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priknerp\Documents\Zakázky\Údržba\2022\Krásná studánka - Mníšek u Liberce\export\23.01.2024\"/>
    </mc:Choice>
  </mc:AlternateContent>
  <bookViews>
    <workbookView xWindow="0" yWindow="0" windowWidth="0" windowHeight="0"/>
  </bookViews>
  <sheets>
    <sheet name="Rekapitulace stavby" sheetId="1" r:id="rId1"/>
    <sheet name="PS 01-11 - ŽST Mníšek u L..." sheetId="2" r:id="rId2"/>
    <sheet name="PS 01-31 - Liberec - Mníš..." sheetId="3" r:id="rId3"/>
    <sheet name="PS 02-01_DDTS - PS 02-01" sheetId="4" r:id="rId4"/>
    <sheet name="PS 02-02_DDTS - PS 02-02" sheetId="5" r:id="rId5"/>
    <sheet name="PS 02-11_MK - PS 02-11" sheetId="6" r:id="rId6"/>
    <sheet name="PS 02-12_MK - PS 02-12" sheetId="7" r:id="rId7"/>
    <sheet name="PS 02-31_Zapojovac - PS 0..." sheetId="8" r:id="rId8"/>
    <sheet name="PS 02-32_Zapojovac - PS 0..." sheetId="9" r:id="rId9"/>
    <sheet name="PS 02-41_PZTS_PZZ - PS 02-41" sheetId="10" r:id="rId10"/>
    <sheet name="PS 02-42_PZTS_Mnisek - PS..." sheetId="11" r:id="rId11"/>
    <sheet name="PS 02-51_TK - PS 02-51" sheetId="12" r:id="rId12"/>
    <sheet name="PS 02-52_TK - PS 02-52" sheetId="13" r:id="rId13"/>
    <sheet name="PS 02-71_Sdel - PS 02-71" sheetId="14" r:id="rId14"/>
    <sheet name="PS 02-72_Sdel - PS 02-72" sheetId="15" r:id="rId15"/>
    <sheet name="SO 10-01 - Liberec – Mníš..." sheetId="16" r:id="rId16"/>
    <sheet name="SO 10-01.1 -  Liberec – M..." sheetId="17" r:id="rId17"/>
    <sheet name="SO 10-02 - ŽST Mníšek u L..." sheetId="18" r:id="rId18"/>
    <sheet name="SO 11-02 - ŽST Mníšek u L..." sheetId="19" r:id="rId19"/>
    <sheet name="SO 12-01 - ŽST Mníšek u L..." sheetId="20" r:id="rId20"/>
    <sheet name="SO 13-01 - Liberec – Mníš..." sheetId="21" r:id="rId21"/>
    <sheet name="SO 13-02 - Liberec – Mníš..." sheetId="22" r:id="rId22"/>
    <sheet name="SO 13-03 - Liberec – Mníš..." sheetId="23" r:id="rId23"/>
    <sheet name="SO 13-04 - Liberec – Mníš..." sheetId="24" r:id="rId24"/>
    <sheet name="SO 13-05 - ŽST Mníšek u L..." sheetId="25" r:id="rId25"/>
    <sheet name="SO 21-01 - Liberec – Mníš..." sheetId="26" r:id="rId26"/>
    <sheet name="SO 30-01.1 - Liberec – Mn..." sheetId="27" r:id="rId27"/>
    <sheet name="SO 30-01.2 - Liberec – Mn..." sheetId="28" r:id="rId28"/>
    <sheet name="SO 71-01 - ŽST Mníšek u L..." sheetId="29" r:id="rId29"/>
    <sheet name="SO 77-01 - ŽST Mníšek u L..." sheetId="30" r:id="rId30"/>
    <sheet name="R01 - Infrastruktura" sheetId="31" r:id="rId31"/>
    <sheet name="R02 - Stavební část" sheetId="32" r:id="rId32"/>
    <sheet name="R03 - ON" sheetId="33" r:id="rId33"/>
    <sheet name="R01 - Infrastruktura_01" sheetId="34" r:id="rId34"/>
    <sheet name="R02 - Stavební část_01" sheetId="35" r:id="rId35"/>
    <sheet name="R03 - ON_01" sheetId="36" r:id="rId36"/>
    <sheet name="R01 - Infrastruktura_02" sheetId="37" r:id="rId37"/>
    <sheet name="R02 - Stavební část_02" sheetId="38" r:id="rId38"/>
    <sheet name="R03 - ON_02" sheetId="39" r:id="rId39"/>
    <sheet name="SO 90-90 - Liberec - Mníš..." sheetId="40" r:id="rId40"/>
    <sheet name="SO 98-98 - Liberec - Mníš..." sheetId="41" r:id="rId41"/>
    <sheet name="SO 99-99 - Liberec - Mníš..." sheetId="42" r:id="rId42"/>
  </sheets>
  <definedNames>
    <definedName name="_xlnm.Print_Area" localSheetId="0">'Rekapitulace stavby'!$D$4:$AO$76,'Rekapitulace stavby'!$C$82:$AQ$140</definedName>
    <definedName name="_xlnm.Print_Titles" localSheetId="0">'Rekapitulace stavby'!$92:$92</definedName>
    <definedName name="_xlnm._FilterDatabase" localSheetId="1" hidden="1">'PS 01-11 - ŽST Mníšek u L...'!$C$128:$K$580</definedName>
    <definedName name="_xlnm.Print_Area" localSheetId="1">'PS 01-11 - ŽST Mníšek u L...'!$C$4:$J$76,'PS 01-11 - ŽST Mníšek u L...'!$C$82:$J$110,'PS 01-11 - ŽST Mníšek u L...'!$C$116:$J$580</definedName>
    <definedName name="_xlnm.Print_Titles" localSheetId="1">'PS 01-11 - ŽST Mníšek u L...'!$128:$128</definedName>
    <definedName name="_xlnm._FilterDatabase" localSheetId="2" hidden="1">'PS 01-31 - Liberec - Mníš...'!$C$126:$K$508</definedName>
    <definedName name="_xlnm.Print_Area" localSheetId="2">'PS 01-31 - Liberec - Mníš...'!$C$4:$J$76,'PS 01-31 - Liberec - Mníš...'!$C$82:$J$108,'PS 01-31 - Liberec - Mníš...'!$C$114:$J$508</definedName>
    <definedName name="_xlnm.Print_Titles" localSheetId="2">'PS 01-31 - Liberec - Mníš...'!$126:$126</definedName>
    <definedName name="_xlnm._FilterDatabase" localSheetId="3" hidden="1">'PS 02-01_DDTS - PS 02-01'!$C$115:$K$142</definedName>
    <definedName name="_xlnm.Print_Area" localSheetId="3">'PS 02-01_DDTS - PS 02-01'!$C$4:$J$76,'PS 02-01_DDTS - PS 02-01'!$C$82:$J$97,'PS 02-01_DDTS - PS 02-01'!$C$103:$J$142</definedName>
    <definedName name="_xlnm.Print_Titles" localSheetId="3">'PS 02-01_DDTS - PS 02-01'!$115:$115</definedName>
    <definedName name="_xlnm._FilterDatabase" localSheetId="4" hidden="1">'PS 02-02_DDTS - PS 02-02'!$C$115:$K$156</definedName>
    <definedName name="_xlnm.Print_Area" localSheetId="4">'PS 02-02_DDTS - PS 02-02'!$C$4:$J$76,'PS 02-02_DDTS - PS 02-02'!$C$82:$J$97,'PS 02-02_DDTS - PS 02-02'!$C$103:$J$156</definedName>
    <definedName name="_xlnm.Print_Titles" localSheetId="4">'PS 02-02_DDTS - PS 02-02'!$115:$115</definedName>
    <definedName name="_xlnm._FilterDatabase" localSheetId="5" hidden="1">'PS 02-11_MK - PS 02-11'!$C$115:$K$142</definedName>
    <definedName name="_xlnm.Print_Area" localSheetId="5">'PS 02-11_MK - PS 02-11'!$C$4:$J$76,'PS 02-11_MK - PS 02-11'!$C$82:$J$97,'PS 02-11_MK - PS 02-11'!$C$103:$J$142</definedName>
    <definedName name="_xlnm.Print_Titles" localSheetId="5">'PS 02-11_MK - PS 02-11'!$115:$115</definedName>
    <definedName name="_xlnm._FilterDatabase" localSheetId="6" hidden="1">'PS 02-12_MK - PS 02-12'!$C$115:$K$255</definedName>
    <definedName name="_xlnm.Print_Area" localSheetId="6">'PS 02-12_MK - PS 02-12'!$C$4:$J$76,'PS 02-12_MK - PS 02-12'!$C$82:$J$97,'PS 02-12_MK - PS 02-12'!$C$103:$J$255</definedName>
    <definedName name="_xlnm.Print_Titles" localSheetId="6">'PS 02-12_MK - PS 02-12'!$115:$115</definedName>
    <definedName name="_xlnm._FilterDatabase" localSheetId="7" hidden="1">'PS 02-31_Zapojovac - PS 0...'!$C$115:$K$168</definedName>
    <definedName name="_xlnm.Print_Area" localSheetId="7">'PS 02-31_Zapojovac - PS 0...'!$C$4:$J$76,'PS 02-31_Zapojovac - PS 0...'!$C$82:$J$97,'PS 02-31_Zapojovac - PS 0...'!$C$103:$J$168</definedName>
    <definedName name="_xlnm.Print_Titles" localSheetId="7">'PS 02-31_Zapojovac - PS 0...'!$115:$115</definedName>
    <definedName name="_xlnm._FilterDatabase" localSheetId="8" hidden="1">'PS 02-32_Zapojovac - PS 0...'!$C$115:$K$204</definedName>
    <definedName name="_xlnm.Print_Area" localSheetId="8">'PS 02-32_Zapojovac - PS 0...'!$C$4:$J$76,'PS 02-32_Zapojovac - PS 0...'!$C$82:$J$97,'PS 02-32_Zapojovac - PS 0...'!$C$103:$J$204</definedName>
    <definedName name="_xlnm.Print_Titles" localSheetId="8">'PS 02-32_Zapojovac - PS 0...'!$115:$115</definedName>
    <definedName name="_xlnm._FilterDatabase" localSheetId="9" hidden="1">'PS 02-41_PZTS_PZZ - PS 02-41'!$C$115:$K$192</definedName>
    <definedName name="_xlnm.Print_Area" localSheetId="9">'PS 02-41_PZTS_PZZ - PS 02-41'!$C$4:$J$76,'PS 02-41_PZTS_PZZ - PS 02-41'!$C$82:$J$97,'PS 02-41_PZTS_PZZ - PS 02-41'!$C$103:$J$192</definedName>
    <definedName name="_xlnm.Print_Titles" localSheetId="9">'PS 02-41_PZTS_PZZ - PS 02-41'!$115:$115</definedName>
    <definedName name="_xlnm._FilterDatabase" localSheetId="10" hidden="1">'PS 02-42_PZTS_Mnisek - PS...'!$C$115:$K$196</definedName>
    <definedName name="_xlnm.Print_Area" localSheetId="10">'PS 02-42_PZTS_Mnisek - PS...'!$C$4:$J$76,'PS 02-42_PZTS_Mnisek - PS...'!$C$82:$J$97,'PS 02-42_PZTS_Mnisek - PS...'!$C$103:$J$196</definedName>
    <definedName name="_xlnm.Print_Titles" localSheetId="10">'PS 02-42_PZTS_Mnisek - PS...'!$115:$115</definedName>
    <definedName name="_xlnm._FilterDatabase" localSheetId="11" hidden="1">'PS 02-51_TK - PS 02-51'!$C$115:$K$234</definedName>
    <definedName name="_xlnm.Print_Area" localSheetId="11">'PS 02-51_TK - PS 02-51'!$C$4:$J$76,'PS 02-51_TK - PS 02-51'!$C$82:$J$97,'PS 02-51_TK - PS 02-51'!$C$103:$J$234</definedName>
    <definedName name="_xlnm.Print_Titles" localSheetId="11">'PS 02-51_TK - PS 02-51'!$115:$115</definedName>
    <definedName name="_xlnm._FilterDatabase" localSheetId="12" hidden="1">'PS 02-52_TK - PS 02-52'!$C$115:$K$196</definedName>
    <definedName name="_xlnm.Print_Area" localSheetId="12">'PS 02-52_TK - PS 02-52'!$C$4:$J$76,'PS 02-52_TK - PS 02-52'!$C$82:$J$97,'PS 02-52_TK - PS 02-52'!$C$103:$J$196</definedName>
    <definedName name="_xlnm.Print_Titles" localSheetId="12">'PS 02-52_TK - PS 02-52'!$115:$115</definedName>
    <definedName name="_xlnm._FilterDatabase" localSheetId="13" hidden="1">'PS 02-71_Sdel - PS 02-71'!$C$115:$K$174</definedName>
    <definedName name="_xlnm.Print_Area" localSheetId="13">'PS 02-71_Sdel - PS 02-71'!$C$4:$J$76,'PS 02-71_Sdel - PS 02-71'!$C$82:$J$97,'PS 02-71_Sdel - PS 02-71'!$C$103:$J$174</definedName>
    <definedName name="_xlnm.Print_Titles" localSheetId="13">'PS 02-71_Sdel - PS 02-71'!$115:$115</definedName>
    <definedName name="_xlnm._FilterDatabase" localSheetId="14" hidden="1">'PS 02-72_Sdel - PS 02-72'!$C$115:$K$228</definedName>
    <definedName name="_xlnm.Print_Area" localSheetId="14">'PS 02-72_Sdel - PS 02-72'!$C$4:$J$76,'PS 02-72_Sdel - PS 02-72'!$C$82:$J$97,'PS 02-72_Sdel - PS 02-72'!$C$103:$J$228</definedName>
    <definedName name="_xlnm.Print_Titles" localSheetId="14">'PS 02-72_Sdel - PS 02-72'!$115:$115</definedName>
    <definedName name="_xlnm._FilterDatabase" localSheetId="15" hidden="1">'SO 10-01 - Liberec – Mníš...'!$C$118:$K$436</definedName>
    <definedName name="_xlnm.Print_Area" localSheetId="15">'SO 10-01 - Liberec – Mníš...'!$C$4:$J$76,'SO 10-01 - Liberec – Mníš...'!$C$82:$J$100,'SO 10-01 - Liberec – Mníš...'!$C$106:$J$436</definedName>
    <definedName name="_xlnm.Print_Titles" localSheetId="15">'SO 10-01 - Liberec – Mníš...'!$118:$118</definedName>
    <definedName name="_xlnm._FilterDatabase" localSheetId="16" hidden="1">'SO 10-01.1 -  Liberec – M...'!$C$118:$K$164</definedName>
    <definedName name="_xlnm.Print_Area" localSheetId="16">'SO 10-01.1 -  Liberec – M...'!$C$4:$J$76,'SO 10-01.1 -  Liberec – M...'!$C$82:$J$100,'SO 10-01.1 -  Liberec – M...'!$C$106:$J$164</definedName>
    <definedName name="_xlnm.Print_Titles" localSheetId="16">'SO 10-01.1 -  Liberec – M...'!$118:$118</definedName>
    <definedName name="_xlnm._FilterDatabase" localSheetId="17" hidden="1">'SO 10-02 - ŽST Mníšek u L...'!$C$118:$K$870</definedName>
    <definedName name="_xlnm.Print_Area" localSheetId="17">'SO 10-02 - ŽST Mníšek u L...'!$C$4:$J$76,'SO 10-02 - ŽST Mníšek u L...'!$C$82:$J$100,'SO 10-02 - ŽST Mníšek u L...'!$C$106:$J$870</definedName>
    <definedName name="_xlnm.Print_Titles" localSheetId="17">'SO 10-02 - ŽST Mníšek u L...'!$118:$118</definedName>
    <definedName name="_xlnm._FilterDatabase" localSheetId="18" hidden="1">'SO 11-02 - ŽST Mníšek u L...'!$C$118:$K$376</definedName>
    <definedName name="_xlnm.Print_Area" localSheetId="18">'SO 11-02 - ŽST Mníšek u L...'!$C$4:$J$76,'SO 11-02 - ŽST Mníšek u L...'!$C$82:$J$100,'SO 11-02 - ŽST Mníšek u L...'!$C$106:$J$376</definedName>
    <definedName name="_xlnm.Print_Titles" localSheetId="18">'SO 11-02 - ŽST Mníšek u L...'!$118:$118</definedName>
    <definedName name="_xlnm._FilterDatabase" localSheetId="19" hidden="1">'SO 12-01 - ŽST Mníšek u L...'!$C$118:$K$461</definedName>
    <definedName name="_xlnm.Print_Area" localSheetId="19">'SO 12-01 - ŽST Mníšek u L...'!$C$4:$J$76,'SO 12-01 - ŽST Mníšek u L...'!$C$82:$J$100,'SO 12-01 - ŽST Mníšek u L...'!$C$106:$J$461</definedName>
    <definedName name="_xlnm.Print_Titles" localSheetId="19">'SO 12-01 - ŽST Mníšek u L...'!$118:$118</definedName>
    <definedName name="_xlnm._FilterDatabase" localSheetId="20" hidden="1">'SO 13-01 - Liberec – Mníš...'!$C$118:$K$228</definedName>
    <definedName name="_xlnm.Print_Area" localSheetId="20">'SO 13-01 - Liberec – Mníš...'!$C$4:$J$76,'SO 13-01 - Liberec – Mníš...'!$C$82:$J$100,'SO 13-01 - Liberec – Mníš...'!$C$106:$J$228</definedName>
    <definedName name="_xlnm.Print_Titles" localSheetId="20">'SO 13-01 - Liberec – Mníš...'!$118:$118</definedName>
    <definedName name="_xlnm._FilterDatabase" localSheetId="21" hidden="1">'SO 13-02 - Liberec – Mníš...'!$C$118:$K$261</definedName>
    <definedName name="_xlnm.Print_Area" localSheetId="21">'SO 13-02 - Liberec – Mníš...'!$C$4:$J$76,'SO 13-02 - Liberec – Mníš...'!$C$82:$J$100,'SO 13-02 - Liberec – Mníš...'!$C$106:$J$261</definedName>
    <definedName name="_xlnm.Print_Titles" localSheetId="21">'SO 13-02 - Liberec – Mníš...'!$118:$118</definedName>
    <definedName name="_xlnm._FilterDatabase" localSheetId="22" hidden="1">'SO 13-03 - Liberec – Mníš...'!$C$118:$K$265</definedName>
    <definedName name="_xlnm.Print_Area" localSheetId="22">'SO 13-03 - Liberec – Mníš...'!$C$4:$J$76,'SO 13-03 - Liberec – Mníš...'!$C$82:$J$100,'SO 13-03 - Liberec – Mníš...'!$C$106:$J$265</definedName>
    <definedName name="_xlnm.Print_Titles" localSheetId="22">'SO 13-03 - Liberec – Mníš...'!$118:$118</definedName>
    <definedName name="_xlnm._FilterDatabase" localSheetId="23" hidden="1">'SO 13-04 - Liberec – Mníš...'!$C$118:$K$274</definedName>
    <definedName name="_xlnm.Print_Area" localSheetId="23">'SO 13-04 - Liberec – Mníš...'!$C$4:$J$76,'SO 13-04 - Liberec – Mníš...'!$C$82:$J$100,'SO 13-04 - Liberec – Mníš...'!$C$106:$J$274</definedName>
    <definedName name="_xlnm.Print_Titles" localSheetId="23">'SO 13-04 - Liberec – Mníš...'!$118:$118</definedName>
    <definedName name="_xlnm._FilterDatabase" localSheetId="24" hidden="1">'SO 13-05 - ŽST Mníšek u L...'!$C$118:$K$206</definedName>
    <definedName name="_xlnm.Print_Area" localSheetId="24">'SO 13-05 - ŽST Mníšek u L...'!$C$4:$J$76,'SO 13-05 - ŽST Mníšek u L...'!$C$82:$J$100,'SO 13-05 - ŽST Mníšek u L...'!$C$106:$J$206</definedName>
    <definedName name="_xlnm.Print_Titles" localSheetId="24">'SO 13-05 - ŽST Mníšek u L...'!$118:$118</definedName>
    <definedName name="_xlnm._FilterDatabase" localSheetId="25" hidden="1">'SO 21-01 - Liberec – Mníš...'!$C$120:$K$231</definedName>
    <definedName name="_xlnm.Print_Area" localSheetId="25">'SO 21-01 - Liberec – Mníš...'!$C$4:$J$76,'SO 21-01 - Liberec – Mníš...'!$C$82:$J$102,'SO 21-01 - Liberec – Mníš...'!$C$108:$J$231</definedName>
    <definedName name="_xlnm.Print_Titles" localSheetId="25">'SO 21-01 - Liberec – Mníš...'!$120:$120</definedName>
    <definedName name="_xlnm._FilterDatabase" localSheetId="26" hidden="1">'SO 30-01.1 - Liberec – Mn...'!$C$122:$K$177</definedName>
    <definedName name="_xlnm.Print_Area" localSheetId="26">'SO 30-01.1 - Liberec – Mn...'!$C$4:$J$76,'SO 30-01.1 - Liberec – Mn...'!$C$82:$J$102,'SO 30-01.1 - Liberec – Mn...'!$C$108:$J$177</definedName>
    <definedName name="_xlnm.Print_Titles" localSheetId="26">'SO 30-01.1 - Liberec – Mn...'!$122:$122</definedName>
    <definedName name="_xlnm._FilterDatabase" localSheetId="27" hidden="1">'SO 30-01.2 - Liberec – Mn...'!$C$122:$K$145</definedName>
    <definedName name="_xlnm.Print_Area" localSheetId="27">'SO 30-01.2 - Liberec – Mn...'!$C$4:$J$76,'SO 30-01.2 - Liberec – Mn...'!$C$82:$J$102,'SO 30-01.2 - Liberec – Mn...'!$C$108:$J$145</definedName>
    <definedName name="_xlnm.Print_Titles" localSheetId="27">'SO 30-01.2 - Liberec – Mn...'!$122:$122</definedName>
    <definedName name="_xlnm._FilterDatabase" localSheetId="28" hidden="1">'SO 71-01 - ŽST Mníšek u L...'!$C$118:$K$202</definedName>
    <definedName name="_xlnm.Print_Area" localSheetId="28">'SO 71-01 - ŽST Mníšek u L...'!$C$4:$J$76,'SO 71-01 - ŽST Mníšek u L...'!$C$82:$J$100,'SO 71-01 - ŽST Mníšek u L...'!$C$106:$J$202</definedName>
    <definedName name="_xlnm.Print_Titles" localSheetId="28">'SO 71-01 - ŽST Mníšek u L...'!$118:$118</definedName>
    <definedName name="_xlnm._FilterDatabase" localSheetId="29" hidden="1">'SO 77-01 - ŽST Mníšek u L...'!$C$118:$K$202</definedName>
    <definedName name="_xlnm.Print_Area" localSheetId="29">'SO 77-01 - ŽST Mníšek u L...'!$C$4:$J$76,'SO 77-01 - ŽST Mníšek u L...'!$C$82:$J$100,'SO 77-01 - ŽST Mníšek u L...'!$C$106:$J$202</definedName>
    <definedName name="_xlnm.Print_Titles" localSheetId="29">'SO 77-01 - ŽST Mníšek u L...'!$118:$118</definedName>
    <definedName name="_xlnm._FilterDatabase" localSheetId="30" hidden="1">'R01 - Infrastruktura'!$C$120:$K$190</definedName>
    <definedName name="_xlnm.Print_Area" localSheetId="30">'R01 - Infrastruktura'!$C$4:$J$76,'R01 - Infrastruktura'!$C$82:$J$100,'R01 - Infrastruktura'!$C$106:$J$190</definedName>
    <definedName name="_xlnm.Print_Titles" localSheetId="30">'R01 - Infrastruktura'!$120:$120</definedName>
    <definedName name="_xlnm._FilterDatabase" localSheetId="31" hidden="1">'R02 - Stavební část'!$C$123:$K$144</definedName>
    <definedName name="_xlnm.Print_Area" localSheetId="31">'R02 - Stavební část'!$C$4:$J$76,'R02 - Stavební část'!$C$82:$J$103,'R02 - Stavební část'!$C$109:$J$144</definedName>
    <definedName name="_xlnm.Print_Titles" localSheetId="31">'R02 - Stavební část'!$123:$123</definedName>
    <definedName name="_xlnm._FilterDatabase" localSheetId="32" hidden="1">'R03 - ON'!$C$120:$K$136</definedName>
    <definedName name="_xlnm.Print_Area" localSheetId="32">'R03 - ON'!$C$4:$J$76,'R03 - ON'!$C$82:$J$100,'R03 - ON'!$C$106:$J$136</definedName>
    <definedName name="_xlnm.Print_Titles" localSheetId="32">'R03 - ON'!$120:$120</definedName>
    <definedName name="_xlnm._FilterDatabase" localSheetId="33" hidden="1">'R01 - Infrastruktura_01'!$C$120:$K$174</definedName>
    <definedName name="_xlnm.Print_Area" localSheetId="33">'R01 - Infrastruktura_01'!$C$4:$J$76,'R01 - Infrastruktura_01'!$C$82:$J$100,'R01 - Infrastruktura_01'!$C$106:$J$174</definedName>
    <definedName name="_xlnm.Print_Titles" localSheetId="33">'R01 - Infrastruktura_01'!$120:$120</definedName>
    <definedName name="_xlnm._FilterDatabase" localSheetId="34" hidden="1">'R02 - Stavební část_01'!$C$126:$K$178</definedName>
    <definedName name="_xlnm.Print_Area" localSheetId="34">'R02 - Stavební část_01'!$C$4:$J$76,'R02 - Stavební část_01'!$C$82:$J$106,'R02 - Stavební část_01'!$C$112:$J$178</definedName>
    <definedName name="_xlnm.Print_Titles" localSheetId="34">'R02 - Stavební část_01'!$126:$126</definedName>
    <definedName name="_xlnm._FilterDatabase" localSheetId="35" hidden="1">'R03 - ON_01'!$C$120:$K$146</definedName>
    <definedName name="_xlnm.Print_Area" localSheetId="35">'R03 - ON_01'!$C$4:$J$76,'R03 - ON_01'!$C$82:$J$100,'R03 - ON_01'!$C$106:$J$146</definedName>
    <definedName name="_xlnm.Print_Titles" localSheetId="35">'R03 - ON_01'!$120:$120</definedName>
    <definedName name="_xlnm._FilterDatabase" localSheetId="36" hidden="1">'R01 - Infrastruktura_02'!$C$120:$K$262</definedName>
    <definedName name="_xlnm.Print_Area" localSheetId="36">'R01 - Infrastruktura_02'!$C$4:$J$76,'R01 - Infrastruktura_02'!$C$82:$J$100,'R01 - Infrastruktura_02'!$C$106:$J$262</definedName>
    <definedName name="_xlnm.Print_Titles" localSheetId="36">'R01 - Infrastruktura_02'!$120:$120</definedName>
    <definedName name="_xlnm._FilterDatabase" localSheetId="37" hidden="1">'R02 - Stavební část_02'!$C$128:$K$224</definedName>
    <definedName name="_xlnm.Print_Area" localSheetId="37">'R02 - Stavební část_02'!$C$4:$J$76,'R02 - Stavební část_02'!$C$82:$J$108,'R02 - Stavební část_02'!$C$114:$J$224</definedName>
    <definedName name="_xlnm.Print_Titles" localSheetId="37">'R02 - Stavební část_02'!$128:$128</definedName>
    <definedName name="_xlnm._FilterDatabase" localSheetId="38" hidden="1">'R03 - ON_02'!$C$120:$K$152</definedName>
    <definedName name="_xlnm.Print_Area" localSheetId="38">'R03 - ON_02'!$C$4:$J$76,'R03 - ON_02'!$C$82:$J$100,'R03 - ON_02'!$C$106:$J$152</definedName>
    <definedName name="_xlnm.Print_Titles" localSheetId="38">'R03 - ON_02'!$120:$120</definedName>
    <definedName name="_xlnm._FilterDatabase" localSheetId="39" hidden="1">'SO 90-90 - Liberec - Mníš...'!$C$119:$K$270</definedName>
    <definedName name="_xlnm.Print_Area" localSheetId="39">'SO 90-90 - Liberec - Mníš...'!$C$4:$J$76,'SO 90-90 - Liberec - Mníš...'!$C$82:$J$101,'SO 90-90 - Liberec - Mníš...'!$C$107:$J$270</definedName>
    <definedName name="_xlnm.Print_Titles" localSheetId="39">'SO 90-90 - Liberec - Mníš...'!$119:$119</definedName>
    <definedName name="_xlnm._FilterDatabase" localSheetId="40" hidden="1">'SO 98-98 - Liberec - Mníš...'!$C$116:$K$146</definedName>
    <definedName name="_xlnm.Print_Area" localSheetId="40">'SO 98-98 - Liberec - Mníš...'!$C$4:$J$76,'SO 98-98 - Liberec - Mníš...'!$C$82:$J$98,'SO 98-98 - Liberec - Mníš...'!$C$104:$J$146</definedName>
    <definedName name="_xlnm.Print_Titles" localSheetId="40">'SO 98-98 - Liberec - Mníš...'!$116:$116</definedName>
    <definedName name="_xlnm._FilterDatabase" localSheetId="41" hidden="1">'SO 99-99 - Liberec - Mníš...'!$C$117:$K$174</definedName>
    <definedName name="_xlnm.Print_Area" localSheetId="41">'SO 99-99 - Liberec - Mníš...'!$C$4:$J$76,'SO 99-99 - Liberec - Mníš...'!$C$82:$J$99,'SO 99-99 - Liberec - Mníš...'!$C$105:$J$174</definedName>
    <definedName name="_xlnm.Print_Titles" localSheetId="41">'SO 99-99 - Liberec - Mníš...'!$117:$117</definedName>
  </definedNames>
  <calcPr/>
</workbook>
</file>

<file path=xl/calcChain.xml><?xml version="1.0" encoding="utf-8"?>
<calcChain xmlns="http://schemas.openxmlformats.org/spreadsheetml/2006/main">
  <c i="42" l="1" r="J37"/>
  <c r="J36"/>
  <c i="1" r="AY139"/>
  <c i="42" r="J35"/>
  <c i="1" r="AX139"/>
  <c i="42" r="BI158"/>
  <c r="BH158"/>
  <c r="BG158"/>
  <c r="BF158"/>
  <c r="T158"/>
  <c r="R158"/>
  <c r="P158"/>
  <c r="BI153"/>
  <c r="BH153"/>
  <c r="BG153"/>
  <c r="BF153"/>
  <c r="T153"/>
  <c r="R153"/>
  <c r="P153"/>
  <c r="BI145"/>
  <c r="BH145"/>
  <c r="BG145"/>
  <c r="BF145"/>
  <c r="T145"/>
  <c r="R145"/>
  <c r="P145"/>
  <c r="BI136"/>
  <c r="BH136"/>
  <c r="BG136"/>
  <c r="BF136"/>
  <c r="T136"/>
  <c r="R136"/>
  <c r="P136"/>
  <c r="BI132"/>
  <c r="BH132"/>
  <c r="BG132"/>
  <c r="BF132"/>
  <c r="T132"/>
  <c r="R132"/>
  <c r="P132"/>
  <c r="BI121"/>
  <c r="BH121"/>
  <c r="BG121"/>
  <c r="BF121"/>
  <c r="T121"/>
  <c r="R121"/>
  <c r="P121"/>
  <c r="J115"/>
  <c r="J114"/>
  <c r="F114"/>
  <c r="F112"/>
  <c r="E110"/>
  <c r="J92"/>
  <c r="J91"/>
  <c r="F91"/>
  <c r="F89"/>
  <c r="E87"/>
  <c r="J18"/>
  <c r="E18"/>
  <c r="F92"/>
  <c r="J17"/>
  <c r="J12"/>
  <c r="J112"/>
  <c r="E7"/>
  <c r="E108"/>
  <c i="41" r="J37"/>
  <c r="J36"/>
  <c i="1" r="AY138"/>
  <c i="41" r="J35"/>
  <c i="1" r="AX138"/>
  <c i="41"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J114"/>
  <c r="J113"/>
  <c r="F113"/>
  <c r="F111"/>
  <c r="E109"/>
  <c r="J92"/>
  <c r="J91"/>
  <c r="F91"/>
  <c r="F89"/>
  <c r="E87"/>
  <c r="J18"/>
  <c r="E18"/>
  <c r="F92"/>
  <c r="J17"/>
  <c r="J12"/>
  <c r="J111"/>
  <c r="E7"/>
  <c r="E107"/>
  <c i="40" r="J37"/>
  <c r="J36"/>
  <c i="1" r="AY137"/>
  <c i="40" r="J35"/>
  <c i="1" r="AX137"/>
  <c i="40" r="BI252"/>
  <c r="BH252"/>
  <c r="BG252"/>
  <c r="BF252"/>
  <c r="T252"/>
  <c r="R252"/>
  <c r="P252"/>
  <c r="BI241"/>
  <c r="BH241"/>
  <c r="BG241"/>
  <c r="BF241"/>
  <c r="T241"/>
  <c r="R241"/>
  <c r="P241"/>
  <c r="BI237"/>
  <c r="BH237"/>
  <c r="BG237"/>
  <c r="BF237"/>
  <c r="T237"/>
  <c r="R237"/>
  <c r="P237"/>
  <c r="BI233"/>
  <c r="BH233"/>
  <c r="BG233"/>
  <c r="BF233"/>
  <c r="T233"/>
  <c r="R233"/>
  <c r="P233"/>
  <c r="BI226"/>
  <c r="BH226"/>
  <c r="BG226"/>
  <c r="BF226"/>
  <c r="T226"/>
  <c r="R226"/>
  <c r="P226"/>
  <c r="BI216"/>
  <c r="BH216"/>
  <c r="BG216"/>
  <c r="BF216"/>
  <c r="T216"/>
  <c r="R216"/>
  <c r="P216"/>
  <c r="BI179"/>
  <c r="BH179"/>
  <c r="BG179"/>
  <c r="BF179"/>
  <c r="T179"/>
  <c r="R179"/>
  <c r="P179"/>
  <c r="BI173"/>
  <c r="BH173"/>
  <c r="BG173"/>
  <c r="BF173"/>
  <c r="T173"/>
  <c r="T167"/>
  <c r="R173"/>
  <c r="R167"/>
  <c r="P173"/>
  <c r="P167"/>
  <c r="BI168"/>
  <c r="BH168"/>
  <c r="BG168"/>
  <c r="BF168"/>
  <c r="T168"/>
  <c r="R168"/>
  <c r="P168"/>
  <c r="BI163"/>
  <c r="BH163"/>
  <c r="BG163"/>
  <c r="BF163"/>
  <c r="T163"/>
  <c r="T162"/>
  <c r="R163"/>
  <c r="R162"/>
  <c r="P163"/>
  <c r="P162"/>
  <c r="BI152"/>
  <c r="BH152"/>
  <c r="BG152"/>
  <c r="BF152"/>
  <c r="T152"/>
  <c r="R152"/>
  <c r="P152"/>
  <c r="BI143"/>
  <c r="BH143"/>
  <c r="BG143"/>
  <c r="BF143"/>
  <c r="T143"/>
  <c r="R143"/>
  <c r="P143"/>
  <c r="BI139"/>
  <c r="BH139"/>
  <c r="BG139"/>
  <c r="BF139"/>
  <c r="T139"/>
  <c r="R139"/>
  <c r="P139"/>
  <c r="BI130"/>
  <c r="BH130"/>
  <c r="BG130"/>
  <c r="BF130"/>
  <c r="T130"/>
  <c r="R130"/>
  <c r="P130"/>
  <c r="BI121"/>
  <c r="BH121"/>
  <c r="BG121"/>
  <c r="BF121"/>
  <c r="T121"/>
  <c r="R121"/>
  <c r="P121"/>
  <c r="J117"/>
  <c r="J116"/>
  <c r="F116"/>
  <c r="F114"/>
  <c r="E112"/>
  <c r="J92"/>
  <c r="J91"/>
  <c r="F91"/>
  <c r="F89"/>
  <c r="E87"/>
  <c r="J18"/>
  <c r="E18"/>
  <c r="F117"/>
  <c r="J17"/>
  <c r="J12"/>
  <c r="J89"/>
  <c r="E7"/>
  <c r="E110"/>
  <c i="39" r="J39"/>
  <c r="J38"/>
  <c i="1" r="AY136"/>
  <c i="39" r="J37"/>
  <c i="1" r="AX136"/>
  <c i="39" r="BI149"/>
  <c r="BH149"/>
  <c r="BG149"/>
  <c r="BF149"/>
  <c r="T149"/>
  <c r="R149"/>
  <c r="P149"/>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J118"/>
  <c r="J117"/>
  <c r="F117"/>
  <c r="F115"/>
  <c r="E113"/>
  <c r="J94"/>
  <c r="J93"/>
  <c r="F93"/>
  <c r="F91"/>
  <c r="E89"/>
  <c r="J20"/>
  <c r="E20"/>
  <c r="F118"/>
  <c r="J19"/>
  <c r="J14"/>
  <c r="J115"/>
  <c r="E7"/>
  <c r="E109"/>
  <c i="38" r="J39"/>
  <c r="J38"/>
  <c i="1" r="AY135"/>
  <c i="38" r="J37"/>
  <c i="1" r="AX135"/>
  <c i="38"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T171"/>
  <c r="R172"/>
  <c r="R171"/>
  <c r="P172"/>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4"/>
  <c r="J93"/>
  <c r="F93"/>
  <c r="F91"/>
  <c r="E89"/>
  <c r="J20"/>
  <c r="E20"/>
  <c r="F94"/>
  <c r="J19"/>
  <c r="J14"/>
  <c r="J123"/>
  <c r="E7"/>
  <c r="E117"/>
  <c i="37" r="J39"/>
  <c r="J38"/>
  <c i="1" r="AY134"/>
  <c i="37" r="J37"/>
  <c i="1" r="AX134"/>
  <c i="37"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8"/>
  <c r="J117"/>
  <c r="F117"/>
  <c r="F115"/>
  <c r="E113"/>
  <c r="J94"/>
  <c r="J93"/>
  <c r="F93"/>
  <c r="F91"/>
  <c r="E89"/>
  <c r="J20"/>
  <c r="E20"/>
  <c r="F118"/>
  <c r="J19"/>
  <c r="J14"/>
  <c r="J115"/>
  <c r="E7"/>
  <c r="E85"/>
  <c i="36" r="J39"/>
  <c r="J38"/>
  <c i="1" r="AY132"/>
  <c i="36" r="J37"/>
  <c i="1" r="AX132"/>
  <c i="36" r="BI143"/>
  <c r="BH143"/>
  <c r="BG143"/>
  <c r="BF143"/>
  <c r="T143"/>
  <c r="R143"/>
  <c r="P143"/>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J118"/>
  <c r="J117"/>
  <c r="F117"/>
  <c r="F115"/>
  <c r="E113"/>
  <c r="J94"/>
  <c r="J93"/>
  <c r="F93"/>
  <c r="F91"/>
  <c r="E89"/>
  <c r="J20"/>
  <c r="E20"/>
  <c r="F94"/>
  <c r="J19"/>
  <c r="J14"/>
  <c r="J115"/>
  <c r="E7"/>
  <c r="E109"/>
  <c i="35" r="J39"/>
  <c r="J38"/>
  <c i="1" r="AY131"/>
  <c i="35" r="J37"/>
  <c i="1" r="AX131"/>
  <c i="35"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1"/>
  <c r="BH161"/>
  <c r="BG161"/>
  <c r="BF161"/>
  <c r="T161"/>
  <c r="T160"/>
  <c r="R161"/>
  <c r="R160"/>
  <c r="P161"/>
  <c r="P160"/>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4"/>
  <c r="J93"/>
  <c r="F93"/>
  <c r="F91"/>
  <c r="E89"/>
  <c r="J20"/>
  <c r="E20"/>
  <c r="F124"/>
  <c r="J19"/>
  <c r="J14"/>
  <c r="J91"/>
  <c r="E7"/>
  <c r="E85"/>
  <c i="34" r="J39"/>
  <c r="J38"/>
  <c i="1" r="AY130"/>
  <c i="34" r="J37"/>
  <c i="1" r="AX130"/>
  <c i="34"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8"/>
  <c r="J117"/>
  <c r="F117"/>
  <c r="F115"/>
  <c r="E113"/>
  <c r="J94"/>
  <c r="J93"/>
  <c r="F93"/>
  <c r="F91"/>
  <c r="E89"/>
  <c r="J20"/>
  <c r="E20"/>
  <c r="F118"/>
  <c r="J19"/>
  <c r="J14"/>
  <c r="J115"/>
  <c r="E7"/>
  <c r="E109"/>
  <c i="33" r="J39"/>
  <c r="J38"/>
  <c i="1" r="AY128"/>
  <c i="33" r="J37"/>
  <c i="1" r="AX128"/>
  <c i="33"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J118"/>
  <c r="J117"/>
  <c r="F117"/>
  <c r="F115"/>
  <c r="E113"/>
  <c r="J94"/>
  <c r="J93"/>
  <c r="F93"/>
  <c r="F91"/>
  <c r="E89"/>
  <c r="J20"/>
  <c r="E20"/>
  <c r="F94"/>
  <c r="J19"/>
  <c r="J14"/>
  <c r="J91"/>
  <c r="E7"/>
  <c r="E109"/>
  <c i="32" r="J39"/>
  <c r="J38"/>
  <c i="1" r="AY127"/>
  <c i="32" r="J37"/>
  <c i="1" r="AX127"/>
  <c i="32" r="BI143"/>
  <c r="BH143"/>
  <c r="BG143"/>
  <c r="BF143"/>
  <c r="T143"/>
  <c r="R143"/>
  <c r="P143"/>
  <c r="BI141"/>
  <c r="BH141"/>
  <c r="BG141"/>
  <c r="BF141"/>
  <c r="T141"/>
  <c r="R141"/>
  <c r="P141"/>
  <c r="BI139"/>
  <c r="BH139"/>
  <c r="BG139"/>
  <c r="BF139"/>
  <c r="T139"/>
  <c r="R139"/>
  <c r="P139"/>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J120"/>
  <c r="F120"/>
  <c r="F118"/>
  <c r="E116"/>
  <c r="J94"/>
  <c r="J93"/>
  <c r="F93"/>
  <c r="F91"/>
  <c r="E89"/>
  <c r="J20"/>
  <c r="E20"/>
  <c r="F121"/>
  <c r="J19"/>
  <c r="J14"/>
  <c r="J118"/>
  <c r="E7"/>
  <c r="E85"/>
  <c i="31" r="J39"/>
  <c r="J38"/>
  <c i="1" r="AY126"/>
  <c i="31" r="J37"/>
  <c i="1" r="AX126"/>
  <c i="31"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8"/>
  <c r="J117"/>
  <c r="F117"/>
  <c r="F115"/>
  <c r="E113"/>
  <c r="J94"/>
  <c r="J93"/>
  <c r="F93"/>
  <c r="F91"/>
  <c r="E89"/>
  <c r="J20"/>
  <c r="E20"/>
  <c r="F118"/>
  <c r="J19"/>
  <c r="J14"/>
  <c r="J115"/>
  <c r="E7"/>
  <c r="E109"/>
  <c i="30" r="J37"/>
  <c r="J36"/>
  <c i="1" r="AY124"/>
  <c i="30" r="J35"/>
  <c i="1" r="AX124"/>
  <c i="30" r="BI199"/>
  <c r="BH199"/>
  <c r="BG199"/>
  <c r="BF199"/>
  <c r="T199"/>
  <c r="R199"/>
  <c r="P199"/>
  <c r="BI195"/>
  <c r="BH195"/>
  <c r="BG195"/>
  <c r="BF195"/>
  <c r="T195"/>
  <c r="R195"/>
  <c r="P195"/>
  <c r="BI192"/>
  <c r="BH192"/>
  <c r="BG192"/>
  <c r="BF192"/>
  <c r="T192"/>
  <c r="R192"/>
  <c r="P192"/>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4"/>
  <c r="BH174"/>
  <c r="BG174"/>
  <c r="BF174"/>
  <c r="T174"/>
  <c r="R174"/>
  <c r="P174"/>
  <c r="BI172"/>
  <c r="BH172"/>
  <c r="BG172"/>
  <c r="BF172"/>
  <c r="T172"/>
  <c r="R172"/>
  <c r="P172"/>
  <c r="BI170"/>
  <c r="BH170"/>
  <c r="BG170"/>
  <c r="BF170"/>
  <c r="T170"/>
  <c r="R170"/>
  <c r="P170"/>
  <c r="BI165"/>
  <c r="BH165"/>
  <c r="BG165"/>
  <c r="BF165"/>
  <c r="T165"/>
  <c r="R165"/>
  <c r="P165"/>
  <c r="BI163"/>
  <c r="BH163"/>
  <c r="BG163"/>
  <c r="BF163"/>
  <c r="T163"/>
  <c r="R163"/>
  <c r="P163"/>
  <c r="BI160"/>
  <c r="BH160"/>
  <c r="BG160"/>
  <c r="BF160"/>
  <c r="T160"/>
  <c r="R160"/>
  <c r="P160"/>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0"/>
  <c r="BH130"/>
  <c r="BG130"/>
  <c r="BF130"/>
  <c r="T130"/>
  <c r="R130"/>
  <c r="P130"/>
  <c r="BI128"/>
  <c r="BH128"/>
  <c r="BG128"/>
  <c r="BF128"/>
  <c r="T128"/>
  <c r="R128"/>
  <c r="P128"/>
  <c r="BI126"/>
  <c r="BH126"/>
  <c r="BG126"/>
  <c r="BF126"/>
  <c r="T126"/>
  <c r="R126"/>
  <c r="P126"/>
  <c r="BI122"/>
  <c r="BH122"/>
  <c r="BG122"/>
  <c r="BF122"/>
  <c r="T122"/>
  <c r="R122"/>
  <c r="P122"/>
  <c r="J116"/>
  <c r="J115"/>
  <c r="F115"/>
  <c r="F113"/>
  <c r="E111"/>
  <c r="J92"/>
  <c r="J91"/>
  <c r="F91"/>
  <c r="F89"/>
  <c r="E87"/>
  <c r="J18"/>
  <c r="E18"/>
  <c r="F116"/>
  <c r="J17"/>
  <c r="J12"/>
  <c r="J89"/>
  <c r="E7"/>
  <c r="E109"/>
  <c i="29" r="J120"/>
  <c r="J37"/>
  <c r="J36"/>
  <c i="1" r="AY123"/>
  <c i="29" r="J35"/>
  <c i="1" r="AX123"/>
  <c i="29"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J116"/>
  <c r="J115"/>
  <c r="F115"/>
  <c r="F113"/>
  <c r="E111"/>
  <c r="J92"/>
  <c r="J91"/>
  <c r="F91"/>
  <c r="F89"/>
  <c r="E87"/>
  <c r="J18"/>
  <c r="E18"/>
  <c r="F116"/>
  <c r="J17"/>
  <c r="J12"/>
  <c r="J113"/>
  <c r="E7"/>
  <c r="E85"/>
  <c i="28" r="J39"/>
  <c r="J38"/>
  <c i="1" r="AY122"/>
  <c i="28" r="J37"/>
  <c i="1" r="AX122"/>
  <c i="28" r="BI144"/>
  <c r="BH144"/>
  <c r="BG144"/>
  <c r="BF144"/>
  <c r="T144"/>
  <c r="R144"/>
  <c r="P144"/>
  <c r="BI140"/>
  <c r="BH140"/>
  <c r="BG140"/>
  <c r="BF140"/>
  <c r="T140"/>
  <c r="R140"/>
  <c r="P140"/>
  <c r="BI132"/>
  <c r="BH132"/>
  <c r="BG132"/>
  <c r="BF132"/>
  <c r="T132"/>
  <c r="R132"/>
  <c r="P132"/>
  <c r="BI130"/>
  <c r="BH130"/>
  <c r="BG130"/>
  <c r="BF130"/>
  <c r="T130"/>
  <c r="R130"/>
  <c r="P130"/>
  <c r="BI128"/>
  <c r="BH128"/>
  <c r="BG128"/>
  <c r="BF128"/>
  <c r="T128"/>
  <c r="R128"/>
  <c r="P128"/>
  <c r="BI126"/>
  <c r="BH126"/>
  <c r="BG126"/>
  <c r="BF126"/>
  <c r="T126"/>
  <c r="R126"/>
  <c r="P126"/>
  <c r="J120"/>
  <c r="J119"/>
  <c r="F119"/>
  <c r="F117"/>
  <c r="E115"/>
  <c r="J94"/>
  <c r="J93"/>
  <c r="F93"/>
  <c r="F91"/>
  <c r="E89"/>
  <c r="J20"/>
  <c r="E20"/>
  <c r="F120"/>
  <c r="J19"/>
  <c r="J14"/>
  <c r="J91"/>
  <c r="E7"/>
  <c r="E85"/>
  <c i="27" r="J39"/>
  <c r="J38"/>
  <c i="1" r="AY121"/>
  <c i="27" r="J37"/>
  <c i="1" r="AX121"/>
  <c i="27" r="BI176"/>
  <c r="BH176"/>
  <c r="BG176"/>
  <c r="BF176"/>
  <c r="T176"/>
  <c r="R176"/>
  <c r="P176"/>
  <c r="BI172"/>
  <c r="BH172"/>
  <c r="BG172"/>
  <c r="BF172"/>
  <c r="T172"/>
  <c r="R172"/>
  <c r="P172"/>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47"/>
  <c r="BH147"/>
  <c r="BG147"/>
  <c r="BF147"/>
  <c r="T147"/>
  <c r="R147"/>
  <c r="P147"/>
  <c r="BI140"/>
  <c r="BH140"/>
  <c r="BG140"/>
  <c r="BF140"/>
  <c r="T140"/>
  <c r="R140"/>
  <c r="P140"/>
  <c r="BI136"/>
  <c r="BH136"/>
  <c r="BG136"/>
  <c r="BF136"/>
  <c r="T136"/>
  <c r="R136"/>
  <c r="P136"/>
  <c r="BI134"/>
  <c r="BH134"/>
  <c r="BG134"/>
  <c r="BF134"/>
  <c r="T134"/>
  <c r="R134"/>
  <c r="P134"/>
  <c r="BI132"/>
  <c r="BH132"/>
  <c r="BG132"/>
  <c r="BF132"/>
  <c r="T132"/>
  <c r="R132"/>
  <c r="P132"/>
  <c r="BI130"/>
  <c r="BH130"/>
  <c r="BG130"/>
  <c r="BF130"/>
  <c r="T130"/>
  <c r="R130"/>
  <c r="P130"/>
  <c r="BI126"/>
  <c r="BH126"/>
  <c r="BG126"/>
  <c r="BF126"/>
  <c r="T126"/>
  <c r="R126"/>
  <c r="P126"/>
  <c r="J120"/>
  <c r="J119"/>
  <c r="F119"/>
  <c r="F117"/>
  <c r="E115"/>
  <c r="J94"/>
  <c r="J93"/>
  <c r="F93"/>
  <c r="F91"/>
  <c r="E89"/>
  <c r="J20"/>
  <c r="E20"/>
  <c r="F94"/>
  <c r="J19"/>
  <c r="J14"/>
  <c r="J117"/>
  <c r="E7"/>
  <c r="E85"/>
  <c i="26" r="J37"/>
  <c r="J36"/>
  <c i="1" r="AY119"/>
  <c i="26" r="J35"/>
  <c i="1" r="AX119"/>
  <c i="26" r="BI230"/>
  <c r="BH230"/>
  <c r="BG230"/>
  <c r="BF230"/>
  <c r="T230"/>
  <c r="R230"/>
  <c r="P230"/>
  <c r="BI228"/>
  <c r="BH228"/>
  <c r="BG228"/>
  <c r="BF228"/>
  <c r="T228"/>
  <c r="R228"/>
  <c r="P228"/>
  <c r="BI225"/>
  <c r="BH225"/>
  <c r="BG225"/>
  <c r="BF225"/>
  <c r="T225"/>
  <c r="R225"/>
  <c r="P225"/>
  <c r="BI221"/>
  <c r="BH221"/>
  <c r="BG221"/>
  <c r="BF221"/>
  <c r="T221"/>
  <c r="R221"/>
  <c r="P221"/>
  <c r="BI219"/>
  <c r="BH219"/>
  <c r="BG219"/>
  <c r="BF219"/>
  <c r="T219"/>
  <c r="R219"/>
  <c r="P219"/>
  <c r="BI214"/>
  <c r="BH214"/>
  <c r="BG214"/>
  <c r="BF214"/>
  <c r="T214"/>
  <c r="R214"/>
  <c r="P214"/>
  <c r="BI209"/>
  <c r="BH209"/>
  <c r="BG209"/>
  <c r="BF209"/>
  <c r="T209"/>
  <c r="R209"/>
  <c r="P209"/>
  <c r="BI203"/>
  <c r="BH203"/>
  <c r="BG203"/>
  <c r="BF203"/>
  <c r="T203"/>
  <c r="R203"/>
  <c r="P203"/>
  <c r="BI198"/>
  <c r="BH198"/>
  <c r="BG198"/>
  <c r="BF198"/>
  <c r="T198"/>
  <c r="R198"/>
  <c r="P198"/>
  <c r="BI193"/>
  <c r="BH193"/>
  <c r="BG193"/>
  <c r="BF193"/>
  <c r="T193"/>
  <c r="R193"/>
  <c r="P193"/>
  <c r="BI189"/>
  <c r="BH189"/>
  <c r="BG189"/>
  <c r="BF189"/>
  <c r="T189"/>
  <c r="R189"/>
  <c r="P189"/>
  <c r="BI185"/>
  <c r="BH185"/>
  <c r="BG185"/>
  <c r="BF185"/>
  <c r="T185"/>
  <c r="R185"/>
  <c r="P185"/>
  <c r="BI181"/>
  <c r="BH181"/>
  <c r="BG181"/>
  <c r="BF181"/>
  <c r="T181"/>
  <c r="R181"/>
  <c r="P181"/>
  <c r="BI174"/>
  <c r="BH174"/>
  <c r="BG174"/>
  <c r="BF174"/>
  <c r="T174"/>
  <c r="R174"/>
  <c r="P174"/>
  <c r="BI167"/>
  <c r="BH167"/>
  <c r="BG167"/>
  <c r="BF167"/>
  <c r="T167"/>
  <c r="R167"/>
  <c r="P167"/>
  <c r="BI160"/>
  <c r="BH160"/>
  <c r="BG160"/>
  <c r="BF160"/>
  <c r="T160"/>
  <c r="R160"/>
  <c r="P160"/>
  <c r="BI158"/>
  <c r="BH158"/>
  <c r="BG158"/>
  <c r="BF158"/>
  <c r="T158"/>
  <c r="R158"/>
  <c r="P158"/>
  <c r="BI154"/>
  <c r="BH154"/>
  <c r="BG154"/>
  <c r="BF154"/>
  <c r="T154"/>
  <c r="R154"/>
  <c r="P154"/>
  <c r="BI150"/>
  <c r="BH150"/>
  <c r="BG150"/>
  <c r="BF150"/>
  <c r="T150"/>
  <c r="R150"/>
  <c r="P150"/>
  <c r="BI143"/>
  <c r="BH143"/>
  <c r="BG143"/>
  <c r="BF143"/>
  <c r="T143"/>
  <c r="R143"/>
  <c r="P143"/>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118"/>
  <c r="J117"/>
  <c r="F117"/>
  <c r="F115"/>
  <c r="E113"/>
  <c r="J92"/>
  <c r="J91"/>
  <c r="F91"/>
  <c r="F89"/>
  <c r="E87"/>
  <c r="J18"/>
  <c r="E18"/>
  <c r="F118"/>
  <c r="J17"/>
  <c r="J12"/>
  <c r="J115"/>
  <c r="E7"/>
  <c r="E85"/>
  <c i="25" r="J37"/>
  <c r="J36"/>
  <c i="1" r="AY118"/>
  <c i="25" r="J35"/>
  <c i="1" r="AX118"/>
  <c i="25" r="BI202"/>
  <c r="BH202"/>
  <c r="BG202"/>
  <c r="BF202"/>
  <c r="T202"/>
  <c r="R202"/>
  <c r="P202"/>
  <c r="BI197"/>
  <c r="BH197"/>
  <c r="BG197"/>
  <c r="BF197"/>
  <c r="T197"/>
  <c r="R197"/>
  <c r="P197"/>
  <c r="BI188"/>
  <c r="BH188"/>
  <c r="BG188"/>
  <c r="BF188"/>
  <c r="T188"/>
  <c r="R188"/>
  <c r="P188"/>
  <c r="BI184"/>
  <c r="BH184"/>
  <c r="BG184"/>
  <c r="BF184"/>
  <c r="T184"/>
  <c r="R184"/>
  <c r="P184"/>
  <c r="BI180"/>
  <c r="BH180"/>
  <c r="BG180"/>
  <c r="BF180"/>
  <c r="T180"/>
  <c r="R180"/>
  <c r="P180"/>
  <c r="BI177"/>
  <c r="BH177"/>
  <c r="BG177"/>
  <c r="BF177"/>
  <c r="T177"/>
  <c r="R177"/>
  <c r="P177"/>
  <c r="BI173"/>
  <c r="BH173"/>
  <c r="BG173"/>
  <c r="BF173"/>
  <c r="T173"/>
  <c r="R173"/>
  <c r="P173"/>
  <c r="BI169"/>
  <c r="BH169"/>
  <c r="BG169"/>
  <c r="BF169"/>
  <c r="T169"/>
  <c r="R169"/>
  <c r="P169"/>
  <c r="BI167"/>
  <c r="BH167"/>
  <c r="BG167"/>
  <c r="BF167"/>
  <c r="T167"/>
  <c r="R167"/>
  <c r="P167"/>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1"/>
  <c r="BH151"/>
  <c r="BG151"/>
  <c r="BF151"/>
  <c r="T151"/>
  <c r="R151"/>
  <c r="P151"/>
  <c r="BI147"/>
  <c r="BH147"/>
  <c r="BG147"/>
  <c r="BF147"/>
  <c r="T147"/>
  <c r="R147"/>
  <c r="P147"/>
  <c r="BI145"/>
  <c r="BH145"/>
  <c r="BG145"/>
  <c r="BF145"/>
  <c r="T145"/>
  <c r="R145"/>
  <c r="P145"/>
  <c r="BI143"/>
  <c r="BH143"/>
  <c r="BG143"/>
  <c r="BF143"/>
  <c r="T143"/>
  <c r="R143"/>
  <c r="P143"/>
  <c r="BI139"/>
  <c r="BH139"/>
  <c r="BG139"/>
  <c r="BF139"/>
  <c r="T139"/>
  <c r="R139"/>
  <c r="P139"/>
  <c r="BI135"/>
  <c r="BH135"/>
  <c r="BG135"/>
  <c r="BF135"/>
  <c r="T135"/>
  <c r="R135"/>
  <c r="P135"/>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6"/>
  <c r="J115"/>
  <c r="F115"/>
  <c r="F113"/>
  <c r="E111"/>
  <c r="J92"/>
  <c r="J91"/>
  <c r="F91"/>
  <c r="F89"/>
  <c r="E87"/>
  <c r="J18"/>
  <c r="E18"/>
  <c r="F116"/>
  <c r="J17"/>
  <c r="J12"/>
  <c r="J89"/>
  <c r="E7"/>
  <c r="E109"/>
  <c i="24" r="J37"/>
  <c r="J36"/>
  <c i="1" r="AY117"/>
  <c i="24" r="J35"/>
  <c i="1" r="AX117"/>
  <c i="24" r="BI273"/>
  <c r="BH273"/>
  <c r="BG273"/>
  <c r="BF273"/>
  <c r="T273"/>
  <c r="R273"/>
  <c r="P273"/>
  <c r="BI266"/>
  <c r="BH266"/>
  <c r="BG266"/>
  <c r="BF266"/>
  <c r="T266"/>
  <c r="R266"/>
  <c r="P266"/>
  <c r="BI255"/>
  <c r="BH255"/>
  <c r="BG255"/>
  <c r="BF255"/>
  <c r="T255"/>
  <c r="R255"/>
  <c r="P255"/>
  <c r="BI251"/>
  <c r="BH251"/>
  <c r="BG251"/>
  <c r="BF251"/>
  <c r="T251"/>
  <c r="R251"/>
  <c r="P251"/>
  <c r="BI247"/>
  <c r="BH247"/>
  <c r="BG247"/>
  <c r="BF247"/>
  <c r="T247"/>
  <c r="R247"/>
  <c r="P247"/>
  <c r="BI242"/>
  <c r="BH242"/>
  <c r="BG242"/>
  <c r="BF242"/>
  <c r="T242"/>
  <c r="R242"/>
  <c r="P242"/>
  <c r="BI237"/>
  <c r="BH237"/>
  <c r="BG237"/>
  <c r="BF237"/>
  <c r="T237"/>
  <c r="R237"/>
  <c r="P237"/>
  <c r="BI235"/>
  <c r="BH235"/>
  <c r="BG235"/>
  <c r="BF235"/>
  <c r="T235"/>
  <c r="R235"/>
  <c r="P235"/>
  <c r="BI230"/>
  <c r="BH230"/>
  <c r="BG230"/>
  <c r="BF230"/>
  <c r="T230"/>
  <c r="R230"/>
  <c r="P230"/>
  <c r="BI226"/>
  <c r="BH226"/>
  <c r="BG226"/>
  <c r="BF226"/>
  <c r="T226"/>
  <c r="R226"/>
  <c r="P226"/>
  <c r="BI224"/>
  <c r="BH224"/>
  <c r="BG224"/>
  <c r="BF224"/>
  <c r="T224"/>
  <c r="R224"/>
  <c r="P224"/>
  <c r="BI220"/>
  <c r="BH220"/>
  <c r="BG220"/>
  <c r="BF220"/>
  <c r="T220"/>
  <c r="R220"/>
  <c r="P220"/>
  <c r="BI216"/>
  <c r="BH216"/>
  <c r="BG216"/>
  <c r="BF216"/>
  <c r="T216"/>
  <c r="R216"/>
  <c r="P216"/>
  <c r="BI212"/>
  <c r="BH212"/>
  <c r="BG212"/>
  <c r="BF212"/>
  <c r="T212"/>
  <c r="R212"/>
  <c r="P212"/>
  <c r="BI210"/>
  <c r="BH210"/>
  <c r="BG210"/>
  <c r="BF210"/>
  <c r="T210"/>
  <c r="R210"/>
  <c r="P210"/>
  <c r="BI206"/>
  <c r="BH206"/>
  <c r="BG206"/>
  <c r="BF206"/>
  <c r="T206"/>
  <c r="R206"/>
  <c r="P206"/>
  <c r="BI202"/>
  <c r="BH202"/>
  <c r="BG202"/>
  <c r="BF202"/>
  <c r="T202"/>
  <c r="R202"/>
  <c r="P202"/>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6"/>
  <c r="BH176"/>
  <c r="BG176"/>
  <c r="BF176"/>
  <c r="T176"/>
  <c r="R176"/>
  <c r="P176"/>
  <c r="BI172"/>
  <c r="BH172"/>
  <c r="BG172"/>
  <c r="BF172"/>
  <c r="T172"/>
  <c r="R172"/>
  <c r="P172"/>
  <c r="BI170"/>
  <c r="BH170"/>
  <c r="BG170"/>
  <c r="BF170"/>
  <c r="T170"/>
  <c r="R170"/>
  <c r="P170"/>
  <c r="BI168"/>
  <c r="BH168"/>
  <c r="BG168"/>
  <c r="BF168"/>
  <c r="T168"/>
  <c r="R168"/>
  <c r="P168"/>
  <c r="BI164"/>
  <c r="BH164"/>
  <c r="BG164"/>
  <c r="BF164"/>
  <c r="T164"/>
  <c r="R164"/>
  <c r="P164"/>
  <c r="BI160"/>
  <c r="BH160"/>
  <c r="BG160"/>
  <c r="BF160"/>
  <c r="T160"/>
  <c r="R160"/>
  <c r="P160"/>
  <c r="BI156"/>
  <c r="BH156"/>
  <c r="BG156"/>
  <c r="BF156"/>
  <c r="T156"/>
  <c r="R156"/>
  <c r="P156"/>
  <c r="BI154"/>
  <c r="BH154"/>
  <c r="BG154"/>
  <c r="BF154"/>
  <c r="T154"/>
  <c r="R154"/>
  <c r="P154"/>
  <c r="BI150"/>
  <c r="BH150"/>
  <c r="BG150"/>
  <c r="BF150"/>
  <c r="T150"/>
  <c r="R150"/>
  <c r="P150"/>
  <c r="BI146"/>
  <c r="BH146"/>
  <c r="BG146"/>
  <c r="BF146"/>
  <c r="T146"/>
  <c r="R146"/>
  <c r="P146"/>
  <c r="BI144"/>
  <c r="BH144"/>
  <c r="BG144"/>
  <c r="BF144"/>
  <c r="T144"/>
  <c r="R144"/>
  <c r="P144"/>
  <c r="BI140"/>
  <c r="BH140"/>
  <c r="BG140"/>
  <c r="BF140"/>
  <c r="T140"/>
  <c r="R140"/>
  <c r="P140"/>
  <c r="BI136"/>
  <c r="BH136"/>
  <c r="BG136"/>
  <c r="BF136"/>
  <c r="T136"/>
  <c r="R136"/>
  <c r="P136"/>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6"/>
  <c r="J115"/>
  <c r="F115"/>
  <c r="F113"/>
  <c r="E111"/>
  <c r="J92"/>
  <c r="J91"/>
  <c r="F91"/>
  <c r="F89"/>
  <c r="E87"/>
  <c r="J18"/>
  <c r="E18"/>
  <c r="F116"/>
  <c r="J17"/>
  <c r="J12"/>
  <c r="J113"/>
  <c r="E7"/>
  <c r="E85"/>
  <c i="23" r="J37"/>
  <c r="J36"/>
  <c i="1" r="AY116"/>
  <c i="23" r="J35"/>
  <c i="1" r="AX116"/>
  <c i="23" r="BI264"/>
  <c r="BH264"/>
  <c r="BG264"/>
  <c r="BF264"/>
  <c r="T264"/>
  <c r="R264"/>
  <c r="P264"/>
  <c r="BI258"/>
  <c r="BH258"/>
  <c r="BG258"/>
  <c r="BF258"/>
  <c r="T258"/>
  <c r="R258"/>
  <c r="P258"/>
  <c r="BI247"/>
  <c r="BH247"/>
  <c r="BG247"/>
  <c r="BF247"/>
  <c r="T247"/>
  <c r="R247"/>
  <c r="P247"/>
  <c r="BI243"/>
  <c r="BH243"/>
  <c r="BG243"/>
  <c r="BF243"/>
  <c r="T243"/>
  <c r="R243"/>
  <c r="P243"/>
  <c r="BI239"/>
  <c r="BH239"/>
  <c r="BG239"/>
  <c r="BF239"/>
  <c r="T239"/>
  <c r="R239"/>
  <c r="P239"/>
  <c r="BI234"/>
  <c r="BH234"/>
  <c r="BG234"/>
  <c r="BF234"/>
  <c r="T234"/>
  <c r="R234"/>
  <c r="P234"/>
  <c r="BI229"/>
  <c r="BH229"/>
  <c r="BG229"/>
  <c r="BF229"/>
  <c r="T229"/>
  <c r="R229"/>
  <c r="P229"/>
  <c r="BI227"/>
  <c r="BH227"/>
  <c r="BG227"/>
  <c r="BF227"/>
  <c r="T227"/>
  <c r="R227"/>
  <c r="P227"/>
  <c r="BI222"/>
  <c r="BH222"/>
  <c r="BG222"/>
  <c r="BF222"/>
  <c r="T222"/>
  <c r="R222"/>
  <c r="P222"/>
  <c r="BI218"/>
  <c r="BH218"/>
  <c r="BG218"/>
  <c r="BF218"/>
  <c r="T218"/>
  <c r="R218"/>
  <c r="P218"/>
  <c r="BI214"/>
  <c r="BH214"/>
  <c r="BG214"/>
  <c r="BF214"/>
  <c r="T214"/>
  <c r="R214"/>
  <c r="P214"/>
  <c r="BI210"/>
  <c r="BH210"/>
  <c r="BG210"/>
  <c r="BF210"/>
  <c r="T210"/>
  <c r="R210"/>
  <c r="P210"/>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8"/>
  <c r="BH158"/>
  <c r="BG158"/>
  <c r="BF158"/>
  <c r="T158"/>
  <c r="R158"/>
  <c r="P158"/>
  <c r="BI154"/>
  <c r="BH154"/>
  <c r="BG154"/>
  <c r="BF154"/>
  <c r="T154"/>
  <c r="R154"/>
  <c r="P154"/>
  <c r="BI150"/>
  <c r="BH150"/>
  <c r="BG150"/>
  <c r="BF150"/>
  <c r="T150"/>
  <c r="R150"/>
  <c r="P150"/>
  <c r="BI146"/>
  <c r="BH146"/>
  <c r="BG146"/>
  <c r="BF146"/>
  <c r="T146"/>
  <c r="R146"/>
  <c r="P146"/>
  <c r="BI144"/>
  <c r="BH144"/>
  <c r="BG144"/>
  <c r="BF144"/>
  <c r="T144"/>
  <c r="R144"/>
  <c r="P144"/>
  <c r="BI142"/>
  <c r="BH142"/>
  <c r="BG142"/>
  <c r="BF142"/>
  <c r="T142"/>
  <c r="R142"/>
  <c r="P142"/>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2"/>
  <c r="BH122"/>
  <c r="BG122"/>
  <c r="BF122"/>
  <c r="T122"/>
  <c r="R122"/>
  <c r="P122"/>
  <c r="J116"/>
  <c r="J115"/>
  <c r="F115"/>
  <c r="F113"/>
  <c r="E111"/>
  <c r="J92"/>
  <c r="J91"/>
  <c r="F91"/>
  <c r="F89"/>
  <c r="E87"/>
  <c r="J18"/>
  <c r="E18"/>
  <c r="F116"/>
  <c r="J17"/>
  <c r="J12"/>
  <c r="J113"/>
  <c r="E7"/>
  <c r="E109"/>
  <c i="22" r="R240"/>
  <c r="J37"/>
  <c r="J36"/>
  <c i="1" r="AY115"/>
  <c i="22" r="J35"/>
  <c i="1" r="AX115"/>
  <c i="22" r="BI260"/>
  <c r="BH260"/>
  <c r="BG260"/>
  <c r="BF260"/>
  <c r="T260"/>
  <c r="R260"/>
  <c r="P260"/>
  <c r="BI251"/>
  <c r="BH251"/>
  <c r="BG251"/>
  <c r="BF251"/>
  <c r="T251"/>
  <c r="R251"/>
  <c r="P251"/>
  <c r="BI249"/>
  <c r="BH249"/>
  <c r="BG249"/>
  <c r="BF249"/>
  <c r="T249"/>
  <c r="R249"/>
  <c r="P249"/>
  <c r="BI245"/>
  <c r="BH245"/>
  <c r="BG245"/>
  <c r="BF245"/>
  <c r="T245"/>
  <c r="R245"/>
  <c r="P245"/>
  <c r="BI241"/>
  <c r="BH241"/>
  <c r="BG241"/>
  <c r="BF241"/>
  <c r="T241"/>
  <c r="R241"/>
  <c r="P241"/>
  <c r="BI236"/>
  <c r="BH236"/>
  <c r="BG236"/>
  <c r="BF236"/>
  <c r="T236"/>
  <c r="R236"/>
  <c r="P236"/>
  <c r="BI231"/>
  <c r="BH231"/>
  <c r="BG231"/>
  <c r="BF231"/>
  <c r="T231"/>
  <c r="R231"/>
  <c r="P231"/>
  <c r="BI229"/>
  <c r="BH229"/>
  <c r="BG229"/>
  <c r="BF229"/>
  <c r="T229"/>
  <c r="R229"/>
  <c r="P229"/>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2"/>
  <c r="BH202"/>
  <c r="BG202"/>
  <c r="BF202"/>
  <c r="T202"/>
  <c r="R202"/>
  <c r="P202"/>
  <c r="BI198"/>
  <c r="BH198"/>
  <c r="BG198"/>
  <c r="BF198"/>
  <c r="T198"/>
  <c r="R198"/>
  <c r="P198"/>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0"/>
  <c r="BH170"/>
  <c r="BG170"/>
  <c r="BF170"/>
  <c r="T170"/>
  <c r="R170"/>
  <c r="P170"/>
  <c r="BI166"/>
  <c r="BH166"/>
  <c r="BG166"/>
  <c r="BF166"/>
  <c r="T166"/>
  <c r="R166"/>
  <c r="P166"/>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6"/>
  <c r="BH146"/>
  <c r="BG146"/>
  <c r="BF146"/>
  <c r="T146"/>
  <c r="R146"/>
  <c r="P146"/>
  <c r="BI142"/>
  <c r="BH142"/>
  <c r="BG142"/>
  <c r="BF142"/>
  <c r="T142"/>
  <c r="R142"/>
  <c r="P142"/>
  <c r="BI138"/>
  <c r="BH138"/>
  <c r="BG138"/>
  <c r="BF138"/>
  <c r="T138"/>
  <c r="R138"/>
  <c r="P138"/>
  <c r="BI134"/>
  <c r="BH134"/>
  <c r="BG134"/>
  <c r="BF134"/>
  <c r="T134"/>
  <c r="R134"/>
  <c r="P134"/>
  <c r="BI132"/>
  <c r="BH132"/>
  <c r="BG132"/>
  <c r="BF132"/>
  <c r="T132"/>
  <c r="R132"/>
  <c r="P132"/>
  <c r="BI130"/>
  <c r="BH130"/>
  <c r="BG130"/>
  <c r="BF130"/>
  <c r="T130"/>
  <c r="R130"/>
  <c r="P130"/>
  <c r="BI128"/>
  <c r="BH128"/>
  <c r="BG128"/>
  <c r="BF128"/>
  <c r="T128"/>
  <c r="R128"/>
  <c r="P128"/>
  <c r="BI124"/>
  <c r="BH124"/>
  <c r="BG124"/>
  <c r="BF124"/>
  <c r="T124"/>
  <c r="R124"/>
  <c r="P124"/>
  <c r="BI122"/>
  <c r="BH122"/>
  <c r="BG122"/>
  <c r="BF122"/>
  <c r="T122"/>
  <c r="R122"/>
  <c r="P122"/>
  <c r="J116"/>
  <c r="J115"/>
  <c r="F115"/>
  <c r="F113"/>
  <c r="E111"/>
  <c r="J92"/>
  <c r="J91"/>
  <c r="F91"/>
  <c r="F89"/>
  <c r="E87"/>
  <c r="J18"/>
  <c r="E18"/>
  <c r="F92"/>
  <c r="J17"/>
  <c r="J12"/>
  <c r="J113"/>
  <c r="E7"/>
  <c r="E85"/>
  <c i="21" r="J37"/>
  <c r="J36"/>
  <c i="1" r="AY114"/>
  <c i="21" r="J35"/>
  <c i="1" r="AX114"/>
  <c i="21" r="BI224"/>
  <c r="BH224"/>
  <c r="BG224"/>
  <c r="BF224"/>
  <c r="T224"/>
  <c r="R224"/>
  <c r="P224"/>
  <c r="BI219"/>
  <c r="BH219"/>
  <c r="BG219"/>
  <c r="BF219"/>
  <c r="T219"/>
  <c r="R219"/>
  <c r="P219"/>
  <c r="BI217"/>
  <c r="BH217"/>
  <c r="BG217"/>
  <c r="BF217"/>
  <c r="T217"/>
  <c r="R217"/>
  <c r="P217"/>
  <c r="BI213"/>
  <c r="BH213"/>
  <c r="BG213"/>
  <c r="BF213"/>
  <c r="T213"/>
  <c r="R213"/>
  <c r="P213"/>
  <c r="BI209"/>
  <c r="BH209"/>
  <c r="BG209"/>
  <c r="BF209"/>
  <c r="T209"/>
  <c r="R209"/>
  <c r="P209"/>
  <c r="BI204"/>
  <c r="BH204"/>
  <c r="BG204"/>
  <c r="BF204"/>
  <c r="T204"/>
  <c r="R204"/>
  <c r="P204"/>
  <c r="BI200"/>
  <c r="BH200"/>
  <c r="BG200"/>
  <c r="BF200"/>
  <c r="T200"/>
  <c r="R200"/>
  <c r="P200"/>
  <c r="BI198"/>
  <c r="BH198"/>
  <c r="BG198"/>
  <c r="BF198"/>
  <c r="T198"/>
  <c r="R198"/>
  <c r="P198"/>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3"/>
  <c r="BH153"/>
  <c r="BG153"/>
  <c r="BF153"/>
  <c r="T153"/>
  <c r="R153"/>
  <c r="P153"/>
  <c r="BI149"/>
  <c r="BH149"/>
  <c r="BG149"/>
  <c r="BF149"/>
  <c r="T149"/>
  <c r="R149"/>
  <c r="P149"/>
  <c r="BI147"/>
  <c r="BH147"/>
  <c r="BG147"/>
  <c r="BF147"/>
  <c r="T147"/>
  <c r="R147"/>
  <c r="P147"/>
  <c r="BI145"/>
  <c r="BH145"/>
  <c r="BG145"/>
  <c r="BF145"/>
  <c r="T145"/>
  <c r="R145"/>
  <c r="P145"/>
  <c r="BI141"/>
  <c r="BH141"/>
  <c r="BG141"/>
  <c r="BF141"/>
  <c r="T141"/>
  <c r="R141"/>
  <c r="P141"/>
  <c r="BI137"/>
  <c r="BH137"/>
  <c r="BG137"/>
  <c r="BF137"/>
  <c r="T137"/>
  <c r="R137"/>
  <c r="P137"/>
  <c r="BI132"/>
  <c r="BH132"/>
  <c r="BG132"/>
  <c r="BF132"/>
  <c r="T132"/>
  <c r="R132"/>
  <c r="P132"/>
  <c r="BI130"/>
  <c r="BH130"/>
  <c r="BG130"/>
  <c r="BF130"/>
  <c r="T130"/>
  <c r="R130"/>
  <c r="P130"/>
  <c r="BI128"/>
  <c r="BH128"/>
  <c r="BG128"/>
  <c r="BF128"/>
  <c r="T128"/>
  <c r="R128"/>
  <c r="P128"/>
  <c r="BI124"/>
  <c r="BH124"/>
  <c r="BG124"/>
  <c r="BF124"/>
  <c r="T124"/>
  <c r="R124"/>
  <c r="P124"/>
  <c r="BI122"/>
  <c r="BH122"/>
  <c r="BG122"/>
  <c r="BF122"/>
  <c r="T122"/>
  <c r="R122"/>
  <c r="P122"/>
  <c r="J116"/>
  <c r="J115"/>
  <c r="F115"/>
  <c r="F113"/>
  <c r="E111"/>
  <c r="J92"/>
  <c r="J91"/>
  <c r="F91"/>
  <c r="F89"/>
  <c r="E87"/>
  <c r="J18"/>
  <c r="E18"/>
  <c r="F92"/>
  <c r="J17"/>
  <c r="J12"/>
  <c r="J113"/>
  <c r="E7"/>
  <c r="E109"/>
  <c i="20" r="J37"/>
  <c r="J36"/>
  <c i="1" r="AY113"/>
  <c i="20" r="J35"/>
  <c i="1" r="AX113"/>
  <c i="20" r="BI448"/>
  <c r="BH448"/>
  <c r="BG448"/>
  <c r="BF448"/>
  <c r="T448"/>
  <c r="R448"/>
  <c r="P448"/>
  <c r="BI436"/>
  <c r="BH436"/>
  <c r="BG436"/>
  <c r="BF436"/>
  <c r="T436"/>
  <c r="R436"/>
  <c r="P436"/>
  <c r="BI432"/>
  <c r="BH432"/>
  <c r="BG432"/>
  <c r="BF432"/>
  <c r="T432"/>
  <c r="R432"/>
  <c r="P432"/>
  <c r="BI415"/>
  <c r="BH415"/>
  <c r="BG415"/>
  <c r="BF415"/>
  <c r="T415"/>
  <c r="R415"/>
  <c r="P415"/>
  <c r="BI406"/>
  <c r="BH406"/>
  <c r="BG406"/>
  <c r="BF406"/>
  <c r="T406"/>
  <c r="R406"/>
  <c r="P406"/>
  <c r="BI390"/>
  <c r="BH390"/>
  <c r="BG390"/>
  <c r="BF390"/>
  <c r="T390"/>
  <c r="R390"/>
  <c r="P390"/>
  <c r="BI372"/>
  <c r="BH372"/>
  <c r="BG372"/>
  <c r="BF372"/>
  <c r="T372"/>
  <c r="R372"/>
  <c r="P372"/>
  <c r="BI342"/>
  <c r="BH342"/>
  <c r="BG342"/>
  <c r="BF342"/>
  <c r="T342"/>
  <c r="R342"/>
  <c r="P342"/>
  <c r="BI331"/>
  <c r="BH331"/>
  <c r="BG331"/>
  <c r="BF331"/>
  <c r="T331"/>
  <c r="R331"/>
  <c r="P331"/>
  <c r="BI314"/>
  <c r="BH314"/>
  <c r="BG314"/>
  <c r="BF314"/>
  <c r="T314"/>
  <c r="R314"/>
  <c r="P314"/>
  <c r="BI305"/>
  <c r="BH305"/>
  <c r="BG305"/>
  <c r="BF305"/>
  <c r="T305"/>
  <c r="R305"/>
  <c r="P305"/>
  <c r="BI297"/>
  <c r="BH297"/>
  <c r="BG297"/>
  <c r="BF297"/>
  <c r="T297"/>
  <c r="R297"/>
  <c r="P297"/>
  <c r="BI285"/>
  <c r="BH285"/>
  <c r="BG285"/>
  <c r="BF285"/>
  <c r="T285"/>
  <c r="R285"/>
  <c r="P285"/>
  <c r="BI278"/>
  <c r="BH278"/>
  <c r="BG278"/>
  <c r="BF278"/>
  <c r="T278"/>
  <c r="R278"/>
  <c r="P278"/>
  <c r="BI274"/>
  <c r="BH274"/>
  <c r="BG274"/>
  <c r="BF274"/>
  <c r="T274"/>
  <c r="R274"/>
  <c r="P274"/>
  <c r="BI269"/>
  <c r="BH269"/>
  <c r="BG269"/>
  <c r="BF269"/>
  <c r="T269"/>
  <c r="R269"/>
  <c r="P269"/>
  <c r="BI263"/>
  <c r="BH263"/>
  <c r="BG263"/>
  <c r="BF263"/>
  <c r="T263"/>
  <c r="R263"/>
  <c r="P263"/>
  <c r="BI256"/>
  <c r="BH256"/>
  <c r="BG256"/>
  <c r="BF256"/>
  <c r="T256"/>
  <c r="R256"/>
  <c r="P256"/>
  <c r="BI250"/>
  <c r="BH250"/>
  <c r="BG250"/>
  <c r="BF250"/>
  <c r="T250"/>
  <c r="R250"/>
  <c r="P250"/>
  <c r="BI245"/>
  <c r="BH245"/>
  <c r="BG245"/>
  <c r="BF245"/>
  <c r="T245"/>
  <c r="R245"/>
  <c r="P245"/>
  <c r="BI243"/>
  <c r="BH243"/>
  <c r="BG243"/>
  <c r="BF243"/>
  <c r="T243"/>
  <c r="R243"/>
  <c r="P243"/>
  <c r="BI239"/>
  <c r="BH239"/>
  <c r="BG239"/>
  <c r="BF239"/>
  <c r="T239"/>
  <c r="R239"/>
  <c r="P239"/>
  <c r="BI217"/>
  <c r="BH217"/>
  <c r="BG217"/>
  <c r="BF217"/>
  <c r="T217"/>
  <c r="R217"/>
  <c r="P217"/>
  <c r="BI213"/>
  <c r="BH213"/>
  <c r="BG213"/>
  <c r="BF213"/>
  <c r="T213"/>
  <c r="R213"/>
  <c r="P213"/>
  <c r="BI207"/>
  <c r="BH207"/>
  <c r="BG207"/>
  <c r="BF207"/>
  <c r="T207"/>
  <c r="R207"/>
  <c r="P207"/>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5"/>
  <c r="BH155"/>
  <c r="BG155"/>
  <c r="BF155"/>
  <c r="T155"/>
  <c r="R155"/>
  <c r="P155"/>
  <c r="BI151"/>
  <c r="BH151"/>
  <c r="BG151"/>
  <c r="BF151"/>
  <c r="T151"/>
  <c r="R151"/>
  <c r="P151"/>
  <c r="BI146"/>
  <c r="BH146"/>
  <c r="BG146"/>
  <c r="BF146"/>
  <c r="T146"/>
  <c r="R146"/>
  <c r="P146"/>
  <c r="BI142"/>
  <c r="BH142"/>
  <c r="BG142"/>
  <c r="BF142"/>
  <c r="T142"/>
  <c r="R142"/>
  <c r="P142"/>
  <c r="BI137"/>
  <c r="BH137"/>
  <c r="BG137"/>
  <c r="BF137"/>
  <c r="T137"/>
  <c r="R137"/>
  <c r="P137"/>
  <c r="BI131"/>
  <c r="BH131"/>
  <c r="BG131"/>
  <c r="BF131"/>
  <c r="T131"/>
  <c r="R131"/>
  <c r="P131"/>
  <c r="BI126"/>
  <c r="BH126"/>
  <c r="BG126"/>
  <c r="BF126"/>
  <c r="T126"/>
  <c r="R126"/>
  <c r="P126"/>
  <c r="BI124"/>
  <c r="BH124"/>
  <c r="BG124"/>
  <c r="BF124"/>
  <c r="T124"/>
  <c r="R124"/>
  <c r="P124"/>
  <c r="BI122"/>
  <c r="BH122"/>
  <c r="BG122"/>
  <c r="BF122"/>
  <c r="T122"/>
  <c r="R122"/>
  <c r="P122"/>
  <c r="J116"/>
  <c r="J115"/>
  <c r="F115"/>
  <c r="F113"/>
  <c r="E111"/>
  <c r="J92"/>
  <c r="J91"/>
  <c r="F91"/>
  <c r="F89"/>
  <c r="E87"/>
  <c r="J18"/>
  <c r="E18"/>
  <c r="F116"/>
  <c r="J17"/>
  <c r="J12"/>
  <c r="J113"/>
  <c r="E7"/>
  <c r="E109"/>
  <c i="19" r="J37"/>
  <c r="J36"/>
  <c i="1" r="AY112"/>
  <c i="19" r="J35"/>
  <c i="1" r="AX112"/>
  <c i="19" r="BI372"/>
  <c r="BH372"/>
  <c r="BG372"/>
  <c r="BF372"/>
  <c r="T372"/>
  <c r="R372"/>
  <c r="P372"/>
  <c r="BI364"/>
  <c r="BH364"/>
  <c r="BG364"/>
  <c r="BF364"/>
  <c r="T364"/>
  <c r="R364"/>
  <c r="P364"/>
  <c r="BI357"/>
  <c r="BH357"/>
  <c r="BG357"/>
  <c r="BF357"/>
  <c r="T357"/>
  <c r="R357"/>
  <c r="P357"/>
  <c r="BI353"/>
  <c r="BH353"/>
  <c r="BG353"/>
  <c r="BF353"/>
  <c r="T353"/>
  <c r="R353"/>
  <c r="P353"/>
  <c r="BI349"/>
  <c r="BH349"/>
  <c r="BG349"/>
  <c r="BF349"/>
  <c r="T349"/>
  <c r="R349"/>
  <c r="P349"/>
  <c r="BI345"/>
  <c r="BH345"/>
  <c r="BG345"/>
  <c r="BF345"/>
  <c r="T345"/>
  <c r="R345"/>
  <c r="P345"/>
  <c r="BI338"/>
  <c r="BH338"/>
  <c r="BG338"/>
  <c r="BF338"/>
  <c r="T338"/>
  <c r="R338"/>
  <c r="P338"/>
  <c r="BI320"/>
  <c r="BH320"/>
  <c r="BG320"/>
  <c r="BF320"/>
  <c r="T320"/>
  <c r="R320"/>
  <c r="P320"/>
  <c r="BI301"/>
  <c r="BH301"/>
  <c r="BG301"/>
  <c r="BF301"/>
  <c r="T301"/>
  <c r="R301"/>
  <c r="P301"/>
  <c r="BI288"/>
  <c r="BH288"/>
  <c r="BG288"/>
  <c r="BF288"/>
  <c r="T288"/>
  <c r="R288"/>
  <c r="P288"/>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30"/>
  <c r="BH230"/>
  <c r="BG230"/>
  <c r="BF230"/>
  <c r="T230"/>
  <c r="R230"/>
  <c r="P230"/>
  <c r="BI223"/>
  <c r="BH223"/>
  <c r="BG223"/>
  <c r="BF223"/>
  <c r="T223"/>
  <c r="R223"/>
  <c r="P223"/>
  <c r="BI216"/>
  <c r="BH216"/>
  <c r="BG216"/>
  <c r="BF216"/>
  <c r="T216"/>
  <c r="R216"/>
  <c r="P216"/>
  <c r="BI211"/>
  <c r="BH211"/>
  <c r="BG211"/>
  <c r="BF211"/>
  <c r="T211"/>
  <c r="R211"/>
  <c r="P211"/>
  <c r="BI207"/>
  <c r="BH207"/>
  <c r="BG207"/>
  <c r="BF207"/>
  <c r="T207"/>
  <c r="R207"/>
  <c r="P207"/>
  <c r="BI193"/>
  <c r="BH193"/>
  <c r="BG193"/>
  <c r="BF193"/>
  <c r="T193"/>
  <c r="R193"/>
  <c r="P193"/>
  <c r="BI189"/>
  <c r="BH189"/>
  <c r="BG189"/>
  <c r="BF189"/>
  <c r="T189"/>
  <c r="R189"/>
  <c r="P189"/>
  <c r="BI173"/>
  <c r="BH173"/>
  <c r="BG173"/>
  <c r="BF173"/>
  <c r="T173"/>
  <c r="R173"/>
  <c r="P173"/>
  <c r="BI168"/>
  <c r="BH168"/>
  <c r="BG168"/>
  <c r="BF168"/>
  <c r="T168"/>
  <c r="R168"/>
  <c r="P168"/>
  <c r="BI153"/>
  <c r="BH153"/>
  <c r="BG153"/>
  <c r="BF153"/>
  <c r="T153"/>
  <c r="R153"/>
  <c r="P153"/>
  <c r="BI149"/>
  <c r="BH149"/>
  <c r="BG149"/>
  <c r="BF149"/>
  <c r="T149"/>
  <c r="R149"/>
  <c r="P149"/>
  <c r="BI145"/>
  <c r="BH145"/>
  <c r="BG145"/>
  <c r="BF145"/>
  <c r="T145"/>
  <c r="R145"/>
  <c r="P145"/>
  <c r="BI141"/>
  <c r="BH141"/>
  <c r="BG141"/>
  <c r="BF141"/>
  <c r="T141"/>
  <c r="R141"/>
  <c r="P141"/>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J116"/>
  <c r="J115"/>
  <c r="F115"/>
  <c r="F113"/>
  <c r="E111"/>
  <c r="J92"/>
  <c r="J91"/>
  <c r="F91"/>
  <c r="F89"/>
  <c r="E87"/>
  <c r="J18"/>
  <c r="E18"/>
  <c r="F116"/>
  <c r="J17"/>
  <c r="J12"/>
  <c r="J113"/>
  <c r="E7"/>
  <c r="E85"/>
  <c i="18" r="J37"/>
  <c r="J36"/>
  <c i="1" r="AY111"/>
  <c i="18" r="J35"/>
  <c i="1" r="AX111"/>
  <c i="18" r="BI868"/>
  <c r="BH868"/>
  <c r="BG868"/>
  <c r="BF868"/>
  <c r="T868"/>
  <c r="R868"/>
  <c r="P868"/>
  <c r="BI863"/>
  <c r="BH863"/>
  <c r="BG863"/>
  <c r="BF863"/>
  <c r="T863"/>
  <c r="R863"/>
  <c r="P863"/>
  <c r="BI855"/>
  <c r="BH855"/>
  <c r="BG855"/>
  <c r="BF855"/>
  <c r="T855"/>
  <c r="R855"/>
  <c r="P855"/>
  <c r="BI850"/>
  <c r="BH850"/>
  <c r="BG850"/>
  <c r="BF850"/>
  <c r="T850"/>
  <c r="R850"/>
  <c r="P850"/>
  <c r="BI845"/>
  <c r="BH845"/>
  <c r="BG845"/>
  <c r="BF845"/>
  <c r="T845"/>
  <c r="R845"/>
  <c r="P845"/>
  <c r="BI840"/>
  <c r="BH840"/>
  <c r="BG840"/>
  <c r="BF840"/>
  <c r="T840"/>
  <c r="R840"/>
  <c r="P840"/>
  <c r="BI831"/>
  <c r="BH831"/>
  <c r="BG831"/>
  <c r="BF831"/>
  <c r="T831"/>
  <c r="R831"/>
  <c r="P831"/>
  <c r="BI827"/>
  <c r="BH827"/>
  <c r="BG827"/>
  <c r="BF827"/>
  <c r="T827"/>
  <c r="R827"/>
  <c r="P827"/>
  <c r="BI822"/>
  <c r="BH822"/>
  <c r="BG822"/>
  <c r="BF822"/>
  <c r="T822"/>
  <c r="R822"/>
  <c r="P822"/>
  <c r="BI801"/>
  <c r="BH801"/>
  <c r="BG801"/>
  <c r="BF801"/>
  <c r="T801"/>
  <c r="R801"/>
  <c r="P801"/>
  <c r="BI794"/>
  <c r="BH794"/>
  <c r="BG794"/>
  <c r="BF794"/>
  <c r="T794"/>
  <c r="R794"/>
  <c r="P794"/>
  <c r="BI789"/>
  <c r="BH789"/>
  <c r="BG789"/>
  <c r="BF789"/>
  <c r="T789"/>
  <c r="R789"/>
  <c r="P789"/>
  <c r="BI768"/>
  <c r="BH768"/>
  <c r="BG768"/>
  <c r="BF768"/>
  <c r="T768"/>
  <c r="R768"/>
  <c r="P768"/>
  <c r="BI764"/>
  <c r="BH764"/>
  <c r="BG764"/>
  <c r="BF764"/>
  <c r="T764"/>
  <c r="R764"/>
  <c r="P764"/>
  <c r="BI753"/>
  <c r="BH753"/>
  <c r="BG753"/>
  <c r="BF753"/>
  <c r="T753"/>
  <c r="R753"/>
  <c r="P753"/>
  <c r="BI738"/>
  <c r="BH738"/>
  <c r="BG738"/>
  <c r="BF738"/>
  <c r="T738"/>
  <c r="R738"/>
  <c r="P738"/>
  <c r="BI734"/>
  <c r="BH734"/>
  <c r="BG734"/>
  <c r="BF734"/>
  <c r="T734"/>
  <c r="R734"/>
  <c r="P734"/>
  <c r="BI725"/>
  <c r="BH725"/>
  <c r="BG725"/>
  <c r="BF725"/>
  <c r="T725"/>
  <c r="R725"/>
  <c r="P725"/>
  <c r="BI717"/>
  <c r="BH717"/>
  <c r="BG717"/>
  <c r="BF717"/>
  <c r="T717"/>
  <c r="R717"/>
  <c r="P717"/>
  <c r="BI699"/>
  <c r="BH699"/>
  <c r="BG699"/>
  <c r="BF699"/>
  <c r="T699"/>
  <c r="R699"/>
  <c r="P699"/>
  <c r="BI673"/>
  <c r="BH673"/>
  <c r="BG673"/>
  <c r="BF673"/>
  <c r="T673"/>
  <c r="R673"/>
  <c r="P673"/>
  <c r="BI663"/>
  <c r="BH663"/>
  <c r="BG663"/>
  <c r="BF663"/>
  <c r="T663"/>
  <c r="R663"/>
  <c r="P663"/>
  <c r="BI656"/>
  <c r="BH656"/>
  <c r="BG656"/>
  <c r="BF656"/>
  <c r="T656"/>
  <c r="R656"/>
  <c r="P656"/>
  <c r="BI652"/>
  <c r="BH652"/>
  <c r="BG652"/>
  <c r="BF652"/>
  <c r="T652"/>
  <c r="R652"/>
  <c r="P652"/>
  <c r="BI648"/>
  <c r="BH648"/>
  <c r="BG648"/>
  <c r="BF648"/>
  <c r="T648"/>
  <c r="R648"/>
  <c r="P648"/>
  <c r="BI646"/>
  <c r="BH646"/>
  <c r="BG646"/>
  <c r="BF646"/>
  <c r="T646"/>
  <c r="R646"/>
  <c r="P646"/>
  <c r="BI642"/>
  <c r="BH642"/>
  <c r="BG642"/>
  <c r="BF642"/>
  <c r="T642"/>
  <c r="R642"/>
  <c r="P642"/>
  <c r="BI639"/>
  <c r="BH639"/>
  <c r="BG639"/>
  <c r="BF639"/>
  <c r="T639"/>
  <c r="R639"/>
  <c r="P639"/>
  <c r="BI636"/>
  <c r="BH636"/>
  <c r="BG636"/>
  <c r="BF636"/>
  <c r="T636"/>
  <c r="R636"/>
  <c r="P636"/>
  <c r="BI633"/>
  <c r="BH633"/>
  <c r="BG633"/>
  <c r="BF633"/>
  <c r="T633"/>
  <c r="R633"/>
  <c r="P633"/>
  <c r="BI631"/>
  <c r="BH631"/>
  <c r="BG631"/>
  <c r="BF631"/>
  <c r="T631"/>
  <c r="R631"/>
  <c r="P631"/>
  <c r="BI628"/>
  <c r="BH628"/>
  <c r="BG628"/>
  <c r="BF628"/>
  <c r="T628"/>
  <c r="R628"/>
  <c r="P628"/>
  <c r="BI625"/>
  <c r="BH625"/>
  <c r="BG625"/>
  <c r="BF625"/>
  <c r="T625"/>
  <c r="R625"/>
  <c r="P625"/>
  <c r="BI622"/>
  <c r="BH622"/>
  <c r="BG622"/>
  <c r="BF622"/>
  <c r="T622"/>
  <c r="R622"/>
  <c r="P622"/>
  <c r="BI619"/>
  <c r="BH619"/>
  <c r="BG619"/>
  <c r="BF619"/>
  <c r="T619"/>
  <c r="R619"/>
  <c r="P619"/>
  <c r="BI616"/>
  <c r="BH616"/>
  <c r="BG616"/>
  <c r="BF616"/>
  <c r="T616"/>
  <c r="R616"/>
  <c r="P616"/>
  <c r="BI613"/>
  <c r="BH613"/>
  <c r="BG613"/>
  <c r="BF613"/>
  <c r="T613"/>
  <c r="R613"/>
  <c r="P613"/>
  <c r="BI610"/>
  <c r="BH610"/>
  <c r="BG610"/>
  <c r="BF610"/>
  <c r="T610"/>
  <c r="R610"/>
  <c r="P610"/>
  <c r="BI605"/>
  <c r="BH605"/>
  <c r="BG605"/>
  <c r="BF605"/>
  <c r="T605"/>
  <c r="R605"/>
  <c r="P605"/>
  <c r="BI603"/>
  <c r="BH603"/>
  <c r="BG603"/>
  <c r="BF603"/>
  <c r="T603"/>
  <c r="R603"/>
  <c r="P603"/>
  <c r="BI600"/>
  <c r="BH600"/>
  <c r="BG600"/>
  <c r="BF600"/>
  <c r="T600"/>
  <c r="R600"/>
  <c r="P600"/>
  <c r="BI598"/>
  <c r="BH598"/>
  <c r="BG598"/>
  <c r="BF598"/>
  <c r="T598"/>
  <c r="R598"/>
  <c r="P598"/>
  <c r="BI595"/>
  <c r="BH595"/>
  <c r="BG595"/>
  <c r="BF595"/>
  <c r="T595"/>
  <c r="R595"/>
  <c r="P595"/>
  <c r="BI591"/>
  <c r="BH591"/>
  <c r="BG591"/>
  <c r="BF591"/>
  <c r="T591"/>
  <c r="R591"/>
  <c r="P591"/>
  <c r="BI587"/>
  <c r="BH587"/>
  <c r="BG587"/>
  <c r="BF587"/>
  <c r="T587"/>
  <c r="R587"/>
  <c r="P587"/>
  <c r="BI583"/>
  <c r="BH583"/>
  <c r="BG583"/>
  <c r="BF583"/>
  <c r="T583"/>
  <c r="R583"/>
  <c r="P583"/>
  <c r="BI581"/>
  <c r="BH581"/>
  <c r="BG581"/>
  <c r="BF581"/>
  <c r="T581"/>
  <c r="R581"/>
  <c r="P581"/>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5"/>
  <c r="BH545"/>
  <c r="BG545"/>
  <c r="BF545"/>
  <c r="T545"/>
  <c r="R545"/>
  <c r="P545"/>
  <c r="BI540"/>
  <c r="BH540"/>
  <c r="BG540"/>
  <c r="BF540"/>
  <c r="T540"/>
  <c r="R540"/>
  <c r="P540"/>
  <c r="BI536"/>
  <c r="BH536"/>
  <c r="BG536"/>
  <c r="BF536"/>
  <c r="T536"/>
  <c r="R536"/>
  <c r="P536"/>
  <c r="BI527"/>
  <c r="BH527"/>
  <c r="BG527"/>
  <c r="BF527"/>
  <c r="T527"/>
  <c r="R527"/>
  <c r="P527"/>
  <c r="BI524"/>
  <c r="BH524"/>
  <c r="BG524"/>
  <c r="BF524"/>
  <c r="T524"/>
  <c r="R524"/>
  <c r="P524"/>
  <c r="BI521"/>
  <c r="BH521"/>
  <c r="BG521"/>
  <c r="BF521"/>
  <c r="T521"/>
  <c r="R521"/>
  <c r="P521"/>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4"/>
  <c r="BH504"/>
  <c r="BG504"/>
  <c r="BF504"/>
  <c r="T504"/>
  <c r="R504"/>
  <c r="P504"/>
  <c r="BI501"/>
  <c r="BH501"/>
  <c r="BG501"/>
  <c r="BF501"/>
  <c r="T501"/>
  <c r="R501"/>
  <c r="P501"/>
  <c r="BI496"/>
  <c r="BH496"/>
  <c r="BG496"/>
  <c r="BF496"/>
  <c r="T496"/>
  <c r="R496"/>
  <c r="P496"/>
  <c r="BI492"/>
  <c r="BH492"/>
  <c r="BG492"/>
  <c r="BF492"/>
  <c r="T492"/>
  <c r="R492"/>
  <c r="P492"/>
  <c r="BI489"/>
  <c r="BH489"/>
  <c r="BG489"/>
  <c r="BF489"/>
  <c r="T489"/>
  <c r="R489"/>
  <c r="P489"/>
  <c r="BI486"/>
  <c r="BH486"/>
  <c r="BG486"/>
  <c r="BF486"/>
  <c r="T486"/>
  <c r="R486"/>
  <c r="P486"/>
  <c r="BI481"/>
  <c r="BH481"/>
  <c r="BG481"/>
  <c r="BF481"/>
  <c r="T481"/>
  <c r="R481"/>
  <c r="P481"/>
  <c r="BI477"/>
  <c r="BH477"/>
  <c r="BG477"/>
  <c r="BF477"/>
  <c r="T477"/>
  <c r="R477"/>
  <c r="P477"/>
  <c r="BI473"/>
  <c r="BH473"/>
  <c r="BG473"/>
  <c r="BF473"/>
  <c r="T473"/>
  <c r="R473"/>
  <c r="P473"/>
  <c r="BI469"/>
  <c r="BH469"/>
  <c r="BG469"/>
  <c r="BF469"/>
  <c r="T469"/>
  <c r="R469"/>
  <c r="P469"/>
  <c r="BI453"/>
  <c r="BH453"/>
  <c r="BG453"/>
  <c r="BF453"/>
  <c r="T453"/>
  <c r="R453"/>
  <c r="P453"/>
  <c r="BI435"/>
  <c r="BH435"/>
  <c r="BG435"/>
  <c r="BF435"/>
  <c r="T435"/>
  <c r="R435"/>
  <c r="P435"/>
  <c r="BI431"/>
  <c r="BH431"/>
  <c r="BG431"/>
  <c r="BF431"/>
  <c r="T431"/>
  <c r="R431"/>
  <c r="P431"/>
  <c r="BI427"/>
  <c r="BH427"/>
  <c r="BG427"/>
  <c r="BF427"/>
  <c r="T427"/>
  <c r="R427"/>
  <c r="P427"/>
  <c r="BI420"/>
  <c r="BH420"/>
  <c r="BG420"/>
  <c r="BF420"/>
  <c r="T420"/>
  <c r="R420"/>
  <c r="P420"/>
  <c r="BI416"/>
  <c r="BH416"/>
  <c r="BG416"/>
  <c r="BF416"/>
  <c r="T416"/>
  <c r="R416"/>
  <c r="P416"/>
  <c r="BI412"/>
  <c r="BH412"/>
  <c r="BG412"/>
  <c r="BF412"/>
  <c r="T412"/>
  <c r="R412"/>
  <c r="P412"/>
  <c r="BI408"/>
  <c r="BH408"/>
  <c r="BG408"/>
  <c r="BF408"/>
  <c r="T408"/>
  <c r="R408"/>
  <c r="P408"/>
  <c r="BI395"/>
  <c r="BH395"/>
  <c r="BG395"/>
  <c r="BF395"/>
  <c r="T395"/>
  <c r="R395"/>
  <c r="P395"/>
  <c r="BI382"/>
  <c r="BH382"/>
  <c r="BG382"/>
  <c r="BF382"/>
  <c r="T382"/>
  <c r="R382"/>
  <c r="P382"/>
  <c r="BI378"/>
  <c r="BH378"/>
  <c r="BG378"/>
  <c r="BF378"/>
  <c r="T378"/>
  <c r="R378"/>
  <c r="P378"/>
  <c r="BI374"/>
  <c r="BH374"/>
  <c r="BG374"/>
  <c r="BF374"/>
  <c r="T374"/>
  <c r="R374"/>
  <c r="P374"/>
  <c r="BI370"/>
  <c r="BH370"/>
  <c r="BG370"/>
  <c r="BF370"/>
  <c r="T370"/>
  <c r="R370"/>
  <c r="P370"/>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38"/>
  <c r="BH338"/>
  <c r="BG338"/>
  <c r="BF338"/>
  <c r="T338"/>
  <c r="R338"/>
  <c r="P338"/>
  <c r="BI332"/>
  <c r="BH332"/>
  <c r="BG332"/>
  <c r="BF332"/>
  <c r="T332"/>
  <c r="R332"/>
  <c r="P332"/>
  <c r="BI329"/>
  <c r="BH329"/>
  <c r="BG329"/>
  <c r="BF329"/>
  <c r="T329"/>
  <c r="R329"/>
  <c r="P329"/>
  <c r="BI322"/>
  <c r="BH322"/>
  <c r="BG322"/>
  <c r="BF322"/>
  <c r="T322"/>
  <c r="R322"/>
  <c r="P322"/>
  <c r="BI318"/>
  <c r="BH318"/>
  <c r="BG318"/>
  <c r="BF318"/>
  <c r="T318"/>
  <c r="R318"/>
  <c r="P318"/>
  <c r="BI311"/>
  <c r="BH311"/>
  <c r="BG311"/>
  <c r="BF311"/>
  <c r="T311"/>
  <c r="R311"/>
  <c r="P311"/>
  <c r="BI308"/>
  <c r="BH308"/>
  <c r="BG308"/>
  <c r="BF308"/>
  <c r="T308"/>
  <c r="R308"/>
  <c r="P308"/>
  <c r="BI301"/>
  <c r="BH301"/>
  <c r="BG301"/>
  <c r="BF301"/>
  <c r="T301"/>
  <c r="R301"/>
  <c r="P301"/>
  <c r="BI294"/>
  <c r="BH294"/>
  <c r="BG294"/>
  <c r="BF294"/>
  <c r="T294"/>
  <c r="R294"/>
  <c r="P294"/>
  <c r="BI287"/>
  <c r="BH287"/>
  <c r="BG287"/>
  <c r="BF287"/>
  <c r="T287"/>
  <c r="R287"/>
  <c r="P287"/>
  <c r="BI280"/>
  <c r="BH280"/>
  <c r="BG280"/>
  <c r="BF280"/>
  <c r="T280"/>
  <c r="R280"/>
  <c r="P280"/>
  <c r="BI276"/>
  <c r="BH276"/>
  <c r="BG276"/>
  <c r="BF276"/>
  <c r="T276"/>
  <c r="R276"/>
  <c r="P276"/>
  <c r="BI272"/>
  <c r="BH272"/>
  <c r="BG272"/>
  <c r="BF272"/>
  <c r="T272"/>
  <c r="R272"/>
  <c r="P272"/>
  <c r="BI268"/>
  <c r="BH268"/>
  <c r="BG268"/>
  <c r="BF268"/>
  <c r="T268"/>
  <c r="R268"/>
  <c r="P268"/>
  <c r="BI263"/>
  <c r="BH263"/>
  <c r="BG263"/>
  <c r="BF263"/>
  <c r="T263"/>
  <c r="R263"/>
  <c r="P263"/>
  <c r="BI258"/>
  <c r="BH258"/>
  <c r="BG258"/>
  <c r="BF258"/>
  <c r="T258"/>
  <c r="R258"/>
  <c r="P258"/>
  <c r="BI253"/>
  <c r="BH253"/>
  <c r="BG253"/>
  <c r="BF253"/>
  <c r="T253"/>
  <c r="R253"/>
  <c r="P253"/>
  <c r="BI250"/>
  <c r="BH250"/>
  <c r="BG250"/>
  <c r="BF250"/>
  <c r="T250"/>
  <c r="R250"/>
  <c r="P250"/>
  <c r="BI247"/>
  <c r="BH247"/>
  <c r="BG247"/>
  <c r="BF247"/>
  <c r="T247"/>
  <c r="R247"/>
  <c r="P247"/>
  <c r="BI239"/>
  <c r="BH239"/>
  <c r="BG239"/>
  <c r="BF239"/>
  <c r="T239"/>
  <c r="R239"/>
  <c r="P239"/>
  <c r="BI232"/>
  <c r="BH232"/>
  <c r="BG232"/>
  <c r="BF232"/>
  <c r="T232"/>
  <c r="R232"/>
  <c r="P232"/>
  <c r="BI229"/>
  <c r="BH229"/>
  <c r="BG229"/>
  <c r="BF229"/>
  <c r="T229"/>
  <c r="R229"/>
  <c r="P229"/>
  <c r="BI226"/>
  <c r="BH226"/>
  <c r="BG226"/>
  <c r="BF226"/>
  <c r="T226"/>
  <c r="R226"/>
  <c r="P226"/>
  <c r="BI219"/>
  <c r="BH219"/>
  <c r="BG219"/>
  <c r="BF219"/>
  <c r="T219"/>
  <c r="R219"/>
  <c r="P219"/>
  <c r="BI215"/>
  <c r="BH215"/>
  <c r="BG215"/>
  <c r="BF215"/>
  <c r="T215"/>
  <c r="R215"/>
  <c r="P215"/>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3"/>
  <c r="BH193"/>
  <c r="BG193"/>
  <c r="BF193"/>
  <c r="T193"/>
  <c r="R193"/>
  <c r="P193"/>
  <c r="BI189"/>
  <c r="BH189"/>
  <c r="BG189"/>
  <c r="BF189"/>
  <c r="T189"/>
  <c r="R189"/>
  <c r="P189"/>
  <c r="BI187"/>
  <c r="BH187"/>
  <c r="BG187"/>
  <c r="BF187"/>
  <c r="T187"/>
  <c r="R187"/>
  <c r="P187"/>
  <c r="BI181"/>
  <c r="BH181"/>
  <c r="BG181"/>
  <c r="BF181"/>
  <c r="T181"/>
  <c r="R181"/>
  <c r="P181"/>
  <c r="BI175"/>
  <c r="BH175"/>
  <c r="BG175"/>
  <c r="BF175"/>
  <c r="T175"/>
  <c r="R175"/>
  <c r="P175"/>
  <c r="BI158"/>
  <c r="BH158"/>
  <c r="BG158"/>
  <c r="BF158"/>
  <c r="T158"/>
  <c r="R158"/>
  <c r="P158"/>
  <c r="BI142"/>
  <c r="BH142"/>
  <c r="BG142"/>
  <c r="BF142"/>
  <c r="T142"/>
  <c r="R142"/>
  <c r="P142"/>
  <c r="BI132"/>
  <c r="BH132"/>
  <c r="BG132"/>
  <c r="BF132"/>
  <c r="T132"/>
  <c r="R132"/>
  <c r="P132"/>
  <c r="BI128"/>
  <c r="BH128"/>
  <c r="BG128"/>
  <c r="BF128"/>
  <c r="T128"/>
  <c r="R128"/>
  <c r="P128"/>
  <c r="BI124"/>
  <c r="BH124"/>
  <c r="BG124"/>
  <c r="BF124"/>
  <c r="T124"/>
  <c r="R124"/>
  <c r="P124"/>
  <c r="BI122"/>
  <c r="BH122"/>
  <c r="BG122"/>
  <c r="BF122"/>
  <c r="T122"/>
  <c r="R122"/>
  <c r="P122"/>
  <c r="J116"/>
  <c r="J115"/>
  <c r="F115"/>
  <c r="F113"/>
  <c r="E111"/>
  <c r="J92"/>
  <c r="J91"/>
  <c r="F91"/>
  <c r="F89"/>
  <c r="E87"/>
  <c r="J18"/>
  <c r="E18"/>
  <c r="F116"/>
  <c r="J17"/>
  <c r="J12"/>
  <c r="J89"/>
  <c r="E7"/>
  <c r="E85"/>
  <c i="17" r="J37"/>
  <c r="J36"/>
  <c i="1" r="AY110"/>
  <c i="17" r="J35"/>
  <c i="1" r="AX110"/>
  <c i="17" r="BI158"/>
  <c r="BH158"/>
  <c r="BG158"/>
  <c r="BF158"/>
  <c r="T158"/>
  <c r="R158"/>
  <c r="P158"/>
  <c r="BI155"/>
  <c r="BH155"/>
  <c r="BG155"/>
  <c r="BF155"/>
  <c r="T155"/>
  <c r="R155"/>
  <c r="P155"/>
  <c r="BI143"/>
  <c r="BH143"/>
  <c r="BG143"/>
  <c r="BF143"/>
  <c r="T143"/>
  <c r="R143"/>
  <c r="P143"/>
  <c r="BI132"/>
  <c r="BH132"/>
  <c r="BG132"/>
  <c r="BF132"/>
  <c r="T132"/>
  <c r="R132"/>
  <c r="P132"/>
  <c r="BI128"/>
  <c r="BH128"/>
  <c r="BG128"/>
  <c r="BF128"/>
  <c r="T128"/>
  <c r="R128"/>
  <c r="P128"/>
  <c r="BI125"/>
  <c r="BH125"/>
  <c r="BG125"/>
  <c r="BF125"/>
  <c r="T125"/>
  <c r="R125"/>
  <c r="P125"/>
  <c r="BI122"/>
  <c r="BH122"/>
  <c r="BG122"/>
  <c r="BF122"/>
  <c r="T122"/>
  <c r="R122"/>
  <c r="P122"/>
  <c r="J116"/>
  <c r="J115"/>
  <c r="F115"/>
  <c r="F113"/>
  <c r="E111"/>
  <c r="J92"/>
  <c r="J91"/>
  <c r="F91"/>
  <c r="F89"/>
  <c r="E87"/>
  <c r="J18"/>
  <c r="E18"/>
  <c r="F116"/>
  <c r="J17"/>
  <c r="J12"/>
  <c r="J113"/>
  <c r="E7"/>
  <c r="E109"/>
  <c i="16" r="J37"/>
  <c r="J36"/>
  <c i="1" r="AY109"/>
  <c i="16" r="J35"/>
  <c i="1" r="AX109"/>
  <c i="16" r="BI432"/>
  <c r="BH432"/>
  <c r="BG432"/>
  <c r="BF432"/>
  <c r="T432"/>
  <c r="R432"/>
  <c r="P432"/>
  <c r="BI424"/>
  <c r="BH424"/>
  <c r="BG424"/>
  <c r="BF424"/>
  <c r="T424"/>
  <c r="R424"/>
  <c r="P424"/>
  <c r="BI416"/>
  <c r="BH416"/>
  <c r="BG416"/>
  <c r="BF416"/>
  <c r="T416"/>
  <c r="R416"/>
  <c r="P416"/>
  <c r="BI411"/>
  <c r="BH411"/>
  <c r="BG411"/>
  <c r="BF411"/>
  <c r="T411"/>
  <c r="R411"/>
  <c r="P411"/>
  <c r="BI400"/>
  <c r="BH400"/>
  <c r="BG400"/>
  <c r="BF400"/>
  <c r="T400"/>
  <c r="R400"/>
  <c r="P400"/>
  <c r="BI396"/>
  <c r="BH396"/>
  <c r="BG396"/>
  <c r="BF396"/>
  <c r="T396"/>
  <c r="R396"/>
  <c r="P396"/>
  <c r="BI388"/>
  <c r="BH388"/>
  <c r="BG388"/>
  <c r="BF388"/>
  <c r="T388"/>
  <c r="R388"/>
  <c r="P388"/>
  <c r="BI378"/>
  <c r="BH378"/>
  <c r="BG378"/>
  <c r="BF378"/>
  <c r="T378"/>
  <c r="R378"/>
  <c r="P378"/>
  <c r="BI369"/>
  <c r="BH369"/>
  <c r="BG369"/>
  <c r="BF369"/>
  <c r="T369"/>
  <c r="R369"/>
  <c r="P369"/>
  <c r="BI353"/>
  <c r="BH353"/>
  <c r="BG353"/>
  <c r="BF353"/>
  <c r="T353"/>
  <c r="R353"/>
  <c r="P353"/>
  <c r="BI343"/>
  <c r="BH343"/>
  <c r="BG343"/>
  <c r="BF343"/>
  <c r="T343"/>
  <c r="R343"/>
  <c r="P343"/>
  <c r="BI338"/>
  <c r="BH338"/>
  <c r="BG338"/>
  <c r="BF338"/>
  <c r="T338"/>
  <c r="R338"/>
  <c r="P338"/>
  <c r="BI327"/>
  <c r="BH327"/>
  <c r="BG327"/>
  <c r="BF327"/>
  <c r="T327"/>
  <c r="R327"/>
  <c r="P327"/>
  <c r="BI314"/>
  <c r="BH314"/>
  <c r="BG314"/>
  <c r="BF314"/>
  <c r="T314"/>
  <c r="R314"/>
  <c r="P314"/>
  <c r="BI309"/>
  <c r="BH309"/>
  <c r="BG309"/>
  <c r="BF309"/>
  <c r="T309"/>
  <c r="R309"/>
  <c r="P309"/>
  <c r="BI304"/>
  <c r="BH304"/>
  <c r="BG304"/>
  <c r="BF304"/>
  <c r="T304"/>
  <c r="R304"/>
  <c r="P304"/>
  <c r="BI299"/>
  <c r="BH299"/>
  <c r="BG299"/>
  <c r="BF299"/>
  <c r="T299"/>
  <c r="R299"/>
  <c r="P299"/>
  <c r="BI293"/>
  <c r="BH293"/>
  <c r="BG293"/>
  <c r="BF293"/>
  <c r="T293"/>
  <c r="R293"/>
  <c r="P293"/>
  <c r="BI289"/>
  <c r="BH289"/>
  <c r="BG289"/>
  <c r="BF289"/>
  <c r="T289"/>
  <c r="R289"/>
  <c r="P289"/>
  <c r="BI279"/>
  <c r="BH279"/>
  <c r="BG279"/>
  <c r="BF279"/>
  <c r="T279"/>
  <c r="R279"/>
  <c r="P279"/>
  <c r="BI275"/>
  <c r="BH275"/>
  <c r="BG275"/>
  <c r="BF275"/>
  <c r="T275"/>
  <c r="R275"/>
  <c r="P275"/>
  <c r="BI271"/>
  <c r="BH271"/>
  <c r="BG271"/>
  <c r="BF271"/>
  <c r="T271"/>
  <c r="R271"/>
  <c r="P271"/>
  <c r="BI269"/>
  <c r="BH269"/>
  <c r="BG269"/>
  <c r="BF269"/>
  <c r="T269"/>
  <c r="R269"/>
  <c r="P269"/>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19"/>
  <c r="BH219"/>
  <c r="BG219"/>
  <c r="BF219"/>
  <c r="T219"/>
  <c r="R219"/>
  <c r="P219"/>
  <c r="BI215"/>
  <c r="BH215"/>
  <c r="BG215"/>
  <c r="BF215"/>
  <c r="T215"/>
  <c r="R215"/>
  <c r="P215"/>
  <c r="BI208"/>
  <c r="BH208"/>
  <c r="BG208"/>
  <c r="BF208"/>
  <c r="T208"/>
  <c r="R208"/>
  <c r="P208"/>
  <c r="BI201"/>
  <c r="BH201"/>
  <c r="BG201"/>
  <c r="BF201"/>
  <c r="T201"/>
  <c r="R201"/>
  <c r="P201"/>
  <c r="BI197"/>
  <c r="BH197"/>
  <c r="BG197"/>
  <c r="BF197"/>
  <c r="T197"/>
  <c r="R197"/>
  <c r="P197"/>
  <c r="BI193"/>
  <c r="BH193"/>
  <c r="BG193"/>
  <c r="BF193"/>
  <c r="T193"/>
  <c r="R193"/>
  <c r="P193"/>
  <c r="BI189"/>
  <c r="BH189"/>
  <c r="BG189"/>
  <c r="BF189"/>
  <c r="T189"/>
  <c r="R189"/>
  <c r="P189"/>
  <c r="BI182"/>
  <c r="BH182"/>
  <c r="BG182"/>
  <c r="BF182"/>
  <c r="T182"/>
  <c r="R182"/>
  <c r="P182"/>
  <c r="BI176"/>
  <c r="BH176"/>
  <c r="BG176"/>
  <c r="BF176"/>
  <c r="T176"/>
  <c r="R176"/>
  <c r="P176"/>
  <c r="BI171"/>
  <c r="BH171"/>
  <c r="BG171"/>
  <c r="BF171"/>
  <c r="T171"/>
  <c r="R171"/>
  <c r="P171"/>
  <c r="BI167"/>
  <c r="BH167"/>
  <c r="BG167"/>
  <c r="BF167"/>
  <c r="T167"/>
  <c r="R167"/>
  <c r="P167"/>
  <c r="BI161"/>
  <c r="BH161"/>
  <c r="BG161"/>
  <c r="BF161"/>
  <c r="T161"/>
  <c r="R161"/>
  <c r="P161"/>
  <c r="BI156"/>
  <c r="BH156"/>
  <c r="BG156"/>
  <c r="BF156"/>
  <c r="T156"/>
  <c r="R156"/>
  <c r="P156"/>
  <c r="BI152"/>
  <c r="BH152"/>
  <c r="BG152"/>
  <c r="BF152"/>
  <c r="T152"/>
  <c r="R152"/>
  <c r="P152"/>
  <c r="BI146"/>
  <c r="BH146"/>
  <c r="BG146"/>
  <c r="BF146"/>
  <c r="T146"/>
  <c r="R146"/>
  <c r="P146"/>
  <c r="BI141"/>
  <c r="BH141"/>
  <c r="BG141"/>
  <c r="BF141"/>
  <c r="T141"/>
  <c r="R141"/>
  <c r="P141"/>
  <c r="BI139"/>
  <c r="BH139"/>
  <c r="BG139"/>
  <c r="BF139"/>
  <c r="T139"/>
  <c r="R139"/>
  <c r="P139"/>
  <c r="BI132"/>
  <c r="BH132"/>
  <c r="BG132"/>
  <c r="BF132"/>
  <c r="T132"/>
  <c r="R132"/>
  <c r="P132"/>
  <c r="BI128"/>
  <c r="BH128"/>
  <c r="BG128"/>
  <c r="BF128"/>
  <c r="T128"/>
  <c r="R128"/>
  <c r="P128"/>
  <c r="BI126"/>
  <c r="BH126"/>
  <c r="BG126"/>
  <c r="BF126"/>
  <c r="T126"/>
  <c r="R126"/>
  <c r="P126"/>
  <c r="BI122"/>
  <c r="BH122"/>
  <c r="BG122"/>
  <c r="BF122"/>
  <c r="T122"/>
  <c r="R122"/>
  <c r="P122"/>
  <c r="J116"/>
  <c r="J115"/>
  <c r="F115"/>
  <c r="F113"/>
  <c r="E111"/>
  <c r="J92"/>
  <c r="J91"/>
  <c r="F91"/>
  <c r="F89"/>
  <c r="E87"/>
  <c r="J18"/>
  <c r="E18"/>
  <c r="F116"/>
  <c r="J17"/>
  <c r="J12"/>
  <c r="J113"/>
  <c r="E7"/>
  <c r="E109"/>
  <c i="15" r="J37"/>
  <c r="J36"/>
  <c i="1" r="AY108"/>
  <c i="15" r="J35"/>
  <c i="1" r="AX108"/>
  <c i="15" r="BI225"/>
  <c r="BH225"/>
  <c r="BG225"/>
  <c r="BF225"/>
  <c r="T225"/>
  <c r="R225"/>
  <c r="P225"/>
  <c r="BI221"/>
  <c r="BH221"/>
  <c r="BG221"/>
  <c r="BF221"/>
  <c r="T221"/>
  <c r="R221"/>
  <c r="P221"/>
  <c r="BI217"/>
  <c r="BH217"/>
  <c r="BG217"/>
  <c r="BF217"/>
  <c r="T217"/>
  <c r="R217"/>
  <c r="P217"/>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92"/>
  <c r="J17"/>
  <c r="J15"/>
  <c r="E15"/>
  <c r="F91"/>
  <c r="J14"/>
  <c r="J12"/>
  <c r="J110"/>
  <c r="E7"/>
  <c r="E85"/>
  <c i="14" r="J37"/>
  <c r="J36"/>
  <c i="1" r="AY107"/>
  <c i="14" r="J35"/>
  <c i="1" r="AX107"/>
  <c i="14"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92"/>
  <c r="J17"/>
  <c r="J15"/>
  <c r="E15"/>
  <c r="F112"/>
  <c r="J14"/>
  <c r="J12"/>
  <c r="J89"/>
  <c r="E7"/>
  <c r="E85"/>
  <c i="13" r="J37"/>
  <c r="J36"/>
  <c i="1" r="AY106"/>
  <c i="13" r="J35"/>
  <c i="1" r="AX106"/>
  <c i="13"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113"/>
  <c r="J17"/>
  <c r="J15"/>
  <c r="E15"/>
  <c r="F112"/>
  <c r="J14"/>
  <c r="J12"/>
  <c r="J89"/>
  <c r="E7"/>
  <c r="E106"/>
  <c i="12" r="J37"/>
  <c r="J36"/>
  <c i="1" r="AY105"/>
  <c i="12" r="J35"/>
  <c i="1" r="AX105"/>
  <c i="12"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113"/>
  <c r="J17"/>
  <c r="J15"/>
  <c r="E15"/>
  <c r="F91"/>
  <c r="J14"/>
  <c r="J12"/>
  <c r="J110"/>
  <c r="E7"/>
  <c r="E106"/>
  <c i="11" r="J37"/>
  <c r="J36"/>
  <c i="1" r="AY104"/>
  <c i="11" r="J35"/>
  <c i="1" r="AX104"/>
  <c i="11"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112"/>
  <c r="J14"/>
  <c r="J12"/>
  <c r="J89"/>
  <c r="E7"/>
  <c r="E106"/>
  <c i="10" r="J37"/>
  <c r="J36"/>
  <c i="1" r="AY103"/>
  <c i="10" r="J35"/>
  <c i="1" r="AX103"/>
  <c i="10"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91"/>
  <c r="J20"/>
  <c r="J18"/>
  <c r="E18"/>
  <c r="F113"/>
  <c r="J17"/>
  <c r="J15"/>
  <c r="E15"/>
  <c r="F112"/>
  <c r="J14"/>
  <c r="J12"/>
  <c r="J110"/>
  <c r="E7"/>
  <c r="E106"/>
  <c i="9" r="J37"/>
  <c r="J36"/>
  <c i="1" r="AY102"/>
  <c i="9" r="J35"/>
  <c i="1" r="AX102"/>
  <c i="9"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91"/>
  <c r="J20"/>
  <c r="J18"/>
  <c r="E18"/>
  <c r="F92"/>
  <c r="J17"/>
  <c r="J15"/>
  <c r="E15"/>
  <c r="F112"/>
  <c r="J14"/>
  <c r="J12"/>
  <c r="J110"/>
  <c r="E7"/>
  <c r="E106"/>
  <c i="8" r="J37"/>
  <c r="J36"/>
  <c i="1" r="AY101"/>
  <c i="8" r="J35"/>
  <c i="1" r="AX101"/>
  <c i="8"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112"/>
  <c r="J14"/>
  <c r="J12"/>
  <c r="J110"/>
  <c r="E7"/>
  <c r="E85"/>
  <c i="7" r="J37"/>
  <c r="J36"/>
  <c i="1" r="AY100"/>
  <c i="7" r="J35"/>
  <c i="1" r="AX100"/>
  <c i="7"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F110"/>
  <c r="E108"/>
  <c r="F89"/>
  <c r="E87"/>
  <c r="J24"/>
  <c r="E24"/>
  <c r="J113"/>
  <c r="J23"/>
  <c r="J21"/>
  <c r="E21"/>
  <c r="J91"/>
  <c r="J20"/>
  <c r="J18"/>
  <c r="E18"/>
  <c r="F113"/>
  <c r="J17"/>
  <c r="J15"/>
  <c r="E15"/>
  <c r="F91"/>
  <c r="J14"/>
  <c r="J12"/>
  <c r="J89"/>
  <c r="E7"/>
  <c r="E106"/>
  <c i="6" r="J37"/>
  <c r="J36"/>
  <c i="1" r="AY99"/>
  <c i="6" r="J35"/>
  <c i="1" r="AX99"/>
  <c i="6"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112"/>
  <c r="J14"/>
  <c r="J12"/>
  <c r="J110"/>
  <c r="E7"/>
  <c r="E85"/>
  <c i="5" r="J37"/>
  <c r="J36"/>
  <c i="1" r="AY98"/>
  <c i="5" r="J35"/>
  <c i="1" r="AX98"/>
  <c i="5"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112"/>
  <c r="J14"/>
  <c r="J12"/>
  <c r="J89"/>
  <c r="E7"/>
  <c r="E106"/>
  <c i="4" r="J37"/>
  <c r="J36"/>
  <c i="1" r="AY97"/>
  <c i="4" r="J35"/>
  <c i="1" r="AX97"/>
  <c i="4"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113"/>
  <c r="J17"/>
  <c r="J15"/>
  <c r="E15"/>
  <c r="F112"/>
  <c r="J14"/>
  <c r="J12"/>
  <c r="J110"/>
  <c r="E7"/>
  <c r="E106"/>
  <c i="3" r="J240"/>
  <c r="J37"/>
  <c r="J36"/>
  <c i="1" r="AY96"/>
  <c i="3" r="J35"/>
  <c i="1" r="AX96"/>
  <c i="3"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J105"/>
  <c r="BI238"/>
  <c r="BH238"/>
  <c r="BG238"/>
  <c r="BF238"/>
  <c r="T238"/>
  <c r="R238"/>
  <c r="P238"/>
  <c r="BI236"/>
  <c r="BH236"/>
  <c r="BG236"/>
  <c r="BF236"/>
  <c r="T236"/>
  <c r="R236"/>
  <c r="P236"/>
  <c r="BI234"/>
  <c r="BH234"/>
  <c r="BG234"/>
  <c r="BF234"/>
  <c r="T234"/>
  <c r="R234"/>
  <c r="P234"/>
  <c r="BI230"/>
  <c r="BH230"/>
  <c r="BG230"/>
  <c r="BF230"/>
  <c r="T230"/>
  <c r="R230"/>
  <c r="P230"/>
  <c r="BI228"/>
  <c r="BH228"/>
  <c r="BG228"/>
  <c r="BF228"/>
  <c r="T228"/>
  <c r="R228"/>
  <c r="P228"/>
  <c r="BI226"/>
  <c r="BH226"/>
  <c r="BG226"/>
  <c r="BF226"/>
  <c r="T226"/>
  <c r="R226"/>
  <c r="P226"/>
  <c r="BI223"/>
  <c r="BH223"/>
  <c r="BG223"/>
  <c r="BF223"/>
  <c r="T223"/>
  <c r="T222"/>
  <c r="R223"/>
  <c r="R222"/>
  <c r="P223"/>
  <c r="P222"/>
  <c r="BI220"/>
  <c r="BH220"/>
  <c r="BG220"/>
  <c r="BF220"/>
  <c r="T220"/>
  <c r="T219"/>
  <c r="R220"/>
  <c r="R219"/>
  <c r="P220"/>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2"/>
  <c r="J91"/>
  <c r="F91"/>
  <c r="F89"/>
  <c r="E87"/>
  <c r="J18"/>
  <c r="E18"/>
  <c r="F92"/>
  <c r="J17"/>
  <c r="J12"/>
  <c r="J89"/>
  <c r="E7"/>
  <c r="E117"/>
  <c i="2" r="J37"/>
  <c r="J36"/>
  <c i="1" r="AY95"/>
  <c i="2" r="J35"/>
  <c i="1" r="AX95"/>
  <c i="2"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5"/>
  <c r="BH295"/>
  <c r="BG295"/>
  <c r="BF295"/>
  <c r="T295"/>
  <c r="T294"/>
  <c r="R295"/>
  <c r="R294"/>
  <c r="P295"/>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3"/>
  <c r="E121"/>
  <c r="F89"/>
  <c r="E87"/>
  <c r="J24"/>
  <c r="E24"/>
  <c r="J126"/>
  <c r="J23"/>
  <c r="J21"/>
  <c r="E21"/>
  <c r="J125"/>
  <c r="J20"/>
  <c r="J18"/>
  <c r="E18"/>
  <c r="F126"/>
  <c r="J17"/>
  <c r="J15"/>
  <c r="E15"/>
  <c r="F125"/>
  <c r="J14"/>
  <c r="J12"/>
  <c r="J123"/>
  <c r="E7"/>
  <c r="E119"/>
  <c i="1" r="L90"/>
  <c r="AM90"/>
  <c r="AM89"/>
  <c r="L89"/>
  <c r="AM87"/>
  <c r="L87"/>
  <c r="L85"/>
  <c r="L84"/>
  <c i="2" r="F35"/>
  <c r="BK399"/>
  <c r="J387"/>
  <c r="J381"/>
  <c r="BK373"/>
  <c r="J367"/>
  <c r="J361"/>
  <c r="BK352"/>
  <c r="J346"/>
  <c r="BK335"/>
  <c r="J327"/>
  <c r="J321"/>
  <c r="J313"/>
  <c r="BK305"/>
  <c r="BK299"/>
  <c r="J288"/>
  <c r="J278"/>
  <c r="BK268"/>
  <c r="J264"/>
  <c r="J258"/>
  <c r="J251"/>
  <c r="BK242"/>
  <c r="J238"/>
  <c r="J228"/>
  <c r="J220"/>
  <c r="J216"/>
  <c r="J208"/>
  <c r="J202"/>
  <c r="BK194"/>
  <c r="J190"/>
  <c r="BK180"/>
  <c r="J176"/>
  <c r="BK168"/>
  <c r="BK162"/>
  <c r="J156"/>
  <c r="J150"/>
  <c r="BK144"/>
  <c r="J136"/>
  <c i="3" r="BK501"/>
  <c r="BK471"/>
  <c r="J427"/>
  <c r="BK381"/>
  <c r="J337"/>
  <c r="BK305"/>
  <c r="J253"/>
  <c r="J208"/>
  <c r="BK148"/>
  <c r="J461"/>
  <c r="BK437"/>
  <c r="BK399"/>
  <c r="J363"/>
  <c r="BK313"/>
  <c r="BK259"/>
  <c r="J202"/>
  <c r="J170"/>
  <c r="BK142"/>
  <c r="J463"/>
  <c r="BK441"/>
  <c r="J323"/>
  <c r="BK287"/>
  <c r="BK246"/>
  <c r="BK204"/>
  <c r="BK156"/>
  <c r="J493"/>
  <c r="J453"/>
  <c r="BK393"/>
  <c r="J329"/>
  <c r="J293"/>
  <c r="J261"/>
  <c r="J217"/>
  <c r="BK160"/>
  <c r="BK495"/>
  <c r="BK459"/>
  <c r="BK417"/>
  <c r="J353"/>
  <c r="BK289"/>
  <c r="BK217"/>
  <c r="BK192"/>
  <c r="J417"/>
  <c r="J367"/>
  <c r="BK325"/>
  <c r="BK242"/>
  <c r="BK162"/>
  <c r="BK489"/>
  <c r="J409"/>
  <c r="J393"/>
  <c r="BK363"/>
  <c r="J309"/>
  <c r="BK283"/>
  <c r="J188"/>
  <c r="J481"/>
  <c r="BK419"/>
  <c r="J365"/>
  <c r="BK337"/>
  <c r="BK248"/>
  <c r="J178"/>
  <c i="4" r="J135"/>
  <c r="BK133"/>
  <c r="BK127"/>
  <c r="J127"/>
  <c i="5" r="BK117"/>
  <c r="J125"/>
  <c r="BK127"/>
  <c r="J123"/>
  <c r="J145"/>
  <c i="6" r="BK141"/>
  <c r="BK137"/>
  <c r="J137"/>
  <c r="BK123"/>
  <c i="7" r="J222"/>
  <c r="J160"/>
  <c r="J248"/>
  <c r="J196"/>
  <c r="J156"/>
  <c r="BK117"/>
  <c r="BK206"/>
  <c r="BK252"/>
  <c r="BK214"/>
  <c r="BK156"/>
  <c r="J226"/>
  <c r="J198"/>
  <c r="BK172"/>
  <c r="BK236"/>
  <c r="BK200"/>
  <c r="J246"/>
  <c r="BK194"/>
  <c r="BK170"/>
  <c r="BK184"/>
  <c r="BK134"/>
  <c i="8" r="BK149"/>
  <c r="BK125"/>
  <c r="J129"/>
  <c r="J163"/>
  <c r="J141"/>
  <c r="J147"/>
  <c r="J161"/>
  <c i="9" r="BK183"/>
  <c r="BK139"/>
  <c r="BK177"/>
  <c r="BK137"/>
  <c r="BK193"/>
  <c r="BK157"/>
  <c r="J177"/>
  <c r="J153"/>
  <c r="BK179"/>
  <c r="J137"/>
  <c r="J173"/>
  <c r="BK135"/>
  <c i="10" r="J187"/>
  <c r="BK185"/>
  <c r="BK121"/>
  <c r="J173"/>
  <c r="BK191"/>
  <c r="J135"/>
  <c r="J143"/>
  <c r="J185"/>
  <c r="J159"/>
  <c r="BK153"/>
  <c r="BK135"/>
  <c i="11" r="J187"/>
  <c r="J143"/>
  <c r="J117"/>
  <c r="BK173"/>
  <c r="BK189"/>
  <c r="BK145"/>
  <c r="J177"/>
  <c r="J133"/>
  <c r="BK179"/>
  <c r="BK149"/>
  <c r="BK185"/>
  <c r="J153"/>
  <c i="12" r="J223"/>
  <c r="J201"/>
  <c r="BK165"/>
  <c r="BK135"/>
  <c r="BK225"/>
  <c r="BK193"/>
  <c r="BK137"/>
  <c r="J217"/>
  <c r="BK157"/>
  <c r="J125"/>
  <c i="13" r="BK173"/>
  <c r="J159"/>
  <c r="BK127"/>
  <c r="J143"/>
  <c r="BK151"/>
  <c r="BK141"/>
  <c r="BK175"/>
  <c r="J133"/>
  <c r="BK179"/>
  <c r="BK161"/>
  <c r="J181"/>
  <c i="14" r="J161"/>
  <c r="BK129"/>
  <c r="BK161"/>
  <c r="J119"/>
  <c r="J129"/>
  <c r="BK171"/>
  <c r="J121"/>
  <c r="J165"/>
  <c i="15" r="J207"/>
  <c r="BK149"/>
  <c r="J117"/>
  <c r="J181"/>
  <c r="J149"/>
  <c r="BK165"/>
  <c r="BK163"/>
  <c r="BK151"/>
  <c r="J133"/>
  <c r="BK195"/>
  <c r="J185"/>
  <c r="BK183"/>
  <c r="BK159"/>
  <c r="J145"/>
  <c r="J131"/>
  <c r="J119"/>
  <c r="J201"/>
  <c r="BK179"/>
  <c r="J169"/>
  <c r="BK143"/>
  <c r="BK121"/>
  <c r="J187"/>
  <c r="BK173"/>
  <c r="J123"/>
  <c r="J199"/>
  <c r="J129"/>
  <c i="16" r="BK304"/>
  <c r="J269"/>
  <c r="J208"/>
  <c r="BK424"/>
  <c r="BK309"/>
  <c r="BK244"/>
  <c r="BK208"/>
  <c r="BK411"/>
  <c r="BK201"/>
  <c r="J432"/>
  <c r="J289"/>
  <c r="J146"/>
  <c r="BK293"/>
  <c r="J215"/>
  <c r="BK152"/>
  <c r="BK299"/>
  <c r="BK141"/>
  <c r="J222"/>
  <c i="17" r="BK125"/>
  <c r="BK132"/>
  <c i="18" r="BK566"/>
  <c r="J477"/>
  <c r="J329"/>
  <c r="BK193"/>
  <c r="J656"/>
  <c r="BK616"/>
  <c r="BK540"/>
  <c r="J345"/>
  <c r="BK272"/>
  <c r="BK132"/>
  <c r="J646"/>
  <c r="BK570"/>
  <c r="BK427"/>
  <c r="J250"/>
  <c r="J652"/>
  <c r="BK558"/>
  <c r="J510"/>
  <c r="BK361"/>
  <c r="J203"/>
  <c r="J738"/>
  <c r="J489"/>
  <c r="J361"/>
  <c r="BK258"/>
  <c r="J132"/>
  <c r="BK633"/>
  <c r="J600"/>
  <c r="BK489"/>
  <c r="BK322"/>
  <c r="J211"/>
  <c r="BK663"/>
  <c r="J566"/>
  <c r="J435"/>
  <c r="BK345"/>
  <c r="J239"/>
  <c r="BK187"/>
  <c r="J863"/>
  <c r="BK831"/>
  <c r="BK801"/>
  <c r="BK652"/>
  <c r="J591"/>
  <c r="BK496"/>
  <c r="J338"/>
  <c i="19" r="BK149"/>
  <c r="BK345"/>
  <c r="BK275"/>
  <c r="BK173"/>
  <c r="BK271"/>
  <c r="BK207"/>
  <c r="BK267"/>
  <c r="BK138"/>
  <c r="J267"/>
  <c r="BK153"/>
  <c r="BK216"/>
  <c r="BK357"/>
  <c r="J271"/>
  <c i="20" r="J372"/>
  <c r="J217"/>
  <c r="BK285"/>
  <c r="J193"/>
  <c r="J278"/>
  <c r="J406"/>
  <c r="J137"/>
  <c r="J390"/>
  <c r="BK137"/>
  <c r="BK436"/>
  <c r="J331"/>
  <c r="J155"/>
  <c r="BK390"/>
  <c r="J207"/>
  <c r="J122"/>
  <c i="21" r="BK153"/>
  <c r="BK159"/>
  <c r="BK189"/>
  <c r="J169"/>
  <c r="J181"/>
  <c r="J153"/>
  <c r="BK173"/>
  <c r="J149"/>
  <c r="BK128"/>
  <c i="22" r="J122"/>
  <c r="J156"/>
  <c r="BK231"/>
  <c r="J190"/>
  <c r="J164"/>
  <c r="BK245"/>
  <c r="J208"/>
  <c r="J142"/>
  <c r="BK182"/>
  <c r="BK236"/>
  <c r="BK174"/>
  <c r="BK251"/>
  <c r="BK180"/>
  <c i="23" r="BK234"/>
  <c r="BK182"/>
  <c r="J222"/>
  <c r="J158"/>
  <c r="J200"/>
  <c r="BK158"/>
  <c r="BK214"/>
  <c r="BK140"/>
  <c r="J234"/>
  <c r="BK160"/>
  <c r="BK192"/>
  <c i="24" r="J216"/>
  <c r="J128"/>
  <c r="J164"/>
  <c r="BK220"/>
  <c r="BK251"/>
  <c r="BK180"/>
  <c r="J188"/>
  <c r="J237"/>
  <c r="J160"/>
  <c r="J196"/>
  <c r="J154"/>
  <c r="BK273"/>
  <c r="BK206"/>
  <c i="25" r="BK155"/>
  <c r="J197"/>
  <c r="J184"/>
  <c r="BK135"/>
  <c r="BK169"/>
  <c r="BK126"/>
  <c r="J130"/>
  <c i="26" r="BK193"/>
  <c r="BK132"/>
  <c r="BK174"/>
  <c r="BK189"/>
  <c r="BK167"/>
  <c r="J193"/>
  <c r="BK209"/>
  <c r="J185"/>
  <c r="BK134"/>
  <c i="27" r="BK157"/>
  <c r="BK147"/>
  <c r="J176"/>
  <c r="BK161"/>
  <c i="28" r="BK130"/>
  <c r="J144"/>
  <c i="29" r="J195"/>
  <c r="BK154"/>
  <c r="J193"/>
  <c r="J152"/>
  <c r="J134"/>
  <c r="J179"/>
  <c r="BK128"/>
  <c r="BK134"/>
  <c r="BK146"/>
  <c r="BK197"/>
  <c r="BK169"/>
  <c r="BK144"/>
  <c i="30" r="J184"/>
  <c r="BK170"/>
  <c r="BK165"/>
  <c r="J180"/>
  <c r="BK128"/>
  <c r="J172"/>
  <c r="BK163"/>
  <c r="J192"/>
  <c i="31" r="BK169"/>
  <c r="J133"/>
  <c r="BK139"/>
  <c r="BK155"/>
  <c r="J179"/>
  <c r="J129"/>
  <c r="BK163"/>
  <c r="J163"/>
  <c r="BK159"/>
  <c r="BK183"/>
  <c i="32" r="J139"/>
  <c r="BK143"/>
  <c i="33" r="J135"/>
  <c r="J124"/>
  <c r="J131"/>
  <c i="34" r="J165"/>
  <c r="BK133"/>
  <c r="BK135"/>
  <c r="J129"/>
  <c r="BK131"/>
  <c r="J145"/>
  <c r="BK159"/>
  <c i="35" r="BK169"/>
  <c r="J136"/>
  <c r="J158"/>
  <c r="J132"/>
  <c r="BK146"/>
  <c r="J140"/>
  <c r="J134"/>
  <c i="36" r="BK131"/>
  <c r="BK129"/>
  <c r="J139"/>
  <c i="37" r="J237"/>
  <c r="BK177"/>
  <c r="J129"/>
  <c r="J223"/>
  <c r="BK193"/>
  <c r="J163"/>
  <c r="J127"/>
  <c r="BK233"/>
  <c r="J201"/>
  <c r="J165"/>
  <c r="J135"/>
  <c r="BK251"/>
  <c r="BK211"/>
  <c r="BK151"/>
  <c r="BK237"/>
  <c r="BK181"/>
  <c r="BK133"/>
  <c r="BK207"/>
  <c r="BK123"/>
  <c r="J205"/>
  <c r="BK145"/>
  <c r="BK213"/>
  <c i="38" r="J223"/>
  <c r="BK156"/>
  <c r="BK187"/>
  <c r="BK197"/>
  <c r="BK158"/>
  <c r="BK221"/>
  <c r="BK165"/>
  <c r="BK217"/>
  <c r="BK148"/>
  <c r="J192"/>
  <c r="J150"/>
  <c r="J183"/>
  <c r="J197"/>
  <c r="BK150"/>
  <c i="39" r="J126"/>
  <c r="BK126"/>
  <c r="BK131"/>
  <c i="40" r="J226"/>
  <c r="J237"/>
  <c r="BK121"/>
  <c r="J252"/>
  <c r="J130"/>
  <c i="41" r="BK126"/>
  <c r="J145"/>
  <c r="J134"/>
  <c r="J136"/>
  <c i="42" r="J136"/>
  <c i="2" r="F34"/>
  <c r="J403"/>
  <c r="J395"/>
  <c r="J389"/>
  <c r="BK381"/>
  <c r="J375"/>
  <c r="BK367"/>
  <c r="BK359"/>
  <c r="J352"/>
  <c r="J344"/>
  <c r="J338"/>
  <c r="J329"/>
  <c r="BK323"/>
  <c r="BK317"/>
  <c r="J311"/>
  <c r="BK301"/>
  <c r="J292"/>
  <c r="J284"/>
  <c r="J280"/>
  <c r="J272"/>
  <c r="BK262"/>
  <c r="BK255"/>
  <c r="J247"/>
  <c r="BK240"/>
  <c r="BK232"/>
  <c r="BK226"/>
  <c r="BK218"/>
  <c r="J214"/>
  <c r="BK208"/>
  <c r="BK202"/>
  <c r="J196"/>
  <c r="BK186"/>
  <c r="BK178"/>
  <c r="BK170"/>
  <c r="J164"/>
  <c r="BK156"/>
  <c r="J148"/>
  <c r="BK138"/>
  <c r="J132"/>
  <c i="3" r="J505"/>
  <c r="J485"/>
  <c r="J441"/>
  <c r="BK383"/>
  <c r="J339"/>
  <c r="BK309"/>
  <c r="BK265"/>
  <c r="J215"/>
  <c r="J174"/>
  <c r="J503"/>
  <c r="BK457"/>
  <c r="J443"/>
  <c r="J423"/>
  <c r="BK397"/>
  <c r="J351"/>
  <c r="J301"/>
  <c r="BK244"/>
  <c r="BK180"/>
  <c r="BK154"/>
  <c r="BK475"/>
  <c r="J459"/>
  <c r="BK385"/>
  <c r="BK295"/>
  <c r="BK275"/>
  <c r="J244"/>
  <c r="BK186"/>
  <c r="BK146"/>
  <c r="BK487"/>
  <c r="J465"/>
  <c r="J403"/>
  <c r="BK349"/>
  <c r="BK315"/>
  <c r="BK269"/>
  <c r="BK202"/>
  <c r="J154"/>
  <c r="J507"/>
  <c r="BK467"/>
  <c r="BK423"/>
  <c r="BK379"/>
  <c r="J313"/>
  <c r="J242"/>
  <c r="BK200"/>
  <c r="BK429"/>
  <c r="BK353"/>
  <c r="J281"/>
  <c r="J226"/>
  <c r="J144"/>
  <c r="J421"/>
  <c r="J399"/>
  <c r="BK371"/>
  <c r="BK321"/>
  <c r="J250"/>
  <c r="BK182"/>
  <c r="BK473"/>
  <c r="BK403"/>
  <c r="BK357"/>
  <c r="BK281"/>
  <c r="J194"/>
  <c r="J136"/>
  <c i="4" r="BK141"/>
  <c r="J141"/>
  <c r="BK125"/>
  <c r="J121"/>
  <c i="5" r="J141"/>
  <c r="J131"/>
  <c r="BK155"/>
  <c r="BK131"/>
  <c r="BK121"/>
  <c r="J117"/>
  <c i="6" r="J119"/>
  <c r="J133"/>
  <c r="BK133"/>
  <c i="7" r="BK188"/>
  <c r="J134"/>
  <c r="BK218"/>
  <c r="J184"/>
  <c r="BK140"/>
  <c r="J230"/>
  <c r="BK190"/>
  <c r="J117"/>
  <c r="BK182"/>
  <c r="J130"/>
  <c r="J238"/>
  <c r="J202"/>
  <c r="BK148"/>
  <c r="J232"/>
  <c r="J168"/>
  <c r="BK124"/>
  <c r="J214"/>
  <c r="J150"/>
  <c r="J144"/>
  <c i="8" r="J165"/>
  <c r="J135"/>
  <c r="BK139"/>
  <c r="BK159"/>
  <c r="BK163"/>
  <c r="J119"/>
  <c r="J133"/>
  <c i="9" r="J197"/>
  <c r="BK165"/>
  <c r="J125"/>
  <c r="BK163"/>
  <c r="BK127"/>
  <c r="J169"/>
  <c r="J201"/>
  <c r="BK129"/>
  <c r="BK173"/>
  <c r="J133"/>
  <c r="BK145"/>
  <c i="10" r="BK189"/>
  <c r="BK155"/>
  <c r="BK147"/>
  <c r="J191"/>
  <c r="J179"/>
  <c r="J125"/>
  <c r="J165"/>
  <c r="J127"/>
  <c r="J171"/>
  <c r="BK137"/>
  <c r="BK125"/>
  <c r="J121"/>
  <c i="11" r="BK163"/>
  <c r="J135"/>
  <c r="J183"/>
  <c r="J191"/>
  <c r="BK147"/>
  <c r="BK195"/>
  <c r="J161"/>
  <c r="BK123"/>
  <c r="BK161"/>
  <c r="BK187"/>
  <c r="BK157"/>
  <c r="BK125"/>
  <c i="12" r="BK181"/>
  <c r="J207"/>
  <c r="BK143"/>
  <c r="J139"/>
  <c r="BK129"/>
  <c r="J123"/>
  <c r="BK231"/>
  <c r="BK219"/>
  <c r="BK211"/>
  <c r="J205"/>
  <c r="BK191"/>
  <c r="J185"/>
  <c r="J183"/>
  <c r="J173"/>
  <c r="J153"/>
  <c r="BK127"/>
  <c r="J119"/>
  <c r="BK227"/>
  <c r="J209"/>
  <c r="BK189"/>
  <c r="J187"/>
  <c r="BK159"/>
  <c r="BK155"/>
  <c r="BK147"/>
  <c r="J143"/>
  <c r="J133"/>
  <c r="BK121"/>
  <c r="J117"/>
  <c r="BK215"/>
  <c r="J211"/>
  <c r="BK209"/>
  <c r="BK203"/>
  <c r="BK201"/>
  <c r="J199"/>
  <c r="BK185"/>
  <c r="J179"/>
  <c r="BK175"/>
  <c r="J165"/>
  <c r="BK161"/>
  <c r="BK151"/>
  <c r="J141"/>
  <c r="BK139"/>
  <c r="J135"/>
  <c r="J225"/>
  <c r="J219"/>
  <c r="BK217"/>
  <c r="J215"/>
  <c r="J213"/>
  <c r="J203"/>
  <c r="J191"/>
  <c r="J175"/>
  <c r="BK169"/>
  <c r="BK163"/>
  <c r="J161"/>
  <c r="J159"/>
  <c r="BK149"/>
  <c r="BK145"/>
  <c r="BK141"/>
  <c r="J131"/>
  <c r="BK213"/>
  <c r="BK187"/>
  <c r="J145"/>
  <c r="J227"/>
  <c r="BK173"/>
  <c r="BK119"/>
  <c i="13" r="BK159"/>
  <c r="J193"/>
  <c r="BK131"/>
  <c r="BK155"/>
  <c r="BK125"/>
  <c r="BK121"/>
  <c r="J119"/>
  <c r="BK143"/>
  <c r="BK193"/>
  <c r="J169"/>
  <c r="J129"/>
  <c r="BK149"/>
  <c i="14" r="J159"/>
  <c r="BK119"/>
  <c r="BK151"/>
  <c r="BK165"/>
  <c r="J167"/>
  <c r="J141"/>
  <c r="BK125"/>
  <c r="J139"/>
  <c i="15" r="J213"/>
  <c r="BK187"/>
  <c r="J141"/>
  <c r="BK201"/>
  <c r="BK157"/>
  <c r="BK137"/>
  <c r="J195"/>
  <c r="BK125"/>
  <c r="BK175"/>
  <c r="BK117"/>
  <c r="J205"/>
  <c r="J135"/>
  <c i="16" r="BK289"/>
  <c r="J193"/>
  <c r="J304"/>
  <c r="BK253"/>
  <c r="J189"/>
  <c r="BK327"/>
  <c r="BK241"/>
  <c r="J122"/>
  <c r="BK238"/>
  <c r="BK338"/>
  <c r="BK235"/>
  <c r="J309"/>
  <c r="J219"/>
  <c r="J338"/>
  <c r="BK189"/>
  <c r="J263"/>
  <c r="BK219"/>
  <c i="17" r="J132"/>
  <c r="J122"/>
  <c i="18" r="J598"/>
  <c r="J492"/>
  <c r="BK431"/>
  <c r="BK229"/>
  <c r="BK122"/>
  <c r="BK625"/>
  <c r="BK583"/>
  <c r="BK357"/>
  <c r="J276"/>
  <c r="BK764"/>
  <c r="J595"/>
  <c r="J527"/>
  <c r="J370"/>
  <c r="BK656"/>
  <c r="BK519"/>
  <c r="J408"/>
  <c r="J229"/>
  <c r="J642"/>
  <c r="BK513"/>
  <c r="J365"/>
  <c r="J272"/>
  <c r="J142"/>
  <c r="J648"/>
  <c r="BK510"/>
  <c r="BK338"/>
  <c r="BK239"/>
  <c r="J628"/>
  <c r="J496"/>
  <c r="J374"/>
  <c r="BK226"/>
  <c r="BK868"/>
  <c r="BK850"/>
  <c r="BK840"/>
  <c r="BK794"/>
  <c r="BK725"/>
  <c r="BK619"/>
  <c r="J513"/>
  <c r="BK365"/>
  <c i="19" r="BK141"/>
  <c r="J138"/>
  <c r="BK249"/>
  <c r="J249"/>
  <c r="BK145"/>
  <c r="BK237"/>
  <c r="BK338"/>
  <c r="BK245"/>
  <c r="J153"/>
  <c r="BK353"/>
  <c r="J245"/>
  <c i="20" r="J297"/>
  <c r="BK198"/>
  <c r="BK124"/>
  <c r="BK207"/>
  <c r="BK256"/>
  <c r="BK245"/>
  <c r="J285"/>
  <c r="J146"/>
  <c r="BK167"/>
  <c r="J436"/>
  <c r="BK314"/>
  <c r="J131"/>
  <c r="J245"/>
  <c r="BK131"/>
  <c i="21" r="BK177"/>
  <c r="J161"/>
  <c r="BK224"/>
  <c r="J124"/>
  <c r="J159"/>
  <c r="BK161"/>
  <c r="BK217"/>
  <c r="J145"/>
  <c r="BK181"/>
  <c i="22" r="BK132"/>
  <c r="J174"/>
  <c r="J245"/>
  <c r="J182"/>
  <c r="BK122"/>
  <c r="J236"/>
  <c r="J152"/>
  <c r="J231"/>
  <c r="BK152"/>
  <c r="J202"/>
  <c r="BK124"/>
  <c r="BK241"/>
  <c r="BK166"/>
  <c i="23" r="BK164"/>
  <c r="BK227"/>
  <c r="J136"/>
  <c r="J204"/>
  <c r="BK142"/>
  <c r="BK186"/>
  <c r="J128"/>
  <c r="BK188"/>
  <c r="BK218"/>
  <c r="BK136"/>
  <c r="J182"/>
  <c i="24" r="BK176"/>
  <c r="BK212"/>
  <c r="BK156"/>
  <c r="J202"/>
  <c r="BK242"/>
  <c r="BK172"/>
  <c r="BK224"/>
  <c r="BK128"/>
  <c r="J186"/>
  <c r="BK210"/>
  <c r="J146"/>
  <c r="J266"/>
  <c r="BK168"/>
  <c i="25" r="J167"/>
  <c r="BK159"/>
  <c r="BK167"/>
  <c r="BK177"/>
  <c r="J188"/>
  <c r="J128"/>
  <c r="J147"/>
  <c i="26" r="J219"/>
  <c r="BK137"/>
  <c r="BK150"/>
  <c r="BK158"/>
  <c r="BK228"/>
  <c r="J214"/>
  <c r="J198"/>
  <c i="27" r="BK172"/>
  <c r="BK130"/>
  <c r="BK167"/>
  <c i="28" r="BK144"/>
  <c r="J126"/>
  <c i="29" r="J159"/>
  <c r="BK199"/>
  <c r="BK156"/>
  <c r="J197"/>
  <c r="J169"/>
  <c r="BK122"/>
  <c r="BK159"/>
  <c r="J126"/>
  <c r="BK175"/>
  <c r="BK148"/>
  <c r="J122"/>
  <c i="30" r="BK155"/>
  <c r="BK149"/>
  <c r="J152"/>
  <c r="J174"/>
  <c r="BK122"/>
  <c r="BK199"/>
  <c r="J126"/>
  <c i="31" r="BK147"/>
  <c r="BK151"/>
  <c r="BK179"/>
  <c r="BK145"/>
  <c r="J141"/>
  <c r="J175"/>
  <c r="BK135"/>
  <c r="J151"/>
  <c r="J137"/>
  <c r="J189"/>
  <c r="J131"/>
  <c i="32" r="BK131"/>
  <c r="BK129"/>
  <c i="33" r="J127"/>
  <c r="J133"/>
  <c i="34" r="BK163"/>
  <c r="J161"/>
  <c r="BK129"/>
  <c r="BK143"/>
  <c r="BK127"/>
  <c r="BK141"/>
  <c r="J151"/>
  <c i="35" r="J171"/>
  <c r="J130"/>
  <c r="BK171"/>
  <c r="J161"/>
  <c r="J151"/>
  <c r="BK134"/>
  <c r="BK130"/>
  <c i="36" r="BK127"/>
  <c r="J137"/>
  <c r="J129"/>
  <c i="37" r="BK245"/>
  <c r="J153"/>
  <c r="J233"/>
  <c r="J199"/>
  <c r="J161"/>
  <c r="J255"/>
  <c r="J213"/>
  <c r="J175"/>
  <c r="J147"/>
  <c r="J259"/>
  <c r="J231"/>
  <c r="BK165"/>
  <c r="BK255"/>
  <c r="BK215"/>
  <c r="J159"/>
  <c r="J251"/>
  <c r="J193"/>
  <c i="38" r="J172"/>
  <c r="BK207"/>
  <c r="J199"/>
  <c r="BK162"/>
  <c r="BK136"/>
  <c r="BK209"/>
  <c r="J158"/>
  <c r="BK181"/>
  <c r="BK140"/>
  <c r="BK175"/>
  <c r="BK215"/>
  <c r="J144"/>
  <c r="J179"/>
  <c i="39" r="J131"/>
  <c r="BK143"/>
  <c r="BK124"/>
  <c r="J129"/>
  <c i="40" r="BK179"/>
  <c r="J233"/>
  <c r="J216"/>
  <c r="BK241"/>
  <c i="41" r="BK145"/>
  <c r="BK130"/>
  <c r="J119"/>
  <c i="42" r="J145"/>
  <c i="1" r="AS120"/>
  <c i="2" r="J579"/>
  <c r="J577"/>
  <c r="BK573"/>
  <c r="J571"/>
  <c r="BK567"/>
  <c r="J565"/>
  <c r="BK561"/>
  <c r="J559"/>
  <c r="BK555"/>
  <c r="J553"/>
  <c r="BK549"/>
  <c r="J547"/>
  <c r="BK543"/>
  <c r="J541"/>
  <c r="BK537"/>
  <c r="J535"/>
  <c r="BK531"/>
  <c r="J529"/>
  <c r="BK525"/>
  <c r="J523"/>
  <c r="BK519"/>
  <c r="J517"/>
  <c r="BK513"/>
  <c r="J511"/>
  <c r="BK507"/>
  <c r="J505"/>
  <c r="BK501"/>
  <c r="J499"/>
  <c r="BK495"/>
  <c r="J493"/>
  <c r="BK489"/>
  <c r="BK485"/>
  <c r="J483"/>
  <c r="BK479"/>
  <c r="J477"/>
  <c r="J473"/>
  <c r="BK469"/>
  <c r="BK465"/>
  <c r="BK461"/>
  <c r="J459"/>
  <c r="BK453"/>
  <c r="J451"/>
  <c r="BK447"/>
  <c r="BK445"/>
  <c r="J443"/>
  <c r="J439"/>
  <c r="BK435"/>
  <c r="BK431"/>
  <c r="J429"/>
  <c r="BK425"/>
  <c r="J423"/>
  <c r="BK419"/>
  <c r="J417"/>
  <c r="BK413"/>
  <c r="J411"/>
  <c r="BK407"/>
  <c r="J405"/>
  <c r="J397"/>
  <c r="BK391"/>
  <c r="J385"/>
  <c r="BK379"/>
  <c r="J373"/>
  <c r="BK365"/>
  <c r="BK357"/>
  <c r="BK348"/>
  <c r="BK342"/>
  <c r="J335"/>
  <c r="BK325"/>
  <c r="J317"/>
  <c r="BK309"/>
  <c r="BK303"/>
  <c r="BK295"/>
  <c r="J286"/>
  <c r="BK278"/>
  <c r="J266"/>
  <c r="J260"/>
  <c r="BK251"/>
  <c r="J245"/>
  <c r="BK236"/>
  <c r="BK228"/>
  <c r="BK224"/>
  <c r="J218"/>
  <c r="J210"/>
  <c r="BK200"/>
  <c r="J194"/>
  <c r="J188"/>
  <c r="J182"/>
  <c r="BK174"/>
  <c r="J166"/>
  <c r="BK158"/>
  <c r="J152"/>
  <c r="J144"/>
  <c r="BK134"/>
  <c r="F36"/>
  <c i="3" r="J451"/>
  <c r="J359"/>
  <c r="BK279"/>
  <c r="BK210"/>
  <c r="J419"/>
  <c r="BK335"/>
  <c r="BK255"/>
  <c r="J186"/>
  <c r="BK503"/>
  <c r="BK413"/>
  <c r="BK389"/>
  <c r="J347"/>
  <c r="BK307"/>
  <c r="J269"/>
  <c r="J184"/>
  <c r="BK497"/>
  <c r="BK425"/>
  <c r="J379"/>
  <c r="BK329"/>
  <c r="BK234"/>
  <c r="BK166"/>
  <c i="4" r="BK137"/>
  <c r="J131"/>
  <c r="BK129"/>
  <c i="5" r="J121"/>
  <c r="BK123"/>
  <c r="J155"/>
  <c r="J151"/>
  <c r="BK147"/>
  <c r="BK119"/>
  <c i="6" r="BK121"/>
  <c r="BK139"/>
  <c r="J135"/>
  <c r="J117"/>
  <c i="7" r="BK212"/>
  <c r="J152"/>
  <c r="J220"/>
  <c r="BK174"/>
  <c r="J122"/>
  <c r="BK210"/>
  <c r="J126"/>
  <c r="BK240"/>
  <c r="BK162"/>
  <c r="J252"/>
  <c r="BK196"/>
  <c r="BK160"/>
  <c r="J128"/>
  <c r="J204"/>
  <c r="J136"/>
  <c r="J212"/>
  <c r="BK166"/>
  <c r="BK178"/>
  <c r="J142"/>
  <c i="8" r="J159"/>
  <c r="BK165"/>
  <c r="BK129"/>
  <c r="BK141"/>
  <c r="J125"/>
  <c r="BK145"/>
  <c r="BK157"/>
  <c i="9" r="BK169"/>
  <c r="J129"/>
  <c r="J165"/>
  <c r="BK133"/>
  <c r="J183"/>
  <c r="J149"/>
  <c r="J189"/>
  <c r="J143"/>
  <c r="BK159"/>
  <c r="BK131"/>
  <c r="J167"/>
  <c r="BK123"/>
  <c i="10" r="J175"/>
  <c r="BK119"/>
  <c r="J149"/>
  <c r="J161"/>
  <c r="J183"/>
  <c r="BK139"/>
  <c r="BK167"/>
  <c r="J129"/>
  <c r="BK117"/>
  <c r="BK123"/>
  <c i="11" r="BK167"/>
  <c r="BK139"/>
  <c r="BK121"/>
  <c r="J159"/>
  <c r="BK119"/>
  <c r="J131"/>
  <c r="BK169"/>
  <c r="BK137"/>
  <c r="J155"/>
  <c r="BK117"/>
  <c i="12" r="BK171"/>
  <c r="BK195"/>
  <c r="J163"/>
  <c r="BK207"/>
  <c r="BK233"/>
  <c r="J169"/>
  <c r="BK123"/>
  <c i="13" r="J155"/>
  <c r="J149"/>
  <c r="J151"/>
  <c r="BK117"/>
  <c r="J161"/>
  <c r="BK167"/>
  <c r="J185"/>
  <c r="BK137"/>
  <c r="J177"/>
  <c r="J127"/>
  <c i="14" r="BK143"/>
  <c r="BK141"/>
  <c r="BK139"/>
  <c r="BK163"/>
  <c r="BK153"/>
  <c r="BK157"/>
  <c r="J151"/>
  <c r="J137"/>
  <c i="15" r="J159"/>
  <c r="J125"/>
  <c r="BK191"/>
  <c r="BK153"/>
  <c r="J209"/>
  <c r="BK177"/>
  <c r="BK123"/>
  <c r="BK205"/>
  <c r="J189"/>
  <c r="J173"/>
  <c r="J153"/>
  <c r="BK207"/>
  <c r="J179"/>
  <c r="J157"/>
  <c r="BK225"/>
  <c r="BK209"/>
  <c r="J143"/>
  <c i="16" r="J424"/>
  <c r="BK215"/>
  <c r="BK122"/>
  <c r="J261"/>
  <c r="BK161"/>
  <c r="BK388"/>
  <c r="BK263"/>
  <c r="J176"/>
  <c r="J250"/>
  <c r="J141"/>
  <c r="BK378"/>
  <c r="BK314"/>
  <c r="J411"/>
  <c r="J244"/>
  <c r="BK156"/>
  <c r="J247"/>
  <c r="BK259"/>
  <c r="BK176"/>
  <c i="17" r="J155"/>
  <c r="BK143"/>
  <c i="18" r="J699"/>
  <c r="J558"/>
  <c r="J473"/>
  <c r="BK263"/>
  <c r="J124"/>
  <c r="J633"/>
  <c r="BK527"/>
  <c r="BK318"/>
  <c r="J263"/>
  <c r="BK738"/>
  <c r="J581"/>
  <c r="BK501"/>
  <c r="BK353"/>
  <c r="J764"/>
  <c r="BK610"/>
  <c r="J516"/>
  <c r="J395"/>
  <c r="J232"/>
  <c r="BK128"/>
  <c r="BK516"/>
  <c r="BK374"/>
  <c r="BK301"/>
  <c r="J226"/>
  <c r="J663"/>
  <c r="BK554"/>
  <c r="BK382"/>
  <c r="J308"/>
  <c r="BK175"/>
  <c r="J578"/>
  <c r="BK412"/>
  <c r="J318"/>
  <c r="J207"/>
  <c r="BK863"/>
  <c r="BK845"/>
  <c r="BK827"/>
  <c r="BK789"/>
  <c r="BK636"/>
  <c r="J583"/>
  <c r="BK481"/>
  <c r="BK253"/>
  <c i="19" r="BK122"/>
  <c r="BK283"/>
  <c r="BK349"/>
  <c r="J237"/>
  <c r="J141"/>
  <c r="BK193"/>
  <c r="J283"/>
  <c r="J168"/>
  <c r="J149"/>
  <c r="J357"/>
  <c r="BK253"/>
  <c r="BK126"/>
  <c i="20" r="J203"/>
  <c r="BK274"/>
  <c r="BK142"/>
  <c r="BK193"/>
  <c r="BK157"/>
  <c r="J213"/>
  <c r="J269"/>
  <c r="BK448"/>
  <c r="BK406"/>
  <c r="J179"/>
  <c r="J274"/>
  <c r="J161"/>
  <c i="21" r="J189"/>
  <c r="J165"/>
  <c r="J219"/>
  <c r="BK185"/>
  <c r="J185"/>
  <c r="J157"/>
  <c r="J213"/>
  <c r="BK147"/>
  <c i="22" r="BK194"/>
  <c r="J220"/>
  <c r="BK170"/>
  <c r="J241"/>
  <c r="J170"/>
  <c r="BK212"/>
  <c r="BK220"/>
  <c r="BK178"/>
  <c r="J132"/>
  <c r="BK134"/>
  <c r="J176"/>
  <c r="J251"/>
  <c r="BK186"/>
  <c i="23" r="BK150"/>
  <c r="BK200"/>
  <c r="J264"/>
  <c r="BK184"/>
  <c r="J132"/>
  <c r="J184"/>
  <c r="BK229"/>
  <c r="J150"/>
  <c r="J210"/>
  <c r="J140"/>
  <c r="J188"/>
  <c i="24" r="J224"/>
  <c r="BK136"/>
  <c r="BK160"/>
  <c r="BK188"/>
  <c r="J212"/>
  <c r="J168"/>
  <c r="J180"/>
  <c r="BK226"/>
  <c r="BK126"/>
  <c r="J190"/>
  <c r="J140"/>
  <c r="J255"/>
  <c r="J150"/>
  <c i="25" r="J155"/>
  <c r="BK143"/>
  <c r="BK128"/>
  <c r="BK151"/>
  <c r="J161"/>
  <c r="BK124"/>
  <c r="J143"/>
  <c i="26" r="J181"/>
  <c r="J128"/>
  <c r="BK139"/>
  <c r="BK219"/>
  <c r="J230"/>
  <c r="J228"/>
  <c r="J174"/>
  <c r="BK130"/>
  <c i="27" r="BK153"/>
  <c r="BK140"/>
  <c r="BK176"/>
  <c r="J130"/>
  <c i="28" r="J132"/>
  <c r="BK128"/>
  <c i="29" r="BK177"/>
  <c r="BK132"/>
  <c r="J185"/>
  <c r="J144"/>
  <c r="BK191"/>
  <c r="J177"/>
  <c r="J124"/>
  <c r="J175"/>
  <c r="J132"/>
  <c r="J189"/>
  <c r="BK152"/>
  <c i="30" r="J149"/>
  <c r="J128"/>
  <c i="31" r="J143"/>
  <c r="BK171"/>
  <c r="J181"/>
  <c r="J147"/>
  <c r="J161"/>
  <c r="J169"/>
  <c r="J185"/>
  <c r="J171"/>
  <c r="BK189"/>
  <c i="32" r="BK135"/>
  <c r="BK139"/>
  <c r="J143"/>
  <c i="33" r="BK133"/>
  <c i="34" r="BK169"/>
  <c r="J147"/>
  <c r="BK173"/>
  <c r="BK123"/>
  <c r="BK155"/>
  <c r="J171"/>
  <c r="BK137"/>
  <c r="J149"/>
  <c i="35" r="BK167"/>
  <c r="J167"/>
  <c r="BK151"/>
  <c r="BK142"/>
  <c r="BK132"/>
  <c r="J169"/>
  <c i="36" r="BK124"/>
  <c r="BK135"/>
  <c r="BK143"/>
  <c i="37" r="J191"/>
  <c r="J145"/>
  <c r="BK203"/>
  <c r="J173"/>
  <c r="BK143"/>
  <c r="J243"/>
  <c r="BK195"/>
  <c r="BK155"/>
  <c r="J261"/>
  <c r="J249"/>
  <c r="BK137"/>
  <c r="BK223"/>
  <c r="J169"/>
  <c r="J131"/>
  <c r="J177"/>
  <c r="J235"/>
  <c r="J179"/>
  <c r="BK239"/>
  <c r="BK205"/>
  <c i="38" r="J203"/>
  <c r="J136"/>
  <c r="BK167"/>
  <c r="BK192"/>
  <c r="J156"/>
  <c r="J217"/>
  <c r="BK144"/>
  <c r="BK169"/>
  <c r="BK185"/>
  <c r="BK219"/>
  <c r="J162"/>
  <c r="J195"/>
  <c r="J134"/>
  <c i="39" r="BK139"/>
  <c r="BK137"/>
  <c r="J135"/>
  <c r="J139"/>
  <c i="40" r="BK143"/>
  <c r="J163"/>
  <c r="BK216"/>
  <c r="J168"/>
  <c i="41" r="BK132"/>
  <c r="J132"/>
  <c r="J140"/>
  <c i="42" r="BK136"/>
  <c r="BK153"/>
  <c i="2" r="J34"/>
  <c r="J401"/>
  <c r="J393"/>
  <c r="BK383"/>
  <c r="BK375"/>
  <c r="BK369"/>
  <c r="BK363"/>
  <c r="J357"/>
  <c r="J350"/>
  <c r="J342"/>
  <c r="J333"/>
  <c r="BK321"/>
  <c r="J315"/>
  <c r="J307"/>
  <c r="J299"/>
  <c r="J290"/>
  <c r="BK282"/>
  <c r="J276"/>
  <c r="J268"/>
  <c r="BK260"/>
  <c r="J253"/>
  <c r="BK245"/>
  <c r="J236"/>
  <c r="J230"/>
  <c r="BK222"/>
  <c r="J212"/>
  <c r="J206"/>
  <c r="J198"/>
  <c r="J192"/>
  <c r="J186"/>
  <c r="J178"/>
  <c r="J170"/>
  <c r="J162"/>
  <c r="BK154"/>
  <c r="J146"/>
  <c r="J142"/>
  <c r="BK136"/>
  <c i="3" r="J491"/>
  <c r="J447"/>
  <c r="J391"/>
  <c r="BK377"/>
  <c r="BK333"/>
  <c r="BK277"/>
  <c r="J238"/>
  <c r="J204"/>
  <c r="J140"/>
  <c r="BK481"/>
  <c r="BK447"/>
  <c r="BK421"/>
  <c r="J395"/>
  <c r="BK355"/>
  <c r="BK331"/>
  <c r="BK253"/>
  <c r="J223"/>
  <c r="BK196"/>
  <c r="J156"/>
  <c r="J138"/>
  <c r="BK451"/>
  <c r="J375"/>
  <c r="BK301"/>
  <c r="BK285"/>
  <c r="BK261"/>
  <c r="J210"/>
  <c r="BK158"/>
  <c r="J132"/>
  <c r="J439"/>
  <c r="BK401"/>
  <c r="BK327"/>
  <c r="J287"/>
  <c r="BK250"/>
  <c r="J192"/>
  <c r="J166"/>
  <c r="BK136"/>
  <c r="BK485"/>
  <c r="BK445"/>
  <c r="J369"/>
  <c r="J307"/>
  <c r="J228"/>
  <c r="BK174"/>
  <c r="BK387"/>
  <c r="J333"/>
  <c r="J263"/>
  <c r="J190"/>
  <c r="J150"/>
  <c r="J487"/>
  <c r="BK395"/>
  <c r="BK369"/>
  <c r="BK317"/>
  <c r="J291"/>
  <c r="BK238"/>
  <c r="J152"/>
  <c r="J429"/>
  <c r="BK351"/>
  <c r="J325"/>
  <c r="BK223"/>
  <c r="BK150"/>
  <c i="4" r="J117"/>
  <c r="J125"/>
  <c r="BK117"/>
  <c r="BK121"/>
  <c i="5" r="J139"/>
  <c r="J127"/>
  <c r="BK133"/>
  <c r="BK135"/>
  <c r="BK143"/>
  <c r="BK151"/>
  <c r="J129"/>
  <c i="6" r="BK127"/>
  <c r="J121"/>
  <c r="J127"/>
  <c r="J131"/>
  <c i="7" r="BK248"/>
  <c r="J158"/>
  <c r="BK254"/>
  <c r="J208"/>
  <c r="J164"/>
  <c r="BK130"/>
  <c r="BK220"/>
  <c r="BK120"/>
  <c r="J234"/>
  <c r="BK168"/>
  <c r="BK244"/>
  <c r="J210"/>
  <c r="J174"/>
  <c r="BK138"/>
  <c r="BK202"/>
  <c r="J154"/>
  <c r="J236"/>
  <c r="BK176"/>
  <c r="BK208"/>
  <c r="BK146"/>
  <c i="8" r="BK153"/>
  <c r="BK131"/>
  <c r="J137"/>
  <c r="BK167"/>
  <c r="BK121"/>
  <c r="J143"/>
  <c r="J151"/>
  <c r="J117"/>
  <c i="9" r="J175"/>
  <c r="J151"/>
  <c r="BK167"/>
  <c r="BK151"/>
  <c r="BK119"/>
  <c r="BK161"/>
  <c r="J163"/>
  <c r="BK117"/>
  <c r="J145"/>
  <c r="BK181"/>
  <c r="BK149"/>
  <c i="10" r="BK165"/>
  <c r="BK133"/>
  <c r="BK149"/>
  <c r="J117"/>
  <c r="J137"/>
  <c r="J155"/>
  <c r="J167"/>
  <c r="BK131"/>
  <c r="J163"/>
  <c r="BK177"/>
  <c r="J181"/>
  <c i="11" r="BK155"/>
  <c r="J125"/>
  <c r="BK191"/>
  <c r="BK127"/>
  <c r="BK151"/>
  <c r="J193"/>
  <c r="J141"/>
  <c r="BK183"/>
  <c r="J157"/>
  <c r="BK181"/>
  <c r="J151"/>
  <c i="12" r="J197"/>
  <c r="J231"/>
  <c r="J193"/>
  <c r="J147"/>
  <c r="BK199"/>
  <c r="J157"/>
  <c r="J233"/>
  <c r="J149"/>
  <c i="13" r="BK191"/>
  <c r="BK145"/>
  <c r="J141"/>
  <c r="J147"/>
  <c r="J189"/>
  <c r="J187"/>
  <c r="J123"/>
  <c r="BK157"/>
  <c r="BK187"/>
  <c r="J163"/>
  <c r="BK165"/>
  <c r="BK123"/>
  <c i="14" r="BK131"/>
  <c r="BK169"/>
  <c r="J131"/>
  <c r="J133"/>
  <c r="J145"/>
  <c r="J143"/>
  <c r="BK123"/>
  <c r="BK145"/>
  <c r="BK121"/>
  <c i="15" r="BK197"/>
  <c r="BK155"/>
  <c r="BK131"/>
  <c r="J175"/>
  <c r="J127"/>
  <c r="BK171"/>
  <c r="J203"/>
  <c r="J147"/>
  <c r="J221"/>
  <c r="J167"/>
  <c i="16" r="BK396"/>
  <c r="J227"/>
  <c r="BK369"/>
  <c r="J238"/>
  <c r="J132"/>
  <c r="BK400"/>
  <c r="BK271"/>
  <c r="BK222"/>
  <c r="J369"/>
  <c r="J241"/>
  <c r="BK139"/>
  <c r="J253"/>
  <c r="J343"/>
  <c r="J229"/>
  <c r="J400"/>
  <c r="BK269"/>
  <c r="BK146"/>
  <c r="BK247"/>
  <c i="17" r="J143"/>
  <c r="BK155"/>
  <c i="18" r="BK631"/>
  <c r="J550"/>
  <c r="J481"/>
  <c r="BK294"/>
  <c r="BK181"/>
  <c r="BK734"/>
  <c r="J603"/>
  <c r="J420"/>
  <c r="J311"/>
  <c r="BK247"/>
  <c r="J673"/>
  <c r="J504"/>
  <c r="BK268"/>
  <c r="BK717"/>
  <c r="BK521"/>
  <c r="BK504"/>
  <c r="J349"/>
  <c r="BK199"/>
  <c r="BK587"/>
  <c r="J453"/>
  <c r="BK311"/>
  <c r="BK232"/>
  <c r="J122"/>
  <c r="J619"/>
  <c r="BK507"/>
  <c r="J357"/>
  <c r="BK250"/>
  <c r="BK207"/>
  <c r="J636"/>
  <c r="BK562"/>
  <c r="BK408"/>
  <c r="BK308"/>
  <c r="J219"/>
  <c r="J128"/>
  <c r="BK855"/>
  <c r="J845"/>
  <c r="J827"/>
  <c r="J794"/>
  <c r="BK648"/>
  <c r="BK598"/>
  <c r="J501"/>
  <c r="BK453"/>
  <c r="J181"/>
  <c i="19" r="J349"/>
  <c r="J145"/>
  <c r="J230"/>
  <c r="BK130"/>
  <c r="BK189"/>
  <c r="BK263"/>
  <c r="BK288"/>
  <c r="BK364"/>
  <c r="J345"/>
  <c r="J173"/>
  <c i="20" r="J256"/>
  <c r="BK179"/>
  <c r="J239"/>
  <c r="BK146"/>
  <c r="BK243"/>
  <c r="J198"/>
  <c r="BK217"/>
  <c r="J163"/>
  <c r="J183"/>
  <c r="J448"/>
  <c r="J415"/>
  <c r="J151"/>
  <c r="J314"/>
  <c r="J126"/>
  <c i="21" r="BK157"/>
  <c r="J147"/>
  <c r="BK200"/>
  <c r="J122"/>
  <c r="J128"/>
  <c r="J173"/>
  <c r="J141"/>
  <c r="J193"/>
  <c r="J204"/>
  <c i="22" r="BK208"/>
  <c r="BK142"/>
  <c r="BK202"/>
  <c r="J249"/>
  <c r="J146"/>
  <c r="J188"/>
  <c r="J134"/>
  <c r="J180"/>
  <c r="J229"/>
  <c r="J260"/>
  <c r="J198"/>
  <c i="23" r="J208"/>
  <c r="BK144"/>
  <c r="BK208"/>
  <c r="J160"/>
  <c r="BK210"/>
  <c r="BK258"/>
  <c r="J146"/>
  <c r="J192"/>
  <c r="J247"/>
  <c r="BK172"/>
  <c r="J229"/>
  <c i="24" r="J242"/>
  <c r="J130"/>
  <c r="J206"/>
  <c r="J235"/>
  <c r="J170"/>
  <c r="BK190"/>
  <c r="J124"/>
  <c r="J251"/>
  <c r="J198"/>
  <c r="BK235"/>
  <c r="J156"/>
  <c r="J273"/>
  <c r="BK198"/>
  <c i="25" r="J202"/>
  <c r="J139"/>
  <c r="J122"/>
  <c r="BK197"/>
  <c r="BK202"/>
  <c r="BK147"/>
  <c r="J177"/>
  <c r="J126"/>
  <c i="26" r="BK154"/>
  <c r="J124"/>
  <c r="J137"/>
  <c r="J209"/>
  <c r="BK128"/>
  <c r="BK124"/>
  <c r="J221"/>
  <c r="J132"/>
  <c i="27" r="J172"/>
  <c r="BK134"/>
  <c r="J134"/>
  <c i="28" r="BK132"/>
  <c r="J130"/>
  <c i="29" r="J181"/>
  <c r="J150"/>
  <c r="BK195"/>
  <c r="BK161"/>
  <c r="BK124"/>
  <c r="BK171"/>
  <c r="J163"/>
  <c r="J161"/>
  <c r="BK138"/>
  <c r="BK193"/>
  <c r="BK165"/>
  <c i="30" r="BK192"/>
  <c r="BK174"/>
  <c r="J155"/>
  <c r="J143"/>
  <c r="J187"/>
  <c r="BK180"/>
  <c r="BK195"/>
  <c r="J163"/>
  <c i="31" r="J149"/>
  <c r="BK187"/>
  <c r="J187"/>
  <c r="BK133"/>
  <c r="J139"/>
  <c r="J173"/>
  <c r="J123"/>
  <c r="BK175"/>
  <c r="J127"/>
  <c r="BK143"/>
  <c i="32" r="BK133"/>
  <c r="BK127"/>
  <c i="33" r="BK122"/>
  <c r="BK131"/>
  <c i="34" r="J163"/>
  <c r="J127"/>
  <c r="BK151"/>
  <c r="J167"/>
  <c r="J157"/>
  <c r="BK157"/>
  <c r="BK167"/>
  <c i="35" r="J156"/>
  <c r="BK175"/>
  <c r="BK161"/>
  <c i="36" r="BK137"/>
  <c r="J133"/>
  <c i="37" r="BK247"/>
  <c r="BK189"/>
  <c r="J123"/>
  <c r="J185"/>
  <c r="J155"/>
  <c r="J125"/>
  <c r="BK219"/>
  <c r="BK161"/>
  <c r="BK261"/>
  <c r="J247"/>
  <c r="J183"/>
  <c r="BK127"/>
  <c r="J217"/>
  <c r="J167"/>
  <c r="BK227"/>
  <c r="BK125"/>
  <c r="J225"/>
  <c r="BK163"/>
  <c r="BK229"/>
  <c r="BK191"/>
  <c i="38" r="BK179"/>
  <c r="BK195"/>
  <c r="J209"/>
  <c r="BK160"/>
  <c r="BK172"/>
  <c r="J219"/>
  <c r="J146"/>
  <c r="J160"/>
  <c r="J211"/>
  <c r="BK211"/>
  <c r="BK142"/>
  <c i="39" r="BK149"/>
  <c r="BK129"/>
  <c r="J124"/>
  <c r="J143"/>
  <c i="40" r="BK168"/>
  <c r="J179"/>
  <c r="BK173"/>
  <c r="J241"/>
  <c i="41" r="BK134"/>
  <c r="BK136"/>
  <c r="J130"/>
  <c r="J143"/>
  <c i="42" r="J121"/>
  <c r="J158"/>
  <c i="1" r="AS125"/>
  <c i="2" r="BK579"/>
  <c r="BK575"/>
  <c r="J573"/>
  <c r="BK569"/>
  <c r="J567"/>
  <c r="J563"/>
  <c r="BK559"/>
  <c r="J557"/>
  <c r="BK553"/>
  <c r="J551"/>
  <c r="BK547"/>
  <c r="J545"/>
  <c r="BK541"/>
  <c r="J539"/>
  <c r="BK535"/>
  <c r="J533"/>
  <c r="BK529"/>
  <c r="J527"/>
  <c r="BK523"/>
  <c r="J521"/>
  <c r="BK517"/>
  <c r="J515"/>
  <c r="BK511"/>
  <c r="J509"/>
  <c r="BK505"/>
  <c r="J503"/>
  <c r="BK499"/>
  <c r="J497"/>
  <c r="J495"/>
  <c r="BK491"/>
  <c r="J489"/>
  <c r="J487"/>
  <c r="BK483"/>
  <c r="J481"/>
  <c r="BK477"/>
  <c r="J475"/>
  <c r="BK471"/>
  <c r="J469"/>
  <c r="J467"/>
  <c r="BK463"/>
  <c r="J461"/>
  <c r="BK457"/>
  <c r="BK455"/>
  <c r="J453"/>
  <c r="BK449"/>
  <c r="J445"/>
  <c r="BK441"/>
  <c r="BK439"/>
  <c r="J437"/>
  <c r="BK433"/>
  <c r="J431"/>
  <c r="BK427"/>
  <c r="J425"/>
  <c r="BK421"/>
  <c r="J419"/>
  <c r="BK415"/>
  <c r="J413"/>
  <c r="BK409"/>
  <c r="J407"/>
  <c r="BK403"/>
  <c r="J399"/>
  <c r="J391"/>
  <c r="BK385"/>
  <c r="J379"/>
  <c r="BK371"/>
  <c r="J365"/>
  <c r="J359"/>
  <c r="BK350"/>
  <c r="BK344"/>
  <c r="BK338"/>
  <c r="BK327"/>
  <c r="BK319"/>
  <c r="BK313"/>
  <c r="J309"/>
  <c r="J303"/>
  <c r="J295"/>
  <c r="BK288"/>
  <c r="J282"/>
  <c r="BK272"/>
  <c r="J270"/>
  <c r="J255"/>
  <c r="J249"/>
  <c r="J242"/>
  <c r="BK234"/>
  <c r="BK230"/>
  <c r="J222"/>
  <c r="BK214"/>
  <c r="BK204"/>
  <c r="J200"/>
  <c r="BK190"/>
  <c r="BK184"/>
  <c r="J180"/>
  <c r="BK172"/>
  <c r="BK166"/>
  <c r="J160"/>
  <c r="BK152"/>
  <c r="BK146"/>
  <c r="J140"/>
  <c r="J134"/>
  <c i="3" r="BK507"/>
  <c r="BK483"/>
  <c r="BK443"/>
  <c r="J411"/>
  <c r="J361"/>
  <c r="J315"/>
  <c r="J275"/>
  <c r="BK228"/>
  <c r="J176"/>
  <c r="BK505"/>
  <c r="J473"/>
  <c r="BK453"/>
  <c r="BK431"/>
  <c r="J383"/>
  <c r="J335"/>
  <c r="BK293"/>
  <c r="J248"/>
  <c r="J220"/>
  <c r="J146"/>
  <c r="BK461"/>
  <c r="BK449"/>
  <c r="BK359"/>
  <c r="BK297"/>
  <c r="J271"/>
  <c r="J230"/>
  <c r="BK172"/>
  <c r="J495"/>
  <c r="J475"/>
  <c r="BK411"/>
  <c r="BK339"/>
  <c r="BK303"/>
  <c r="J234"/>
  <c r="BK168"/>
  <c r="BK144"/>
  <c r="BK491"/>
  <c r="BK469"/>
  <c r="BK439"/>
  <c r="J341"/>
  <c r="BK273"/>
  <c r="BK206"/>
  <c r="J433"/>
  <c r="J357"/>
  <c r="J273"/>
  <c r="BK220"/>
  <c r="J160"/>
  <c r="J483"/>
  <c r="J407"/>
  <c r="J385"/>
  <c r="J331"/>
  <c r="J285"/>
  <c r="BK215"/>
  <c r="J180"/>
  <c r="BK455"/>
  <c r="J415"/>
  <c r="BK361"/>
  <c r="J303"/>
  <c r="J198"/>
  <c r="BK132"/>
  <c i="4" r="BK139"/>
  <c r="J137"/>
  <c r="BK131"/>
  <c r="J123"/>
  <c i="5" r="J135"/>
  <c r="BK145"/>
  <c r="J119"/>
  <c r="BK153"/>
  <c r="BK141"/>
  <c i="6" r="J129"/>
  <c r="BK117"/>
  <c r="BK119"/>
  <c i="7" r="J194"/>
  <c r="J146"/>
  <c r="BK234"/>
  <c r="J190"/>
  <c r="BK136"/>
  <c r="J228"/>
  <c r="J162"/>
  <c r="J244"/>
  <c r="J170"/>
  <c r="BK144"/>
  <c r="BK222"/>
  <c r="J188"/>
  <c r="BK152"/>
  <c r="BK230"/>
  <c r="BK164"/>
  <c r="J242"/>
  <c r="J206"/>
  <c r="BK142"/>
  <c r="BK158"/>
  <c i="8" r="J167"/>
  <c r="J145"/>
  <c r="BK155"/>
  <c r="J139"/>
  <c r="J157"/>
  <c r="J155"/>
  <c r="BK133"/>
  <c r="J149"/>
  <c r="BK117"/>
  <c i="9" r="J161"/>
  <c r="BK197"/>
  <c r="BK141"/>
  <c r="BK201"/>
  <c r="BK153"/>
  <c r="J185"/>
  <c r="J135"/>
  <c r="BK147"/>
  <c r="BK121"/>
  <c r="J131"/>
  <c i="10" r="J123"/>
  <c r="BK145"/>
  <c r="BK175"/>
  <c r="BK127"/>
  <c r="J153"/>
  <c r="BK157"/>
  <c r="J119"/>
  <c r="J145"/>
  <c r="BK159"/>
  <c r="BK151"/>
  <c i="11" r="J195"/>
  <c r="BK159"/>
  <c r="BK129"/>
  <c r="J181"/>
  <c r="BK177"/>
  <c r="BK133"/>
  <c r="J145"/>
  <c r="BK175"/>
  <c r="BK131"/>
  <c r="J167"/>
  <c i="12" r="J229"/>
  <c r="J221"/>
  <c r="J177"/>
  <c r="J155"/>
  <c r="BK221"/>
  <c r="BK179"/>
  <c r="BK131"/>
  <c r="J181"/>
  <c r="J137"/>
  <c i="13" r="J195"/>
  <c r="BK147"/>
  <c r="J153"/>
  <c r="J117"/>
  <c r="J121"/>
  <c r="J191"/>
  <c r="J135"/>
  <c r="J179"/>
  <c r="J131"/>
  <c r="J167"/>
  <c r="BK133"/>
  <c r="BK135"/>
  <c i="14" r="J127"/>
  <c r="J155"/>
  <c r="BK159"/>
  <c r="J153"/>
  <c r="J149"/>
  <c r="BK127"/>
  <c r="J173"/>
  <c i="15" r="J197"/>
  <c r="J165"/>
  <c r="BK135"/>
  <c r="BK193"/>
  <c r="J139"/>
  <c r="BK203"/>
  <c r="BK213"/>
  <c r="J155"/>
  <c r="J217"/>
  <c r="BK147"/>
  <c r="BK119"/>
  <c i="16" r="BK229"/>
  <c r="BK126"/>
  <c r="J279"/>
  <c r="J201"/>
  <c r="J378"/>
  <c r="BK233"/>
  <c r="BK128"/>
  <c r="J233"/>
  <c r="BK132"/>
  <c r="J256"/>
  <c r="J139"/>
  <c r="BK261"/>
  <c r="BK197"/>
  <c r="J275"/>
  <c r="BK167"/>
  <c r="BK256"/>
  <c r="J161"/>
  <c i="17" r="J158"/>
  <c r="J125"/>
  <c i="18" r="J610"/>
  <c r="BK524"/>
  <c r="J332"/>
  <c r="J187"/>
  <c r="BK646"/>
  <c r="J587"/>
  <c r="J382"/>
  <c r="J287"/>
  <c r="J195"/>
  <c r="BK603"/>
  <c r="J562"/>
  <c r="BK416"/>
  <c r="J175"/>
  <c r="J639"/>
  <c r="BK550"/>
  <c r="J431"/>
  <c r="J294"/>
  <c r="J158"/>
  <c r="J574"/>
  <c r="BK420"/>
  <c r="BK332"/>
  <c r="J247"/>
  <c r="J734"/>
  <c r="J840"/>
  <c r="J822"/>
  <c r="J789"/>
  <c r="J631"/>
  <c r="BK581"/>
  <c r="J486"/>
  <c r="J280"/>
  <c i="19" r="J126"/>
  <c r="J338"/>
  <c r="J193"/>
  <c r="J259"/>
  <c r="BK168"/>
  <c r="J263"/>
  <c r="BK320"/>
  <c r="BK259"/>
  <c r="BK372"/>
  <c r="J353"/>
  <c r="J211"/>
  <c i="20" r="BK278"/>
  <c r="J171"/>
  <c r="J167"/>
  <c r="BK297"/>
  <c r="J263"/>
  <c r="J305"/>
  <c r="BK165"/>
  <c r="BK171"/>
  <c r="J432"/>
  <c r="J243"/>
  <c r="BK122"/>
  <c r="BK203"/>
  <c i="21" r="J217"/>
  <c r="BK213"/>
  <c r="BK124"/>
  <c r="BK198"/>
  <c r="J130"/>
  <c r="BK169"/>
  <c r="BK204"/>
  <c r="BK209"/>
  <c r="J132"/>
  <c i="22" r="BK148"/>
  <c r="J184"/>
  <c r="BK128"/>
  <c r="BK188"/>
  <c r="J124"/>
  <c r="BK176"/>
  <c r="J186"/>
  <c r="J192"/>
  <c r="BK138"/>
  <c r="BK190"/>
  <c r="BK260"/>
  <c r="J216"/>
  <c i="23" r="BK204"/>
  <c r="J124"/>
  <c r="J176"/>
  <c r="J218"/>
  <c r="J154"/>
  <c r="J168"/>
  <c r="J258"/>
  <c r="BK264"/>
  <c r="BK176"/>
  <c r="J239"/>
  <c r="J144"/>
  <c i="24" r="BK184"/>
  <c r="J226"/>
  <c r="J184"/>
  <c r="J144"/>
  <c r="J176"/>
  <c r="BK196"/>
  <c r="BK132"/>
  <c r="BK144"/>
  <c r="J220"/>
  <c r="BK237"/>
  <c r="BK164"/>
  <c r="BK266"/>
  <c r="J182"/>
  <c i="25" r="BK188"/>
  <c r="J163"/>
  <c r="J124"/>
  <c r="BK130"/>
  <c r="J145"/>
  <c r="J157"/>
  <c r="BK173"/>
  <c r="BK122"/>
  <c i="26" r="BK160"/>
  <c r="BK214"/>
  <c r="BK225"/>
  <c r="J158"/>
  <c r="BK181"/>
  <c r="BK143"/>
  <c r="J160"/>
  <c i="27" r="J163"/>
  <c r="J147"/>
  <c r="BK132"/>
  <c r="J136"/>
  <c r="J126"/>
  <c i="28" r="J128"/>
  <c i="29" r="J199"/>
  <c r="J128"/>
  <c r="BK183"/>
  <c r="BK126"/>
  <c r="BK189"/>
  <c r="J167"/>
  <c r="J183"/>
  <c r="J130"/>
  <c r="BK142"/>
  <c r="BK181"/>
  <c r="J154"/>
  <c r="BK130"/>
  <c i="30" r="BK178"/>
  <c r="J195"/>
  <c r="BK146"/>
  <c r="J140"/>
  <c r="J146"/>
  <c r="BK172"/>
  <c r="BK187"/>
  <c r="J122"/>
  <c i="31" r="J135"/>
  <c r="BK149"/>
  <c r="BK173"/>
  <c r="J125"/>
  <c r="BK137"/>
  <c r="J167"/>
  <c r="BK129"/>
  <c r="BK161"/>
  <c i="32" r="BK141"/>
  <c r="J141"/>
  <c i="33" r="BK135"/>
  <c r="J122"/>
  <c i="34" r="J153"/>
  <c r="BK171"/>
  <c r="BK145"/>
  <c r="J155"/>
  <c r="J141"/>
  <c r="J159"/>
  <c r="J135"/>
  <c r="J133"/>
  <c i="35" r="BK140"/>
  <c r="J175"/>
  <c r="J173"/>
  <c r="BK144"/>
  <c r="J148"/>
  <c r="J153"/>
  <c r="BK138"/>
  <c i="36" r="BK133"/>
  <c r="J143"/>
  <c r="J127"/>
  <c i="37" r="J229"/>
  <c r="BK147"/>
  <c r="J215"/>
  <c r="BK179"/>
  <c r="J133"/>
  <c r="BK253"/>
  <c r="BK217"/>
  <c r="J187"/>
  <c r="BK153"/>
  <c r="BK259"/>
  <c r="BK243"/>
  <c r="BK173"/>
  <c r="BK129"/>
  <c r="BK225"/>
  <c r="BK149"/>
  <c r="J211"/>
  <c r="J139"/>
  <c r="J227"/>
  <c r="J195"/>
  <c r="J137"/>
  <c r="J207"/>
  <c r="J181"/>
  <c i="38" r="J175"/>
  <c r="J221"/>
  <c r="BK146"/>
  <c r="J185"/>
  <c r="J142"/>
  <c r="BK201"/>
  <c r="BK138"/>
  <c r="BK154"/>
  <c r="J167"/>
  <c r="J201"/>
  <c r="J138"/>
  <c r="J165"/>
  <c i="39" r="J141"/>
  <c r="BK133"/>
  <c r="J133"/>
  <c r="BK145"/>
  <c i="40" r="J139"/>
  <c r="J143"/>
  <c r="J152"/>
  <c r="BK233"/>
  <c i="41" r="BK140"/>
  <c r="J126"/>
  <c r="BK128"/>
  <c r="J128"/>
  <c i="42" r="BK132"/>
  <c r="J132"/>
  <c i="1" r="AS133"/>
  <c i="2" r="BK577"/>
  <c r="J575"/>
  <c r="BK571"/>
  <c r="J569"/>
  <c r="BK565"/>
  <c r="BK563"/>
  <c r="J561"/>
  <c r="BK557"/>
  <c r="J555"/>
  <c r="BK551"/>
  <c r="J549"/>
  <c r="BK545"/>
  <c r="J543"/>
  <c r="BK539"/>
  <c r="J537"/>
  <c r="BK533"/>
  <c r="J531"/>
  <c r="BK527"/>
  <c r="J525"/>
  <c r="BK521"/>
  <c r="J519"/>
  <c r="BK515"/>
  <c r="J513"/>
  <c r="BK509"/>
  <c r="J507"/>
  <c r="BK503"/>
  <c r="J501"/>
  <c r="BK497"/>
  <c r="BK493"/>
  <c r="J491"/>
  <c r="BK487"/>
  <c r="J485"/>
  <c r="BK481"/>
  <c r="J479"/>
  <c r="BK475"/>
  <c r="BK473"/>
  <c r="J471"/>
  <c r="BK467"/>
  <c r="J465"/>
  <c r="J463"/>
  <c r="BK459"/>
  <c r="J457"/>
  <c r="J455"/>
  <c r="BK451"/>
  <c r="J449"/>
  <c r="J447"/>
  <c r="BK443"/>
  <c r="J441"/>
  <c r="BK437"/>
  <c r="J435"/>
  <c r="J433"/>
  <c r="BK429"/>
  <c r="J427"/>
  <c r="BK423"/>
  <c r="J421"/>
  <c r="BK417"/>
  <c r="J415"/>
  <c r="BK411"/>
  <c r="J409"/>
  <c r="BK405"/>
  <c r="BK401"/>
  <c r="BK395"/>
  <c r="BK389"/>
  <c r="J383"/>
  <c r="J377"/>
  <c r="J369"/>
  <c r="BK361"/>
  <c r="BK355"/>
  <c r="BK346"/>
  <c r="J340"/>
  <c r="BK329"/>
  <c r="J323"/>
  <c r="BK315"/>
  <c r="BK307"/>
  <c r="J301"/>
  <c r="BK290"/>
  <c r="BK286"/>
  <c r="BK280"/>
  <c r="BK270"/>
  <c r="BK264"/>
  <c r="BK258"/>
  <c r="BK249"/>
  <c r="J240"/>
  <c r="J234"/>
  <c r="J226"/>
  <c r="BK220"/>
  <c r="BK212"/>
  <c r="BK206"/>
  <c r="BK196"/>
  <c r="BK188"/>
  <c r="BK182"/>
  <c r="BK176"/>
  <c r="J172"/>
  <c r="BK164"/>
  <c r="J158"/>
  <c r="BK150"/>
  <c r="BK142"/>
  <c r="J138"/>
  <c i="1" r="AS129"/>
  <c i="3" r="J445"/>
  <c r="J387"/>
  <c r="J373"/>
  <c r="J317"/>
  <c r="J299"/>
  <c r="J255"/>
  <c r="BK188"/>
  <c r="BK170"/>
  <c r="BK499"/>
  <c r="J455"/>
  <c r="BK435"/>
  <c r="BK415"/>
  <c r="BK373"/>
  <c r="BK319"/>
  <c r="BK257"/>
  <c r="J200"/>
  <c r="J168"/>
  <c r="BK140"/>
  <c r="J469"/>
  <c r="J431"/>
  <c r="BK347"/>
  <c r="J289"/>
  <c r="J265"/>
  <c r="BK212"/>
  <c r="BK184"/>
  <c r="J501"/>
  <c r="BK477"/>
  <c r="J437"/>
  <c r="BK341"/>
  <c r="J319"/>
  <c r="J283"/>
  <c r="J212"/>
  <c r="J182"/>
  <c r="J130"/>
  <c r="BK479"/>
  <c r="BK463"/>
  <c r="J405"/>
  <c r="J355"/>
  <c r="BK299"/>
  <c r="BK236"/>
  <c r="J467"/>
  <c r="J389"/>
  <c r="J327"/>
  <c r="J259"/>
  <c r="BK208"/>
  <c r="J148"/>
  <c r="J479"/>
  <c r="J397"/>
  <c r="BK365"/>
  <c r="BK311"/>
  <c r="BK263"/>
  <c r="J162"/>
  <c r="J435"/>
  <c r="BK409"/>
  <c r="J345"/>
  <c r="BK267"/>
  <c r="J172"/>
  <c r="BK130"/>
  <c i="4" r="BK123"/>
  <c r="J133"/>
  <c r="J129"/>
  <c i="5" r="J149"/>
  <c r="J137"/>
  <c r="J143"/>
  <c r="J133"/>
  <c r="BK137"/>
  <c r="J147"/>
  <c i="6" r="BK125"/>
  <c r="J141"/>
  <c r="J139"/>
  <c r="BK129"/>
  <c i="7" r="BK238"/>
  <c r="J172"/>
  <c r="BK128"/>
  <c r="J216"/>
  <c r="BK180"/>
  <c r="J132"/>
  <c r="J218"/>
  <c r="J182"/>
  <c r="BK246"/>
  <c r="BK204"/>
  <c r="BK126"/>
  <c r="BK216"/>
  <c r="J176"/>
  <c r="J140"/>
  <c r="BK228"/>
  <c r="J148"/>
  <c r="BK226"/>
  <c r="J192"/>
  <c r="BK122"/>
  <c r="J166"/>
  <c r="J124"/>
  <c i="8" r="BK147"/>
  <c r="J121"/>
  <c r="J127"/>
  <c r="BK123"/>
  <c r="BK137"/>
  <c r="J153"/>
  <c r="J131"/>
  <c i="9" r="J157"/>
  <c r="J119"/>
  <c r="J159"/>
  <c r="J123"/>
  <c r="BK175"/>
  <c r="J127"/>
  <c r="BK155"/>
  <c r="BK189"/>
  <c r="BK143"/>
  <c r="J179"/>
  <c r="J141"/>
  <c i="10" r="BK173"/>
  <c r="BK181"/>
  <c r="J133"/>
  <c r="BK161"/>
  <c r="BK183"/>
  <c r="BK187"/>
  <c r="J147"/>
  <c r="J177"/>
  <c r="BK143"/>
  <c r="BK163"/>
  <c r="BK171"/>
  <c i="11" r="J189"/>
  <c r="J149"/>
  <c r="J119"/>
  <c r="J185"/>
  <c r="J123"/>
  <c r="BK153"/>
  <c r="J121"/>
  <c r="BK165"/>
  <c r="J129"/>
  <c r="J165"/>
  <c r="J127"/>
  <c r="J163"/>
  <c r="J147"/>
  <c i="12" r="J195"/>
  <c r="BK229"/>
  <c r="BK183"/>
  <c r="J151"/>
  <c r="BK125"/>
  <c r="J189"/>
  <c r="BK153"/>
  <c r="BK223"/>
  <c r="BK167"/>
  <c r="J127"/>
  <c i="13" r="BK177"/>
  <c r="BK139"/>
  <c r="J125"/>
  <c r="J145"/>
  <c r="BK169"/>
  <c r="BK163"/>
  <c r="BK185"/>
  <c r="J137"/>
  <c r="BK183"/>
  <c r="J157"/>
  <c r="BK153"/>
  <c r="BK119"/>
  <c i="14" r="BK137"/>
  <c r="BK117"/>
  <c r="BK135"/>
  <c r="BK173"/>
  <c r="J123"/>
  <c r="J135"/>
  <c r="BK149"/>
  <c r="J163"/>
  <c r="BK167"/>
  <c i="15" r="BK211"/>
  <c r="BK169"/>
  <c r="J137"/>
  <c r="BK199"/>
  <c r="BK141"/>
  <c r="J183"/>
  <c r="BK161"/>
  <c r="BK127"/>
  <c r="BK217"/>
  <c r="J193"/>
  <c r="J177"/>
  <c r="J161"/>
  <c r="BK133"/>
  <c r="BK185"/>
  <c r="J151"/>
  <c r="BK221"/>
  <c r="J171"/>
  <c r="J121"/>
  <c i="16" r="J271"/>
  <c r="J156"/>
  <c r="J293"/>
  <c r="BK225"/>
  <c r="J416"/>
  <c r="J353"/>
  <c r="BK250"/>
  <c r="J182"/>
  <c r="BK275"/>
  <c r="J167"/>
  <c r="BK343"/>
  <c r="J152"/>
  <c r="J299"/>
  <c r="BK182"/>
  <c r="J388"/>
  <c r="J235"/>
  <c r="BK265"/>
  <c r="BK231"/>
  <c r="J126"/>
  <c i="17" r="BK122"/>
  <c r="J128"/>
  <c i="18" r="BK613"/>
  <c r="J507"/>
  <c r="BK435"/>
  <c r="BK211"/>
  <c r="J768"/>
  <c r="J605"/>
  <c r="J519"/>
  <c r="J301"/>
  <c r="BK203"/>
  <c r="BK699"/>
  <c r="BK578"/>
  <c r="BK486"/>
  <c r="J193"/>
  <c r="J613"/>
  <c r="J536"/>
  <c r="J416"/>
  <c r="J258"/>
  <c r="J625"/>
  <c r="BK469"/>
  <c r="J353"/>
  <c r="J199"/>
  <c r="BK124"/>
  <c r="J622"/>
  <c r="J540"/>
  <c r="BK370"/>
  <c r="BK287"/>
  <c r="BK142"/>
  <c r="BK622"/>
  <c r="BK545"/>
  <c r="BK378"/>
  <c r="J268"/>
  <c r="BK195"/>
  <c r="J850"/>
  <c r="BK822"/>
  <c r="BK753"/>
  <c r="BK600"/>
  <c r="J524"/>
  <c r="BK473"/>
  <c i="19" r="J134"/>
  <c r="J241"/>
  <c r="J253"/>
  <c r="J301"/>
  <c r="BK223"/>
  <c r="J216"/>
  <c r="J279"/>
  <c r="BK301"/>
  <c r="J372"/>
  <c r="J288"/>
  <c r="J189"/>
  <c i="20" r="BK269"/>
  <c r="BK183"/>
  <c r="BK250"/>
  <c r="BK372"/>
  <c r="J157"/>
  <c r="BK161"/>
  <c r="J175"/>
  <c r="BK305"/>
  <c r="BK126"/>
  <c r="BK415"/>
  <c r="BK213"/>
  <c r="J342"/>
  <c r="J188"/>
  <c i="21" r="J209"/>
  <c r="J137"/>
  <c r="BK141"/>
  <c r="BK132"/>
  <c r="BK163"/>
  <c r="J177"/>
  <c r="BK149"/>
  <c r="J224"/>
  <c r="BK137"/>
  <c i="22" r="BK224"/>
  <c r="J204"/>
  <c r="J138"/>
  <c r="BK204"/>
  <c r="J178"/>
  <c r="J128"/>
  <c r="BK160"/>
  <c r="BK130"/>
  <c r="BK146"/>
  <c r="J194"/>
  <c r="J148"/>
  <c r="J212"/>
  <c i="23" r="BK247"/>
  <c r="BK132"/>
  <c r="J186"/>
  <c r="BK243"/>
  <c r="BK168"/>
  <c r="BK222"/>
  <c r="J180"/>
  <c r="BK122"/>
  <c r="J164"/>
  <c r="BK239"/>
  <c r="BK124"/>
  <c r="J172"/>
  <c i="24" r="BK202"/>
  <c r="BK247"/>
  <c r="J172"/>
  <c r="BK230"/>
  <c r="J136"/>
  <c r="BK192"/>
  <c r="BK154"/>
  <c r="BK182"/>
  <c r="J230"/>
  <c r="BK150"/>
  <c r="J194"/>
  <c r="BK130"/>
  <c r="BK255"/>
  <c r="J132"/>
  <c i="25" r="BK145"/>
  <c r="J135"/>
  <c r="BK157"/>
  <c r="J159"/>
  <c r="BK180"/>
  <c r="J180"/>
  <c i="26" r="BK230"/>
  <c r="J150"/>
  <c r="J203"/>
  <c r="J126"/>
  <c r="J189"/>
  <c r="J225"/>
  <c r="BK198"/>
  <c r="J167"/>
  <c r="BK126"/>
  <c i="27" r="J157"/>
  <c r="J167"/>
  <c r="BK126"/>
  <c r="BK136"/>
  <c i="28" r="J140"/>
  <c i="29" r="BK173"/>
  <c r="J146"/>
  <c r="J191"/>
  <c r="J148"/>
  <c r="J187"/>
  <c r="J165"/>
  <c r="J142"/>
  <c r="BK163"/>
  <c r="BK136"/>
  <c r="BK187"/>
  <c r="J171"/>
  <c r="J140"/>
  <c i="30" r="J160"/>
  <c r="BK160"/>
  <c r="J170"/>
  <c r="BK182"/>
  <c r="J130"/>
  <c r="J182"/>
  <c r="J165"/>
  <c r="J178"/>
  <c i="31" r="J155"/>
  <c r="J177"/>
  <c r="BK123"/>
  <c r="BK157"/>
  <c r="J145"/>
  <c r="BK177"/>
  <c r="BK153"/>
  <c r="J157"/>
  <c r="J165"/>
  <c r="BK185"/>
  <c i="32" r="J133"/>
  <c r="J129"/>
  <c r="J135"/>
  <c i="33" r="BK129"/>
  <c r="BK124"/>
  <c i="34" r="J169"/>
  <c r="J123"/>
  <c r="BK139"/>
  <c r="BK149"/>
  <c r="J139"/>
  <c r="J131"/>
  <c r="J143"/>
  <c i="35" r="BK148"/>
  <c r="BK173"/>
  <c r="J165"/>
  <c r="BK158"/>
  <c r="BK153"/>
  <c r="J146"/>
  <c r="J144"/>
  <c i="36" r="BK122"/>
  <c r="J131"/>
  <c r="J124"/>
  <c i="37" r="J219"/>
  <c r="BK157"/>
  <c r="BK249"/>
  <c r="BK171"/>
  <c r="BK135"/>
  <c r="BK235"/>
  <c r="BK199"/>
  <c r="BK159"/>
  <c r="BK257"/>
  <c r="J189"/>
  <c r="J157"/>
  <c r="J239"/>
  <c r="BK187"/>
  <c r="BK139"/>
  <c r="BK231"/>
  <c r="BK175"/>
  <c r="J245"/>
  <c r="J171"/>
  <c r="J221"/>
  <c r="BK185"/>
  <c i="38" r="J181"/>
  <c r="J132"/>
  <c r="J169"/>
  <c r="BK183"/>
  <c r="J152"/>
  <c r="J190"/>
  <c r="J215"/>
  <c r="BK203"/>
  <c r="BK132"/>
  <c r="J177"/>
  <c r="BK134"/>
  <c i="39" r="J149"/>
  <c r="J137"/>
  <c r="BK141"/>
  <c i="40" r="J121"/>
  <c r="BK226"/>
  <c r="BK139"/>
  <c r="BK252"/>
  <c r="BK152"/>
  <c i="41" r="BK124"/>
  <c r="J124"/>
  <c r="BK119"/>
  <c r="J121"/>
  <c i="42" r="BK158"/>
  <c r="J153"/>
  <c i="2" r="F37"/>
  <c r="BK397"/>
  <c r="BK393"/>
  <c r="BK387"/>
  <c r="BK377"/>
  <c r="J371"/>
  <c r="J363"/>
  <c r="J355"/>
  <c r="J348"/>
  <c r="BK340"/>
  <c r="BK333"/>
  <c r="J325"/>
  <c r="J319"/>
  <c r="BK311"/>
  <c r="J305"/>
  <c r="BK292"/>
  <c r="BK284"/>
  <c r="BK276"/>
  <c r="BK266"/>
  <c r="J262"/>
  <c r="BK253"/>
  <c r="BK247"/>
  <c r="BK238"/>
  <c r="J232"/>
  <c r="J224"/>
  <c r="BK216"/>
  <c r="BK210"/>
  <c r="J204"/>
  <c r="BK198"/>
  <c r="BK192"/>
  <c r="J184"/>
  <c r="J174"/>
  <c r="J168"/>
  <c r="BK160"/>
  <c r="J154"/>
  <c r="BK148"/>
  <c r="BK140"/>
  <c r="BK132"/>
  <c i="3" r="J489"/>
  <c r="BK465"/>
  <c r="J425"/>
  <c r="J349"/>
  <c r="J311"/>
  <c r="J236"/>
  <c r="BK178"/>
  <c r="J142"/>
  <c r="BK493"/>
  <c r="J449"/>
  <c r="BK407"/>
  <c r="BK375"/>
  <c r="J343"/>
  <c r="BK271"/>
  <c r="J246"/>
  <c r="BK198"/>
  <c r="J164"/>
  <c r="BK134"/>
  <c r="J457"/>
  <c r="J371"/>
  <c r="J305"/>
  <c r="J279"/>
  <c r="BK226"/>
  <c r="BK176"/>
  <c r="J134"/>
  <c r="J471"/>
  <c r="BK391"/>
  <c r="J321"/>
  <c r="BK291"/>
  <c r="BK230"/>
  <c r="BK190"/>
  <c r="BK152"/>
  <c r="J497"/>
  <c r="J477"/>
  <c r="BK427"/>
  <c r="J381"/>
  <c r="BK323"/>
  <c r="J267"/>
  <c r="J196"/>
  <c r="BK405"/>
  <c r="J377"/>
  <c r="J295"/>
  <c r="J257"/>
  <c r="BK164"/>
  <c r="BK138"/>
  <c r="BK433"/>
  <c r="J401"/>
  <c r="BK367"/>
  <c r="BK345"/>
  <c r="J297"/>
  <c r="BK194"/>
  <c r="J499"/>
  <c r="J413"/>
  <c r="BK343"/>
  <c r="J277"/>
  <c r="J206"/>
  <c r="J158"/>
  <c i="4" r="J119"/>
  <c r="J139"/>
  <c r="BK135"/>
  <c r="BK119"/>
  <c i="5" r="J153"/>
  <c r="BK139"/>
  <c r="BK149"/>
  <c r="BK129"/>
  <c r="BK125"/>
  <c i="6" r="BK135"/>
  <c r="J123"/>
  <c r="BK131"/>
  <c r="J125"/>
  <c i="7" r="J240"/>
  <c r="J180"/>
  <c r="BK132"/>
  <c r="BK242"/>
  <c r="J178"/>
  <c r="J138"/>
  <c r="J250"/>
  <c r="BK198"/>
  <c r="J254"/>
  <c r="J224"/>
  <c r="J120"/>
  <c r="BK232"/>
  <c r="BK192"/>
  <c r="BK154"/>
  <c r="BK250"/>
  <c r="BK186"/>
  <c r="BK224"/>
  <c r="J186"/>
  <c r="J200"/>
  <c r="BK150"/>
  <c i="8" r="BK151"/>
  <c r="BK143"/>
  <c r="BK119"/>
  <c r="BK135"/>
  <c r="BK127"/>
  <c r="BK161"/>
  <c r="J123"/>
  <c i="9" r="J193"/>
  <c r="J147"/>
  <c r="J181"/>
  <c r="J155"/>
  <c r="BK185"/>
  <c r="J117"/>
  <c r="J171"/>
  <c r="J121"/>
  <c r="J139"/>
  <c r="BK171"/>
  <c r="BK125"/>
  <c i="10" r="J157"/>
  <c r="J151"/>
  <c r="J189"/>
  <c r="BK141"/>
  <c r="J169"/>
  <c r="BK179"/>
  <c r="BK129"/>
  <c r="BK169"/>
  <c r="J141"/>
  <c r="J139"/>
  <c r="J131"/>
  <c i="11" r="J171"/>
  <c r="BK141"/>
  <c r="BK193"/>
  <c r="J169"/>
  <c r="J175"/>
  <c r="J139"/>
  <c r="BK171"/>
  <c r="J137"/>
  <c r="J173"/>
  <c r="BK143"/>
  <c r="J179"/>
  <c r="BK135"/>
  <c i="12" r="BK205"/>
  <c r="BK117"/>
  <c r="J167"/>
  <c r="J129"/>
  <c r="BK197"/>
  <c r="J171"/>
  <c r="J121"/>
  <c r="BK177"/>
  <c r="BK133"/>
  <c i="13" r="J183"/>
  <c r="J173"/>
  <c r="BK129"/>
  <c r="BK171"/>
  <c r="J175"/>
  <c r="BK181"/>
  <c r="BK189"/>
  <c r="J165"/>
  <c r="J171"/>
  <c r="BK195"/>
  <c r="J139"/>
  <c i="14" r="BK147"/>
  <c r="J171"/>
  <c r="J169"/>
  <c r="J117"/>
  <c r="BK133"/>
  <c r="J147"/>
  <c r="BK155"/>
  <c r="J157"/>
  <c r="J125"/>
  <c i="15" r="BK189"/>
  <c r="BK145"/>
  <c r="J211"/>
  <c r="BK167"/>
  <c r="BK129"/>
  <c r="BK181"/>
  <c r="BK139"/>
  <c r="J163"/>
  <c r="J225"/>
  <c r="J191"/>
  <c i="16" r="J314"/>
  <c r="J225"/>
  <c r="BK432"/>
  <c r="J265"/>
  <c r="J197"/>
  <c r="BK279"/>
  <c r="BK227"/>
  <c r="BK353"/>
  <c r="BK193"/>
  <c r="J396"/>
  <c r="BK171"/>
  <c r="J327"/>
  <c r="J231"/>
  <c r="BK416"/>
  <c r="J259"/>
  <c r="J128"/>
  <c r="J171"/>
  <c i="17" r="BK158"/>
  <c r="BK128"/>
  <c i="18" r="J725"/>
  <c r="J570"/>
  <c r="J521"/>
  <c r="J469"/>
  <c r="BK219"/>
  <c r="BK639"/>
  <c r="BK595"/>
  <c r="J412"/>
  <c r="BK280"/>
  <c r="BK158"/>
  <c r="BK642"/>
  <c r="J545"/>
  <c r="J378"/>
  <c r="BK768"/>
  <c r="BK574"/>
  <c r="J427"/>
  <c r="J253"/>
  <c r="BK189"/>
  <c r="BK605"/>
  <c r="BK395"/>
  <c r="J322"/>
  <c r="J189"/>
  <c r="J753"/>
  <c r="J616"/>
  <c r="BK536"/>
  <c r="BK349"/>
  <c r="J215"/>
  <c r="J717"/>
  <c r="BK591"/>
  <c r="BK492"/>
  <c r="BK329"/>
  <c r="BK215"/>
  <c r="J868"/>
  <c r="J855"/>
  <c r="J831"/>
  <c r="J801"/>
  <c r="BK673"/>
  <c r="BK628"/>
  <c r="J554"/>
  <c r="BK477"/>
  <c r="BK276"/>
  <c i="19" r="J130"/>
  <c r="BK134"/>
  <c r="BK230"/>
  <c r="J275"/>
  <c r="BK211"/>
  <c r="J320"/>
  <c r="J122"/>
  <c r="J223"/>
  <c r="BK241"/>
  <c r="J364"/>
  <c r="BK279"/>
  <c r="J207"/>
  <c i="20" r="BK239"/>
  <c r="BK163"/>
  <c r="BK175"/>
  <c r="BK331"/>
  <c r="BK342"/>
  <c r="BK151"/>
  <c r="BK188"/>
  <c r="J124"/>
  <c r="J165"/>
  <c r="BK432"/>
  <c r="BK263"/>
  <c r="J142"/>
  <c r="J250"/>
  <c r="BK155"/>
  <c i="21" r="BK165"/>
  <c r="BK145"/>
  <c r="J198"/>
  <c r="BK219"/>
  <c r="BK122"/>
  <c r="J163"/>
  <c r="BK130"/>
  <c r="J200"/>
  <c r="BK193"/>
  <c i="22" r="BK229"/>
  <c r="J166"/>
  <c r="BK216"/>
  <c r="BK184"/>
  <c r="J160"/>
  <c r="J224"/>
  <c r="BK156"/>
  <c r="BK198"/>
  <c r="J130"/>
  <c r="BK164"/>
  <c r="BK249"/>
  <c r="BK192"/>
  <c i="23" r="BK180"/>
  <c r="J214"/>
  <c r="J142"/>
  <c r="BK196"/>
  <c r="J243"/>
  <c r="BK154"/>
  <c r="J227"/>
  <c r="BK128"/>
  <c r="J196"/>
  <c r="J122"/>
  <c r="BK146"/>
  <c i="24" r="J192"/>
  <c r="BK122"/>
  <c r="BK194"/>
  <c r="BK140"/>
  <c r="BK146"/>
  <c r="BK186"/>
  <c r="BK216"/>
  <c r="J126"/>
  <c r="J210"/>
  <c r="J122"/>
  <c r="BK170"/>
  <c r="BK124"/>
  <c r="J247"/>
  <c i="25" r="J173"/>
  <c r="J151"/>
  <c r="BK161"/>
  <c r="J169"/>
  <c r="BK184"/>
  <c r="BK139"/>
  <c r="BK163"/>
  <c i="26" r="BK221"/>
  <c r="J134"/>
  <c r="BK185"/>
  <c r="BK203"/>
  <c r="J143"/>
  <c r="J154"/>
  <c r="J130"/>
  <c r="J139"/>
  <c i="27" r="J161"/>
  <c r="J153"/>
  <c r="J140"/>
  <c r="J132"/>
  <c r="BK163"/>
  <c i="28" r="BK126"/>
  <c r="BK140"/>
  <c i="29" r="BK167"/>
  <c r="BK201"/>
  <c r="BK179"/>
  <c r="J156"/>
  <c r="BK185"/>
  <c r="BK140"/>
  <c r="J138"/>
  <c r="BK150"/>
  <c r="J201"/>
  <c r="J173"/>
  <c r="J136"/>
  <c i="30" r="BK152"/>
  <c r="BK184"/>
  <c r="BK140"/>
  <c r="BK126"/>
  <c r="BK143"/>
  <c r="J199"/>
  <c r="BK130"/>
  <c i="31" r="J153"/>
  <c r="BK125"/>
  <c r="BK141"/>
  <c r="BK165"/>
  <c r="J183"/>
  <c r="BK127"/>
  <c r="J159"/>
  <c r="BK181"/>
  <c r="BK131"/>
  <c r="BK167"/>
  <c i="32" r="J131"/>
  <c r="J127"/>
  <c i="33" r="J129"/>
  <c r="BK127"/>
  <c i="34" r="BK161"/>
  <c r="J137"/>
  <c r="J173"/>
  <c r="J125"/>
  <c r="BK147"/>
  <c r="BK153"/>
  <c r="BK165"/>
  <c r="BK125"/>
  <c i="35" r="J138"/>
  <c r="BK165"/>
  <c r="BK156"/>
  <c r="J142"/>
  <c r="J177"/>
  <c r="BK177"/>
  <c r="BK136"/>
  <c i="36" r="BK139"/>
  <c r="J135"/>
  <c r="J122"/>
  <c i="37" r="J203"/>
  <c r="J151"/>
  <c r="BK201"/>
  <c r="BK167"/>
  <c r="BK131"/>
  <c r="BK221"/>
  <c r="BK183"/>
  <c r="BK141"/>
  <c r="J257"/>
  <c r="BK197"/>
  <c r="J141"/>
  <c r="J253"/>
  <c r="J209"/>
  <c r="J143"/>
  <c r="BK241"/>
  <c r="BK169"/>
  <c r="J241"/>
  <c r="J197"/>
  <c r="J149"/>
  <c r="BK209"/>
  <c i="38" r="J213"/>
  <c r="J148"/>
  <c r="BK177"/>
  <c r="BK223"/>
  <c r="BK199"/>
  <c r="BK152"/>
  <c r="BK213"/>
  <c r="J207"/>
  <c r="J154"/>
  <c r="BK190"/>
  <c r="J140"/>
  <c r="J187"/>
  <c i="39" r="BK135"/>
  <c r="J145"/>
  <c r="J122"/>
  <c r="BK122"/>
  <c i="40" r="BK163"/>
  <c r="J173"/>
  <c r="BK130"/>
  <c r="BK237"/>
  <c i="41" r="J138"/>
  <c r="BK138"/>
  <c r="BK143"/>
  <c r="BK121"/>
  <c i="42" r="BK121"/>
  <c r="BK145"/>
  <c i="40" l="1" r="P161"/>
  <c r="T161"/>
  <c r="R161"/>
  <c i="2" r="BK131"/>
  <c r="BK130"/>
  <c r="P354"/>
  <c i="3" r="BK129"/>
  <c r="J129"/>
  <c r="J98"/>
  <c r="BK214"/>
  <c r="J214"/>
  <c r="J99"/>
  <c r="R225"/>
  <c r="P233"/>
  <c r="P232"/>
  <c r="BK241"/>
  <c r="J241"/>
  <c r="J106"/>
  <c i="9" r="R116"/>
  <c i="11" r="R116"/>
  <c i="12" r="R116"/>
  <c i="13" r="BK116"/>
  <c r="J116"/>
  <c i="14" r="BK116"/>
  <c r="J116"/>
  <c r="J96"/>
  <c i="15" r="R116"/>
  <c i="16" r="T121"/>
  <c r="T120"/>
  <c i="17" r="P154"/>
  <c i="18" r="P716"/>
  <c i="19" r="P287"/>
  <c i="20" r="R284"/>
  <c i="21" r="P121"/>
  <c r="P120"/>
  <c i="22" r="P121"/>
  <c r="P120"/>
  <c i="23" r="T121"/>
  <c r="T120"/>
  <c i="24" r="P246"/>
  <c i="25" r="P121"/>
  <c r="P120"/>
  <c i="26" r="R123"/>
  <c r="P208"/>
  <c i="27" r="P125"/>
  <c i="28" r="P125"/>
  <c i="29" r="T158"/>
  <c i="30" r="P121"/>
  <c r="P120"/>
  <c i="32" r="BK126"/>
  <c r="BK125"/>
  <c r="P138"/>
  <c r="P137"/>
  <c i="34" r="T122"/>
  <c r="T121"/>
  <c i="35" r="R129"/>
  <c r="P155"/>
  <c r="P164"/>
  <c r="P163"/>
  <c i="36" r="P126"/>
  <c r="P121"/>
  <c i="1" r="AU132"/>
  <c i="37" r="R122"/>
  <c r="R121"/>
  <c i="38" r="T164"/>
  <c i="39" r="R128"/>
  <c r="R121"/>
  <c i="40" r="T178"/>
  <c r="T120"/>
  <c i="2" r="P131"/>
  <c r="P130"/>
  <c r="BK244"/>
  <c r="J244"/>
  <c r="J99"/>
  <c r="T244"/>
  <c r="T257"/>
  <c r="R275"/>
  <c r="R274"/>
  <c r="P298"/>
  <c r="P297"/>
  <c r="BK332"/>
  <c r="J332"/>
  <c r="J107"/>
  <c r="R332"/>
  <c r="R337"/>
  <c i="3" r="T252"/>
  <c i="4" r="BK116"/>
  <c r="J116"/>
  <c i="6" r="T116"/>
  <c i="8" r="R116"/>
  <c i="13" r="T116"/>
  <c i="15" r="BK116"/>
  <c r="J116"/>
  <c r="J96"/>
  <c i="16" r="R303"/>
  <c i="18" r="T121"/>
  <c r="T120"/>
  <c i="19" r="BK287"/>
  <c r="J287"/>
  <c r="J99"/>
  <c i="20" r="BK121"/>
  <c r="BK120"/>
  <c r="T121"/>
  <c r="T120"/>
  <c i="21" r="T121"/>
  <c r="T120"/>
  <c r="R208"/>
  <c i="22" r="BK121"/>
  <c r="BK120"/>
  <c r="J120"/>
  <c r="J97"/>
  <c r="P240"/>
  <c i="23" r="P121"/>
  <c r="P120"/>
  <c i="24" r="R121"/>
  <c r="R120"/>
  <c i="25" r="BK179"/>
  <c r="J179"/>
  <c r="J99"/>
  <c i="26" r="P136"/>
  <c r="R227"/>
  <c i="27" r="T171"/>
  <c i="28" r="BK125"/>
  <c r="J125"/>
  <c r="J100"/>
  <c r="T139"/>
  <c i="29" r="P158"/>
  <c i="30" r="R121"/>
  <c r="R120"/>
  <c i="31" r="T122"/>
  <c r="T121"/>
  <c i="32" r="R138"/>
  <c r="R137"/>
  <c i="35" r="T129"/>
  <c r="R155"/>
  <c i="37" r="P122"/>
  <c r="P121"/>
  <c i="1" r="AU134"/>
  <c i="38" r="BK164"/>
  <c r="J164"/>
  <c r="J101"/>
  <c r="BK189"/>
  <c r="J189"/>
  <c r="J104"/>
  <c r="R189"/>
  <c r="R206"/>
  <c r="R205"/>
  <c i="2" r="T131"/>
  <c r="T130"/>
  <c r="R244"/>
  <c r="P257"/>
  <c r="BK275"/>
  <c r="T275"/>
  <c r="T274"/>
  <c r="T298"/>
  <c r="T297"/>
  <c r="P332"/>
  <c r="T332"/>
  <c r="P337"/>
  <c i="3" r="R129"/>
  <c r="R214"/>
  <c r="P225"/>
  <c r="BK233"/>
  <c r="J233"/>
  <c r="J104"/>
  <c r="T241"/>
  <c i="4" r="T116"/>
  <c i="5" r="R116"/>
  <c i="6" r="BK116"/>
  <c r="J116"/>
  <c r="J96"/>
  <c i="7" r="T116"/>
  <c i="8" r="T116"/>
  <c i="11" r="BK116"/>
  <c r="J116"/>
  <c r="J96"/>
  <c i="13" r="R116"/>
  <c i="15" r="P116"/>
  <c i="1" r="AU108"/>
  <c i="16" r="R121"/>
  <c r="R120"/>
  <c r="R119"/>
  <c i="17" r="T121"/>
  <c r="T120"/>
  <c i="18" r="R121"/>
  <c r="R120"/>
  <c i="19" r="T121"/>
  <c r="T120"/>
  <c i="20" r="R121"/>
  <c r="R120"/>
  <c r="R119"/>
  <c i="21" r="P208"/>
  <c i="22" r="R121"/>
  <c r="R120"/>
  <c r="R119"/>
  <c i="23" r="BK238"/>
  <c r="J238"/>
  <c r="J99"/>
  <c i="24" r="T121"/>
  <c r="T120"/>
  <c i="25" r="R121"/>
  <c r="R120"/>
  <c i="26" r="P123"/>
  <c r="BK208"/>
  <c r="J208"/>
  <c r="J100"/>
  <c r="T227"/>
  <c i="27" r="BK125"/>
  <c r="P171"/>
  <c i="28" r="T125"/>
  <c r="T124"/>
  <c r="T123"/>
  <c i="29" r="BK158"/>
  <c r="J158"/>
  <c r="J99"/>
  <c i="30" r="P186"/>
  <c i="31" r="P122"/>
  <c r="P121"/>
  <c i="1" r="AU126"/>
  <c i="32" r="T138"/>
  <c r="T137"/>
  <c i="33" r="T126"/>
  <c r="T121"/>
  <c i="34" r="P122"/>
  <c r="P121"/>
  <c i="1" r="AU130"/>
  <c i="35" r="BK129"/>
  <c r="P150"/>
  <c r="T155"/>
  <c i="36" r="BK126"/>
  <c r="J126"/>
  <c r="J99"/>
  <c i="38" r="T131"/>
  <c r="T174"/>
  <c r="BK194"/>
  <c r="J194"/>
  <c r="J105"/>
  <c r="BK206"/>
  <c r="J206"/>
  <c r="J107"/>
  <c i="41" r="T118"/>
  <c r="T117"/>
  <c i="2" r="R131"/>
  <c r="R130"/>
  <c r="P244"/>
  <c r="BK257"/>
  <c r="J257"/>
  <c r="J100"/>
  <c r="R257"/>
  <c r="P275"/>
  <c r="P274"/>
  <c r="BK298"/>
  <c r="J298"/>
  <c r="J105"/>
  <c r="R298"/>
  <c r="R297"/>
  <c r="BK337"/>
  <c r="J337"/>
  <c r="J108"/>
  <c r="T337"/>
  <c i="3" r="R252"/>
  <c i="4" r="R116"/>
  <c i="5" r="P116"/>
  <c i="1" r="AU98"/>
  <c i="9" r="T116"/>
  <c i="18" r="P121"/>
  <c r="P120"/>
  <c r="P119"/>
  <c i="1" r="AU111"/>
  <c i="19" r="BK121"/>
  <c r="J121"/>
  <c r="J98"/>
  <c r="R287"/>
  <c i="20" r="P284"/>
  <c i="21" r="BK121"/>
  <c r="J121"/>
  <c r="J98"/>
  <c r="BK208"/>
  <c r="J208"/>
  <c r="J99"/>
  <c i="22" r="T121"/>
  <c r="T120"/>
  <c i="23" r="R121"/>
  <c r="R120"/>
  <c i="24" r="P121"/>
  <c r="P120"/>
  <c r="P119"/>
  <c i="1" r="AU117"/>
  <c i="25" r="T121"/>
  <c r="T120"/>
  <c i="26" r="R136"/>
  <c r="BK227"/>
  <c r="J227"/>
  <c r="J101"/>
  <c i="27" r="BK171"/>
  <c r="J171"/>
  <c r="J101"/>
  <c i="28" r="BK139"/>
  <c r="J139"/>
  <c r="J101"/>
  <c i="29" r="BK121"/>
  <c r="J121"/>
  <c r="J98"/>
  <c r="T121"/>
  <c i="30" r="BK121"/>
  <c r="J121"/>
  <c r="J98"/>
  <c r="R186"/>
  <c i="31" r="BK122"/>
  <c r="BK121"/>
  <c r="J121"/>
  <c r="J98"/>
  <c i="32" r="P126"/>
  <c r="P125"/>
  <c r="P124"/>
  <c i="1" r="AU127"/>
  <c i="33" r="BK126"/>
  <c r="J126"/>
  <c r="J99"/>
  <c i="34" r="R122"/>
  <c r="R121"/>
  <c i="35" r="T150"/>
  <c r="R164"/>
  <c r="R163"/>
  <c i="37" r="T122"/>
  <c r="T121"/>
  <c i="39" r="BK128"/>
  <c r="J128"/>
  <c r="J99"/>
  <c i="40" r="BK178"/>
  <c r="J178"/>
  <c r="J100"/>
  <c i="41" r="P118"/>
  <c r="P117"/>
  <c i="1" r="AU138"/>
  <c i="42" r="BK120"/>
  <c r="J120"/>
  <c r="J98"/>
  <c i="3" r="P252"/>
  <c i="7" r="P116"/>
  <c i="1" r="AU100"/>
  <c i="8" r="P116"/>
  <c i="1" r="AU101"/>
  <c i="10" r="T116"/>
  <c i="11" r="P116"/>
  <c i="1" r="AU104"/>
  <c i="14" r="P116"/>
  <c i="1" r="AU107"/>
  <c i="14" r="R116"/>
  <c r="T116"/>
  <c i="16" r="P303"/>
  <c i="17" r="BK121"/>
  <c r="J121"/>
  <c r="J98"/>
  <c r="BK154"/>
  <c r="J154"/>
  <c r="J99"/>
  <c i="18" r="T716"/>
  <c i="19" r="T287"/>
  <c i="20" r="T284"/>
  <c i="22" r="BK240"/>
  <c r="J240"/>
  <c r="J99"/>
  <c i="23" r="BK121"/>
  <c r="BK120"/>
  <c r="BK119"/>
  <c r="J119"/>
  <c r="T238"/>
  <c i="24" r="T246"/>
  <c i="25" r="BK121"/>
  <c r="BK120"/>
  <c r="BK119"/>
  <c r="J119"/>
  <c r="T179"/>
  <c i="26" r="BK136"/>
  <c r="J136"/>
  <c r="J99"/>
  <c r="R208"/>
  <c i="27" r="R171"/>
  <c i="28" r="R125"/>
  <c i="29" r="R158"/>
  <c i="30" r="T186"/>
  <c i="31" r="R122"/>
  <c r="R121"/>
  <c i="32" r="BK138"/>
  <c r="J138"/>
  <c r="J102"/>
  <c i="35" r="R150"/>
  <c i="36" r="R126"/>
  <c r="R121"/>
  <c i="38" r="R131"/>
  <c r="R174"/>
  <c r="T189"/>
  <c r="P206"/>
  <c r="P205"/>
  <c i="39" r="T128"/>
  <c r="T121"/>
  <c i="40" r="P178"/>
  <c r="P120"/>
  <c i="1" r="AU137"/>
  <c i="2" r="T354"/>
  <c i="3" r="T129"/>
  <c r="P214"/>
  <c r="BK225"/>
  <c r="J225"/>
  <c r="J102"/>
  <c r="R233"/>
  <c r="R232"/>
  <c r="P241"/>
  <c i="4" r="P116"/>
  <c i="1" r="AU97"/>
  <c i="5" r="T116"/>
  <c i="7" r="R116"/>
  <c i="8" r="BK116"/>
  <c r="J116"/>
  <c r="J96"/>
  <c i="9" r="BK116"/>
  <c r="J116"/>
  <c i="10" r="P116"/>
  <c i="1" r="AU103"/>
  <c i="12" r="P116"/>
  <c i="1" r="AU105"/>
  <c i="13" r="P116"/>
  <c i="1" r="AU106"/>
  <c i="15" r="T116"/>
  <c i="16" r="T303"/>
  <c i="17" r="T154"/>
  <c i="41" r="R118"/>
  <c r="R117"/>
  <c i="42" r="R120"/>
  <c r="R119"/>
  <c r="R118"/>
  <c i="2" r="R354"/>
  <c i="3" r="P129"/>
  <c r="P128"/>
  <c r="P127"/>
  <c i="1" r="AU96"/>
  <c i="3" r="T214"/>
  <c r="T225"/>
  <c r="T233"/>
  <c r="T232"/>
  <c r="R241"/>
  <c i="5" r="BK116"/>
  <c r="J116"/>
  <c i="6" r="P116"/>
  <c i="1" r="AU99"/>
  <c i="9" r="P116"/>
  <c i="1" r="AU102"/>
  <c i="10" r="BK116"/>
  <c r="J116"/>
  <c r="J96"/>
  <c i="12" r="T116"/>
  <c i="16" r="P121"/>
  <c r="P120"/>
  <c r="P119"/>
  <c i="1" r="AU109"/>
  <c i="17" r="P121"/>
  <c r="P120"/>
  <c r="P119"/>
  <c i="1" r="AU110"/>
  <c i="17" r="R154"/>
  <c i="18" r="BK121"/>
  <c r="J121"/>
  <c r="J98"/>
  <c r="BK716"/>
  <c r="J716"/>
  <c r="J99"/>
  <c i="19" r="P121"/>
  <c r="P120"/>
  <c r="P119"/>
  <c i="1" r="AU112"/>
  <c i="20" r="P121"/>
  <c r="P120"/>
  <c r="P119"/>
  <c i="1" r="AU113"/>
  <c i="23" r="P238"/>
  <c i="24" r="BK246"/>
  <c r="J246"/>
  <c r="J99"/>
  <c i="25" r="P179"/>
  <c i="26" r="BK123"/>
  <c r="J123"/>
  <c r="J98"/>
  <c r="T123"/>
  <c r="T208"/>
  <c i="27" r="R125"/>
  <c r="R124"/>
  <c r="R123"/>
  <c i="28" r="P139"/>
  <c i="29" r="R121"/>
  <c i="30" r="T121"/>
  <c r="T120"/>
  <c r="T119"/>
  <c i="32" r="T126"/>
  <c r="T125"/>
  <c r="T124"/>
  <c i="33" r="R126"/>
  <c r="R121"/>
  <c i="34" r="BK122"/>
  <c r="BK121"/>
  <c r="J121"/>
  <c i="35" r="P129"/>
  <c r="P128"/>
  <c r="P127"/>
  <c i="1" r="AU131"/>
  <c i="35" r="BK155"/>
  <c r="J155"/>
  <c r="J102"/>
  <c r="T164"/>
  <c r="T163"/>
  <c i="38" r="P131"/>
  <c r="R164"/>
  <c r="P174"/>
  <c r="P194"/>
  <c r="T194"/>
  <c i="40" r="R178"/>
  <c r="R120"/>
  <c i="42" r="P120"/>
  <c r="P119"/>
  <c r="P118"/>
  <c i="1" r="AU139"/>
  <c i="2" r="BK354"/>
  <c r="J354"/>
  <c r="J109"/>
  <c i="3" r="BK252"/>
  <c r="J252"/>
  <c r="J107"/>
  <c i="6" r="R116"/>
  <c i="7" r="BK116"/>
  <c r="J116"/>
  <c r="J96"/>
  <c i="10" r="R116"/>
  <c i="11" r="T116"/>
  <c i="12" r="BK116"/>
  <c r="J116"/>
  <c r="J96"/>
  <c i="16" r="BK121"/>
  <c r="J121"/>
  <c r="J98"/>
  <c r="BK303"/>
  <c r="J303"/>
  <c r="J99"/>
  <c i="17" r="R121"/>
  <c r="R120"/>
  <c r="R119"/>
  <c i="18" r="R716"/>
  <c i="19" r="R121"/>
  <c r="R120"/>
  <c r="R119"/>
  <c i="20" r="BK284"/>
  <c r="J284"/>
  <c r="J99"/>
  <c i="21" r="R121"/>
  <c r="R120"/>
  <c r="R119"/>
  <c r="T208"/>
  <c i="22" r="T240"/>
  <c i="23" r="R238"/>
  <c i="24" r="BK121"/>
  <c r="J121"/>
  <c r="J98"/>
  <c r="R246"/>
  <c i="25" r="R179"/>
  <c i="26" r="T136"/>
  <c r="T122"/>
  <c r="T121"/>
  <c r="P227"/>
  <c i="27" r="T125"/>
  <c r="T124"/>
  <c r="T123"/>
  <c i="28" r="R139"/>
  <c i="29" r="P121"/>
  <c i="30" r="BK186"/>
  <c r="J186"/>
  <c r="J99"/>
  <c i="32" r="R126"/>
  <c r="R125"/>
  <c r="R124"/>
  <c i="33" r="P126"/>
  <c r="P121"/>
  <c i="1" r="AU128"/>
  <c i="35" r="BK150"/>
  <c r="J150"/>
  <c r="J101"/>
  <c r="BK164"/>
  <c r="J164"/>
  <c r="J105"/>
  <c i="36" r="T126"/>
  <c r="T121"/>
  <c i="37" r="BK122"/>
  <c r="BK121"/>
  <c r="J121"/>
  <c r="J98"/>
  <c i="38" r="BK131"/>
  <c r="J131"/>
  <c r="J100"/>
  <c r="P164"/>
  <c r="BK174"/>
  <c r="J174"/>
  <c r="J103"/>
  <c r="P189"/>
  <c r="R194"/>
  <c r="T206"/>
  <c r="T205"/>
  <c i="39" r="P128"/>
  <c r="P121"/>
  <c i="1" r="AU136"/>
  <c i="41" r="BK118"/>
  <c r="J118"/>
  <c r="J97"/>
  <c i="42" r="T120"/>
  <c r="T119"/>
  <c r="T118"/>
  <c i="3" r="BK219"/>
  <c r="J219"/>
  <c r="J100"/>
  <c r="BK222"/>
  <c r="J222"/>
  <c r="J101"/>
  <c i="2" r="BK294"/>
  <c r="J294"/>
  <c r="J103"/>
  <c i="35" r="BK160"/>
  <c r="J160"/>
  <c r="J103"/>
  <c i="38" r="BK171"/>
  <c r="J171"/>
  <c r="J102"/>
  <c i="40" r="BK162"/>
  <c r="J162"/>
  <c r="J98"/>
  <c r="BK167"/>
  <c r="J167"/>
  <c r="J99"/>
  <c i="36" r="BK121"/>
  <c r="J121"/>
  <c r="J98"/>
  <c i="42" r="F115"/>
  <c r="BE121"/>
  <c r="BE132"/>
  <c r="BE136"/>
  <c r="BE158"/>
  <c i="41" r="BK117"/>
  <c r="J117"/>
  <c r="J96"/>
  <c i="42" r="E85"/>
  <c r="BE145"/>
  <c r="BE153"/>
  <c r="J89"/>
  <c i="41" r="BE143"/>
  <c r="F114"/>
  <c r="E85"/>
  <c r="BE124"/>
  <c r="BE134"/>
  <c r="BE140"/>
  <c r="BE145"/>
  <c r="BE128"/>
  <c r="BE132"/>
  <c r="BE136"/>
  <c r="BE126"/>
  <c r="BE138"/>
  <c r="J89"/>
  <c r="BE119"/>
  <c r="BE121"/>
  <c r="BE130"/>
  <c i="40" r="BE241"/>
  <c r="BE252"/>
  <c r="E85"/>
  <c r="BE121"/>
  <c r="BE130"/>
  <c r="BE143"/>
  <c r="BE168"/>
  <c i="39" r="BK121"/>
  <c r="J121"/>
  <c r="J98"/>
  <c i="40" r="F92"/>
  <c r="BE139"/>
  <c r="BE237"/>
  <c r="J114"/>
  <c r="BE179"/>
  <c r="BE216"/>
  <c r="BE163"/>
  <c r="BE233"/>
  <c r="BE152"/>
  <c r="BE173"/>
  <c r="BE226"/>
  <c i="39" r="BE124"/>
  <c r="BE126"/>
  <c r="BE135"/>
  <c r="BE149"/>
  <c i="38" r="BK130"/>
  <c r="BK129"/>
  <c r="J129"/>
  <c i="39" r="BE139"/>
  <c r="BE143"/>
  <c r="E85"/>
  <c r="BE129"/>
  <c r="J91"/>
  <c r="BE133"/>
  <c r="BE145"/>
  <c i="38" r="BK205"/>
  <c r="J205"/>
  <c r="J106"/>
  <c i="39" r="BE122"/>
  <c r="F94"/>
  <c r="BE141"/>
  <c r="BE131"/>
  <c r="BE137"/>
  <c i="37" r="J122"/>
  <c r="J99"/>
  <c i="38" r="BE136"/>
  <c r="BE138"/>
  <c r="BE158"/>
  <c r="BE160"/>
  <c r="BE167"/>
  <c r="BE169"/>
  <c r="BE172"/>
  <c r="BE183"/>
  <c r="BE192"/>
  <c r="BE156"/>
  <c r="BE207"/>
  <c r="J91"/>
  <c r="BE146"/>
  <c r="BE187"/>
  <c r="BE134"/>
  <c r="BE150"/>
  <c r="BE162"/>
  <c r="BE165"/>
  <c r="BE175"/>
  <c r="BE177"/>
  <c r="BE185"/>
  <c r="BE190"/>
  <c r="BE209"/>
  <c r="BE211"/>
  <c r="BE221"/>
  <c r="F126"/>
  <c r="BE195"/>
  <c r="BE203"/>
  <c r="BE213"/>
  <c r="BE132"/>
  <c r="BE148"/>
  <c r="BE179"/>
  <c r="BE181"/>
  <c r="BE217"/>
  <c r="BE219"/>
  <c r="BE154"/>
  <c r="BE201"/>
  <c r="BE215"/>
  <c r="E85"/>
  <c r="BE140"/>
  <c r="BE142"/>
  <c r="BE144"/>
  <c r="BE152"/>
  <c r="BE197"/>
  <c r="BE199"/>
  <c r="BE223"/>
  <c i="37" r="BE165"/>
  <c r="BE187"/>
  <c r="BE201"/>
  <c r="BE231"/>
  <c r="BE243"/>
  <c r="BE133"/>
  <c r="BE135"/>
  <c r="BE141"/>
  <c r="BE143"/>
  <c r="BE149"/>
  <c r="BE211"/>
  <c r="BE215"/>
  <c r="BE247"/>
  <c r="BE137"/>
  <c r="BE153"/>
  <c r="BE159"/>
  <c r="BE181"/>
  <c r="BE183"/>
  <c r="BE189"/>
  <c r="BE197"/>
  <c r="BE199"/>
  <c r="BE217"/>
  <c r="BE249"/>
  <c r="BE123"/>
  <c r="BE125"/>
  <c r="BE127"/>
  <c r="BE147"/>
  <c r="BE151"/>
  <c r="BE155"/>
  <c r="BE157"/>
  <c r="BE161"/>
  <c r="BE163"/>
  <c r="BE175"/>
  <c r="BE177"/>
  <c r="BE233"/>
  <c r="BE245"/>
  <c r="J91"/>
  <c r="F94"/>
  <c r="E109"/>
  <c r="BE131"/>
  <c r="BE145"/>
  <c r="BE179"/>
  <c r="BE185"/>
  <c r="BE193"/>
  <c r="BE195"/>
  <c r="BE203"/>
  <c r="BE219"/>
  <c r="BE221"/>
  <c r="BE227"/>
  <c r="BE235"/>
  <c r="BE255"/>
  <c r="BE257"/>
  <c r="BE259"/>
  <c r="BE261"/>
  <c r="BE129"/>
  <c r="BE167"/>
  <c r="BE191"/>
  <c r="BE205"/>
  <c r="BE241"/>
  <c r="BE139"/>
  <c r="BE229"/>
  <c r="BE237"/>
  <c r="BE239"/>
  <c r="BE251"/>
  <c r="BE253"/>
  <c r="BE169"/>
  <c r="BE171"/>
  <c r="BE173"/>
  <c r="BE207"/>
  <c r="BE209"/>
  <c r="BE213"/>
  <c r="BE223"/>
  <c r="BE225"/>
  <c i="36" r="F118"/>
  <c r="BE131"/>
  <c r="BE135"/>
  <c r="BE143"/>
  <c i="35" r="J129"/>
  <c r="J100"/>
  <c i="36" r="E85"/>
  <c i="35" r="BK163"/>
  <c r="J163"/>
  <c r="J104"/>
  <c i="36" r="J91"/>
  <c r="BE124"/>
  <c r="BE133"/>
  <c r="BE139"/>
  <c r="BE122"/>
  <c r="BE127"/>
  <c r="BE129"/>
  <c r="BE137"/>
  <c i="35" r="F94"/>
  <c r="BE142"/>
  <c r="BE153"/>
  <c r="BE161"/>
  <c r="BE177"/>
  <c i="34" r="J98"/>
  <c i="35" r="E115"/>
  <c r="BE148"/>
  <c r="BE151"/>
  <c r="BE140"/>
  <c r="BE169"/>
  <c r="J121"/>
  <c r="BE130"/>
  <c r="BE132"/>
  <c r="BE146"/>
  <c r="BE165"/>
  <c r="BE171"/>
  <c r="BE173"/>
  <c i="34" r="J122"/>
  <c r="J99"/>
  <c i="35" r="BE134"/>
  <c r="BE136"/>
  <c r="BE167"/>
  <c r="BE175"/>
  <c r="BE138"/>
  <c r="BE144"/>
  <c r="BE156"/>
  <c r="BE158"/>
  <c i="34" r="J91"/>
  <c r="BE135"/>
  <c r="BE137"/>
  <c i="33" r="BK121"/>
  <c r="J121"/>
  <c i="34" r="BE125"/>
  <c r="BE127"/>
  <c r="BE155"/>
  <c r="BE163"/>
  <c r="BE151"/>
  <c r="BE153"/>
  <c r="BE161"/>
  <c r="BE167"/>
  <c r="F94"/>
  <c r="BE133"/>
  <c r="BE169"/>
  <c r="BE131"/>
  <c r="BE159"/>
  <c r="BE165"/>
  <c r="BE171"/>
  <c r="BE173"/>
  <c r="BE129"/>
  <c r="BE157"/>
  <c r="E85"/>
  <c r="BE123"/>
  <c r="BE139"/>
  <c r="BE141"/>
  <c r="BE143"/>
  <c r="BE145"/>
  <c r="BE147"/>
  <c r="BE149"/>
  <c i="32" r="J125"/>
  <c r="J99"/>
  <c i="33" r="F118"/>
  <c r="BE122"/>
  <c r="BE124"/>
  <c i="32" r="BK137"/>
  <c r="J137"/>
  <c r="J101"/>
  <c i="33" r="E85"/>
  <c r="J115"/>
  <c r="BE127"/>
  <c i="32" r="J126"/>
  <c r="J100"/>
  <c i="33" r="BE135"/>
  <c r="BE129"/>
  <c r="BE131"/>
  <c r="BE133"/>
  <c i="31" r="J122"/>
  <c r="J99"/>
  <c i="32" r="E112"/>
  <c r="BE135"/>
  <c r="BE139"/>
  <c r="F94"/>
  <c r="BE129"/>
  <c r="BE133"/>
  <c r="BE127"/>
  <c r="BE143"/>
  <c r="J91"/>
  <c r="BE131"/>
  <c r="BE141"/>
  <c i="31" r="J91"/>
  <c r="BE139"/>
  <c r="BE187"/>
  <c r="BE189"/>
  <c i="30" r="BK120"/>
  <c r="J120"/>
  <c r="J97"/>
  <c i="31" r="F94"/>
  <c r="BE153"/>
  <c r="BE125"/>
  <c r="BE133"/>
  <c r="BE141"/>
  <c r="BE143"/>
  <c r="BE145"/>
  <c r="BE179"/>
  <c r="E85"/>
  <c r="BE149"/>
  <c r="BE181"/>
  <c r="BE185"/>
  <c r="BE123"/>
  <c r="BE131"/>
  <c r="BE151"/>
  <c r="BE157"/>
  <c r="BE163"/>
  <c r="BE169"/>
  <c r="BE171"/>
  <c r="BE175"/>
  <c r="BE129"/>
  <c r="BE159"/>
  <c r="BE161"/>
  <c r="BE127"/>
  <c r="BE135"/>
  <c r="BE147"/>
  <c r="BE155"/>
  <c r="BE165"/>
  <c r="BE167"/>
  <c r="BE173"/>
  <c r="BE137"/>
  <c r="BE177"/>
  <c r="BE183"/>
  <c i="30" r="E85"/>
  <c r="BE122"/>
  <c r="BE126"/>
  <c r="BE128"/>
  <c r="BE130"/>
  <c r="BE146"/>
  <c r="BE149"/>
  <c r="BE152"/>
  <c r="BE182"/>
  <c r="BE199"/>
  <c r="BE165"/>
  <c r="BE184"/>
  <c i="29" r="BK119"/>
  <c r="J119"/>
  <c r="J96"/>
  <c i="30" r="BE155"/>
  <c r="BE174"/>
  <c r="BE192"/>
  <c r="J113"/>
  <c r="BE140"/>
  <c r="BE160"/>
  <c r="F92"/>
  <c r="BE195"/>
  <c r="BE143"/>
  <c r="BE187"/>
  <c r="BE163"/>
  <c r="BE170"/>
  <c r="BE172"/>
  <c r="BE178"/>
  <c r="BE180"/>
  <c i="29" r="F92"/>
  <c r="BE142"/>
  <c r="BE150"/>
  <c r="BE185"/>
  <c i="28" r="BK124"/>
  <c r="J124"/>
  <c r="J99"/>
  <c i="29" r="BE134"/>
  <c r="BE144"/>
  <c r="BE148"/>
  <c r="BE152"/>
  <c r="BE179"/>
  <c r="J89"/>
  <c r="BE124"/>
  <c r="BE126"/>
  <c r="BE128"/>
  <c r="BE154"/>
  <c r="BE156"/>
  <c r="E109"/>
  <c r="BE130"/>
  <c r="BE132"/>
  <c r="BE136"/>
  <c r="BE183"/>
  <c r="BE195"/>
  <c r="BE199"/>
  <c r="BE138"/>
  <c r="BE159"/>
  <c r="BE161"/>
  <c r="BE163"/>
  <c r="BE165"/>
  <c r="BE167"/>
  <c r="BE187"/>
  <c r="BE191"/>
  <c r="BE201"/>
  <c r="BE122"/>
  <c r="BE140"/>
  <c r="BE146"/>
  <c r="BE173"/>
  <c r="BE177"/>
  <c r="BE181"/>
  <c r="BE189"/>
  <c r="BE197"/>
  <c r="BE169"/>
  <c r="BE171"/>
  <c r="BE175"/>
  <c r="BE193"/>
  <c i="27" r="J125"/>
  <c r="J100"/>
  <c i="28" r="E111"/>
  <c r="BE144"/>
  <c r="F94"/>
  <c r="BE128"/>
  <c r="BE132"/>
  <c r="BE130"/>
  <c r="BE140"/>
  <c r="J117"/>
  <c r="BE126"/>
  <c i="26" r="BK122"/>
  <c r="BK121"/>
  <c r="J121"/>
  <c i="27" r="J91"/>
  <c r="BE140"/>
  <c r="F120"/>
  <c r="BE161"/>
  <c r="E111"/>
  <c r="BE147"/>
  <c r="BE153"/>
  <c r="BE157"/>
  <c r="BE163"/>
  <c r="BE172"/>
  <c r="BE126"/>
  <c r="BE167"/>
  <c r="BE176"/>
  <c r="BE132"/>
  <c r="BE134"/>
  <c r="BE136"/>
  <c r="BE130"/>
  <c i="25" r="J120"/>
  <c r="J97"/>
  <c i="26" r="BE185"/>
  <c r="BE189"/>
  <c r="BE193"/>
  <c r="BE219"/>
  <c i="25" r="J96"/>
  <c r="J121"/>
  <c r="J98"/>
  <c i="26" r="F92"/>
  <c r="BE126"/>
  <c r="BE167"/>
  <c r="J89"/>
  <c r="BE130"/>
  <c r="BE132"/>
  <c r="BE134"/>
  <c r="BE221"/>
  <c r="BE137"/>
  <c r="BE174"/>
  <c r="BE225"/>
  <c r="E111"/>
  <c r="BE124"/>
  <c r="BE139"/>
  <c r="BE143"/>
  <c r="BE150"/>
  <c r="BE154"/>
  <c r="BE181"/>
  <c r="BE209"/>
  <c r="BE214"/>
  <c r="BE228"/>
  <c r="BE128"/>
  <c r="BE158"/>
  <c r="BE160"/>
  <c r="BE230"/>
  <c r="BE198"/>
  <c r="BE203"/>
  <c i="24" r="BK120"/>
  <c r="BK119"/>
  <c r="J119"/>
  <c r="J96"/>
  <c i="25" r="E85"/>
  <c r="J113"/>
  <c r="BE124"/>
  <c r="BE128"/>
  <c r="BE145"/>
  <c r="BE161"/>
  <c r="F92"/>
  <c r="BE135"/>
  <c r="BE151"/>
  <c r="BE155"/>
  <c r="BE163"/>
  <c r="BE173"/>
  <c r="BE177"/>
  <c r="BE122"/>
  <c r="BE130"/>
  <c r="BE147"/>
  <c r="BE157"/>
  <c r="BE167"/>
  <c r="BE188"/>
  <c r="BE126"/>
  <c r="BE159"/>
  <c r="BE180"/>
  <c r="BE139"/>
  <c r="BE143"/>
  <c r="BE169"/>
  <c r="BE184"/>
  <c r="BE197"/>
  <c r="BE202"/>
  <c i="23" r="J96"/>
  <c i="24" r="J89"/>
  <c r="BE186"/>
  <c r="BE216"/>
  <c r="BE220"/>
  <c r="BE237"/>
  <c r="BE255"/>
  <c r="BE266"/>
  <c r="BE273"/>
  <c r="BE132"/>
  <c r="BE182"/>
  <c r="BE184"/>
  <c r="BE226"/>
  <c r="BE242"/>
  <c r="F92"/>
  <c r="BE136"/>
  <c r="BE140"/>
  <c r="BE168"/>
  <c r="BE170"/>
  <c r="BE172"/>
  <c r="BE176"/>
  <c r="BE192"/>
  <c r="BE194"/>
  <c r="E109"/>
  <c r="BE146"/>
  <c r="BE150"/>
  <c r="BE154"/>
  <c r="BE156"/>
  <c r="BE202"/>
  <c i="23" r="J120"/>
  <c r="J97"/>
  <c i="24" r="BE144"/>
  <c r="BE206"/>
  <c r="BE224"/>
  <c r="BE122"/>
  <c r="BE124"/>
  <c r="BE126"/>
  <c r="BE128"/>
  <c r="BE130"/>
  <c r="BE160"/>
  <c r="BE164"/>
  <c r="BE190"/>
  <c r="BE212"/>
  <c i="23" r="J121"/>
  <c r="J98"/>
  <c i="24" r="BE180"/>
  <c r="BE198"/>
  <c r="BE230"/>
  <c r="BE251"/>
  <c r="BE188"/>
  <c r="BE196"/>
  <c r="BE210"/>
  <c r="BE235"/>
  <c r="BE247"/>
  <c i="23" r="E85"/>
  <c r="BE132"/>
  <c r="BE140"/>
  <c r="BE210"/>
  <c i="22" r="BK119"/>
  <c r="J119"/>
  <c r="J96"/>
  <c i="23" r="F92"/>
  <c r="BE168"/>
  <c r="BE184"/>
  <c r="BE186"/>
  <c r="BE188"/>
  <c r="BE192"/>
  <c r="BE229"/>
  <c r="BE243"/>
  <c r="BE122"/>
  <c r="BE124"/>
  <c r="BE136"/>
  <c r="BE146"/>
  <c r="BE176"/>
  <c r="BE142"/>
  <c r="BE144"/>
  <c r="BE150"/>
  <c r="BE160"/>
  <c r="BE164"/>
  <c r="BE182"/>
  <c r="BE196"/>
  <c r="BE204"/>
  <c r="BE214"/>
  <c r="BE218"/>
  <c r="BE239"/>
  <c r="BE247"/>
  <c r="BE264"/>
  <c i="22" r="J121"/>
  <c r="J98"/>
  <c i="23" r="J89"/>
  <c r="BE180"/>
  <c r="BE200"/>
  <c r="BE208"/>
  <c r="BE234"/>
  <c r="BE258"/>
  <c r="BE128"/>
  <c r="BE154"/>
  <c r="BE158"/>
  <c r="BE172"/>
  <c r="BE222"/>
  <c r="BE227"/>
  <c i="22" r="E109"/>
  <c r="BE130"/>
  <c r="BE174"/>
  <c r="BE188"/>
  <c r="BE236"/>
  <c r="BE251"/>
  <c r="BE260"/>
  <c r="BE134"/>
  <c r="BE156"/>
  <c r="BE220"/>
  <c r="F116"/>
  <c r="BE124"/>
  <c r="BE160"/>
  <c r="BE164"/>
  <c r="BE166"/>
  <c r="BE176"/>
  <c r="BE184"/>
  <c r="BE202"/>
  <c r="BE204"/>
  <c r="BE224"/>
  <c r="BE122"/>
  <c r="BE229"/>
  <c r="BE245"/>
  <c i="21" r="BK120"/>
  <c r="J120"/>
  <c r="J97"/>
  <c i="22" r="J89"/>
  <c r="BE132"/>
  <c r="BE138"/>
  <c r="BE178"/>
  <c r="BE180"/>
  <c r="BE190"/>
  <c r="BE192"/>
  <c r="BE194"/>
  <c r="BE216"/>
  <c r="BE231"/>
  <c r="BE128"/>
  <c r="BE142"/>
  <c r="BE146"/>
  <c r="BE152"/>
  <c r="BE208"/>
  <c r="BE148"/>
  <c r="BE186"/>
  <c r="BE198"/>
  <c r="BE249"/>
  <c r="BE170"/>
  <c r="BE182"/>
  <c r="BE212"/>
  <c r="BE241"/>
  <c i="21" r="J89"/>
  <c r="BE165"/>
  <c r="BE169"/>
  <c r="BE173"/>
  <c r="BE177"/>
  <c r="BE209"/>
  <c r="E85"/>
  <c r="BE130"/>
  <c r="BE141"/>
  <c r="BE153"/>
  <c r="BE181"/>
  <c r="BE185"/>
  <c r="BE204"/>
  <c r="F116"/>
  <c r="BE157"/>
  <c r="BE161"/>
  <c r="BE163"/>
  <c r="BE193"/>
  <c r="BE124"/>
  <c r="BE128"/>
  <c r="BE137"/>
  <c r="BE145"/>
  <c r="BE147"/>
  <c r="BE200"/>
  <c r="BE213"/>
  <c i="20" r="J120"/>
  <c r="J97"/>
  <c i="21" r="BE217"/>
  <c i="20" r="J121"/>
  <c r="J98"/>
  <c i="21" r="BE189"/>
  <c r="BE198"/>
  <c r="BE219"/>
  <c r="BE224"/>
  <c r="BE122"/>
  <c r="BE132"/>
  <c r="BE149"/>
  <c r="BE159"/>
  <c i="20" r="BE146"/>
  <c r="BE163"/>
  <c r="BE165"/>
  <c r="BE171"/>
  <c r="BE175"/>
  <c r="BE179"/>
  <c r="BE239"/>
  <c r="BE161"/>
  <c r="BE188"/>
  <c r="BE193"/>
  <c r="BE217"/>
  <c r="BE297"/>
  <c r="BE342"/>
  <c r="BE406"/>
  <c r="BE415"/>
  <c r="BE432"/>
  <c r="BE436"/>
  <c r="BE448"/>
  <c r="E85"/>
  <c r="J89"/>
  <c r="F92"/>
  <c r="BE155"/>
  <c r="BE203"/>
  <c r="BE243"/>
  <c r="BE274"/>
  <c r="BE250"/>
  <c r="BE256"/>
  <c r="BE263"/>
  <c r="BE269"/>
  <c r="BE372"/>
  <c r="BE167"/>
  <c r="BE207"/>
  <c r="BE278"/>
  <c r="BE285"/>
  <c r="BE142"/>
  <c r="BE198"/>
  <c r="BE124"/>
  <c r="BE183"/>
  <c r="BE213"/>
  <c r="BE331"/>
  <c i="19" r="BK120"/>
  <c r="J120"/>
  <c r="J97"/>
  <c i="20" r="BE122"/>
  <c r="BE126"/>
  <c r="BE131"/>
  <c r="BE137"/>
  <c r="BE151"/>
  <c r="BE157"/>
  <c r="BE245"/>
  <c r="BE305"/>
  <c r="BE314"/>
  <c r="BE390"/>
  <c i="19" r="F92"/>
  <c r="BE141"/>
  <c r="BE145"/>
  <c r="BE153"/>
  <c r="BE223"/>
  <c r="BE349"/>
  <c r="BE353"/>
  <c r="BE357"/>
  <c r="BE364"/>
  <c r="BE372"/>
  <c r="J89"/>
  <c r="BE122"/>
  <c r="BE134"/>
  <c r="BE138"/>
  <c r="BE207"/>
  <c r="BE263"/>
  <c r="BE267"/>
  <c r="BE271"/>
  <c r="BE279"/>
  <c r="BE193"/>
  <c r="BE211"/>
  <c r="BE288"/>
  <c r="BE130"/>
  <c r="BE149"/>
  <c r="BE253"/>
  <c r="BE275"/>
  <c r="BE345"/>
  <c i="18" r="BK120"/>
  <c r="BK119"/>
  <c r="J119"/>
  <c i="19" r="BE126"/>
  <c r="E109"/>
  <c r="BE216"/>
  <c r="BE241"/>
  <c r="BE168"/>
  <c r="BE173"/>
  <c r="BE249"/>
  <c r="BE259"/>
  <c r="BE338"/>
  <c r="BE189"/>
  <c r="BE230"/>
  <c r="BE237"/>
  <c r="BE245"/>
  <c r="BE283"/>
  <c r="BE301"/>
  <c r="BE320"/>
  <c i="17" r="BK120"/>
  <c r="BK119"/>
  <c r="J119"/>
  <c i="18" r="J113"/>
  <c r="BE124"/>
  <c r="BE128"/>
  <c r="BE195"/>
  <c r="BE207"/>
  <c r="BE219"/>
  <c r="BE226"/>
  <c r="BE229"/>
  <c r="BE232"/>
  <c r="BE239"/>
  <c r="BE268"/>
  <c r="BE294"/>
  <c r="BE308"/>
  <c r="BE322"/>
  <c r="BE408"/>
  <c r="BE412"/>
  <c r="BE469"/>
  <c r="BE473"/>
  <c r="BE477"/>
  <c r="BE486"/>
  <c r="BE507"/>
  <c r="BE519"/>
  <c r="BE545"/>
  <c r="BE610"/>
  <c r="BE639"/>
  <c r="BE642"/>
  <c r="BE789"/>
  <c r="BE794"/>
  <c r="BE801"/>
  <c r="BE822"/>
  <c r="BE827"/>
  <c r="BE831"/>
  <c r="BE840"/>
  <c r="BE845"/>
  <c r="BE850"/>
  <c r="BE855"/>
  <c r="BE863"/>
  <c r="BE868"/>
  <c r="BE122"/>
  <c r="BE132"/>
  <c r="BE158"/>
  <c r="BE250"/>
  <c r="BE258"/>
  <c r="BE272"/>
  <c r="BE365"/>
  <c r="BE521"/>
  <c r="BE524"/>
  <c r="BE550"/>
  <c r="BE558"/>
  <c r="BE595"/>
  <c r="BE598"/>
  <c r="BE603"/>
  <c r="BE605"/>
  <c r="BE616"/>
  <c r="BE652"/>
  <c r="F92"/>
  <c r="BE247"/>
  <c r="BE301"/>
  <c r="BE329"/>
  <c r="BE435"/>
  <c r="BE504"/>
  <c r="BE570"/>
  <c r="BE574"/>
  <c r="BE628"/>
  <c r="BE636"/>
  <c r="E109"/>
  <c r="BE193"/>
  <c r="BE253"/>
  <c r="BE263"/>
  <c r="BE527"/>
  <c r="BE613"/>
  <c r="BE764"/>
  <c r="BE215"/>
  <c r="BE276"/>
  <c r="BE338"/>
  <c r="BE353"/>
  <c r="BE370"/>
  <c r="BE378"/>
  <c r="BE501"/>
  <c r="BE583"/>
  <c r="BE600"/>
  <c r="BE622"/>
  <c r="BE625"/>
  <c r="BE646"/>
  <c r="BE699"/>
  <c r="BE734"/>
  <c r="BE203"/>
  <c r="BE211"/>
  <c r="BE280"/>
  <c r="BE287"/>
  <c r="BE311"/>
  <c r="BE318"/>
  <c r="BE357"/>
  <c r="BE374"/>
  <c r="BE431"/>
  <c r="BE492"/>
  <c r="BE496"/>
  <c r="BE554"/>
  <c r="BE631"/>
  <c r="BE633"/>
  <c r="BE768"/>
  <c r="BE181"/>
  <c r="BE187"/>
  <c r="BE189"/>
  <c r="BE199"/>
  <c r="BE332"/>
  <c r="BE361"/>
  <c r="BE562"/>
  <c r="BE566"/>
  <c r="BE648"/>
  <c r="BE663"/>
  <c r="BE717"/>
  <c r="BE725"/>
  <c r="BE738"/>
  <c r="BE142"/>
  <c r="BE175"/>
  <c r="BE345"/>
  <c r="BE349"/>
  <c r="BE382"/>
  <c r="BE395"/>
  <c r="BE416"/>
  <c r="BE420"/>
  <c r="BE427"/>
  <c r="BE453"/>
  <c r="BE481"/>
  <c r="BE489"/>
  <c r="BE510"/>
  <c r="BE513"/>
  <c r="BE516"/>
  <c r="BE536"/>
  <c r="BE540"/>
  <c r="BE578"/>
  <c r="BE581"/>
  <c r="BE587"/>
  <c r="BE591"/>
  <c r="BE619"/>
  <c r="BE656"/>
  <c r="BE673"/>
  <c r="BE753"/>
  <c i="17" r="BE158"/>
  <c i="16" r="BK120"/>
  <c r="J120"/>
  <c r="J97"/>
  <c i="17" r="J89"/>
  <c r="BE128"/>
  <c r="BE122"/>
  <c r="F92"/>
  <c r="BE125"/>
  <c r="BE132"/>
  <c r="BE143"/>
  <c r="BE155"/>
  <c r="E85"/>
  <c i="16" r="BE146"/>
  <c r="BE152"/>
  <c r="BE156"/>
  <c r="BE189"/>
  <c r="BE193"/>
  <c r="BE201"/>
  <c r="BE238"/>
  <c r="F92"/>
  <c r="BE219"/>
  <c r="BE231"/>
  <c r="BE241"/>
  <c r="BE253"/>
  <c r="BE343"/>
  <c r="BE353"/>
  <c r="BE369"/>
  <c r="E85"/>
  <c r="BE141"/>
  <c r="BE161"/>
  <c r="BE167"/>
  <c r="BE233"/>
  <c r="BE235"/>
  <c r="BE269"/>
  <c r="BE271"/>
  <c r="J89"/>
  <c r="BE176"/>
  <c r="BE182"/>
  <c r="BE197"/>
  <c r="BE208"/>
  <c r="BE222"/>
  <c r="BE244"/>
  <c r="BE247"/>
  <c r="BE261"/>
  <c r="BE304"/>
  <c r="BE309"/>
  <c r="BE327"/>
  <c r="BE400"/>
  <c r="BE411"/>
  <c r="BE171"/>
  <c r="BE227"/>
  <c r="BE229"/>
  <c r="BE263"/>
  <c r="BE265"/>
  <c r="BE289"/>
  <c r="BE314"/>
  <c r="BE338"/>
  <c r="BE378"/>
  <c r="BE388"/>
  <c r="BE396"/>
  <c r="BE424"/>
  <c r="BE432"/>
  <c r="BE132"/>
  <c r="BE139"/>
  <c r="BE215"/>
  <c r="BE225"/>
  <c r="BE259"/>
  <c r="BE122"/>
  <c r="BE126"/>
  <c r="BE250"/>
  <c r="BE256"/>
  <c r="BE416"/>
  <c r="BE128"/>
  <c r="BE275"/>
  <c r="BE279"/>
  <c r="BE293"/>
  <c r="BE299"/>
  <c i="15" r="J91"/>
  <c r="F113"/>
  <c r="BE153"/>
  <c r="BE155"/>
  <c r="BE157"/>
  <c r="BE179"/>
  <c r="BE183"/>
  <c r="BE207"/>
  <c r="BE211"/>
  <c r="BE213"/>
  <c r="BE221"/>
  <c r="BE225"/>
  <c r="E106"/>
  <c r="BE127"/>
  <c r="BE129"/>
  <c r="BE131"/>
  <c r="BE141"/>
  <c r="BE143"/>
  <c r="BE145"/>
  <c r="BE159"/>
  <c r="BE161"/>
  <c r="BE171"/>
  <c r="BE181"/>
  <c r="BE191"/>
  <c r="BE197"/>
  <c r="J89"/>
  <c r="BE163"/>
  <c r="BE165"/>
  <c r="BE185"/>
  <c r="F112"/>
  <c r="BE137"/>
  <c r="BE139"/>
  <c r="BE167"/>
  <c r="BE169"/>
  <c r="BE205"/>
  <c r="BE209"/>
  <c r="BE217"/>
  <c r="BE117"/>
  <c r="BE119"/>
  <c r="BE135"/>
  <c r="BE147"/>
  <c r="BE149"/>
  <c r="BE177"/>
  <c r="BE187"/>
  <c r="BE189"/>
  <c r="J113"/>
  <c r="BE121"/>
  <c r="BE123"/>
  <c r="BE133"/>
  <c r="BE195"/>
  <c r="BE151"/>
  <c r="BE173"/>
  <c r="BE175"/>
  <c r="BE125"/>
  <c r="BE193"/>
  <c r="BE199"/>
  <c r="BE201"/>
  <c r="BE203"/>
  <c i="14" r="J112"/>
  <c r="BE145"/>
  <c r="J110"/>
  <c r="BE117"/>
  <c r="BE123"/>
  <c r="BE133"/>
  <c r="BE171"/>
  <c i="13" r="J96"/>
  <c i="14" r="F113"/>
  <c r="BE131"/>
  <c r="BE135"/>
  <c r="BE151"/>
  <c r="BE163"/>
  <c r="BE165"/>
  <c r="BE173"/>
  <c r="F91"/>
  <c r="BE139"/>
  <c r="BE159"/>
  <c r="BE161"/>
  <c r="J113"/>
  <c r="BE119"/>
  <c r="BE125"/>
  <c r="BE127"/>
  <c r="BE129"/>
  <c r="BE147"/>
  <c r="BE155"/>
  <c r="BE157"/>
  <c r="BE169"/>
  <c r="BE121"/>
  <c r="BE141"/>
  <c r="BE143"/>
  <c r="BE149"/>
  <c r="BE153"/>
  <c r="BE167"/>
  <c r="E106"/>
  <c r="BE137"/>
  <c i="13" r="J113"/>
  <c r="BE161"/>
  <c r="BE193"/>
  <c r="BE195"/>
  <c r="F91"/>
  <c r="BE117"/>
  <c r="BE119"/>
  <c r="E85"/>
  <c r="J110"/>
  <c r="BE127"/>
  <c r="BE139"/>
  <c r="BE149"/>
  <c r="BE151"/>
  <c r="BE153"/>
  <c r="BE159"/>
  <c r="BE177"/>
  <c r="BE191"/>
  <c r="J112"/>
  <c r="BE143"/>
  <c r="BE147"/>
  <c r="BE155"/>
  <c r="BE157"/>
  <c r="BE167"/>
  <c r="BE169"/>
  <c r="BE171"/>
  <c r="BE173"/>
  <c r="BE131"/>
  <c r="BE135"/>
  <c r="BE141"/>
  <c r="BE165"/>
  <c r="BE181"/>
  <c r="BE137"/>
  <c r="BE175"/>
  <c r="BE185"/>
  <c r="BE187"/>
  <c r="BE189"/>
  <c r="BE145"/>
  <c r="BE183"/>
  <c r="F92"/>
  <c r="BE121"/>
  <c r="BE123"/>
  <c r="BE125"/>
  <c r="BE129"/>
  <c r="BE133"/>
  <c r="BE163"/>
  <c r="BE179"/>
  <c i="12" r="J89"/>
  <c r="F92"/>
  <c r="F112"/>
  <c r="BE121"/>
  <c r="BE195"/>
  <c r="BE203"/>
  <c r="BE205"/>
  <c r="BE207"/>
  <c r="BE211"/>
  <c r="BE219"/>
  <c r="BE231"/>
  <c r="BE233"/>
  <c r="J113"/>
  <c r="BE125"/>
  <c r="BE127"/>
  <c r="BE129"/>
  <c r="BE151"/>
  <c r="BE159"/>
  <c r="BE161"/>
  <c r="BE163"/>
  <c r="BE181"/>
  <c r="BE185"/>
  <c r="BE209"/>
  <c r="BE217"/>
  <c r="BE227"/>
  <c r="BE165"/>
  <c r="BE171"/>
  <c r="BE187"/>
  <c r="BE197"/>
  <c r="BE199"/>
  <c r="BE117"/>
  <c r="BE123"/>
  <c r="BE147"/>
  <c r="BE149"/>
  <c r="BE155"/>
  <c r="BE221"/>
  <c r="BE131"/>
  <c r="BE153"/>
  <c r="BE157"/>
  <c r="BE169"/>
  <c r="BE173"/>
  <c r="BE183"/>
  <c r="BE213"/>
  <c r="BE229"/>
  <c r="J112"/>
  <c r="BE139"/>
  <c r="BE141"/>
  <c r="BE143"/>
  <c r="BE145"/>
  <c r="BE179"/>
  <c r="BE215"/>
  <c r="BE223"/>
  <c r="BE225"/>
  <c r="E85"/>
  <c r="BE119"/>
  <c r="BE133"/>
  <c r="BE135"/>
  <c r="BE137"/>
  <c r="BE167"/>
  <c r="BE175"/>
  <c r="BE177"/>
  <c r="BE189"/>
  <c r="BE191"/>
  <c r="BE193"/>
  <c r="BE201"/>
  <c i="11" r="BE131"/>
  <c r="BE133"/>
  <c r="BE139"/>
  <c r="BE141"/>
  <c r="BE149"/>
  <c r="BE161"/>
  <c r="BE169"/>
  <c r="BE177"/>
  <c r="F91"/>
  <c r="J110"/>
  <c r="BE135"/>
  <c r="BE145"/>
  <c r="BE147"/>
  <c r="BE155"/>
  <c r="BE159"/>
  <c r="BE167"/>
  <c r="BE191"/>
  <c r="BE195"/>
  <c r="E85"/>
  <c r="F92"/>
  <c r="BE117"/>
  <c r="BE119"/>
  <c r="BE121"/>
  <c r="BE151"/>
  <c r="BE153"/>
  <c r="BE163"/>
  <c r="BE175"/>
  <c r="J92"/>
  <c r="BE129"/>
  <c r="BE143"/>
  <c r="BE173"/>
  <c r="BE179"/>
  <c r="BE181"/>
  <c r="J91"/>
  <c r="BE123"/>
  <c r="BE125"/>
  <c r="BE127"/>
  <c r="BE171"/>
  <c r="BE187"/>
  <c r="BE189"/>
  <c r="BE137"/>
  <c r="BE157"/>
  <c r="BE165"/>
  <c r="BE183"/>
  <c r="BE185"/>
  <c r="BE193"/>
  <c i="10" r="E85"/>
  <c r="J89"/>
  <c r="BE127"/>
  <c r="BE139"/>
  <c r="BE149"/>
  <c r="BE155"/>
  <c r="BE163"/>
  <c r="BE173"/>
  <c r="BE177"/>
  <c r="F92"/>
  <c r="BE129"/>
  <c r="F91"/>
  <c r="J112"/>
  <c r="BE131"/>
  <c r="BE135"/>
  <c r="BE153"/>
  <c r="BE165"/>
  <c r="BE117"/>
  <c r="BE121"/>
  <c r="BE159"/>
  <c r="BE161"/>
  <c r="BE175"/>
  <c r="BE189"/>
  <c r="J92"/>
  <c r="BE133"/>
  <c r="BE137"/>
  <c r="BE147"/>
  <c r="BE151"/>
  <c i="9" r="J96"/>
  <c i="10" r="BE123"/>
  <c r="BE143"/>
  <c r="BE157"/>
  <c r="BE169"/>
  <c r="BE183"/>
  <c r="BE191"/>
  <c r="BE125"/>
  <c r="BE171"/>
  <c r="BE187"/>
  <c r="BE119"/>
  <c r="BE141"/>
  <c r="BE145"/>
  <c r="BE167"/>
  <c r="BE179"/>
  <c r="BE181"/>
  <c r="BE185"/>
  <c i="9" r="E85"/>
  <c r="J92"/>
  <c r="F113"/>
  <c r="BE121"/>
  <c r="BE129"/>
  <c r="BE133"/>
  <c r="BE137"/>
  <c r="BE143"/>
  <c r="BE147"/>
  <c r="BE169"/>
  <c r="BE119"/>
  <c r="BE135"/>
  <c r="BE141"/>
  <c r="BE157"/>
  <c r="BE165"/>
  <c r="BE171"/>
  <c r="BE183"/>
  <c r="BE185"/>
  <c r="J89"/>
  <c r="BE173"/>
  <c r="BE175"/>
  <c r="BE151"/>
  <c r="BE155"/>
  <c r="BE159"/>
  <c r="BE167"/>
  <c r="BE197"/>
  <c r="F91"/>
  <c r="J112"/>
  <c r="BE117"/>
  <c r="BE125"/>
  <c r="BE131"/>
  <c r="BE139"/>
  <c r="BE153"/>
  <c r="BE161"/>
  <c r="BE179"/>
  <c r="BE193"/>
  <c r="BE123"/>
  <c r="BE127"/>
  <c r="BE145"/>
  <c r="BE149"/>
  <c r="BE163"/>
  <c r="BE177"/>
  <c r="BE181"/>
  <c r="BE189"/>
  <c r="BE201"/>
  <c i="8" r="F91"/>
  <c r="BE121"/>
  <c r="BE123"/>
  <c r="J89"/>
  <c r="BE145"/>
  <c r="BE151"/>
  <c r="BE155"/>
  <c r="BE167"/>
  <c r="J91"/>
  <c r="BE125"/>
  <c r="BE135"/>
  <c r="BE157"/>
  <c r="BE165"/>
  <c r="E106"/>
  <c r="BE119"/>
  <c r="BE139"/>
  <c r="BE159"/>
  <c r="J113"/>
  <c r="BE127"/>
  <c r="BE129"/>
  <c r="BE131"/>
  <c r="BE133"/>
  <c r="BE137"/>
  <c r="BE117"/>
  <c r="BE141"/>
  <c r="F92"/>
  <c r="BE143"/>
  <c r="BE147"/>
  <c r="BE149"/>
  <c r="BE153"/>
  <c r="BE161"/>
  <c r="BE163"/>
  <c i="7" r="F92"/>
  <c r="F112"/>
  <c r="BE180"/>
  <c r="BE196"/>
  <c r="E85"/>
  <c r="J112"/>
  <c r="BE126"/>
  <c r="BE128"/>
  <c r="BE132"/>
  <c r="BE136"/>
  <c r="BE138"/>
  <c r="BE154"/>
  <c r="BE162"/>
  <c r="BE117"/>
  <c r="BE120"/>
  <c r="BE160"/>
  <c r="BE172"/>
  <c r="BE178"/>
  <c r="BE182"/>
  <c r="BE190"/>
  <c r="BE198"/>
  <c r="BE206"/>
  <c r="BE208"/>
  <c r="BE216"/>
  <c r="BE218"/>
  <c r="BE220"/>
  <c r="BE226"/>
  <c r="BE240"/>
  <c r="BE254"/>
  <c r="BE124"/>
  <c r="BE166"/>
  <c r="BE184"/>
  <c r="BE194"/>
  <c r="BE204"/>
  <c r="BE214"/>
  <c r="BE242"/>
  <c r="J110"/>
  <c r="BE140"/>
  <c r="BE152"/>
  <c r="BE188"/>
  <c r="BE192"/>
  <c r="BE202"/>
  <c r="BE210"/>
  <c r="BE228"/>
  <c r="BE238"/>
  <c r="J92"/>
  <c r="BE130"/>
  <c r="BE134"/>
  <c r="BE144"/>
  <c r="BE146"/>
  <c r="BE148"/>
  <c r="BE156"/>
  <c r="BE158"/>
  <c r="BE164"/>
  <c r="BE168"/>
  <c r="BE170"/>
  <c r="BE176"/>
  <c r="BE222"/>
  <c r="BE246"/>
  <c r="BE248"/>
  <c r="BE150"/>
  <c r="BE186"/>
  <c r="BE200"/>
  <c r="BE212"/>
  <c r="BE224"/>
  <c r="BE250"/>
  <c r="BE252"/>
  <c r="BE122"/>
  <c r="BE142"/>
  <c r="BE174"/>
  <c r="BE230"/>
  <c r="BE232"/>
  <c r="BE234"/>
  <c r="BE236"/>
  <c r="BE244"/>
  <c i="5" r="J96"/>
  <c i="6" r="J89"/>
  <c r="BE125"/>
  <c r="BE135"/>
  <c r="F92"/>
  <c r="J113"/>
  <c r="BE133"/>
  <c r="BE137"/>
  <c r="J91"/>
  <c r="BE121"/>
  <c r="BE123"/>
  <c r="BE127"/>
  <c r="BE129"/>
  <c r="E106"/>
  <c r="BE131"/>
  <c r="BE141"/>
  <c r="F91"/>
  <c r="BE117"/>
  <c r="BE119"/>
  <c r="BE139"/>
  <c i="5" r="J91"/>
  <c r="BE151"/>
  <c r="BE155"/>
  <c r="E85"/>
  <c r="BE135"/>
  <c r="BE143"/>
  <c r="J110"/>
  <c r="BE133"/>
  <c i="4" r="J96"/>
  <c i="5" r="F91"/>
  <c r="F92"/>
  <c r="J113"/>
  <c r="BE137"/>
  <c r="BE149"/>
  <c r="BE127"/>
  <c r="BE129"/>
  <c r="BE147"/>
  <c r="BE117"/>
  <c r="BE119"/>
  <c r="BE121"/>
  <c r="BE139"/>
  <c r="BE141"/>
  <c r="BE123"/>
  <c r="BE125"/>
  <c r="BE131"/>
  <c r="BE145"/>
  <c r="BE153"/>
  <c i="4" r="F92"/>
  <c r="J112"/>
  <c r="J113"/>
  <c r="BE125"/>
  <c r="BE127"/>
  <c r="J89"/>
  <c r="BE119"/>
  <c r="F91"/>
  <c r="BE121"/>
  <c r="BE123"/>
  <c i="3" r="BK128"/>
  <c r="J128"/>
  <c r="J97"/>
  <c i="4" r="E85"/>
  <c r="BE129"/>
  <c r="BE139"/>
  <c r="BE117"/>
  <c r="BE133"/>
  <c r="BE135"/>
  <c r="BE137"/>
  <c r="BE131"/>
  <c r="BE141"/>
  <c i="3" r="E85"/>
  <c r="BE146"/>
  <c r="BE148"/>
  <c r="BE190"/>
  <c r="BE196"/>
  <c r="BE208"/>
  <c r="BE212"/>
  <c r="BE215"/>
  <c r="BE228"/>
  <c r="BE230"/>
  <c r="BE255"/>
  <c r="BE271"/>
  <c r="BE295"/>
  <c r="BE307"/>
  <c r="BE311"/>
  <c r="BE323"/>
  <c r="BE333"/>
  <c r="BE335"/>
  <c r="BE347"/>
  <c r="BE373"/>
  <c r="BE439"/>
  <c r="BE445"/>
  <c r="BE489"/>
  <c r="BE495"/>
  <c i="2" r="J130"/>
  <c r="J97"/>
  <c r="J275"/>
  <c r="J102"/>
  <c i="3" r="F124"/>
  <c r="BE132"/>
  <c r="BE134"/>
  <c r="BE136"/>
  <c r="BE138"/>
  <c r="BE140"/>
  <c r="BE142"/>
  <c r="BE144"/>
  <c r="BE174"/>
  <c r="BE202"/>
  <c r="BE206"/>
  <c r="BE210"/>
  <c r="BE303"/>
  <c r="BE387"/>
  <c r="BE391"/>
  <c r="BE417"/>
  <c r="BE429"/>
  <c r="BE435"/>
  <c r="BE447"/>
  <c r="BE465"/>
  <c r="BE471"/>
  <c r="BE473"/>
  <c r="J121"/>
  <c r="BE154"/>
  <c r="BE156"/>
  <c r="BE158"/>
  <c r="BE170"/>
  <c r="BE172"/>
  <c r="BE182"/>
  <c r="BE204"/>
  <c r="BE236"/>
  <c r="BE269"/>
  <c r="BE275"/>
  <c r="BE301"/>
  <c r="BE305"/>
  <c r="BE337"/>
  <c r="BE339"/>
  <c r="BE341"/>
  <c r="BE361"/>
  <c r="BE371"/>
  <c r="BE383"/>
  <c r="BE403"/>
  <c r="BE409"/>
  <c r="BE451"/>
  <c r="BE453"/>
  <c r="BE463"/>
  <c i="2" r="J131"/>
  <c r="J98"/>
  <c i="3" r="BE180"/>
  <c r="BE186"/>
  <c r="BE188"/>
  <c r="BE220"/>
  <c r="BE244"/>
  <c r="BE248"/>
  <c r="BE250"/>
  <c r="BE253"/>
  <c r="BE285"/>
  <c r="BE309"/>
  <c r="BE349"/>
  <c r="BE365"/>
  <c r="BE375"/>
  <c r="BE483"/>
  <c r="BE501"/>
  <c r="BE505"/>
  <c r="BE150"/>
  <c r="BE176"/>
  <c r="BE178"/>
  <c r="BE238"/>
  <c r="BE246"/>
  <c r="BE263"/>
  <c r="BE265"/>
  <c r="BE273"/>
  <c r="BE297"/>
  <c r="BE299"/>
  <c r="BE313"/>
  <c r="BE325"/>
  <c r="BE345"/>
  <c r="BE355"/>
  <c r="BE359"/>
  <c r="BE363"/>
  <c r="BE377"/>
  <c r="BE401"/>
  <c r="BE419"/>
  <c r="BE431"/>
  <c r="BE441"/>
  <c r="BE449"/>
  <c r="BE457"/>
  <c r="BE459"/>
  <c r="BE485"/>
  <c r="BE491"/>
  <c r="BE499"/>
  <c r="BE130"/>
  <c r="BE162"/>
  <c r="BE164"/>
  <c r="BE166"/>
  <c r="BE168"/>
  <c r="BE200"/>
  <c r="BE223"/>
  <c r="BE242"/>
  <c r="BE277"/>
  <c r="BE281"/>
  <c r="BE291"/>
  <c r="BE315"/>
  <c r="BE317"/>
  <c r="BE319"/>
  <c r="BE331"/>
  <c r="BE343"/>
  <c r="BE351"/>
  <c r="BE353"/>
  <c r="BE357"/>
  <c r="BE381"/>
  <c r="BE405"/>
  <c r="BE407"/>
  <c r="BE411"/>
  <c r="BE413"/>
  <c r="BE415"/>
  <c r="BE421"/>
  <c r="BE423"/>
  <c r="BE425"/>
  <c r="BE427"/>
  <c r="BE433"/>
  <c r="BE437"/>
  <c r="BE443"/>
  <c r="BE152"/>
  <c r="BE160"/>
  <c r="BE192"/>
  <c r="BE234"/>
  <c r="BE267"/>
  <c r="BE279"/>
  <c r="BE327"/>
  <c r="BE389"/>
  <c r="BE393"/>
  <c r="BE395"/>
  <c r="BE397"/>
  <c r="BE399"/>
  <c r="BE467"/>
  <c r="BE469"/>
  <c r="BE477"/>
  <c r="BE479"/>
  <c r="BE497"/>
  <c r="BE507"/>
  <c i="2" r="BK297"/>
  <c r="J297"/>
  <c r="J104"/>
  <c i="3" r="BE184"/>
  <c r="BE194"/>
  <c r="BE198"/>
  <c r="BE217"/>
  <c r="BE226"/>
  <c r="BE257"/>
  <c r="BE259"/>
  <c r="BE261"/>
  <c r="BE283"/>
  <c r="BE287"/>
  <c r="BE289"/>
  <c r="BE293"/>
  <c r="BE321"/>
  <c r="BE329"/>
  <c r="BE367"/>
  <c r="BE369"/>
  <c r="BE379"/>
  <c r="BE385"/>
  <c r="BE455"/>
  <c r="BE461"/>
  <c r="BE475"/>
  <c r="BE481"/>
  <c r="BE487"/>
  <c r="BE493"/>
  <c r="BE503"/>
  <c i="1" r="BC95"/>
  <c r="BA95"/>
  <c i="2" r="E85"/>
  <c r="J89"/>
  <c r="F91"/>
  <c r="J91"/>
  <c r="F92"/>
  <c r="J92"/>
  <c r="BE132"/>
  <c r="BE134"/>
  <c r="BE136"/>
  <c r="BE138"/>
  <c r="BE140"/>
  <c r="BE142"/>
  <c r="BE144"/>
  <c r="BE146"/>
  <c r="BE148"/>
  <c r="BE150"/>
  <c r="BE152"/>
  <c r="BE154"/>
  <c r="BE156"/>
  <c r="BE158"/>
  <c r="BE160"/>
  <c r="BE162"/>
  <c r="BE164"/>
  <c r="BE166"/>
  <c r="BE168"/>
  <c r="BE170"/>
  <c r="BE172"/>
  <c r="BE174"/>
  <c r="BE176"/>
  <c r="BE178"/>
  <c r="BE180"/>
  <c r="BE182"/>
  <c r="BE184"/>
  <c r="BE186"/>
  <c r="BE188"/>
  <c r="BE190"/>
  <c r="BE192"/>
  <c r="BE194"/>
  <c r="BE196"/>
  <c r="BE198"/>
  <c r="BE200"/>
  <c r="BE202"/>
  <c r="BE204"/>
  <c r="BE206"/>
  <c r="BE208"/>
  <c r="BE210"/>
  <c r="BE212"/>
  <c r="BE214"/>
  <c r="BE216"/>
  <c r="BE218"/>
  <c r="BE220"/>
  <c r="BE222"/>
  <c r="BE224"/>
  <c r="BE226"/>
  <c r="BE228"/>
  <c r="BE230"/>
  <c r="BE232"/>
  <c r="BE234"/>
  <c r="BE236"/>
  <c r="BE238"/>
  <c r="BE240"/>
  <c r="BE242"/>
  <c r="BE245"/>
  <c r="BE247"/>
  <c r="BE249"/>
  <c r="BE251"/>
  <c r="BE253"/>
  <c r="BE255"/>
  <c r="BE258"/>
  <c r="BE260"/>
  <c r="BE262"/>
  <c r="BE264"/>
  <c r="BE266"/>
  <c r="BE268"/>
  <c r="BE270"/>
  <c r="BE272"/>
  <c r="BE276"/>
  <c r="BE278"/>
  <c r="BE280"/>
  <c r="BE282"/>
  <c r="BE284"/>
  <c r="BE286"/>
  <c r="BE288"/>
  <c r="BE290"/>
  <c r="BE292"/>
  <c r="BE295"/>
  <c r="BE299"/>
  <c r="BE301"/>
  <c r="BE303"/>
  <c r="BE305"/>
  <c r="BE307"/>
  <c r="BE309"/>
  <c r="BE311"/>
  <c r="BE313"/>
  <c r="BE315"/>
  <c r="BE317"/>
  <c r="BE319"/>
  <c r="BE321"/>
  <c r="BE323"/>
  <c r="BE325"/>
  <c r="BE327"/>
  <c r="BE329"/>
  <c r="BE333"/>
  <c r="BE335"/>
  <c r="BE338"/>
  <c r="BE340"/>
  <c r="BE342"/>
  <c r="BE344"/>
  <c r="BE346"/>
  <c r="BE348"/>
  <c r="BE350"/>
  <c r="BE352"/>
  <c r="BE355"/>
  <c r="BE357"/>
  <c r="BE359"/>
  <c r="BE361"/>
  <c r="BE363"/>
  <c r="BE365"/>
  <c r="BE367"/>
  <c r="BE369"/>
  <c r="BE371"/>
  <c r="BE373"/>
  <c r="BE375"/>
  <c r="BE377"/>
  <c r="BE379"/>
  <c r="BE381"/>
  <c r="BE383"/>
  <c r="BE385"/>
  <c r="BE387"/>
  <c r="BE389"/>
  <c r="BE391"/>
  <c r="BE393"/>
  <c r="BE395"/>
  <c r="BE397"/>
  <c r="BE399"/>
  <c r="BE401"/>
  <c r="BE403"/>
  <c r="BE405"/>
  <c r="BE407"/>
  <c r="BE409"/>
  <c r="BE411"/>
  <c r="BE413"/>
  <c r="BE415"/>
  <c r="BE417"/>
  <c r="BE419"/>
  <c r="BE421"/>
  <c r="BE423"/>
  <c r="BE425"/>
  <c r="BE427"/>
  <c r="BE429"/>
  <c r="BE431"/>
  <c r="BE433"/>
  <c r="BE435"/>
  <c r="BE437"/>
  <c r="BE439"/>
  <c r="BE441"/>
  <c r="BE443"/>
  <c r="BE445"/>
  <c r="BE447"/>
  <c r="BE449"/>
  <c r="BE451"/>
  <c r="BE453"/>
  <c r="BE455"/>
  <c r="BE457"/>
  <c r="BE459"/>
  <c r="BE461"/>
  <c r="BE463"/>
  <c r="BE465"/>
  <c r="BE467"/>
  <c r="BE469"/>
  <c r="BE471"/>
  <c r="BE473"/>
  <c r="BE475"/>
  <c r="BE477"/>
  <c r="BE479"/>
  <c r="BE481"/>
  <c r="BE483"/>
  <c r="BE485"/>
  <c r="BE487"/>
  <c r="BE489"/>
  <c r="BE491"/>
  <c r="BE493"/>
  <c r="BE495"/>
  <c r="BE497"/>
  <c r="BE499"/>
  <c r="BE501"/>
  <c r="BE503"/>
  <c r="BE505"/>
  <c r="BE507"/>
  <c r="BE509"/>
  <c r="BE511"/>
  <c r="BE513"/>
  <c r="BE515"/>
  <c r="BE517"/>
  <c r="BE519"/>
  <c r="BE521"/>
  <c r="BE523"/>
  <c r="BE525"/>
  <c r="BE527"/>
  <c r="BE529"/>
  <c r="BE531"/>
  <c r="BE533"/>
  <c r="BE535"/>
  <c r="BE537"/>
  <c r="BE539"/>
  <c r="BE541"/>
  <c r="BE543"/>
  <c r="BE545"/>
  <c r="BE547"/>
  <c r="BE549"/>
  <c r="BE551"/>
  <c r="BE553"/>
  <c r="BE555"/>
  <c r="BE557"/>
  <c r="BE559"/>
  <c r="BE561"/>
  <c r="BE563"/>
  <c r="BE565"/>
  <c r="BE567"/>
  <c r="BE569"/>
  <c r="BE571"/>
  <c r="BE573"/>
  <c r="BE575"/>
  <c r="BE577"/>
  <c r="BE579"/>
  <c i="1" r="AW95"/>
  <c r="BB95"/>
  <c r="BD95"/>
  <c i="23" r="J30"/>
  <c i="34" r="J32"/>
  <c i="3" r="F37"/>
  <c i="1" r="BD96"/>
  <c i="8" r="J34"/>
  <c i="1" r="AW101"/>
  <c i="8" r="J30"/>
  <c i="10" r="F35"/>
  <c i="1" r="BB103"/>
  <c i="11" r="F35"/>
  <c i="1" r="BB104"/>
  <c i="12" r="F36"/>
  <c i="1" r="BC105"/>
  <c i="14" r="F34"/>
  <c i="1" r="BA107"/>
  <c i="14" r="J30"/>
  <c i="16" r="F36"/>
  <c i="1" r="BC109"/>
  <c i="17" r="J30"/>
  <c i="19" r="F35"/>
  <c i="1" r="BB112"/>
  <c i="18" r="J30"/>
  <c i="20" r="F34"/>
  <c i="1" r="BA113"/>
  <c i="21" r="F37"/>
  <c i="1" r="BD114"/>
  <c i="23" r="F36"/>
  <c i="1" r="BC116"/>
  <c i="23" r="F37"/>
  <c i="1" r="BD116"/>
  <c i="25" r="F34"/>
  <c i="1" r="BA118"/>
  <c i="26" r="F35"/>
  <c i="1" r="BB119"/>
  <c i="29" r="F35"/>
  <c i="1" r="BB123"/>
  <c i="32" r="F36"/>
  <c i="1" r="BA127"/>
  <c i="31" r="J32"/>
  <c i="32" r="F37"/>
  <c i="1" r="BB127"/>
  <c i="33" r="F38"/>
  <c i="1" r="BC128"/>
  <c i="33" r="F39"/>
  <c i="1" r="BD128"/>
  <c i="35" r="F37"/>
  <c i="1" r="BB131"/>
  <c i="37" r="J36"/>
  <c i="1" r="AW134"/>
  <c i="39" r="F37"/>
  <c i="1" r="BB136"/>
  <c i="41" r="F37"/>
  <c i="1" r="BD138"/>
  <c i="42" r="J34"/>
  <c i="1" r="AW139"/>
  <c i="4" r="J30"/>
  <c i="3" r="F36"/>
  <c i="1" r="BC96"/>
  <c i="6" r="J30"/>
  <c i="8" r="F36"/>
  <c i="1" r="BC101"/>
  <c i="10" r="J34"/>
  <c i="1" r="AW103"/>
  <c i="11" r="F37"/>
  <c i="1" r="BD104"/>
  <c i="11" r="J30"/>
  <c i="13" r="F37"/>
  <c i="1" r="BD106"/>
  <c i="14" r="J34"/>
  <c i="1" r="AW107"/>
  <c i="16" r="F34"/>
  <c i="1" r="BA109"/>
  <c i="18" r="F36"/>
  <c i="1" r="BC111"/>
  <c i="21" r="F35"/>
  <c i="1" r="BB114"/>
  <c i="22" r="F36"/>
  <c i="1" r="BC115"/>
  <c i="24" r="J34"/>
  <c i="1" r="AW117"/>
  <c i="27" r="F38"/>
  <c i="1" r="BC121"/>
  <c i="27" r="J36"/>
  <c i="1" r="AW121"/>
  <c i="28" r="F37"/>
  <c i="1" r="BB122"/>
  <c i="29" r="J34"/>
  <c i="1" r="AW123"/>
  <c i="30" r="F37"/>
  <c i="1" r="BD124"/>
  <c i="32" r="J36"/>
  <c i="1" r="AW127"/>
  <c i="33" r="F36"/>
  <c i="1" r="BA128"/>
  <c i="33" r="F37"/>
  <c i="1" r="BB128"/>
  <c i="35" r="J36"/>
  <c i="1" r="AW131"/>
  <c i="36" r="F37"/>
  <c i="1" r="BB132"/>
  <c i="37" r="F37"/>
  <c i="1" r="BB134"/>
  <c i="39" r="F36"/>
  <c i="1" r="BA136"/>
  <c i="40" r="F35"/>
  <c i="1" r="BB137"/>
  <c i="42" r="F37"/>
  <c i="1" r="BD139"/>
  <c i="13" r="J30"/>
  <c i="3" r="F35"/>
  <c i="1" r="BB96"/>
  <c i="8" r="F34"/>
  <c i="1" r="BA101"/>
  <c i="9" r="F35"/>
  <c i="1" r="BB102"/>
  <c i="10" r="F36"/>
  <c i="1" r="BC103"/>
  <c i="12" r="F35"/>
  <c i="1" r="BB105"/>
  <c i="12" r="J30"/>
  <c i="14" r="F37"/>
  <c i="1" r="BD107"/>
  <c i="16" r="F35"/>
  <c i="1" r="BB109"/>
  <c i="18" r="J34"/>
  <c i="1" r="AW111"/>
  <c i="21" r="J34"/>
  <c i="1" r="AW114"/>
  <c i="22" r="F37"/>
  <c i="1" r="BD115"/>
  <c i="25" r="F37"/>
  <c i="1" r="BD118"/>
  <c i="25" r="F35"/>
  <c i="1" r="BB118"/>
  <c i="26" r="J34"/>
  <c i="1" r="AW119"/>
  <c i="28" r="J36"/>
  <c i="1" r="AW122"/>
  <c i="30" r="F35"/>
  <c i="1" r="BB124"/>
  <c i="31" r="F39"/>
  <c i="1" r="BD126"/>
  <c i="34" r="F38"/>
  <c i="1" r="BC130"/>
  <c i="35" r="F39"/>
  <c i="1" r="BD131"/>
  <c i="38" r="F36"/>
  <c i="1" r="BA135"/>
  <c i="37" r="J32"/>
  <c i="39" r="J36"/>
  <c i="1" r="AW136"/>
  <c i="40" r="J34"/>
  <c i="1" r="AW137"/>
  <c i="42" r="F36"/>
  <c i="1" r="BC139"/>
  <c r="AS94"/>
  <c i="4" r="F36"/>
  <c i="1" r="BC97"/>
  <c i="5" r="F35"/>
  <c i="1" r="BB98"/>
  <c i="6" r="F34"/>
  <c i="1" r="BA99"/>
  <c i="6" r="F35"/>
  <c i="1" r="BB99"/>
  <c i="7" r="F35"/>
  <c i="1" r="BB100"/>
  <c i="7" r="F37"/>
  <c i="1" r="BD100"/>
  <c i="10" r="F34"/>
  <c i="1" r="BA103"/>
  <c i="10" r="J30"/>
  <c i="12" r="F34"/>
  <c i="1" r="BA105"/>
  <c i="13" r="F35"/>
  <c i="1" r="BB106"/>
  <c i="15" r="F35"/>
  <c i="1" r="BB108"/>
  <c i="15" r="J30"/>
  <c i="17" r="F37"/>
  <c i="1" r="BD110"/>
  <c i="17" r="F35"/>
  <c i="1" r="BB110"/>
  <c i="18" r="F37"/>
  <c i="1" r="BD111"/>
  <c i="21" r="F34"/>
  <c i="1" r="BA114"/>
  <c i="23" r="F35"/>
  <c i="1" r="BB116"/>
  <c i="23" r="F34"/>
  <c i="1" r="BA116"/>
  <c i="24" r="F36"/>
  <c i="1" r="BC117"/>
  <c i="26" r="F36"/>
  <c i="1" r="BC119"/>
  <c i="28" r="F36"/>
  <c i="1" r="BA122"/>
  <c i="30" r="F36"/>
  <c i="1" r="BC124"/>
  <c i="31" r="J36"/>
  <c i="1" r="AW126"/>
  <c i="34" r="J36"/>
  <c i="1" r="AW130"/>
  <c i="36" r="F36"/>
  <c i="1" r="BA132"/>
  <c i="36" r="J32"/>
  <c i="38" r="F39"/>
  <c i="1" r="BD135"/>
  <c i="38" r="F37"/>
  <c i="1" r="BB135"/>
  <c i="41" r="F35"/>
  <c i="1" r="BB138"/>
  <c i="41" r="F36"/>
  <c i="1" r="BC138"/>
  <c i="42" r="F34"/>
  <c i="1" r="BA139"/>
  <c i="4" r="F34"/>
  <c i="1" r="BA97"/>
  <c i="4" r="F35"/>
  <c i="1" r="BB97"/>
  <c i="5" r="J34"/>
  <c i="1" r="AW98"/>
  <c i="5" r="F36"/>
  <c i="1" r="BC98"/>
  <c i="6" r="F37"/>
  <c i="1" r="BD99"/>
  <c i="6" r="J34"/>
  <c i="1" r="AW99"/>
  <c i="7" r="F36"/>
  <c i="1" r="BC100"/>
  <c i="9" r="F37"/>
  <c i="1" r="BD102"/>
  <c i="10" r="F37"/>
  <c i="1" r="BD103"/>
  <c i="12" r="J34"/>
  <c i="1" r="AW105"/>
  <c i="13" r="J34"/>
  <c i="1" r="AW106"/>
  <c i="14" r="F36"/>
  <c i="1" r="BC107"/>
  <c i="15" r="J34"/>
  <c i="1" r="AW108"/>
  <c i="17" r="F34"/>
  <c i="1" r="BA110"/>
  <c i="17" r="F36"/>
  <c i="1" r="BC110"/>
  <c i="18" r="F35"/>
  <c i="1" r="BB111"/>
  <c i="20" r="F36"/>
  <c i="1" r="BC113"/>
  <c i="22" r="F35"/>
  <c i="1" r="BB115"/>
  <c i="24" r="F34"/>
  <c i="1" r="BA117"/>
  <c i="27" r="F37"/>
  <c i="1" r="BB121"/>
  <c i="27" r="F39"/>
  <c i="1" r="BD121"/>
  <c i="29" r="F37"/>
  <c i="1" r="BD123"/>
  <c i="31" r="F37"/>
  <c i="1" r="BB126"/>
  <c i="34" r="F39"/>
  <c i="1" r="BD130"/>
  <c i="36" r="F38"/>
  <c i="1" r="BC132"/>
  <c i="37" r="F39"/>
  <c i="1" r="BD134"/>
  <c i="39" r="F39"/>
  <c i="1" r="BD136"/>
  <c i="41" r="F34"/>
  <c i="1" r="BA138"/>
  <c i="41" r="J34"/>
  <c i="1" r="AW138"/>
  <c i="42" r="F35"/>
  <c i="1" r="BB139"/>
  <c i="5" r="J30"/>
  <c i="4" r="J34"/>
  <c i="1" r="AW97"/>
  <c i="4" r="F37"/>
  <c i="1" r="BD97"/>
  <c i="5" r="F34"/>
  <c i="1" r="BA98"/>
  <c i="5" r="F37"/>
  <c i="1" r="BD98"/>
  <c i="6" r="F36"/>
  <c i="1" r="BC99"/>
  <c i="7" r="F34"/>
  <c i="1" r="BA100"/>
  <c i="7" r="J30"/>
  <c i="8" r="F35"/>
  <c i="1" r="BB101"/>
  <c i="9" r="J34"/>
  <c i="1" r="AW102"/>
  <c i="11" r="F36"/>
  <c i="1" r="BC104"/>
  <c i="13" r="F34"/>
  <c i="1" r="BA106"/>
  <c i="14" r="F35"/>
  <c i="1" r="BB107"/>
  <c i="15" r="F37"/>
  <c i="1" r="BD108"/>
  <c i="17" r="J34"/>
  <c i="1" r="AW110"/>
  <c i="18" r="F34"/>
  <c i="1" r="BA111"/>
  <c i="20" r="J34"/>
  <c i="1" r="AW113"/>
  <c i="21" r="F36"/>
  <c i="1" r="BC114"/>
  <c i="23" r="J34"/>
  <c i="1" r="AW116"/>
  <c i="25" r="F36"/>
  <c i="1" r="BC118"/>
  <c i="25" r="J34"/>
  <c i="1" r="AW118"/>
  <c i="26" r="F34"/>
  <c i="1" r="BA119"/>
  <c i="28" r="F38"/>
  <c i="1" r="BC122"/>
  <c i="30" r="J34"/>
  <c i="1" r="AW124"/>
  <c i="31" r="F36"/>
  <c i="1" r="BA126"/>
  <c i="34" r="F36"/>
  <c i="1" r="BA130"/>
  <c i="35" r="F38"/>
  <c i="1" r="BC131"/>
  <c i="37" r="F36"/>
  <c i="1" r="BA134"/>
  <c i="40" r="F34"/>
  <c i="1" r="BA137"/>
  <c i="3" r="J34"/>
  <c i="1" r="AW96"/>
  <c i="7" r="J34"/>
  <c i="1" r="AW100"/>
  <c i="9" r="F34"/>
  <c i="1" r="BA102"/>
  <c i="11" r="J34"/>
  <c i="1" r="AW104"/>
  <c i="13" r="F36"/>
  <c i="1" r="BC106"/>
  <c i="15" r="F34"/>
  <c i="1" r="BA108"/>
  <c i="16" r="J34"/>
  <c i="1" r="AW109"/>
  <c i="19" r="F34"/>
  <c i="1" r="BA112"/>
  <c i="19" r="F37"/>
  <c i="1" r="BD112"/>
  <c i="20" r="F37"/>
  <c i="1" r="BD113"/>
  <c i="22" r="F34"/>
  <c i="1" r="BA115"/>
  <c i="24" r="F35"/>
  <c i="1" r="BB117"/>
  <c i="27" r="F36"/>
  <c i="1" r="BA121"/>
  <c i="26" r="J30"/>
  <c i="28" r="F39"/>
  <c i="1" r="BD122"/>
  <c i="29" r="F36"/>
  <c i="1" r="BC123"/>
  <c i="31" r="F38"/>
  <c i="1" r="BC126"/>
  <c i="33" r="J32"/>
  <c i="35" r="F36"/>
  <c i="1" r="BA131"/>
  <c i="36" r="F39"/>
  <c i="1" r="BD132"/>
  <c i="38" r="F38"/>
  <c i="1" r="BC135"/>
  <c i="38" r="J36"/>
  <c i="1" r="AW135"/>
  <c i="39" r="F38"/>
  <c i="1" r="BC136"/>
  <c i="40" r="F37"/>
  <c i="1" r="BD137"/>
  <c i="25" r="J30"/>
  <c i="9" r="J30"/>
  <c i="3" r="F34"/>
  <c i="1" r="BA96"/>
  <c i="8" r="F37"/>
  <c i="1" r="BD101"/>
  <c i="9" r="F36"/>
  <c i="1" r="BC102"/>
  <c i="11" r="F34"/>
  <c i="1" r="BA104"/>
  <c i="12" r="F37"/>
  <c i="1" r="BD105"/>
  <c i="15" r="F36"/>
  <c i="1" r="BC108"/>
  <c i="16" r="F37"/>
  <c i="1" r="BD109"/>
  <c i="19" r="F36"/>
  <c i="1" r="BC112"/>
  <c i="19" r="J34"/>
  <c i="1" r="AW112"/>
  <c i="20" r="F35"/>
  <c i="1" r="BB113"/>
  <c i="22" r="J34"/>
  <c i="1" r="AW115"/>
  <c i="24" r="F37"/>
  <c i="1" r="BD117"/>
  <c i="26" r="F37"/>
  <c i="1" r="BD119"/>
  <c i="29" r="F34"/>
  <c i="1" r="BA123"/>
  <c i="30" r="F34"/>
  <c i="1" r="BA124"/>
  <c i="32" r="F38"/>
  <c i="1" r="BC127"/>
  <c i="32" r="F39"/>
  <c i="1" r="BD127"/>
  <c i="33" r="J36"/>
  <c i="1" r="AW128"/>
  <c i="34" r="F37"/>
  <c i="1" r="BB130"/>
  <c i="36" r="J36"/>
  <c i="1" r="AW132"/>
  <c i="37" r="F38"/>
  <c i="1" r="BC134"/>
  <c i="38" r="J32"/>
  <c i="40" r="F36"/>
  <c i="1" r="BC137"/>
  <c i="25" l="1" r="T119"/>
  <c r="R119"/>
  <c i="2" r="P331"/>
  <c i="30" r="R119"/>
  <c i="24" r="R119"/>
  <c i="3" r="T128"/>
  <c r="T127"/>
  <c i="20" r="T119"/>
  <c i="25" r="P119"/>
  <c i="1" r="AU118"/>
  <c i="22" r="T119"/>
  <c i="38" r="T130"/>
  <c r="T129"/>
  <c i="24" r="T119"/>
  <c i="3" r="R128"/>
  <c r="R127"/>
  <c i="2" r="T331"/>
  <c r="T129"/>
  <c r="BK274"/>
  <c r="J274"/>
  <c r="J101"/>
  <c i="35" r="T128"/>
  <c r="T127"/>
  <c i="21" r="T119"/>
  <c i="30" r="P119"/>
  <c i="1" r="AU124"/>
  <c i="38" r="P130"/>
  <c r="P129"/>
  <c i="1" r="AU135"/>
  <c i="29" r="R119"/>
  <c i="27" r="BK124"/>
  <c r="J124"/>
  <c r="J99"/>
  <c i="23" r="P119"/>
  <c i="1" r="AU116"/>
  <c i="28" r="P124"/>
  <c r="P123"/>
  <c i="1" r="AU122"/>
  <c i="16" r="T119"/>
  <c i="19" r="T119"/>
  <c i="17" r="T119"/>
  <c i="29" r="P119"/>
  <c i="1" r="AU123"/>
  <c i="2" r="P129"/>
  <c i="1" r="AU95"/>
  <c i="35" r="R128"/>
  <c r="R127"/>
  <c i="27" r="P124"/>
  <c r="P123"/>
  <c i="1" r="AU121"/>
  <c i="35" r="BK128"/>
  <c r="J128"/>
  <c r="J99"/>
  <c i="26" r="P122"/>
  <c r="P121"/>
  <c i="1" r="AU119"/>
  <c i="2" r="R331"/>
  <c r="R129"/>
  <c i="22" r="P119"/>
  <c i="1" r="AU115"/>
  <c i="28" r="R124"/>
  <c r="R123"/>
  <c i="26" r="R122"/>
  <c r="R121"/>
  <c i="18" r="T119"/>
  <c i="29" r="T119"/>
  <c i="21" r="P119"/>
  <c i="1" r="AU114"/>
  <c i="38" r="R130"/>
  <c r="R129"/>
  <c i="23" r="R119"/>
  <c i="18" r="R119"/>
  <c i="20" r="BK119"/>
  <c r="J119"/>
  <c r="J96"/>
  <c i="23" r="T119"/>
  <c i="1" r="AG116"/>
  <c r="AG106"/>
  <c r="AG102"/>
  <c r="AG97"/>
  <c r="AG98"/>
  <c r="AG118"/>
  <c r="AG130"/>
  <c i="2" r="BK331"/>
  <c r="J331"/>
  <c r="J106"/>
  <c i="42" r="BK119"/>
  <c r="BK118"/>
  <c r="J118"/>
  <c r="J96"/>
  <c i="3" r="BK232"/>
  <c r="J232"/>
  <c r="J103"/>
  <c i="40" r="BK161"/>
  <c r="J161"/>
  <c r="J97"/>
  <c i="1" r="AG135"/>
  <c i="38" r="J98"/>
  <c r="J130"/>
  <c r="J99"/>
  <c i="1" r="AG134"/>
  <c r="AG132"/>
  <c i="35" r="BK127"/>
  <c r="J127"/>
  <c r="J98"/>
  <c i="1" r="AG128"/>
  <c i="33" r="J98"/>
  <c i="32" r="BK124"/>
  <c r="J124"/>
  <c r="J98"/>
  <c i="1" r="AG126"/>
  <c i="30" r="BK119"/>
  <c r="J119"/>
  <c i="28" r="BK123"/>
  <c r="J123"/>
  <c i="1" r="AG119"/>
  <c i="26" r="J96"/>
  <c r="J122"/>
  <c r="J97"/>
  <c i="24" r="J120"/>
  <c r="J97"/>
  <c i="21" r="BK119"/>
  <c r="J119"/>
  <c i="19" r="BK119"/>
  <c r="J119"/>
  <c i="1" r="AG111"/>
  <c i="18" r="J96"/>
  <c r="J120"/>
  <c r="J97"/>
  <c i="1" r="AG110"/>
  <c i="17" r="J96"/>
  <c r="J120"/>
  <c r="J97"/>
  <c i="16" r="BK119"/>
  <c r="J119"/>
  <c i="1" r="AG108"/>
  <c r="AG107"/>
  <c r="AG105"/>
  <c r="AG104"/>
  <c r="AG103"/>
  <c r="AG101"/>
  <c r="AG100"/>
  <c r="AG99"/>
  <c i="3" r="BK127"/>
  <c r="J127"/>
  <c i="2" r="BK129"/>
  <c r="J129"/>
  <c i="1" r="AU133"/>
  <c i="3" r="J33"/>
  <c i="1" r="AV96"/>
  <c r="AT96"/>
  <c i="13" r="F33"/>
  <c i="1" r="AZ106"/>
  <c i="15" r="F33"/>
  <c i="1" r="AZ108"/>
  <c i="19" r="J30"/>
  <c i="1" r="AG112"/>
  <c i="20" r="J33"/>
  <c i="1" r="AV113"/>
  <c r="AT113"/>
  <c i="23" r="J33"/>
  <c i="1" r="AV116"/>
  <c r="AT116"/>
  <c r="AN116"/>
  <c r="BA120"/>
  <c r="AW120"/>
  <c i="28" r="F35"/>
  <c i="1" r="AZ122"/>
  <c i="28" r="J32"/>
  <c i="1" r="AG122"/>
  <c i="29" r="F33"/>
  <c i="1" r="AZ123"/>
  <c i="32" r="F35"/>
  <c i="1" r="AZ127"/>
  <c r="BC125"/>
  <c r="AY125"/>
  <c i="35" r="F35"/>
  <c i="1" r="AZ131"/>
  <c r="BB133"/>
  <c r="AX133"/>
  <c r="BD133"/>
  <c i="40" r="J33"/>
  <c i="1" r="AV137"/>
  <c r="AT137"/>
  <c i="6" r="J33"/>
  <c i="1" r="AV99"/>
  <c r="AT99"/>
  <c r="AN99"/>
  <c i="8" r="F33"/>
  <c i="1" r="AZ101"/>
  <c i="9" r="F33"/>
  <c i="1" r="AZ102"/>
  <c i="11" r="F33"/>
  <c i="1" r="AZ104"/>
  <c i="14" r="J33"/>
  <c i="1" r="AV107"/>
  <c r="AT107"/>
  <c r="AN107"/>
  <c i="16" r="J33"/>
  <c i="1" r="AV109"/>
  <c r="AT109"/>
  <c i="21" r="F33"/>
  <c i="1" r="AZ114"/>
  <c i="23" r="F33"/>
  <c i="1" r="AZ116"/>
  <c i="27" r="J35"/>
  <c i="1" r="AV121"/>
  <c r="AT121"/>
  <c i="30" r="F33"/>
  <c i="1" r="AZ124"/>
  <c r="BD125"/>
  <c i="33" r="F35"/>
  <c i="1" r="AZ128"/>
  <c r="BB125"/>
  <c r="AX125"/>
  <c i="35" r="J35"/>
  <c i="1" r="AV131"/>
  <c r="AT131"/>
  <c i="39" r="J35"/>
  <c i="1" r="AV136"/>
  <c r="AT136"/>
  <c i="41" r="J33"/>
  <c i="1" r="AV138"/>
  <c r="AT138"/>
  <c i="42" r="J33"/>
  <c i="1" r="AV139"/>
  <c r="AT139"/>
  <c i="4" r="J33"/>
  <c i="1" r="AV97"/>
  <c r="AT97"/>
  <c r="AN97"/>
  <c i="5" r="J33"/>
  <c i="1" r="AV98"/>
  <c r="AT98"/>
  <c r="AN98"/>
  <c i="7" r="J33"/>
  <c i="1" r="AV100"/>
  <c r="AT100"/>
  <c r="AN100"/>
  <c i="10" r="F33"/>
  <c i="1" r="AZ103"/>
  <c i="12" r="F33"/>
  <c i="1" r="AZ105"/>
  <c i="16" r="J30"/>
  <c i="1" r="AG109"/>
  <c i="17" r="J33"/>
  <c i="1" r="AV110"/>
  <c r="AT110"/>
  <c r="AN110"/>
  <c i="19" r="F33"/>
  <c i="1" r="AZ112"/>
  <c i="21" r="J30"/>
  <c i="1" r="AG114"/>
  <c i="22" r="F33"/>
  <c i="1" r="AZ115"/>
  <c i="24" r="J30"/>
  <c i="1" r="AG117"/>
  <c i="25" r="J33"/>
  <c i="1" r="AV118"/>
  <c r="AT118"/>
  <c r="AN118"/>
  <c i="26" r="F33"/>
  <c i="1" r="AZ119"/>
  <c i="30" r="J30"/>
  <c i="1" r="AG124"/>
  <c i="31" r="J35"/>
  <c i="1" r="AV126"/>
  <c r="AT126"/>
  <c r="AN126"/>
  <c i="36" r="F35"/>
  <c i="1" r="AZ132"/>
  <c i="38" r="F35"/>
  <c i="1" r="AZ135"/>
  <c i="42" r="F33"/>
  <c i="1" r="AZ139"/>
  <c i="2" r="F33"/>
  <c i="1" r="AZ95"/>
  <c i="18" r="J33"/>
  <c i="1" r="AV111"/>
  <c r="AT111"/>
  <c r="AN111"/>
  <c i="36" r="J35"/>
  <c i="1" r="AV132"/>
  <c r="AT132"/>
  <c r="AN132"/>
  <c i="38" r="J35"/>
  <c i="1" r="AV135"/>
  <c r="AT135"/>
  <c r="AN135"/>
  <c i="3" r="F33"/>
  <c i="1" r="AZ96"/>
  <c i="13" r="J33"/>
  <c i="1" r="AV106"/>
  <c r="AT106"/>
  <c r="AN106"/>
  <c i="15" r="J33"/>
  <c i="1" r="AV108"/>
  <c r="AT108"/>
  <c r="AN108"/>
  <c i="20" r="F33"/>
  <c i="1" r="AZ113"/>
  <c i="22" r="J30"/>
  <c i="1" r="AG115"/>
  <c i="24" r="J33"/>
  <c i="1" r="AV117"/>
  <c r="AT117"/>
  <c r="BD120"/>
  <c r="BB120"/>
  <c r="AX120"/>
  <c r="BC120"/>
  <c r="AY120"/>
  <c i="28" r="J35"/>
  <c i="1" r="AV122"/>
  <c r="AT122"/>
  <c i="29" r="J33"/>
  <c i="1" r="AV123"/>
  <c r="AT123"/>
  <c i="33" r="J35"/>
  <c i="1" r="AV128"/>
  <c r="AT128"/>
  <c r="AN128"/>
  <c r="BA125"/>
  <c r="AW125"/>
  <c r="BA129"/>
  <c r="AW129"/>
  <c r="BC129"/>
  <c r="AY129"/>
  <c i="37" r="F35"/>
  <c i="1" r="AZ134"/>
  <c r="AU125"/>
  <c i="3" r="J30"/>
  <c i="1" r="AG96"/>
  <c i="4" r="F33"/>
  <c i="1" r="AZ97"/>
  <c i="5" r="F33"/>
  <c i="1" r="AZ98"/>
  <c i="7" r="F33"/>
  <c i="1" r="AZ100"/>
  <c i="10" r="J33"/>
  <c i="1" r="AV103"/>
  <c r="AT103"/>
  <c r="AN103"/>
  <c i="12" r="J33"/>
  <c i="1" r="AV105"/>
  <c r="AT105"/>
  <c r="AN105"/>
  <c i="17" r="F33"/>
  <c i="1" r="AZ110"/>
  <c i="19" r="J33"/>
  <c i="1" r="AV112"/>
  <c r="AT112"/>
  <c i="22" r="J33"/>
  <c i="1" r="AV115"/>
  <c r="AT115"/>
  <c i="25" r="F33"/>
  <c i="1" r="AZ118"/>
  <c i="26" r="J33"/>
  <c i="1" r="AV119"/>
  <c r="AT119"/>
  <c r="AN119"/>
  <c i="31" r="F35"/>
  <c i="1" r="AZ126"/>
  <c i="34" r="J35"/>
  <c i="1" r="AV130"/>
  <c r="AT130"/>
  <c r="AN130"/>
  <c r="BA133"/>
  <c r="AW133"/>
  <c r="BC133"/>
  <c r="AY133"/>
  <c i="39" r="J32"/>
  <c i="1" r="AG136"/>
  <c r="AG133"/>
  <c i="40" r="F33"/>
  <c i="1" r="AZ137"/>
  <c r="AU129"/>
  <c i="2" r="J33"/>
  <c i="1" r="AV95"/>
  <c r="AT95"/>
  <c i="18" r="F33"/>
  <c i="1" r="AZ111"/>
  <c r="BD129"/>
  <c r="BB129"/>
  <c r="AX129"/>
  <c i="37" r="J35"/>
  <c i="1" r="AV134"/>
  <c r="AT134"/>
  <c r="AN134"/>
  <c i="6" r="F33"/>
  <c i="1" r="AZ99"/>
  <c i="8" r="J33"/>
  <c i="1" r="AV101"/>
  <c r="AT101"/>
  <c r="AN101"/>
  <c i="9" r="J33"/>
  <c i="1" r="AV102"/>
  <c r="AT102"/>
  <c r="AN102"/>
  <c i="11" r="J33"/>
  <c i="1" r="AV104"/>
  <c r="AT104"/>
  <c r="AN104"/>
  <c i="14" r="F33"/>
  <c i="1" r="AZ107"/>
  <c i="16" r="F33"/>
  <c i="1" r="AZ109"/>
  <c i="21" r="J33"/>
  <c i="1" r="AV114"/>
  <c r="AT114"/>
  <c i="24" r="F33"/>
  <c i="1" r="AZ117"/>
  <c i="27" r="F35"/>
  <c i="1" r="AZ121"/>
  <c i="29" r="J30"/>
  <c i="1" r="AG123"/>
  <c i="30" r="J33"/>
  <c i="1" r="AV124"/>
  <c r="AT124"/>
  <c i="32" r="J35"/>
  <c i="1" r="AV127"/>
  <c r="AT127"/>
  <c i="34" r="F35"/>
  <c i="1" r="AZ130"/>
  <c i="39" r="F35"/>
  <c i="1" r="AZ136"/>
  <c i="41" r="F33"/>
  <c i="1" r="AZ138"/>
  <c i="41" r="J30"/>
  <c i="1" r="AG138"/>
  <c i="2" r="J30"/>
  <c i="1" r="AG95"/>
  <c i="42" l="1" r="J119"/>
  <c r="J97"/>
  <c i="27" r="BK123"/>
  <c r="J123"/>
  <c i="40" r="BK120"/>
  <c r="J120"/>
  <c r="J96"/>
  <c i="1" r="AN138"/>
  <c i="41" r="J39"/>
  <c i="1" r="AN136"/>
  <c i="39" r="J41"/>
  <c i="38" r="J41"/>
  <c i="37" r="J41"/>
  <c i="36" r="J41"/>
  <c i="34" r="J41"/>
  <c i="33" r="J41"/>
  <c i="1" r="AN124"/>
  <c i="30" r="J96"/>
  <c i="31" r="J41"/>
  <c i="1" r="AN123"/>
  <c i="30" r="J39"/>
  <c i="1" r="AN122"/>
  <c i="28" r="J98"/>
  <c i="29" r="J39"/>
  <c i="28" r="J41"/>
  <c i="26" r="J39"/>
  <c i="1" r="AN117"/>
  <c i="25" r="J39"/>
  <c i="24" r="J39"/>
  <c i="1" r="AN115"/>
  <c i="23" r="J39"/>
  <c i="1" r="AN114"/>
  <c i="21" r="J96"/>
  <c i="22" r="J39"/>
  <c i="21" r="J39"/>
  <c i="1" r="AN112"/>
  <c i="19" r="J96"/>
  <c r="J39"/>
  <c i="18" r="J39"/>
  <c i="1" r="AN109"/>
  <c i="16" r="J96"/>
  <c i="17" r="J39"/>
  <c i="16" r="J39"/>
  <c i="15" r="J39"/>
  <c i="14" r="J39"/>
  <c i="13" r="J39"/>
  <c i="12" r="J39"/>
  <c i="11" r="J39"/>
  <c i="10" r="J39"/>
  <c i="9" r="J39"/>
  <c i="8" r="J39"/>
  <c i="7" r="J39"/>
  <c i="6" r="J39"/>
  <c i="5" r="J39"/>
  <c i="1" r="AN96"/>
  <c i="4" r="J39"/>
  <c i="3" r="J96"/>
  <c i="1" r="AN95"/>
  <c i="2" r="J96"/>
  <c i="3" r="J39"/>
  <c i="2" r="J39"/>
  <c i="32" r="J32"/>
  <c i="1" r="AG127"/>
  <c r="AG125"/>
  <c r="BB94"/>
  <c r="AX94"/>
  <c r="AU120"/>
  <c r="AZ120"/>
  <c r="AV120"/>
  <c r="AT120"/>
  <c r="AZ133"/>
  <c r="AV133"/>
  <c r="AT133"/>
  <c r="AN133"/>
  <c i="27" r="J32"/>
  <c i="1" r="AG121"/>
  <c r="AZ129"/>
  <c r="AV129"/>
  <c r="AT129"/>
  <c i="42" r="J30"/>
  <c i="1" r="AG139"/>
  <c r="BA94"/>
  <c r="AW94"/>
  <c r="AK30"/>
  <c r="BD94"/>
  <c r="W33"/>
  <c i="20" r="J30"/>
  <c i="1" r="AG113"/>
  <c r="AZ125"/>
  <c r="AV125"/>
  <c r="AT125"/>
  <c r="BC94"/>
  <c r="AY94"/>
  <c i="35" r="J32"/>
  <c i="1" r="AG131"/>
  <c r="AG129"/>
  <c i="20" l="1" r="J39"/>
  <c i="42" r="J39"/>
  <c i="27" r="J41"/>
  <c r="J98"/>
  <c i="1" r="AN129"/>
  <c i="35" r="J41"/>
  <c i="1" r="AN131"/>
  <c r="AN125"/>
  <c i="32" r="J41"/>
  <c i="1" r="AN127"/>
  <c r="AN113"/>
  <c r="AG120"/>
  <c r="AN121"/>
  <c r="AN139"/>
  <c r="AN120"/>
  <c r="AZ94"/>
  <c r="AV94"/>
  <c r="AK29"/>
  <c r="W30"/>
  <c r="W32"/>
  <c r="AU94"/>
  <c r="W31"/>
  <c i="40" r="J30"/>
  <c i="1" r="AG137"/>
  <c i="40" l="1" r="J39"/>
  <c i="1" r="AN137"/>
  <c r="AG94"/>
  <c r="AK26"/>
  <c r="AK35"/>
  <c r="AT94"/>
  <c r="W29"/>
  <c l="1" r="AN94"/>
</calcChain>
</file>

<file path=xl/sharedStrings.xml><?xml version="1.0" encoding="utf-8"?>
<sst xmlns="http://schemas.openxmlformats.org/spreadsheetml/2006/main">
  <si>
    <t>Export Komplet</t>
  </si>
  <si>
    <t/>
  </si>
  <si>
    <t>2.0</t>
  </si>
  <si>
    <t>ZAMOK</t>
  </si>
  <si>
    <t>False</t>
  </si>
  <si>
    <t>{6b813302-ba9b-401d-9210-594c706b5449}</t>
  </si>
  <si>
    <t>0,01</t>
  </si>
  <si>
    <t>21</t>
  </si>
  <si>
    <t>15</t>
  </si>
  <si>
    <t>REKAPITULACE STAVBY</t>
  </si>
  <si>
    <t xml:space="preserve">v ---  níže se nacházejí doplnkové a pomocné údaje k sestavám  --- v</t>
  </si>
  <si>
    <t>Návod na vyplnění</t>
  </si>
  <si>
    <t>0,001</t>
  </si>
  <si>
    <t>Kód:</t>
  </si>
  <si>
    <t>AKT</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</si>
  <si>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</si>
  <si>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</si>
  <si>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trati v úseku Krásná Studánka – Mníšek u Liberce</t>
  </si>
  <si>
    <t>KSO:</t>
  </si>
  <si>
    <t>CC-CZ:</t>
  </si>
  <si>
    <t>Místo:</t>
  </si>
  <si>
    <t xml:space="preserve"> </t>
  </si>
  <si>
    <t>Datum:</t>
  </si>
  <si>
    <t>30. 6. 2023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</si>
  <si>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</si>
  <si>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</si>
  <si>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</si>
  <si>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</si>
  <si>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</si>
  <si>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</si>
  <si>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</si>
  <si>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</si>
  <si>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</si>
  <si>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</si>
  <si>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</si>
  <si>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</si>
  <si>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</si>
  <si>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</si>
  <si>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</si>
  <si>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</si>
  <si>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</si>
  <si>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</si>
  <si>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</si>
  <si>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</si>
  <si>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</si>
  <si>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</si>
  <si>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</si>
  <si>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</si>
  <si>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</si>
  <si>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</si>
  <si>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</si>
  <si>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</si>
  <si>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</si>
  <si>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</si>
  <si>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</si>
  <si>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</si>
  <si>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</si>
  <si>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</si>
  <si>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</si>
  <si>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</si>
  <si>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</si>
  <si>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</si>
  <si>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</si>
  <si>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</si>
  <si>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</si>
  <si>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</si>
  <si>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</si>
  <si>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</si>
  <si>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</si>
  <si>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</si>
  <si>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</si>
  <si>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</si>
  <si>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</si>
  <si>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</si>
  <si>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</si>
  <si>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</si>
  <si>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</si>
  <si>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</si>
  <si>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01-11</t>
  </si>
  <si>
    <t>ŽST Mníšek u Liberce, staniční zabezpečovací zařízení</t>
  </si>
  <si>
    <t>STA</t>
  </si>
  <si>
    <t>1</t>
  </si>
  <si>
    <t>{b75bfbca-9bc3-48b2-b48d-1cec69362b30}</t>
  </si>
  <si>
    <t>2</t>
  </si>
  <si>
    <t>PS 01-31</t>
  </si>
  <si>
    <t>Liberec - Mníšek u L.,přejezdová zabezpečovací zařízení</t>
  </si>
  <si>
    <t>{e74cacac-ab94-49c1-b95f-2a590627efca}</t>
  </si>
  <si>
    <t>PS 02-01_DDTS</t>
  </si>
  <si>
    <t>PS 02-01</t>
  </si>
  <si>
    <t>{472a0d2a-5b8b-42d1-9821-a7e8a97d4a76}</t>
  </si>
  <si>
    <t>PS 02-02_DDTS</t>
  </si>
  <si>
    <t>PS 02-02</t>
  </si>
  <si>
    <t>{d9774022-8ede-4f7e-a3f8-7d02cdc77e50}</t>
  </si>
  <si>
    <t>PS 02-11_MK</t>
  </si>
  <si>
    <t>PS 02-11</t>
  </si>
  <si>
    <t>{a23433a0-6631-4233-8b39-a4563eba0df8}</t>
  </si>
  <si>
    <t>PS 02-12_MK</t>
  </si>
  <si>
    <t>PS 02-12</t>
  </si>
  <si>
    <t>{e356ef9a-65d5-492f-ada7-1658f20cd592}</t>
  </si>
  <si>
    <t>PS 02-31_Zapojovac</t>
  </si>
  <si>
    <t>PS 02-31</t>
  </si>
  <si>
    <t>{36a5f0a5-c059-4a0f-bb98-b234b6275ff2}</t>
  </si>
  <si>
    <t>PS 02-32_Zapojovac</t>
  </si>
  <si>
    <t>PS 02-32</t>
  </si>
  <si>
    <t>{2be64a47-884f-4422-a58d-a83575c24f60}</t>
  </si>
  <si>
    <t>PS 02-41_PZTS_PZZ</t>
  </si>
  <si>
    <t>PS 02-41</t>
  </si>
  <si>
    <t>{16731e19-058c-4778-b1f7-df36cd1dcf68}</t>
  </si>
  <si>
    <t>PS 02-42_PZTS_Mnisek</t>
  </si>
  <si>
    <t>PS 02-42</t>
  </si>
  <si>
    <t>{51a8ae93-b056-47e5-a8c3-24e223305566}</t>
  </si>
  <si>
    <t>PS 02-51_TK</t>
  </si>
  <si>
    <t>PS 02-51</t>
  </si>
  <si>
    <t>{43fad72e-127f-452b-8185-95398684a8ac}</t>
  </si>
  <si>
    <t>PS 02-52_TK</t>
  </si>
  <si>
    <t>PS 02-52</t>
  </si>
  <si>
    <t>{c08a21d4-3b18-49ad-8c35-8bf02ea7ce5d}</t>
  </si>
  <si>
    <t>PS 02-71_Sdel</t>
  </si>
  <si>
    <t>PS 02-71</t>
  </si>
  <si>
    <t>{04c7d60a-a881-4038-bc89-2a24c158de00}</t>
  </si>
  <si>
    <t>PS 02-72_Sdel</t>
  </si>
  <si>
    <t>PS 02-72</t>
  </si>
  <si>
    <t>{ce409ed5-f52f-47fa-9cbb-79d2601109b9}</t>
  </si>
  <si>
    <t>SO 10-01</t>
  </si>
  <si>
    <t>Liberec – Mníšek u L., železniční svršek</t>
  </si>
  <si>
    <t>{f2fe8e97-6428-400d-afd1-e680bf99e666}</t>
  </si>
  <si>
    <t>SO 10-01.1</t>
  </si>
  <si>
    <t xml:space="preserve"> Liberec – Mníšek u L., železniční svršek - následné podbití</t>
  </si>
  <si>
    <t>{17738827-3fbc-45f4-af1d-46d1ae6d8636}</t>
  </si>
  <si>
    <t>SO 10-02</t>
  </si>
  <si>
    <t>ŽST Mníšek u Liberce, železniční svršek</t>
  </si>
  <si>
    <t>{a8f84e76-fcf2-4339-9241-0c5992a7dc7c}</t>
  </si>
  <si>
    <t>SO 11-02</t>
  </si>
  <si>
    <t>ŽST Mníšek u Liberce, železniční spodek</t>
  </si>
  <si>
    <t>{fbdea803-ea4e-4156-9d03-3b72ce9e9112}</t>
  </si>
  <si>
    <t>SO 12-01</t>
  </si>
  <si>
    <t>ŽST Mníšek u Liberce Nástupiště</t>
  </si>
  <si>
    <t>{1363d7d8-0414-4f8f-92af-65f1e5953bb9}</t>
  </si>
  <si>
    <t>SO 13-01</t>
  </si>
  <si>
    <t>Liberec – Mníšek u L., žel.přejezd v km 168,993</t>
  </si>
  <si>
    <t>{da1a2dc1-e46a-49bf-a00c-e29e220f8a29}</t>
  </si>
  <si>
    <t>SO 13-02</t>
  </si>
  <si>
    <t>Liberec – Mníšek u L., žel. přejezd v km 169,674</t>
  </si>
  <si>
    <t>{66dac65d-0aa3-4a15-8bfd-292422d49f8b}</t>
  </si>
  <si>
    <t>SO 13-03</t>
  </si>
  <si>
    <t>Liberec – Mníšek u L., žel. přejezd v km 169,981</t>
  </si>
  <si>
    <t>{e60c9f3f-1fb6-42f2-8069-1a2337830c84}</t>
  </si>
  <si>
    <t>SO 13-04</t>
  </si>
  <si>
    <t>Liberec – Mníšek u L., žel. přejezd v km 170,490</t>
  </si>
  <si>
    <t>{ecddbfc2-2890-4a10-af09-35e612d4648a}</t>
  </si>
  <si>
    <t>SO 13-05</t>
  </si>
  <si>
    <t>ŽST Mníšek u Liberce, žel.přejezd v km 171,327</t>
  </si>
  <si>
    <t>{7f3720c9-2e08-4b81-919a-48d495eb0ef7}</t>
  </si>
  <si>
    <t>SO 21-01</t>
  </si>
  <si>
    <t>Liberec – Mníšek u L., propustek v km 170,605</t>
  </si>
  <si>
    <t>{5964899e-9d23-42fc-ae82-0ba93749f1c7}</t>
  </si>
  <si>
    <t>SO 30-01</t>
  </si>
  <si>
    <t xml:space="preserve">Liberec – Mníšek u L.,  sanace skalních zářezů</t>
  </si>
  <si>
    <t>{ce0c5b96-bfc3-4c13-a348-9d41b1c819ca}</t>
  </si>
  <si>
    <t>SO 30-01.1</t>
  </si>
  <si>
    <t xml:space="preserve">Liberec – Mníšek u L.,  sanace skalních zářezů úsek I. km 170,000 - 170,210</t>
  </si>
  <si>
    <t>Soupis</t>
  </si>
  <si>
    <t>{b6f4052c-6ea5-4a00-ad44-c0427c10948f}</t>
  </si>
  <si>
    <t>SO 30-01.2</t>
  </si>
  <si>
    <t xml:space="preserve">Liberec – Mníšek u L.,  sanace skalních zářezů úsek II. km 169,435 - 169,630</t>
  </si>
  <si>
    <t>{0289df59-5960-4085-aee2-8f6ce78c7791}</t>
  </si>
  <si>
    <t>SO 71-01</t>
  </si>
  <si>
    <t>ŽST Mníšek u Liberce, stav. úpravy technol. míst.</t>
  </si>
  <si>
    <t>{fb1457b2-f977-41a0-bfde-c53577711662}</t>
  </si>
  <si>
    <t>SO 77-01</t>
  </si>
  <si>
    <t>ŽST Mníšek u Liberce, Orientační systém</t>
  </si>
  <si>
    <t>{93180b11-fea8-48eb-b837-4ec60d367a69}</t>
  </si>
  <si>
    <t>SO 84-01</t>
  </si>
  <si>
    <t>ŽST Mníšek u Liberce, EOV</t>
  </si>
  <si>
    <t>{559d1af1-2858-4658-ab2d-b3725fda085a}</t>
  </si>
  <si>
    <t>R01</t>
  </si>
  <si>
    <t>Infrastruktura</t>
  </si>
  <si>
    <t>{a0e811cf-9494-4248-9ac3-bec56fdd77e8}</t>
  </si>
  <si>
    <t>R02</t>
  </si>
  <si>
    <t>Stavební část</t>
  </si>
  <si>
    <t>{7d62abdd-6a54-4cbb-9823-beb46f41c976}</t>
  </si>
  <si>
    <t>R03</t>
  </si>
  <si>
    <t>ON</t>
  </si>
  <si>
    <t>{12a626e0-7a9a-4a99-a8cd-38340296fcba}</t>
  </si>
  <si>
    <t>SO 86-01</t>
  </si>
  <si>
    <t>ŽST Liberec - Mníšek u L., přípojka NN pro PZS</t>
  </si>
  <si>
    <t>{fcbd6263-5b38-4390-afdc-ee4c0f7026de}</t>
  </si>
  <si>
    <t>{4a8876f0-e540-44ac-ab39-d152fc5f4fbf}</t>
  </si>
  <si>
    <t>{091f26ff-b6ba-4042-8af1-92a16d5091d7}</t>
  </si>
  <si>
    <t>{6debdfc5-a2c2-4d17-b673-1d8969e86678}</t>
  </si>
  <si>
    <t>SO 86-02</t>
  </si>
  <si>
    <t>ŽST Mníšek u Liberce, osvětlení a rozvody nn</t>
  </si>
  <si>
    <t>{9d2b0bc6-812f-42b5-82a1-8d17e2b8597d}</t>
  </si>
  <si>
    <t>{8aabe659-04e3-4ad7-894d-190255d5dc6e}</t>
  </si>
  <si>
    <t>{d26b5387-a9d9-4821-9298-a26da9d1f852}</t>
  </si>
  <si>
    <t>{5ff33499-a9f0-48d1-9bda-a9e709d01e0d}</t>
  </si>
  <si>
    <t>SO 90-90</t>
  </si>
  <si>
    <t>Liberec - Mníšek u L. odpady</t>
  </si>
  <si>
    <t>{50de7cd4-e251-492e-bf78-b7ef1f39776d}</t>
  </si>
  <si>
    <t>SO 98-98</t>
  </si>
  <si>
    <t>Liberec - Mníšek u L. Všeobecný stavební objekt</t>
  </si>
  <si>
    <t>{15486b67-920b-4879-9d1f-842f42d4df4b}</t>
  </si>
  <si>
    <t>SO 99-99</t>
  </si>
  <si>
    <t>Liberec - Mníšek u L. Materiál objednatele</t>
  </si>
  <si>
    <t>{7ec1c976-dd0c-4c0e-9890-a8e90696ce61}</t>
  </si>
  <si>
    <t>KRYCÍ LIST SOUPISU PRACÍ</t>
  </si>
  <si>
    <t>Objekt:</t>
  </si>
  <si>
    <t>PS 01-11 - ŽST Mníšek u Liberce, staniční zabezpečovací zařízení</t>
  </si>
  <si>
    <t>REKAPITULACE ČLENĚNÍ SOUPISU PRACÍ</t>
  </si>
  <si>
    <t>Kód dílu - Popis</t>
  </si>
  <si>
    <t>Cena celkem [CZK]</t>
  </si>
  <si>
    <t>Náklady ze soupisu prací</t>
  </si>
  <si>
    <t>-1</t>
  </si>
  <si>
    <t>HSV - Práce a dodávky elektro HSV</t>
  </si>
  <si>
    <t xml:space="preserve">    1 - Zemní práce</t>
  </si>
  <si>
    <t>AC - napájneí AC</t>
  </si>
  <si>
    <t>DC - napájení DC</t>
  </si>
  <si>
    <t>KAB - Kabelizace</t>
  </si>
  <si>
    <t xml:space="preserve">    KABEL - kabely, vodiče, šňůry</t>
  </si>
  <si>
    <t xml:space="preserve">    5 - Komunikace pozemní</t>
  </si>
  <si>
    <t>PSV - Práce a dodávky PSV</t>
  </si>
  <si>
    <t xml:space="preserve">    742 - Elektroinstalace - slaboproud</t>
  </si>
  <si>
    <t>M - Práce a dodávky M</t>
  </si>
  <si>
    <t xml:space="preserve">    22-M - Montáže technologických zařízení pro dopravní stavby</t>
  </si>
  <si>
    <t xml:space="preserve">    46-M - Zemní práce při extr.mont.pracích</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</si>
  <si>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</si>
  <si>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</si>
  <si>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</si>
  <si>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</si>
  <si>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</si>
  <si>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</si>
  <si>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</si>
  <si>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</si>
  <si>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</si>
  <si>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</si>
  <si>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</si>
  <si>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</si>
  <si>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</si>
  <si>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</si>
  <si>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</si>
  <si>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elektro HSV</t>
  </si>
  <si>
    <t>ROZPOCET</t>
  </si>
  <si>
    <t>Zemní práce</t>
  </si>
  <si>
    <t>K</t>
  </si>
  <si>
    <t>131551102R</t>
  </si>
  <si>
    <t>Hloubení jam nezapažených v hornině třídy těžitelnosti III skupiny 6 objem do 50 m3 strojně</t>
  </si>
  <si>
    <t>m3</t>
  </si>
  <si>
    <t>4</t>
  </si>
  <si>
    <t>PP</t>
  </si>
  <si>
    <t>132551255R</t>
  </si>
  <si>
    <t>Hloubení rýh nezapažených š do 2000 mm v hornině třídy těžitelnosti III skupiny 6 objem do 1000 m3 strojně</t>
  </si>
  <si>
    <t>3</t>
  </si>
  <si>
    <t>174151101R</t>
  </si>
  <si>
    <t>Zásyp jam, šachet rýh nebo kolem objektů sypaninou se zhutněním</t>
  </si>
  <si>
    <t>6</t>
  </si>
  <si>
    <t>181151321R</t>
  </si>
  <si>
    <t>Plošná úprava terénu přes 500 m2 zemina skupiny 1 až 4 nerovnosti přes 100 do 150 mm v rovinně a svahu do 1:5</t>
  </si>
  <si>
    <t>m2</t>
  </si>
  <si>
    <t>8</t>
  </si>
  <si>
    <t>5</t>
  </si>
  <si>
    <t>M</t>
  </si>
  <si>
    <t>7590120090</t>
  </si>
  <si>
    <t>Skříně Skříň kabelová pomocná SKP 76 svorkovnice WAGO (CV490449013)</t>
  </si>
  <si>
    <t>kus</t>
  </si>
  <si>
    <t>10</t>
  </si>
  <si>
    <t>7590521514</t>
  </si>
  <si>
    <t>Venkovní vedení kabelová - metalické sítě Plněné, párované s ochr. vodičem TCEKPFLEY 3 P 1,0 D</t>
  </si>
  <si>
    <t>m</t>
  </si>
  <si>
    <t>12</t>
  </si>
  <si>
    <t>7</t>
  </si>
  <si>
    <t>7590521519</t>
  </si>
  <si>
    <t>Venkovní vedení kabelová - metalické sítě Plněné, párované s ochr. vodičem TCEKPFLEY 4 P 1,0 D</t>
  </si>
  <si>
    <t>14</t>
  </si>
  <si>
    <t>7590521529</t>
  </si>
  <si>
    <t>Venkovní vedení kabelová - metalické sítě Plněné, párované s ochr. vodičem TCEKPFLEY 7 P 1,0 D</t>
  </si>
  <si>
    <t>16</t>
  </si>
  <si>
    <t>9</t>
  </si>
  <si>
    <t>7590521534</t>
  </si>
  <si>
    <t>Venkovní vedení kabelová - metalické sítě Plněné, párované s ochr. vodičem TCEKPFLEY 12 P 1,0 D</t>
  </si>
  <si>
    <t>18</t>
  </si>
  <si>
    <t>7590521544</t>
  </si>
  <si>
    <t>Venkovní vedení kabelová - metalické sítě Plněné, párované s ochr. vodičem TCEKPFLEY 24 P 1,0 D</t>
  </si>
  <si>
    <t>20</t>
  </si>
  <si>
    <t>11</t>
  </si>
  <si>
    <t>7590521554</t>
  </si>
  <si>
    <t>Venkovní vedení kabelová - metalické sítě Plněné, párované s ochr. vodičem TCEKPFLEY 48 P 1,0 D</t>
  </si>
  <si>
    <t>22</t>
  </si>
  <si>
    <t>7590541439</t>
  </si>
  <si>
    <t>Slaboproudé rozvody, kabely pro přívod a vnitřní instalaci Spojky metalických kabelů a příslušenství Teplem smrštitelná zesílená spojka pro netlakované kabely XAGA 500-43/8-300/EY</t>
  </si>
  <si>
    <t>24</t>
  </si>
  <si>
    <t>13</t>
  </si>
  <si>
    <t>7592010152</t>
  </si>
  <si>
    <t>Kolové senzory a snímače počítačů náprav Montážní sada neoprénové ochr.hadice</t>
  </si>
  <si>
    <t>26</t>
  </si>
  <si>
    <t>7592010142</t>
  </si>
  <si>
    <t>Kolové senzory a snímače počítačů náprav Neoprénová ochr. hadice 4,8 m</t>
  </si>
  <si>
    <t>28</t>
  </si>
  <si>
    <t>7593311080</t>
  </si>
  <si>
    <t>Konstrukční díly Svorkovnice WAGO 870 lichá lišta (CV724905011)</t>
  </si>
  <si>
    <t>30</t>
  </si>
  <si>
    <t>7593311090</t>
  </si>
  <si>
    <t>Konstrukční díly Svorkovnice WAGO 870 sudá lišta (CV724905010)</t>
  </si>
  <si>
    <t>32</t>
  </si>
  <si>
    <t>17</t>
  </si>
  <si>
    <t>7593500600</t>
  </si>
  <si>
    <t>Trasy kabelového vedení Kabelové krycí desky a pásy Fólie výstražná modrá š. 34cm (HM0673909991034)</t>
  </si>
  <si>
    <t>34</t>
  </si>
  <si>
    <t>7593501100</t>
  </si>
  <si>
    <t>Trasy kabelového vedení Ohebná dvouplášťová korugovaná chránička KF 09200 průměr 200/172 mm</t>
  </si>
  <si>
    <t>36</t>
  </si>
  <si>
    <t>19</t>
  </si>
  <si>
    <t>7593501495</t>
  </si>
  <si>
    <t>Trasy kabelového vedení Kabelové komory ROMOLD KS 100.60/115</t>
  </si>
  <si>
    <t>38</t>
  </si>
  <si>
    <t>7593501520</t>
  </si>
  <si>
    <t>Trasy kabelového vedení Kabelové komory ROMOLD Víko plastové prům. 63 pochozí vodotěsné</t>
  </si>
  <si>
    <t>40</t>
  </si>
  <si>
    <t>7593501825</t>
  </si>
  <si>
    <t>Trasy kabelového vedení Lokátory a markery Ball Marker 1428 - XR ID, fialový zabezpečováci zapisovatelný</t>
  </si>
  <si>
    <t>42</t>
  </si>
  <si>
    <t>7591010030</t>
  </si>
  <si>
    <t>Přestavníky Přestavník elektromotorický EP 631.1/P (CV200319001)</t>
  </si>
  <si>
    <t>44</t>
  </si>
  <si>
    <t>23</t>
  </si>
  <si>
    <t>7591300190</t>
  </si>
  <si>
    <t xml:space="preserve">Zámky Skříň ochranná ČD  (HM0404156050000)</t>
  </si>
  <si>
    <t>46</t>
  </si>
  <si>
    <t>7591300212</t>
  </si>
  <si>
    <t>Zámky Zámek výměn. jednoduchý odtlačný univerzální (HM0404156080000)</t>
  </si>
  <si>
    <t>48</t>
  </si>
  <si>
    <t>25</t>
  </si>
  <si>
    <t>7591090110</t>
  </si>
  <si>
    <t>Díly pro zemní montáž přestavníků Ohrádka přestavníku POP KPS (HM0321859992206)</t>
  </si>
  <si>
    <t>50</t>
  </si>
  <si>
    <t>7596910070</t>
  </si>
  <si>
    <t>Venkovní telefonní objekty Základ pod telefon 17x37x150cm (HM0592110050000)</t>
  </si>
  <si>
    <t>52</t>
  </si>
  <si>
    <t>27</t>
  </si>
  <si>
    <t>7590140190</t>
  </si>
  <si>
    <t>Závěry Závěr kabelový UKMP-WM (CV736719001)</t>
  </si>
  <si>
    <t>54</t>
  </si>
  <si>
    <t>7590190040</t>
  </si>
  <si>
    <t xml:space="preserve">Ostatní Uzávěr šroubový  (CV721039001)</t>
  </si>
  <si>
    <t>56</t>
  </si>
  <si>
    <t>29</t>
  </si>
  <si>
    <t>7591080210</t>
  </si>
  <si>
    <t xml:space="preserve">Ostatní náhradní díly EP600 Klika ruční úplná  (CV201115041M)</t>
  </si>
  <si>
    <t>58</t>
  </si>
  <si>
    <t>7591090010</t>
  </si>
  <si>
    <t xml:space="preserve">Díly pro zemní montáž přestavníků Deska základ.pod přestav. 700x460  (HM0592139997046)</t>
  </si>
  <si>
    <t>60</t>
  </si>
  <si>
    <t>31</t>
  </si>
  <si>
    <t>7591030123</t>
  </si>
  <si>
    <t>Kontrolní tyče Tyč kontrolní kloubová sestavená krátká III (CV030929003)</t>
  </si>
  <si>
    <t>62</t>
  </si>
  <si>
    <t>7591030133</t>
  </si>
  <si>
    <t>Kontrolní tyče Tyč kontrolní kloubová sestavená dlouhá III (CV030939003)</t>
  </si>
  <si>
    <t>64</t>
  </si>
  <si>
    <t>33</t>
  </si>
  <si>
    <t>7591080805</t>
  </si>
  <si>
    <t>Ostatní náhradní díly EP600 Spojnice přestavníková na jednoduché výhybce s čelisť.závěrem (č.v.031049001)</t>
  </si>
  <si>
    <t>66</t>
  </si>
  <si>
    <t>7591050020</t>
  </si>
  <si>
    <t>Kryty Kryt kontrolních pravítek úplný (CV030729002)</t>
  </si>
  <si>
    <t>68</t>
  </si>
  <si>
    <t>35</t>
  </si>
  <si>
    <t>7591080780</t>
  </si>
  <si>
    <t>Ostatní náhradní díly EP600 Souprava připevňovací kloubová elmot.přestav. (CV030839011)</t>
  </si>
  <si>
    <t>70</t>
  </si>
  <si>
    <t>7593330040</t>
  </si>
  <si>
    <t>Výměnné díly Relé NMŠ 1-2000 (HM0404221990407)</t>
  </si>
  <si>
    <t>72</t>
  </si>
  <si>
    <t>37</t>
  </si>
  <si>
    <t>7593330160</t>
  </si>
  <si>
    <t>Výměnné díly Relé NMŠ 2-4000 (HM0404221990419)</t>
  </si>
  <si>
    <t>74</t>
  </si>
  <si>
    <t>R2</t>
  </si>
  <si>
    <t>Kabelové rošty a žlaby, betonový kabelový žlab BG KK 3 - položený kryt 1000/400/160</t>
  </si>
  <si>
    <t>76</t>
  </si>
  <si>
    <t>39</t>
  </si>
  <si>
    <t>5961176415</t>
  </si>
  <si>
    <t>Čelisťový závěr I. ČZ pro JS49 jazyk nefrézovaný 1:12-500 (klasik 2x závěr) I.generace</t>
  </si>
  <si>
    <t>78</t>
  </si>
  <si>
    <t>5961176335</t>
  </si>
  <si>
    <t>Čelisťový závěr ČZ dvouzávěrový pro JS49 1:12-500 (klasik 2x závěr) II.generace</t>
  </si>
  <si>
    <t>80</t>
  </si>
  <si>
    <t>41</t>
  </si>
  <si>
    <t>R3</t>
  </si>
  <si>
    <t>Kabelové rošty a žlaby, dekl kabelový žlab BG KK 3 500/500/65 vystužený</t>
  </si>
  <si>
    <t>82</t>
  </si>
  <si>
    <t>84</t>
  </si>
  <si>
    <t>43</t>
  </si>
  <si>
    <t>86</t>
  </si>
  <si>
    <t>7590521539</t>
  </si>
  <si>
    <t>Venkovní vedení kabelová - metalické sítě Plněné, párované s ochr. vodičem TCEKPFLEY 16 P 1,0 D</t>
  </si>
  <si>
    <t>88</t>
  </si>
  <si>
    <t>45</t>
  </si>
  <si>
    <t>7593501495.1</t>
  </si>
  <si>
    <t>90</t>
  </si>
  <si>
    <t>7592005050</t>
  </si>
  <si>
    <t>Montáž počítacího bodu (senzoru) RSR 180</t>
  </si>
  <si>
    <t>92</t>
  </si>
  <si>
    <t>47</t>
  </si>
  <si>
    <t>7592010270</t>
  </si>
  <si>
    <t>Kolové senzory a snímače počítačů náprav Zkušební přípravek PB200</t>
  </si>
  <si>
    <t>94</t>
  </si>
  <si>
    <t>7594305015</t>
  </si>
  <si>
    <t>Montáž součástí počítače náprav neoprénové ochranné hadice se soupravou pro upevnění k pražci</t>
  </si>
  <si>
    <t>96</t>
  </si>
  <si>
    <t>49</t>
  </si>
  <si>
    <t>7592010166</t>
  </si>
  <si>
    <t>Kolové senzory a snímače počítačů náprav Upevňovací souprava SK140</t>
  </si>
  <si>
    <t>98</t>
  </si>
  <si>
    <t>7594305025</t>
  </si>
  <si>
    <t>Montáž součástí počítače náprav přepěťové ochrany napájení</t>
  </si>
  <si>
    <t>100</t>
  </si>
  <si>
    <t>51</t>
  </si>
  <si>
    <t>7592010102</t>
  </si>
  <si>
    <t>Kolové senzory a snímače počítačů náprav Snímač průjezdu kola RSR 180 (5 m kabel)</t>
  </si>
  <si>
    <t>102</t>
  </si>
  <si>
    <t>7594305040</t>
  </si>
  <si>
    <t>Montáž součástí počítače náprav upevňovací kolejnicové čelisti SK 140</t>
  </si>
  <si>
    <t>104</t>
  </si>
  <si>
    <t>53</t>
  </si>
  <si>
    <t>7592010172</t>
  </si>
  <si>
    <t>Kolové senzory a snímače počítačů náprav Připevňovací čep BBK pro upevňovací soupravu SK140</t>
  </si>
  <si>
    <t>pár</t>
  </si>
  <si>
    <t>106</t>
  </si>
  <si>
    <t>7592010176</t>
  </si>
  <si>
    <t>Kolové senzory a snímače počítačů náprav Matice samojistná FS M10</t>
  </si>
  <si>
    <t>108</t>
  </si>
  <si>
    <t>55</t>
  </si>
  <si>
    <t>7592010178</t>
  </si>
  <si>
    <t>Kolové senzory a snímače počítačů náprav Matice samojistná FS M12</t>
  </si>
  <si>
    <t>110</t>
  </si>
  <si>
    <t>7592010186</t>
  </si>
  <si>
    <t>Kolové senzory a snímače počítačů náprav Přepěťová ochrana EPO</t>
  </si>
  <si>
    <t>112</t>
  </si>
  <si>
    <t>AC</t>
  </si>
  <si>
    <t>napájneí AC</t>
  </si>
  <si>
    <t>57</t>
  </si>
  <si>
    <t>7593320534</t>
  </si>
  <si>
    <t>Prvky Trafo TOC F5056-034 3kVA 3x400/230V//3x400/230V (HM0374255990005)</t>
  </si>
  <si>
    <t>114</t>
  </si>
  <si>
    <t>7592910315</t>
  </si>
  <si>
    <t>Baterie Staniční akumulátory Rekombinační zátka AquaGen Premium Top V (použití od 301 Ah)</t>
  </si>
  <si>
    <t>116</t>
  </si>
  <si>
    <t>59</t>
  </si>
  <si>
    <t>7592920155</t>
  </si>
  <si>
    <t>Baterie Staniční akumulátory Pb článek 2V/800 Ah C10 s pancéřovanou trubkovou elektrodou, uzavřený větraný, cena včetně spojovacího materiálu a bateriového nosiče či stojanu</t>
  </si>
  <si>
    <t>118</t>
  </si>
  <si>
    <t>7593000280</t>
  </si>
  <si>
    <t>Dobíječe, usměrňovače, napáječe Usměrňovač D400 G24/125, stacionární oceloplechová skříň 1500x600x600, rozšířená stavová indikace opticky i bezpotenciálově, autoamtické testování baterie, programovatelná nabíjecí automatika.</t>
  </si>
  <si>
    <t>120</t>
  </si>
  <si>
    <t>61</t>
  </si>
  <si>
    <t>7593320496</t>
  </si>
  <si>
    <t>Prvky Trafo JOC U4050-0340 - 920VA, 220-230-240/150-160-170-220-230V, IP00, PW (HM0374212300435)</t>
  </si>
  <si>
    <t>122</t>
  </si>
  <si>
    <t>7592305030</t>
  </si>
  <si>
    <t>Montáž transformátoru oddělovacího do 5 kVA - usazení a zapojení</t>
  </si>
  <si>
    <t>124</t>
  </si>
  <si>
    <t>DC</t>
  </si>
  <si>
    <t>napájení DC</t>
  </si>
  <si>
    <t>63</t>
  </si>
  <si>
    <t>7592905032</t>
  </si>
  <si>
    <t>Montáž bloku baterie olověné 2 V a 4 V kapacity přes 200 Ah - postavení článku, připojení vodičů, ochrana svorek vazelinou, změření napětí, u tekutých baterií kontrola elektrolytu s případným doplněním destilovanou vodou</t>
  </si>
  <si>
    <t>126</t>
  </si>
  <si>
    <t>7593310000R1</t>
  </si>
  <si>
    <t>Konstrukční díly Skříň kabelová DIN včetně doplnění PO pro PN</t>
  </si>
  <si>
    <t>128</t>
  </si>
  <si>
    <t>65</t>
  </si>
  <si>
    <t>7593310000R2</t>
  </si>
  <si>
    <t>Konstrukční díly Skříň (stojan) napájecí skříň NS s měniči</t>
  </si>
  <si>
    <t>130</t>
  </si>
  <si>
    <t>7593310000R3</t>
  </si>
  <si>
    <t>Konstrukční díly Skříň (stojan) logiky Počítačů náprav a TP PN(včetně pomocného materiálu)</t>
  </si>
  <si>
    <t>132</t>
  </si>
  <si>
    <t>67</t>
  </si>
  <si>
    <t>7593005022</t>
  </si>
  <si>
    <t>Montáž dobíječe, usměrňovače, napáječe skříňového vysokého - včetně připojení vodičů elektrické sítě ss rozvodu a uzemnění, přezkoušení funkce</t>
  </si>
  <si>
    <t>134</t>
  </si>
  <si>
    <t>7593310000R4</t>
  </si>
  <si>
    <t>Konstrukční díly Skříň (stojan)technologie a TP</t>
  </si>
  <si>
    <t>136</t>
  </si>
  <si>
    <t>69</t>
  </si>
  <si>
    <t>7593310860</t>
  </si>
  <si>
    <t xml:space="preserve">Konstrukční díly Stojan pod baterie  (CV621849001)</t>
  </si>
  <si>
    <t>138</t>
  </si>
  <si>
    <t>7598095225</t>
  </si>
  <si>
    <t>Kapacitní zkouška baterie staniční (bez ohledu na počet článků)</t>
  </si>
  <si>
    <t>140</t>
  </si>
  <si>
    <t>KAB</t>
  </si>
  <si>
    <t>Kabelizace</t>
  </si>
  <si>
    <t>KABEL</t>
  </si>
  <si>
    <t>kabely, vodiče, šňůry</t>
  </si>
  <si>
    <t>71</t>
  </si>
  <si>
    <t>7492501760</t>
  </si>
  <si>
    <t xml:space="preserve">Kabely, vodiče, šňůry Cu - nn Kabel silový 2 a 3-žílový Cu, plastová izolace CYKY 3J1,5  (3Cx 1,5)</t>
  </si>
  <si>
    <t>142</t>
  </si>
  <si>
    <t>7492501950</t>
  </si>
  <si>
    <t>Kabely, vodiče, šňůry Cu - nn Kabel silový 4 a 5-žílový Cu, plastová izolace CYKY 4O4 (4Dx4)</t>
  </si>
  <si>
    <t>144</t>
  </si>
  <si>
    <t>73</t>
  </si>
  <si>
    <t>7590540619</t>
  </si>
  <si>
    <t xml:space="preserve">Slaboproudé rozvody, kabely pro přívod a vnitřní instalaci UTP/FTP kategorie 6a,  250MHz  1 Gbps UTP Nestíněný,  vnitřní, drát, nehořlavý, bezhalogenní, nízkodýmavý</t>
  </si>
  <si>
    <t>146</t>
  </si>
  <si>
    <t>7594400050</t>
  </si>
  <si>
    <t>Snímače polohy jazyků a PHS Snímač polohy jazyka SPA 21.3 (CV202219003)</t>
  </si>
  <si>
    <t>148</t>
  </si>
  <si>
    <t>75</t>
  </si>
  <si>
    <t>7492500850</t>
  </si>
  <si>
    <t>Kabely, vodiče, šňůry Cu - nn Vodič jednožílový Cu, plastová izolace H07V-K 16 černý (CYA)</t>
  </si>
  <si>
    <t>150</t>
  </si>
  <si>
    <t>7492500880</t>
  </si>
  <si>
    <t>Kabely, vodiče, šňůry Cu - nn Vodič jednožílový Cu, plastová izolace H07V-K 16 žz (CYA)</t>
  </si>
  <si>
    <t>152</t>
  </si>
  <si>
    <t>77</t>
  </si>
  <si>
    <t>7492501000</t>
  </si>
  <si>
    <t>Kabely, vodiče, šňůry Cu - nn Vodič jednožílový Cu, plastová izolace H07V-K 25 černý (CYA)</t>
  </si>
  <si>
    <t>154</t>
  </si>
  <si>
    <t>7492501230</t>
  </si>
  <si>
    <t>Kabely, vodiče, šňůry Cu - nn Vodič jednožílový Cu, plastová izolace H07V-K 50 černý (CYA)</t>
  </si>
  <si>
    <t>156</t>
  </si>
  <si>
    <t>79</t>
  </si>
  <si>
    <t>7590720600</t>
  </si>
  <si>
    <t>Součásti světelných návěstidel Štítek označovací plastový pro návěstidlo</t>
  </si>
  <si>
    <t>158</t>
  </si>
  <si>
    <t>Komunikace pozemní</t>
  </si>
  <si>
    <t>5915005040</t>
  </si>
  <si>
    <t>Hloubení rýh nebo jam ručně na železničním spodku v hornině třídy těžitelnosti II skupiny 4</t>
  </si>
  <si>
    <t>160</t>
  </si>
  <si>
    <t>PSV</t>
  </si>
  <si>
    <t>Práce a dodávky PSV</t>
  </si>
  <si>
    <t>742</t>
  </si>
  <si>
    <t>Elektroinstalace - slaboproud</t>
  </si>
  <si>
    <t>81</t>
  </si>
  <si>
    <t>75B211R</t>
  </si>
  <si>
    <t>JEDNOTNÉ OVLÁDACÍ PRACOVIŠTĚ (JOP), TECHNOLOGIE, NEZÁLOHOVANÉ - DODÁVKA</t>
  </si>
  <si>
    <t>KUS</t>
  </si>
  <si>
    <t>162</t>
  </si>
  <si>
    <t>75B217R</t>
  </si>
  <si>
    <t>JEDNOTNÉ OVLÁDACÍ PRACOVIŠTĚ (JOP), TECHNOLOGIE, NEZÁLOHOVANÉ - MONTÁŽ</t>
  </si>
  <si>
    <t>164</t>
  </si>
  <si>
    <t>83</t>
  </si>
  <si>
    <t>75B227R</t>
  </si>
  <si>
    <t>SERVISNÍ A DIAGNOSTICKÉ PRACOVIŠTĚ, TECHNOLOGIE - MONTÁŽ</t>
  </si>
  <si>
    <t>166</t>
  </si>
  <si>
    <t>75B229R</t>
  </si>
  <si>
    <t xml:space="preserve">SERVISNÍ A DIAGNOSTICKÉ PRACOVIŠTĚ,  TECHNOLOGIE - ÚPRAVA</t>
  </si>
  <si>
    <t>168</t>
  </si>
  <si>
    <t>85</t>
  </si>
  <si>
    <t>75B231R</t>
  </si>
  <si>
    <t>GRAFICKO-TECHNOLOGICKÁ NADSTAVBA - DODÁVKA</t>
  </si>
  <si>
    <t>170</t>
  </si>
  <si>
    <t>75B237R</t>
  </si>
  <si>
    <t>GRAFICKO-TECHNOLOGICKÁ NADSTAVBA - MONTÁŽ</t>
  </si>
  <si>
    <t>172</t>
  </si>
  <si>
    <t>87</t>
  </si>
  <si>
    <t>741910401R</t>
  </si>
  <si>
    <t>Montáž žlab plastový šířky do 100 mm s víkem</t>
  </si>
  <si>
    <t>174</t>
  </si>
  <si>
    <t>998741101R</t>
  </si>
  <si>
    <t>Přesun hmot tonážní pro silnoproud v objektech v do 6 m</t>
  </si>
  <si>
    <t>t</t>
  </si>
  <si>
    <t>176</t>
  </si>
  <si>
    <t>89</t>
  </si>
  <si>
    <t>702902R</t>
  </si>
  <si>
    <t>ZASYPÁNÍ KABELOVÉHO ŽLABU VRSTVOU Z PŘESÁTÉHO PÍSKU ČI VÝKOPKU SVĚTLÉ ŠÍŘKY PŘES 120 DO 250 MM</t>
  </si>
  <si>
    <t>178</t>
  </si>
  <si>
    <t>75B261R</t>
  </si>
  <si>
    <t>NÁBYTEK PRO JOP A SERVISNÍ A DIAGNOSTICKÉ PRACOVIŠTĚ - STOLY PEVNÉ PRO JEDNO PRACOVIŠTĚ - DODÁVKA</t>
  </si>
  <si>
    <t>180</t>
  </si>
  <si>
    <t>91</t>
  </si>
  <si>
    <t>75B267R</t>
  </si>
  <si>
    <t>NÁBYTEK PRO JOP A SERVISNÍ A DIAGNOSTICKÉ PRACOVIŠTĚ - STOLY PEVNÉ PRO JEDNO PRACOVIŠTĚ - MONTÁŽ</t>
  </si>
  <si>
    <t>182</t>
  </si>
  <si>
    <t>75B871R</t>
  </si>
  <si>
    <t>ZAŘÍZENÍ BEZPEČNÉ KOMUNIKACE MEZI ZABEZPEČOVACÍMI ZAŘÍZENÍMI (32 PERIFERIÍ) - DODÁVKA</t>
  </si>
  <si>
    <t>184</t>
  </si>
  <si>
    <t>93</t>
  </si>
  <si>
    <t>75B877R</t>
  </si>
  <si>
    <t>ZAŘÍZENÍ BEZPEČNÉ KOMUNIKACE MEZI ZABEZPEČOVACÍMI ZAŘÍZENÍMI (32 PERIFERIÍ) - MONTÁŽ</t>
  </si>
  <si>
    <t>186</t>
  </si>
  <si>
    <t>75B911R</t>
  </si>
  <si>
    <t>ZÁKLADNÍ SW ELEKTRONICKÉHO STAVĚDLA S RELÉOVÝM ROZHRANÍM - DODÁVKA</t>
  </si>
  <si>
    <t>188</t>
  </si>
  <si>
    <t>95</t>
  </si>
  <si>
    <t>75B981R</t>
  </si>
  <si>
    <t>SW PRO GRAFICKO-TECHNOLOGICKOU NADSTAVBU - DODÁVKA</t>
  </si>
  <si>
    <t>190</t>
  </si>
  <si>
    <t>75B987R</t>
  </si>
  <si>
    <t>SW PRO GRAFICKO-TECHNOLOGICKOU NADSTAVBU - MONTÁŽ</t>
  </si>
  <si>
    <t>192</t>
  </si>
  <si>
    <t>Práce a dodávky M</t>
  </si>
  <si>
    <t>22-M</t>
  </si>
  <si>
    <t>Montáže technologických zařízení pro dopravní stavby</t>
  </si>
  <si>
    <t>97</t>
  </si>
  <si>
    <t>220800045R</t>
  </si>
  <si>
    <t>Montáž výkolejky ruční návěst vpravo/vlevo na straně výkolejky</t>
  </si>
  <si>
    <t>194</t>
  </si>
  <si>
    <t>220800083R</t>
  </si>
  <si>
    <t>Vybavení 1 výměny čelisťovými závěry výměn - 1 pár závěru včetně vrtání připevňovacích otvorů</t>
  </si>
  <si>
    <t>souprava</t>
  </si>
  <si>
    <t>196</t>
  </si>
  <si>
    <t>46-M</t>
  </si>
  <si>
    <t>Zemní práce při extr.mont.pracích</t>
  </si>
  <si>
    <t>99</t>
  </si>
  <si>
    <t>460010021</t>
  </si>
  <si>
    <t>Vytyčení trasy vedení podzemního v obvodu železniční stanice</t>
  </si>
  <si>
    <t>km</t>
  </si>
  <si>
    <t>198</t>
  </si>
  <si>
    <t>460010023</t>
  </si>
  <si>
    <t>Vytyčení trasy vedení kabelového podzemního v terénu volném</t>
  </si>
  <si>
    <t>200</t>
  </si>
  <si>
    <t>101</t>
  </si>
  <si>
    <t>460631215R</t>
  </si>
  <si>
    <t>Řízené horizontální vrtání při elektromontážích v hornině tř. těžitelnosti I a II skupiny 1 až 4 vnějšího průměru přes 140 do 225 mm</t>
  </si>
  <si>
    <t>202</t>
  </si>
  <si>
    <t>460661113R</t>
  </si>
  <si>
    <t>Kabelové lože z písku pro kabely nn bez zakrytí š lože přes 50 do 65 cm</t>
  </si>
  <si>
    <t>204</t>
  </si>
  <si>
    <t>103</t>
  </si>
  <si>
    <t>460661114R</t>
  </si>
  <si>
    <t>Kabelové lože z písku pro kabely nn bez zakrytí š lože přes 65 do 80 cm</t>
  </si>
  <si>
    <t>206</t>
  </si>
  <si>
    <t>58337310R</t>
  </si>
  <si>
    <t>štěrkopísek frakce 0/4</t>
  </si>
  <si>
    <t>256</t>
  </si>
  <si>
    <t>208</t>
  </si>
  <si>
    <t>105</t>
  </si>
  <si>
    <t>460741141R</t>
  </si>
  <si>
    <t>Osazení kabelových prostupů z trub betonových do otvoru ve zdivu průměru do 15 cm</t>
  </si>
  <si>
    <t>210</t>
  </si>
  <si>
    <t>469981111R</t>
  </si>
  <si>
    <t>Přesun hmot pro pomocné stavební práce při elektromotážích</t>
  </si>
  <si>
    <t>212</t>
  </si>
  <si>
    <t>OST</t>
  </si>
  <si>
    <t>Ostatní</t>
  </si>
  <si>
    <t>107</t>
  </si>
  <si>
    <t>7491652040</t>
  </si>
  <si>
    <t>Montáž vnějšího uzemnění zemnící tyče z pozinkované oceli (FeZn), délky do 2 m</t>
  </si>
  <si>
    <t>262144</t>
  </si>
  <si>
    <t>214</t>
  </si>
  <si>
    <t>7590140180</t>
  </si>
  <si>
    <t>Závěry Závěr kabelový UPMP-WM VII. (CV736709007)</t>
  </si>
  <si>
    <t>216</t>
  </si>
  <si>
    <t>109</t>
  </si>
  <si>
    <t>7590525115</t>
  </si>
  <si>
    <t>Montáž kabelu závlačného ruční zatahování do rour kabelovodů TCE/KE, KFE, KEZE s jádrem 1 mm 1 až 7 P</t>
  </si>
  <si>
    <t>218</t>
  </si>
  <si>
    <t>7590525126</t>
  </si>
  <si>
    <t>Montáž kabelu metalického zatažení do chráničky přes 2 do 4 kg/m</t>
  </si>
  <si>
    <t>220</t>
  </si>
  <si>
    <t>111</t>
  </si>
  <si>
    <t>7590525230</t>
  </si>
  <si>
    <t>Montáž kabelu návěstního volně uloženého s jádrem 1 mm Cu TCEKEZE, TCEKFE, TCEKPFLEY, TCEKPFLEZE do 7 P</t>
  </si>
  <si>
    <t>222</t>
  </si>
  <si>
    <t>7590525231</t>
  </si>
  <si>
    <t>Montáž kabelu návěstního volně uloženého s jádrem 1 mm Cu TCEKEZE, TCEKFE, TCEKPFLEY, TCEKPFLEZE do 16 P</t>
  </si>
  <si>
    <t>224</t>
  </si>
  <si>
    <t>113</t>
  </si>
  <si>
    <t>7590525232</t>
  </si>
  <si>
    <t>Montáž kabelu návěstního volně uloženého s jádrem 1 mm Cu TCEKEZE, TCEKFE, TCEKPFLEY, TCEKPFLEZE do 30 P</t>
  </si>
  <si>
    <t>226</t>
  </si>
  <si>
    <t>7590525235</t>
  </si>
  <si>
    <t>Montáž kabelu návěstního zataženého do tvárnic NCEY s jádrem 1 mm, NCYY s jádrem 1,5 mm, CYAY s jádrem 2,5 mm počet žil do 12 žil</t>
  </si>
  <si>
    <t>228</t>
  </si>
  <si>
    <t>115</t>
  </si>
  <si>
    <t>7590525559</t>
  </si>
  <si>
    <t>Montáž smršťovací spojky Raychem bez pancíře na dvouplášťovém celoplastovém kabelu do 20 žil</t>
  </si>
  <si>
    <t>230</t>
  </si>
  <si>
    <t>7590525561</t>
  </si>
  <si>
    <t>Montáž smršťovací spojky Raychem bez pancíře na dvouplášťovém celoplastovém kabelu do 48 žil</t>
  </si>
  <si>
    <t>232</t>
  </si>
  <si>
    <t>117</t>
  </si>
  <si>
    <t>7590525750</t>
  </si>
  <si>
    <t>Montáž štítku kabelového průběžného</t>
  </si>
  <si>
    <t>234</t>
  </si>
  <si>
    <t>7590545070</t>
  </si>
  <si>
    <t>Montáž ukončení kabelu CYKY 4x10 ve stojanu závor nebo rozvaděči</t>
  </si>
  <si>
    <t>236</t>
  </si>
  <si>
    <t>119</t>
  </si>
  <si>
    <t>7590555090</t>
  </si>
  <si>
    <t>Montáž formy pro kabel TCEKY, TCEKE pro vnitřní část RZZ na kabelu 6 P 1,0 a 7 P 1,0</t>
  </si>
  <si>
    <t>238</t>
  </si>
  <si>
    <t>7590555132</t>
  </si>
  <si>
    <t>Montáž forma pro kabely TCEKPFLE, TCEKPFLEY, TCEKPFLEZE, TCEKPFLEZY do 3 P 1,0</t>
  </si>
  <si>
    <t>240</t>
  </si>
  <si>
    <t>121</t>
  </si>
  <si>
    <t>7590555134</t>
  </si>
  <si>
    <t>Montáž forma pro kabely TCEKPFLE, TCEKPFLEY, TCEKPFLEZE, TCEKPFLEZY do 4 P 1,0</t>
  </si>
  <si>
    <t>242</t>
  </si>
  <si>
    <t>7590555136</t>
  </si>
  <si>
    <t>Montáž forma pro kabely TCEKPFLE, TCEKPFLEY, TCEKPFLEZE, TCEKPFLEZY do 7 P 1,0</t>
  </si>
  <si>
    <t>244</t>
  </si>
  <si>
    <t>123</t>
  </si>
  <si>
    <t>7590555138</t>
  </si>
  <si>
    <t>Montáž forma pro kabely TCEKPFLE, TCEKPFLEY, TCEKPFLEZE, TCEKPFLEZY do 12 P 1,0</t>
  </si>
  <si>
    <t>246</t>
  </si>
  <si>
    <t>7590555140</t>
  </si>
  <si>
    <t>Montáž forma pro kabely TCEKPFLE, TCEKPFLEY, TCEKPFLEZE, TCEKPFLEZY do 16 P 1,0</t>
  </si>
  <si>
    <t>248</t>
  </si>
  <si>
    <t>125</t>
  </si>
  <si>
    <t>7590555142</t>
  </si>
  <si>
    <t>Montáž forma pro kabely TCEKPFLE, TCEKPFLEY, TCEKPFLEZE, TCEKPFLEZY do 24 P 1,0</t>
  </si>
  <si>
    <t>250</t>
  </si>
  <si>
    <t>7593500150</t>
  </si>
  <si>
    <t>Trasy kabelového vedení Kabelové žlaby (200x126) spodní + vrchní díl plast</t>
  </si>
  <si>
    <t>252</t>
  </si>
  <si>
    <t>127</t>
  </si>
  <si>
    <t>7593500155</t>
  </si>
  <si>
    <t>Trasy kabelového vedení Kabelové žlaby (200x126) spojka plast</t>
  </si>
  <si>
    <t>254</t>
  </si>
  <si>
    <t>7593501095</t>
  </si>
  <si>
    <t>Trasy kabelového vedení Ohebná dvouplášťová korugovaná chránička KF 09160 průměr 160/136 mm</t>
  </si>
  <si>
    <t>129</t>
  </si>
  <si>
    <t>34121242R</t>
  </si>
  <si>
    <t>kabel sdělovací stíněný laminovanou Al fólií s příložným Cu drátem jádro Cu plné izolace PVC plášť PVC 300V (J-Y(St)Y…Lg) 10x2x0,6mm2</t>
  </si>
  <si>
    <t>258</t>
  </si>
  <si>
    <t>260</t>
  </si>
  <si>
    <t>131</t>
  </si>
  <si>
    <t>7593405280</t>
  </si>
  <si>
    <t>Montáž žlabu betonového plnostěnný 20 x 20 - T 2 N</t>
  </si>
  <si>
    <t>262</t>
  </si>
  <si>
    <t>7593505150</t>
  </si>
  <si>
    <t>Pokládka výstražné fólie do výkopu</t>
  </si>
  <si>
    <t>264</t>
  </si>
  <si>
    <t>133</t>
  </si>
  <si>
    <t>R1</t>
  </si>
  <si>
    <t>KABEL PE-ALT-CLT 1x4x1,53MM - DODÁVKA</t>
  </si>
  <si>
    <t>266</t>
  </si>
  <si>
    <t>7492400460</t>
  </si>
  <si>
    <t>Kabely, vodiče - vn Kabely nad 22kV Označovací štítek na kabel (100 ks)</t>
  </si>
  <si>
    <t>sada</t>
  </si>
  <si>
    <t>268</t>
  </si>
  <si>
    <t>135</t>
  </si>
  <si>
    <t>7593505250</t>
  </si>
  <si>
    <t>Montáž plastové komory na spojkování optického kabelu</t>
  </si>
  <si>
    <t>270</t>
  </si>
  <si>
    <t>7593505270</t>
  </si>
  <si>
    <t>Montáž kabelového označníku Ball Marker</t>
  </si>
  <si>
    <t>272</t>
  </si>
  <si>
    <t>137</t>
  </si>
  <si>
    <t>7593505280</t>
  </si>
  <si>
    <t>Položení jedné ochranné trubky 110 mm do kabelového lože</t>
  </si>
  <si>
    <t>274</t>
  </si>
  <si>
    <t>7594305010</t>
  </si>
  <si>
    <t>Montáž součástí počítače náprav vyhodnocovací části</t>
  </si>
  <si>
    <t>276</t>
  </si>
  <si>
    <t>139</t>
  </si>
  <si>
    <t>7594305020</t>
  </si>
  <si>
    <t>Montáž součástí počítače náprav bleskojistkové svorkovnice</t>
  </si>
  <si>
    <t>278</t>
  </si>
  <si>
    <t>280</t>
  </si>
  <si>
    <t>141</t>
  </si>
  <si>
    <t>7598095085</t>
  </si>
  <si>
    <t>Přezkoušení a regulace senzoru počítacího bodu</t>
  </si>
  <si>
    <t>282</t>
  </si>
  <si>
    <t>7598095090</t>
  </si>
  <si>
    <t>Přezkoušení a regulace počítače náprav včetně vyhotovení protokolu za 1 úsek</t>
  </si>
  <si>
    <t>284</t>
  </si>
  <si>
    <t>143</t>
  </si>
  <si>
    <t>7492756030</t>
  </si>
  <si>
    <t>Pomocné práce pro montáž kabelů vyhledání stávajících kabelů ( měření, sonda )</t>
  </si>
  <si>
    <t>286</t>
  </si>
  <si>
    <t>7590125030</t>
  </si>
  <si>
    <t>Montáž skříně PSK, SKP, SPP</t>
  </si>
  <si>
    <t>288</t>
  </si>
  <si>
    <t>145</t>
  </si>
  <si>
    <t>7590145044</t>
  </si>
  <si>
    <t>Montáž závěru kabelového zabezpečovacího na zemní podpěru UKMP</t>
  </si>
  <si>
    <t>290</t>
  </si>
  <si>
    <t>7590145046</t>
  </si>
  <si>
    <t>Montáž závěru kabelového zabezpečovacího na zemní podpěru UPMP</t>
  </si>
  <si>
    <t>292</t>
  </si>
  <si>
    <t>147</t>
  </si>
  <si>
    <t>7590415344</t>
  </si>
  <si>
    <t>Montáž štítku a kroužku na klíče</t>
  </si>
  <si>
    <t>294</t>
  </si>
  <si>
    <t>7590525233</t>
  </si>
  <si>
    <t>Montáž kabelu návěstního volně uloženého s jádrem 1 mm Cu TCEKEZE, TCEKFE, TCEKPFLEY, TCEKPFLEZE do 61 P</t>
  </si>
  <si>
    <t>296</t>
  </si>
  <si>
    <t>149</t>
  </si>
  <si>
    <t>7590525790</t>
  </si>
  <si>
    <t>Montáž sady svorkovnic WAGO na DIN lištu</t>
  </si>
  <si>
    <t>298</t>
  </si>
  <si>
    <t>7490720685</t>
  </si>
  <si>
    <t>Součásti světelných návěstidel Kabel CMSM-X 12x1,5 (HM0341447540004)</t>
  </si>
  <si>
    <t>300</t>
  </si>
  <si>
    <t>151</t>
  </si>
  <si>
    <t>7590540524</t>
  </si>
  <si>
    <t xml:space="preserve">Slaboproudé rozvody, kabely pro přívod a vnitřní instalaci UTP/FTP kategorie 5e 100Mhz  1 Gbps FTP Stíněný plášť, PVC vnitřní, drát</t>
  </si>
  <si>
    <t>302</t>
  </si>
  <si>
    <t>7590540529</t>
  </si>
  <si>
    <t xml:space="preserve">Slaboproudé rozvody, kabely pro přívod a vnitřní instalaci UTP/FTP kategorie 5e 100Mhz  1 Gbps FTP Stíněný plášť, PE venkovní, drát</t>
  </si>
  <si>
    <t>304</t>
  </si>
  <si>
    <t>153</t>
  </si>
  <si>
    <t>7590555146</t>
  </si>
  <si>
    <t>Montáž forma pro kabely TCEKPFLE, TCEKPFLEY, TCEKPFLEZE, TCEKPFLEZY do 48 P 1,0</t>
  </si>
  <si>
    <t>306</t>
  </si>
  <si>
    <t>7590715032</t>
  </si>
  <si>
    <t>Montáž světelného návěstidla jednostranného stožárového se 2 svítilnami</t>
  </si>
  <si>
    <t>308</t>
  </si>
  <si>
    <t>155</t>
  </si>
  <si>
    <t>7590715034</t>
  </si>
  <si>
    <t>Montáž světelného návěstidla jednostranného stožárového se 3 svítilnami</t>
  </si>
  <si>
    <t>310</t>
  </si>
  <si>
    <t>7590715044</t>
  </si>
  <si>
    <t>Montáž světelného návěstidla jednostranného stožárového s 5 svítilnami a ukazatelem rychlosti</t>
  </si>
  <si>
    <t>312</t>
  </si>
  <si>
    <t>157</t>
  </si>
  <si>
    <t>7498200030</t>
  </si>
  <si>
    <t>ED řídící pracoviště ED řídící pracoviště Datový rozvaděč (RACK) Optický patchcord duplexní ST-ST, multimode, ST-ST, 62,5/125um</t>
  </si>
  <si>
    <t>314</t>
  </si>
  <si>
    <t>7590720055</t>
  </si>
  <si>
    <t>Součásti světelných návěstidel Svítilna se záhluškou plný krycí plech (CV012339005)</t>
  </si>
  <si>
    <t>316</t>
  </si>
  <si>
    <t>159</t>
  </si>
  <si>
    <t>7590720535</t>
  </si>
  <si>
    <t>Součásti světelných návěstidel Žárovka SIG 1220UE 12V 20W BA 20D (HM0347260100000)</t>
  </si>
  <si>
    <t>318</t>
  </si>
  <si>
    <t>7590720425</t>
  </si>
  <si>
    <t>Součásti světelných návěstidel Základ svět.náv. T I Z 51x71x135cm (HM0592110090000)</t>
  </si>
  <si>
    <t>320</t>
  </si>
  <si>
    <t>161</t>
  </si>
  <si>
    <t>7590720435</t>
  </si>
  <si>
    <t>Součásti světelných návěstidel Základ svět.náv. TIIIZ 53x73x170cm (HM0592110140000)</t>
  </si>
  <si>
    <t>322</t>
  </si>
  <si>
    <t>7590720253</t>
  </si>
  <si>
    <t>Součásti světelných návěstidel Souprava držáku náv.štítků (1-2)plastová (CV012589008)</t>
  </si>
  <si>
    <t>324</t>
  </si>
  <si>
    <t>163</t>
  </si>
  <si>
    <t>7590720210</t>
  </si>
  <si>
    <t>Součásti světelných návěstidel Pás označovací velký - plast červená - bílá - červená (CV012449008)</t>
  </si>
  <si>
    <t>326</t>
  </si>
  <si>
    <t>7590720205</t>
  </si>
  <si>
    <t>Součásti světelných návěstidel Pás označovací velký - plast bílá - modrá (CV012449007)</t>
  </si>
  <si>
    <t>328</t>
  </si>
  <si>
    <t>165</t>
  </si>
  <si>
    <t>7590720570</t>
  </si>
  <si>
    <t xml:space="preserve">Součásti světelných návěstidel Trafo ST 3 R1  (HM0374215010000)</t>
  </si>
  <si>
    <t>330</t>
  </si>
  <si>
    <t>7590715050</t>
  </si>
  <si>
    <t>Montáž světelného návěstidla jednostranného stožárového se 6 svítilnami a ukazatelem rychlosti</t>
  </si>
  <si>
    <t>332</t>
  </si>
  <si>
    <t>167</t>
  </si>
  <si>
    <t>7590715122</t>
  </si>
  <si>
    <t>Montáž světelného návěstidla trpasličího na betonový základ se 2 svítilnami</t>
  </si>
  <si>
    <t>334</t>
  </si>
  <si>
    <t>31111011R</t>
  </si>
  <si>
    <t>matice přesná šestihranná Pz DIN 934-8 M27</t>
  </si>
  <si>
    <t>100 kus</t>
  </si>
  <si>
    <t>336</t>
  </si>
  <si>
    <t>169</t>
  </si>
  <si>
    <t>31120011R</t>
  </si>
  <si>
    <t>podložka DIN 125-A ZB D 27mm</t>
  </si>
  <si>
    <t>338</t>
  </si>
  <si>
    <t>7590710195</t>
  </si>
  <si>
    <t xml:space="preserve">Návěstidla světelná Návěstidlo stožár. 5 sv. 1UR3  typ:2051 (CV012525039)</t>
  </si>
  <si>
    <t>340</t>
  </si>
  <si>
    <t>171</t>
  </si>
  <si>
    <t>7590715190</t>
  </si>
  <si>
    <t>Montáž zkušebního návěstidla na zeď pomocí nosné konstrukce dle 19/85</t>
  </si>
  <si>
    <t>342</t>
  </si>
  <si>
    <t>7590715200</t>
  </si>
  <si>
    <t>Zapojení návěstidla zkušebního</t>
  </si>
  <si>
    <t>344</t>
  </si>
  <si>
    <t>173</t>
  </si>
  <si>
    <t>7590717032</t>
  </si>
  <si>
    <t>Demontáž světelného návěstidla jednostranného stožárového se 2 svítilnami</t>
  </si>
  <si>
    <t>346</t>
  </si>
  <si>
    <t>7590717034</t>
  </si>
  <si>
    <t>Demontáž světelného návěstidla jednostranného stožárového se 3 svítilnami</t>
  </si>
  <si>
    <t>348</t>
  </si>
  <si>
    <t>175</t>
  </si>
  <si>
    <t>7590717038</t>
  </si>
  <si>
    <t>Demontáž světelného návěstidla jednostranného stožárového se 4 svítilnami a ukazatelem rychlosti</t>
  </si>
  <si>
    <t>350</t>
  </si>
  <si>
    <t>7590717044</t>
  </si>
  <si>
    <t>Demontáž světelného návěstidla jednostranného stožárového s 5 svítilnami a ukazatelem rychlosti</t>
  </si>
  <si>
    <t>352</t>
  </si>
  <si>
    <t>177</t>
  </si>
  <si>
    <t>7590717200</t>
  </si>
  <si>
    <t>Odpojení návěstidla zkušebního</t>
  </si>
  <si>
    <t>354</t>
  </si>
  <si>
    <t>7590725024</t>
  </si>
  <si>
    <t>Montáž doplňujících součástí ke světelnému návěstidlu stínítka</t>
  </si>
  <si>
    <t>356</t>
  </si>
  <si>
    <t>179</t>
  </si>
  <si>
    <t>7590725040</t>
  </si>
  <si>
    <t>Montáž doplňujících součástí ke světelnému návěstidlu označovacího pásu velkého</t>
  </si>
  <si>
    <t>358</t>
  </si>
  <si>
    <t>7590710290</t>
  </si>
  <si>
    <t>Návěstidla světelná Návěstidlo trpasl. 2 sv. typ:3603 (CV012525062)</t>
  </si>
  <si>
    <t>360</t>
  </si>
  <si>
    <t>181</t>
  </si>
  <si>
    <t>7590720445</t>
  </si>
  <si>
    <t>Součásti světelných návěstidel Základ trp.sv.náv. TRIN 40x40x100cm (HM0592111120000)</t>
  </si>
  <si>
    <t>362</t>
  </si>
  <si>
    <t>7593311140</t>
  </si>
  <si>
    <t xml:space="preserve">Konstrukční díly Trubka ochranná  (CV725015004)</t>
  </si>
  <si>
    <t>364</t>
  </si>
  <si>
    <t>183</t>
  </si>
  <si>
    <t>7590720270</t>
  </si>
  <si>
    <t>Součásti světelných návěstidel Souprava držáku náv.štítků trp. náv.(1-2) plast. (CV012589012)</t>
  </si>
  <si>
    <t>366</t>
  </si>
  <si>
    <t>7590725054</t>
  </si>
  <si>
    <t>Montáž doplňujících součástí ke světelnému návěstidlu zneplatnění návěstidla</t>
  </si>
  <si>
    <t>368</t>
  </si>
  <si>
    <t>185</t>
  </si>
  <si>
    <t>7590725070</t>
  </si>
  <si>
    <t>Zatmelení skříně návěstního transformátoru</t>
  </si>
  <si>
    <t>370</t>
  </si>
  <si>
    <t>7590725140</t>
  </si>
  <si>
    <t>Situování stožáru návěstidla nebo výstražníku přejezdového zařízení</t>
  </si>
  <si>
    <t>372</t>
  </si>
  <si>
    <t>187</t>
  </si>
  <si>
    <t>7591013080</t>
  </si>
  <si>
    <t>Doregulování vzdálenosti elektromotorického přestavníku připevňovací soupravou při nesouměrnosti přestavného pohybu</t>
  </si>
  <si>
    <t>374</t>
  </si>
  <si>
    <t>7591015034</t>
  </si>
  <si>
    <t>Montáž elektromotorického přestavníku na výhybce s kontrolou jazyků s upevněním kloubovým na koleji</t>
  </si>
  <si>
    <t>376</t>
  </si>
  <si>
    <t>189</t>
  </si>
  <si>
    <t>7591015062</t>
  </si>
  <si>
    <t>Připojení elektromotorického přestavníku na výhybku s kontrolou jazyků</t>
  </si>
  <si>
    <t>378</t>
  </si>
  <si>
    <t>7591035020</t>
  </si>
  <si>
    <t>Montáž kontrolní tyče kloubové krátké</t>
  </si>
  <si>
    <t>380</t>
  </si>
  <si>
    <t>191</t>
  </si>
  <si>
    <t>7590910450</t>
  </si>
  <si>
    <t>Výkolejky Výkolejka ruční S49 pravá návěst vpravo (CV040719001)</t>
  </si>
  <si>
    <t>382</t>
  </si>
  <si>
    <t>7590910460</t>
  </si>
  <si>
    <t>Výkolejky Výkolejka ruční S49 levá návěst vlevo (CV040719002)</t>
  </si>
  <si>
    <t>384</t>
  </si>
  <si>
    <t>193</t>
  </si>
  <si>
    <t>7590920050</t>
  </si>
  <si>
    <t xml:space="preserve">Součásti výkolejek Táhlo výkolejkové krátké  (CV040705013)</t>
  </si>
  <si>
    <t>386</t>
  </si>
  <si>
    <t>7591300050</t>
  </si>
  <si>
    <t>Zámky Zámek kontrolní pro polohu výkolejky na kolejnici (CV040705021)</t>
  </si>
  <si>
    <t>388</t>
  </si>
  <si>
    <t>195</t>
  </si>
  <si>
    <t>7590920290</t>
  </si>
  <si>
    <t>Součásti výkolejek Těleso návěst.k výkolejkám 90,112 (HM0404129350000)</t>
  </si>
  <si>
    <t>390</t>
  </si>
  <si>
    <t>7591035030</t>
  </si>
  <si>
    <t>Montáž kontrolní tyče kloubové dlouhé</t>
  </si>
  <si>
    <t>392</t>
  </si>
  <si>
    <t>197</t>
  </si>
  <si>
    <t>7591055010</t>
  </si>
  <si>
    <t>Montáž krytu přestavníku úplného</t>
  </si>
  <si>
    <t>394</t>
  </si>
  <si>
    <t>7591085060</t>
  </si>
  <si>
    <t>Montáž ostatních náhradních dílů EP600 spojnice přestavníkové</t>
  </si>
  <si>
    <t>396</t>
  </si>
  <si>
    <t>199</t>
  </si>
  <si>
    <t>7591095010</t>
  </si>
  <si>
    <t>Dodatečná montáž ohrazení pro elekromotorický přestavník s plastovou ohrádkou</t>
  </si>
  <si>
    <t>398</t>
  </si>
  <si>
    <t>7591305012</t>
  </si>
  <si>
    <t>Montáž zámku výměnového jednoduchého odtlačného</t>
  </si>
  <si>
    <t>400</t>
  </si>
  <si>
    <t>201</t>
  </si>
  <si>
    <t>7591305032</t>
  </si>
  <si>
    <t>Montáž zámku výkolekového kontrolního</t>
  </si>
  <si>
    <t>402</t>
  </si>
  <si>
    <t>7591305120</t>
  </si>
  <si>
    <t>Montáž zámku elektromagnetického venkovního stejnosměrného nebo 1 fázového</t>
  </si>
  <si>
    <t>404</t>
  </si>
  <si>
    <t>203</t>
  </si>
  <si>
    <t>7591305172</t>
  </si>
  <si>
    <t>Montáž součástí zámku ochranné skříňky</t>
  </si>
  <si>
    <t>406</t>
  </si>
  <si>
    <t>7591300070</t>
  </si>
  <si>
    <t>Zámky Zámek venkovní stejnosměr. elmag.(UPMP) (CV731369002)</t>
  </si>
  <si>
    <t>408</t>
  </si>
  <si>
    <t>205</t>
  </si>
  <si>
    <t>7592905072</t>
  </si>
  <si>
    <t>Montáž rekombinační zátky nad 300 Ah</t>
  </si>
  <si>
    <t>410</t>
  </si>
  <si>
    <t>7593335040</t>
  </si>
  <si>
    <t>Montáž malorozměrného relé</t>
  </si>
  <si>
    <t>412</t>
  </si>
  <si>
    <t>207</t>
  </si>
  <si>
    <t>7594405015</t>
  </si>
  <si>
    <t>Montáž snímače polohy jazyka SPA</t>
  </si>
  <si>
    <t>414</t>
  </si>
  <si>
    <t>7598095040</t>
  </si>
  <si>
    <t>Zapojení zkušebního kolejového reliéfu pro jedno návěstidlo</t>
  </si>
  <si>
    <t>416</t>
  </si>
  <si>
    <t>209</t>
  </si>
  <si>
    <t>7598095045</t>
  </si>
  <si>
    <t>Zapojení zkušebního kolejového reliéfu pro jeden přestavník</t>
  </si>
  <si>
    <t>418</t>
  </si>
  <si>
    <t>7598095070</t>
  </si>
  <si>
    <t>Přezkoušení a regulace elektromotorového přestavníku</t>
  </si>
  <si>
    <t>420</t>
  </si>
  <si>
    <t>211</t>
  </si>
  <si>
    <t>7598095075</t>
  </si>
  <si>
    <t>Přezkoušení a regulace proudokruhu světelných návěstidel</t>
  </si>
  <si>
    <t>422</t>
  </si>
  <si>
    <t>7598095160</t>
  </si>
  <si>
    <t>Přezkoušení a regulace obvodů elektromagnetického zámku</t>
  </si>
  <si>
    <t>424</t>
  </si>
  <si>
    <t>213</t>
  </si>
  <si>
    <t>7598095546</t>
  </si>
  <si>
    <t>Vyhotovení protokolu UTZ pro SZZ reléové a elektronické do 10 výhybkových jednotek</t>
  </si>
  <si>
    <t>426</t>
  </si>
  <si>
    <t>7491600260</t>
  </si>
  <si>
    <t>Uzemnění Vnější Tyč ZT 1,5t T-profil zemnící</t>
  </si>
  <si>
    <t>428</t>
  </si>
  <si>
    <t>215</t>
  </si>
  <si>
    <t>9901001100</t>
  </si>
  <si>
    <t>Doprava obousměrná (např. dodávek z vlastních zásob zhotovitele nebo objednatele nebo výzisku) mechanizací o nosnosti do 3,5 t elektrosoučástek, montážního materiálu, kameniva, písku, dlažebních kostek, suti, atd. do 300 km</t>
  </si>
  <si>
    <t>430</t>
  </si>
  <si>
    <t>9902101100</t>
  </si>
  <si>
    <t>Doprava obousměrná (např. dodávek z vlastních zásob zhotovitele nebo objednatele nebo výzisku) mechanizací o nosnosti přes 3,5 t sypanin (kameniva, písku, suti, dlažebních kostek, atd.) do 300 km</t>
  </si>
  <si>
    <t>432</t>
  </si>
  <si>
    <t>217</t>
  </si>
  <si>
    <t>7590710025</t>
  </si>
  <si>
    <t>Návěstidla světelná Návěstidlo stožár. 2 sv. typ:2005 (CV012525005)</t>
  </si>
  <si>
    <t>434</t>
  </si>
  <si>
    <t>9902101200</t>
  </si>
  <si>
    <t>Doprava obousměrná (např. dodávek z vlastních zásob zhotovitele nebo objednatele nebo výzisku) mechanizací o nosnosti přes 3,5 t sypanin (kameniva, písku, suti, dlažebních kostek, atd.) do 350 km</t>
  </si>
  <si>
    <t>436</t>
  </si>
  <si>
    <t>023122001</t>
  </si>
  <si>
    <t>Projektové práce Projektová dokumentace - přípravné práce Projekt opravy zabezpečovacích, sdělovacích, elektrických zařízení</t>
  </si>
  <si>
    <t>%</t>
  </si>
  <si>
    <t>444</t>
  </si>
  <si>
    <t>PS 01-31 - Liberec - Mníšek u L.,přejezdová zabezpečovací zařízení</t>
  </si>
  <si>
    <t>Mníšek u Liberce</t>
  </si>
  <si>
    <t xml:space="preserve">    2 - Zakládání</t>
  </si>
  <si>
    <t xml:space="preserve">    6 - Úpravy povrchů, podlahy a osazování výplní</t>
  </si>
  <si>
    <t xml:space="preserve">    9 - Ostatní konstrukce a práce, bourání</t>
  </si>
  <si>
    <t>HZS - Hodinové zúčtovací sazby</t>
  </si>
  <si>
    <t>111203201R</t>
  </si>
  <si>
    <t>Odstranění křovin a stromů s ponecháním kořenů z plochy do 1000 m2</t>
  </si>
  <si>
    <t>1203950513</t>
  </si>
  <si>
    <t>7592810010</t>
  </si>
  <si>
    <t xml:space="preserve">Výstražníky Výstražník V1  (CV708289002)</t>
  </si>
  <si>
    <t>346562083</t>
  </si>
  <si>
    <t>7592820202</t>
  </si>
  <si>
    <t>Součásti výstražníku Kříž výstr. jednokol. kompl. refl. A32a zvýrazněný (HM0404229200108) od r. 2020</t>
  </si>
  <si>
    <t>-424455592</t>
  </si>
  <si>
    <t>7590720515</t>
  </si>
  <si>
    <t>Součásti světelných návěstidel Žárovka SIG 1820 12V 20/20W, dvouvláknová (HM0347260050001)</t>
  </si>
  <si>
    <t>1095802527</t>
  </si>
  <si>
    <t>1618425405</t>
  </si>
  <si>
    <t>7592820750</t>
  </si>
  <si>
    <t>Součásti výstražníku Zdroj akust.signálu pro nevido ZN 24 24V (HM0404229200020)</t>
  </si>
  <si>
    <t>-977257600</t>
  </si>
  <si>
    <t>7592820550</t>
  </si>
  <si>
    <t xml:space="preserve">Součásti výstražníku Přijímač AS úplný  (CV708285107)</t>
  </si>
  <si>
    <t>1791663153</t>
  </si>
  <si>
    <t>7590190150</t>
  </si>
  <si>
    <t>Ostatní Žebřík trojdílný univerzální 3x7 příček (HM0478850007607)</t>
  </si>
  <si>
    <t>-689223384</t>
  </si>
  <si>
    <t>7592810900</t>
  </si>
  <si>
    <t>Reléový stojan PZS vystrojený na jednokolejné trati s výstražníky 2 - 4 kusy výstražníků - kategorie dle ČSN 34 2650 ed.2: PZS 3(2) S,B(N),I(L)</t>
  </si>
  <si>
    <t>komplet</t>
  </si>
  <si>
    <t>32071298</t>
  </si>
  <si>
    <t>7592810904</t>
  </si>
  <si>
    <t>Reléový stojan PZS vystrojený na jednokolejné trati s automatickými závorami 2 - 4 kusy výstražníků - kategorie dle ČSN 34 2650 ed.2: PZS 3(2) S,B(N),I(L)</t>
  </si>
  <si>
    <t>-1479124155</t>
  </si>
  <si>
    <t>44507454</t>
  </si>
  <si>
    <t>7593310100</t>
  </si>
  <si>
    <t xml:space="preserve">Konstrukční díly Izolace stojanu úplná  (CV723685005M)</t>
  </si>
  <si>
    <t>-546798962</t>
  </si>
  <si>
    <t>1240552954</t>
  </si>
  <si>
    <t>1112276418</t>
  </si>
  <si>
    <t>7593330460</t>
  </si>
  <si>
    <t>Výměnné díly Relé dohlížecí nap.baterie DRB 22V (HM0404221990507)</t>
  </si>
  <si>
    <t>-1889538947</t>
  </si>
  <si>
    <t>5955101025R</t>
  </si>
  <si>
    <t>Kamenivo drcené drť frakce 4/8</t>
  </si>
  <si>
    <t>1408342021</t>
  </si>
  <si>
    <t>-113668213</t>
  </si>
  <si>
    <t>7592830627</t>
  </si>
  <si>
    <t>Součásti stojanu se závorou Křídla s protizávažím velkým N (CV708455523)</t>
  </si>
  <si>
    <t>288500723</t>
  </si>
  <si>
    <t>7592830810</t>
  </si>
  <si>
    <t>Součásti stojanu se závorou Břevno kompozitní úplné EKC 7,0 m (CV708485022)</t>
  </si>
  <si>
    <t>-242091440</t>
  </si>
  <si>
    <t>7592830864</t>
  </si>
  <si>
    <t>Součásti stojanu se závorou Sestava unašeče pro skládaná křídla (CV708455593)</t>
  </si>
  <si>
    <t>-1501570588</t>
  </si>
  <si>
    <t>7592830865</t>
  </si>
  <si>
    <t>Součásti stojanu se závorou Skříňka svorkovnice komp. b. (CV708505541)</t>
  </si>
  <si>
    <t>-487767869</t>
  </si>
  <si>
    <t>7592830870</t>
  </si>
  <si>
    <t>Součásti stojanu se závorou Kabel propojovací pro břevna bez svítilen na PZA100/AŽD99 (CV708455074)</t>
  </si>
  <si>
    <t>628901971</t>
  </si>
  <si>
    <t>23537001R</t>
  </si>
  <si>
    <t>hmota zalévací</t>
  </si>
  <si>
    <t>kg</t>
  </si>
  <si>
    <t>762327787</t>
  </si>
  <si>
    <t>34575600R</t>
  </si>
  <si>
    <t>žlab kabelový drátěný galvanicky zinkovaný 150/100mm</t>
  </si>
  <si>
    <t>-681340353</t>
  </si>
  <si>
    <t>-2051219153</t>
  </si>
  <si>
    <t>1624102499</t>
  </si>
  <si>
    <t>29201637</t>
  </si>
  <si>
    <t>-649661255</t>
  </si>
  <si>
    <t>-969461785</t>
  </si>
  <si>
    <t>-972157346</t>
  </si>
  <si>
    <t>-1629930669</t>
  </si>
  <si>
    <t>-500698402</t>
  </si>
  <si>
    <t>789829247</t>
  </si>
  <si>
    <t>7497700900</t>
  </si>
  <si>
    <t xml:space="preserve">Kabely trakčního vedení, Různé TV  Žlab PVC 100x100 mm šíře</t>
  </si>
  <si>
    <t>-579693412</t>
  </si>
  <si>
    <t>-801214215</t>
  </si>
  <si>
    <t>7594190070</t>
  </si>
  <si>
    <t>Ostatní Souprava propojek s oky CEMBRE jednoduchá norma 253039001 (HM0404223991901)</t>
  </si>
  <si>
    <t>397998677</t>
  </si>
  <si>
    <t>597210013</t>
  </si>
  <si>
    <t>7594190050</t>
  </si>
  <si>
    <t>Ostatní Souprava propojek s oky CEMBRE dvojitá + uzemnění norma 253039003 (HM0404223991903)</t>
  </si>
  <si>
    <t>-856896685</t>
  </si>
  <si>
    <t>7592820400</t>
  </si>
  <si>
    <t xml:space="preserve">Součásti výstražníku Clona sluneční  (HM0404070991606)</t>
  </si>
  <si>
    <t>-1180906564</t>
  </si>
  <si>
    <t>7592820570</t>
  </si>
  <si>
    <t>Součásti výstražníku Filtr bílý s vložkou D210 (HM0404970990065)</t>
  </si>
  <si>
    <t>-2015000074</t>
  </si>
  <si>
    <t>-1099394798</t>
  </si>
  <si>
    <t>7592820410</t>
  </si>
  <si>
    <t xml:space="preserve">Součásti výstražníku Stínítko  (CV708280005)</t>
  </si>
  <si>
    <t>-467965787</t>
  </si>
  <si>
    <t>Zakládání</t>
  </si>
  <si>
    <t>279113111R</t>
  </si>
  <si>
    <t>Základová zeď tl 150 mm z tvárnic ztraceného bednění včetně výplně z betonu tř. C 8/10</t>
  </si>
  <si>
    <t>616471123</t>
  </si>
  <si>
    <t>279361821R</t>
  </si>
  <si>
    <t>Výztuž základových zdí nosných betonářskou ocelí 10 505</t>
  </si>
  <si>
    <t>-370667915</t>
  </si>
  <si>
    <t>-278748358</t>
  </si>
  <si>
    <t>Úpravy povrchů, podlahy a osazování výplní</t>
  </si>
  <si>
    <t>631311115R</t>
  </si>
  <si>
    <t>Mazanina tl přes 50 do 80 mm z betonu prostého bez zvýšených nároků na prostředí tř. C 20/25</t>
  </si>
  <si>
    <t>53430793</t>
  </si>
  <si>
    <t>Ostatní konstrukce a práce, bourání</t>
  </si>
  <si>
    <t>914111111R</t>
  </si>
  <si>
    <t>Montáž svislé dopravní značky do velikosti 1 m2 objímkami na sloupek nebo konzolu</t>
  </si>
  <si>
    <t>-1302905174</t>
  </si>
  <si>
    <t>961055111R</t>
  </si>
  <si>
    <t>Bourání základů ze ŽB</t>
  </si>
  <si>
    <t>1185217131</t>
  </si>
  <si>
    <t>966006211R</t>
  </si>
  <si>
    <t>Odstranění svislých dopravních značek ze sloupů, sloupků nebo konzol</t>
  </si>
  <si>
    <t>734336597</t>
  </si>
  <si>
    <t>742110102R</t>
  </si>
  <si>
    <t>Montáž kabelového žlabu pro slaboproud drátěného 150/100 mm</t>
  </si>
  <si>
    <t>1445662228</t>
  </si>
  <si>
    <t>1135733303</t>
  </si>
  <si>
    <t>-1439778564</t>
  </si>
  <si>
    <t>HZS</t>
  </si>
  <si>
    <t>Hodinové zúčtovací sazby</t>
  </si>
  <si>
    <t>HZS1212</t>
  </si>
  <si>
    <t>Hodinová zúčtovací sazba kopáč</t>
  </si>
  <si>
    <t>hod</t>
  </si>
  <si>
    <t>512</t>
  </si>
  <si>
    <t>1663162971</t>
  </si>
  <si>
    <t>HZS1301R</t>
  </si>
  <si>
    <t>Hodinová zúčtovací sazba zedník</t>
  </si>
  <si>
    <t>1573780589</t>
  </si>
  <si>
    <t>HZS2232</t>
  </si>
  <si>
    <t>Hodinová zúčtovací sazba elektrikář odborný</t>
  </si>
  <si>
    <t>-1226171091</t>
  </si>
  <si>
    <t>HZS4131R</t>
  </si>
  <si>
    <t>Hodinová zúčtovací sazba jeřábník</t>
  </si>
  <si>
    <t>-1908761816</t>
  </si>
  <si>
    <t>HZS4141R</t>
  </si>
  <si>
    <t>Hodinová zúčtovací sazba vazač břemen</t>
  </si>
  <si>
    <t>-1331750070</t>
  </si>
  <si>
    <t>02730R</t>
  </si>
  <si>
    <t>POMOC PRÁCE ZŘÍZ NEBO ZAJIŠŤ OCHRANU INŽENÝRSKÝCH SÍTÍ</t>
  </si>
  <si>
    <t>KPL</t>
  </si>
  <si>
    <t>1948981674</t>
  </si>
  <si>
    <t>7491652010</t>
  </si>
  <si>
    <t>Montáž vnějšího uzemnění uzemňovacích vodičů v zemi z pozinkované oceli (FeZn) do 120 mm2</t>
  </si>
  <si>
    <t>267019528</t>
  </si>
  <si>
    <t>-240169637</t>
  </si>
  <si>
    <t>7491653012</t>
  </si>
  <si>
    <t>Montáž hromosvodného vedení svodových vodičů průměru do 10 mm z pozinkované oceli (FeZn) nebo měděného (Cu) bez podpěr (např. v izolační trubce)</t>
  </si>
  <si>
    <t>-1952439710</t>
  </si>
  <si>
    <t>7492552010</t>
  </si>
  <si>
    <t>Montáž kabelů jednožílových Cu do 35 mm2</t>
  </si>
  <si>
    <t>-1974253390</t>
  </si>
  <si>
    <t>7492552012</t>
  </si>
  <si>
    <t>Montáž kabelů jednožílových Cu do 70 mm2</t>
  </si>
  <si>
    <t>2117391631</t>
  </si>
  <si>
    <t>7492751020</t>
  </si>
  <si>
    <t>Montáž ukončení kabelů nn v rozvaděči nebo na přístroji izolovaných s označením 2 - 5-ti žílových do 2,5 mm2</t>
  </si>
  <si>
    <t>-358175609</t>
  </si>
  <si>
    <t>7492751022</t>
  </si>
  <si>
    <t>Montáž ukončení kabelů nn v rozvaděči nebo na přístroji izolovaných s označením 2 - 5-ti žílových do 25 mm2</t>
  </si>
  <si>
    <t>-1574402032</t>
  </si>
  <si>
    <t>-1054156848</t>
  </si>
  <si>
    <t>7496656010</t>
  </si>
  <si>
    <t>Montáž stojanu pro baterie do 150 Ah</t>
  </si>
  <si>
    <t>-207980370</t>
  </si>
  <si>
    <t>7499356070</t>
  </si>
  <si>
    <t>Zkoušky a prohlídky elektrických přístrojů - ostatní kapacitní zkouška staničních baterií 24 V</t>
  </si>
  <si>
    <t>-1324584732</t>
  </si>
  <si>
    <t>7499551010</t>
  </si>
  <si>
    <t>Měření zemničů zemních odporů - zemniče prvního nebo samostatného</t>
  </si>
  <si>
    <t>889191485</t>
  </si>
  <si>
    <t>7499751010</t>
  </si>
  <si>
    <t>Dokončovací práce na elektrickém zařízení</t>
  </si>
  <si>
    <t>-1961056416</t>
  </si>
  <si>
    <t>7499751030</t>
  </si>
  <si>
    <t>Dokončovací práce zkušební provoz</t>
  </si>
  <si>
    <t>756111381</t>
  </si>
  <si>
    <t>7499751040</t>
  </si>
  <si>
    <t>Dokončovací práce zaškolení obsluhy</t>
  </si>
  <si>
    <t>-162557080</t>
  </si>
  <si>
    <t>7590115005</t>
  </si>
  <si>
    <t>Montáž objektu rozměru do 2,5 x 3,6 m</t>
  </si>
  <si>
    <t>1853773309</t>
  </si>
  <si>
    <t>7596200004</t>
  </si>
  <si>
    <t>Indikátory horkoběžnosti Vybavení domku - stůl, židle apod.</t>
  </si>
  <si>
    <t>-1435937038</t>
  </si>
  <si>
    <t>7592820116</t>
  </si>
  <si>
    <t>Součásti výstražníku Nosič kříže pro II. výstražník 709 mm (CV708265096)</t>
  </si>
  <si>
    <t>-722832434</t>
  </si>
  <si>
    <t>7590117010</t>
  </si>
  <si>
    <t>Demontáž objektu rozměru do 6,0 x 3,0 m</t>
  </si>
  <si>
    <t>89974819</t>
  </si>
  <si>
    <t>7590127015</t>
  </si>
  <si>
    <t>Demontáž skříně napájecí</t>
  </si>
  <si>
    <t>408385345</t>
  </si>
  <si>
    <t>1088194050</t>
  </si>
  <si>
    <t>7590120160</t>
  </si>
  <si>
    <t xml:space="preserve">Skříně Skříňka ovl. pro PZZ-RE  (CV723089004)</t>
  </si>
  <si>
    <t>-1599071786</t>
  </si>
  <si>
    <t>7590120175</t>
  </si>
  <si>
    <t>Skříně Skříň přístroj.pro přejezdy sp 133/313.1.12 (HM0354399998281)</t>
  </si>
  <si>
    <t>2131548807</t>
  </si>
  <si>
    <t>7590147046</t>
  </si>
  <si>
    <t>Demontáž závěru kabelového zabezpečovacího na zemní podpěru UPMP</t>
  </si>
  <si>
    <t>1462745168</t>
  </si>
  <si>
    <t>7590155044</t>
  </si>
  <si>
    <t>Montáž pasivní ochrany pro omezení atmosférických vlivů u neelektrizovaných tratí jednoduché bez uzemnění</t>
  </si>
  <si>
    <t>-837442911</t>
  </si>
  <si>
    <t>7590155046</t>
  </si>
  <si>
    <t>Montáž pasivní ochrany pro omezení atmosférických vlivů u neelektrizovaných tratí dvojité včetně uzemnění</t>
  </si>
  <si>
    <t>-1923126115</t>
  </si>
  <si>
    <t>7590195010</t>
  </si>
  <si>
    <t>Montáž objektu venkovního ovládacího (PZS apod.)</t>
  </si>
  <si>
    <t>1226532863</t>
  </si>
  <si>
    <t>7592830570</t>
  </si>
  <si>
    <t>Součásti stojanu se závorou Závora PZA 100 (Al odlitek)</t>
  </si>
  <si>
    <t>-584639405</t>
  </si>
  <si>
    <t>7592830578</t>
  </si>
  <si>
    <t>Součásti stojanu se závorou Nosič výstražníku SUP</t>
  </si>
  <si>
    <t>-1943913341</t>
  </si>
  <si>
    <t>7592830586</t>
  </si>
  <si>
    <t>Součásti stojanu se závorou Klíč tlumiče (CV708455029)</t>
  </si>
  <si>
    <t>-742996069</t>
  </si>
  <si>
    <t>7590197015</t>
  </si>
  <si>
    <t>Demontáž ovládací skříňky přejezdového zařízení z objektu</t>
  </si>
  <si>
    <t>-583889944</t>
  </si>
  <si>
    <t>-1096625326</t>
  </si>
  <si>
    <t>1099984347</t>
  </si>
  <si>
    <t>-346541856</t>
  </si>
  <si>
    <t>7491600190</t>
  </si>
  <si>
    <t>Uzemnění Vnější Uzemňovací vedení v zemi, kruhovým vodičem FeZn do D=10 mm</t>
  </si>
  <si>
    <t>407893717</t>
  </si>
  <si>
    <t>7590525245</t>
  </si>
  <si>
    <t>Zatažení kabelu do objektu do 9 kg/m</t>
  </si>
  <si>
    <t>197346758</t>
  </si>
  <si>
    <t>1987080068</t>
  </si>
  <si>
    <t>1674021837</t>
  </si>
  <si>
    <t>7590545080</t>
  </si>
  <si>
    <t>Ukončení vodičů a lan do D 16 mm2</t>
  </si>
  <si>
    <t>úsek</t>
  </si>
  <si>
    <t>-1138944866</t>
  </si>
  <si>
    <t>7590545082</t>
  </si>
  <si>
    <t>Ukončení vodičů a lan do D 50 mm2</t>
  </si>
  <si>
    <t>-177303767</t>
  </si>
  <si>
    <t>7590565130</t>
  </si>
  <si>
    <t>Uložení propojovací šňůry do žlabového rozvodu</t>
  </si>
  <si>
    <t>1166182913</t>
  </si>
  <si>
    <t>7590541454</t>
  </si>
  <si>
    <t>Slaboproudé rozvody, kabely pro přívod a vnitřní instalaci Spojky metalických kabelů a příslušenství Teplem smrštitelná zesílená spojka pro netlakované kabely XAGA 500-55/12-300/EY</t>
  </si>
  <si>
    <t>-93950175</t>
  </si>
  <si>
    <t>7590521819</t>
  </si>
  <si>
    <t>Venkovní vedení kabelová - metalické sítě Neplněné bez ochr. vodiče, stíněné TCEKFY 6 P 1,0 C</t>
  </si>
  <si>
    <t>-1713452242</t>
  </si>
  <si>
    <t>-1982678092</t>
  </si>
  <si>
    <t>1141696840</t>
  </si>
  <si>
    <t>7591505110</t>
  </si>
  <si>
    <t>Kompletace, propojení a testování elektronické výstroje PZZ</t>
  </si>
  <si>
    <t>544260985</t>
  </si>
  <si>
    <t>-498087935</t>
  </si>
  <si>
    <t>7592007050</t>
  </si>
  <si>
    <t>Demontáž počítacího bodu (senzoru) RSR 180</t>
  </si>
  <si>
    <t>-620304030</t>
  </si>
  <si>
    <t>7592815044</t>
  </si>
  <si>
    <t>Montáž plastového výstražníku AŽD 97 s jednou skříní</t>
  </si>
  <si>
    <t>347648974</t>
  </si>
  <si>
    <t>7592815046</t>
  </si>
  <si>
    <t>Montáž plastového výstražníku AŽD 97 se dvěma skříněmi</t>
  </si>
  <si>
    <t>802034900</t>
  </si>
  <si>
    <t>7592817010</t>
  </si>
  <si>
    <t>Demontáž výstražníku</t>
  </si>
  <si>
    <t>-780900940</t>
  </si>
  <si>
    <t>7592825085</t>
  </si>
  <si>
    <t>Montáž součástí výstražníku zdroje akustického signálu pro nevidomé</t>
  </si>
  <si>
    <t>1161161633</t>
  </si>
  <si>
    <t>7592825105</t>
  </si>
  <si>
    <t>Montáž zařízení pro nevidomé do jednoho výstražníku</t>
  </si>
  <si>
    <t>1890291306</t>
  </si>
  <si>
    <t>7592825110</t>
  </si>
  <si>
    <t>Montáž kříže výstražného</t>
  </si>
  <si>
    <t>-288175214</t>
  </si>
  <si>
    <t>7592827010</t>
  </si>
  <si>
    <t>Demontáž součástí výstražníku nosiče výstražníku</t>
  </si>
  <si>
    <t>1365135030</t>
  </si>
  <si>
    <t>7592827110</t>
  </si>
  <si>
    <t>Demontáž kříže výstražného</t>
  </si>
  <si>
    <t>994258234</t>
  </si>
  <si>
    <t>7592835020</t>
  </si>
  <si>
    <t>Montáž součástí stojanu se závorou stojanu závory nízkého</t>
  </si>
  <si>
    <t>579752987</t>
  </si>
  <si>
    <t>7592835040</t>
  </si>
  <si>
    <t>Montáž součástí stojanu se závorou soupravy křídel s protizávažím</t>
  </si>
  <si>
    <t>1155954098</t>
  </si>
  <si>
    <t>7592835045</t>
  </si>
  <si>
    <t>Montáž součástí stojanu se závorou protizávaží velkého</t>
  </si>
  <si>
    <t>1366636500</t>
  </si>
  <si>
    <t>7592905010</t>
  </si>
  <si>
    <t>Montáž článku niklokadmiového kapacity do 200 Ah</t>
  </si>
  <si>
    <t>-1922018375</t>
  </si>
  <si>
    <t>7593310890</t>
  </si>
  <si>
    <t>Konstrukční díly Řada stojanová 1 - dílná 1 stojan (HM0404215990301)</t>
  </si>
  <si>
    <t>1506443311</t>
  </si>
  <si>
    <t>7593005012</t>
  </si>
  <si>
    <t>Montáž dobíječe, usměrňovače, napáječe nástěnného</t>
  </si>
  <si>
    <t>806876374</t>
  </si>
  <si>
    <t>7593000090</t>
  </si>
  <si>
    <t>Dobíječe, usměrňovače, napáječe Usměrňovač E230 G24/40, oceloplechová nástěnná skříň 700x500x500, rozšířená stavová indikace opticky i bezpotenciálově, autoamtické testování baterie, programovatelná nabíjecí automatika.</t>
  </si>
  <si>
    <t>-107846503</t>
  </si>
  <si>
    <t>7593007012</t>
  </si>
  <si>
    <t>Demontáž dobíječe, usměrňovače, napáječe nástěnného</t>
  </si>
  <si>
    <t>1116262679</t>
  </si>
  <si>
    <t>7593315085</t>
  </si>
  <si>
    <t>Montáž vnitřní části objektu OPD 2,5/3,6</t>
  </si>
  <si>
    <t>-1678979716</t>
  </si>
  <si>
    <t>7593315106</t>
  </si>
  <si>
    <t>Montáž zabezpečovacího stojanu s elektronickými prvky a panely</t>
  </si>
  <si>
    <t>-98756737</t>
  </si>
  <si>
    <t>7593315120</t>
  </si>
  <si>
    <t>Montáž stojanové řady pro 1 stojan</t>
  </si>
  <si>
    <t>1205200818</t>
  </si>
  <si>
    <t>7593315388</t>
  </si>
  <si>
    <t>Montáž panelu diagnostiky PZZ</t>
  </si>
  <si>
    <t>-937298789</t>
  </si>
  <si>
    <t>7593315425</t>
  </si>
  <si>
    <t>Zhotovení jednoho zapojení při volné vazbě</t>
  </si>
  <si>
    <t>418087186</t>
  </si>
  <si>
    <t>7593317010</t>
  </si>
  <si>
    <t>Zrušení jednoho zapojení při volné vazbě {odpojení vodiče a jeho vytažení}</t>
  </si>
  <si>
    <t>-212141872</t>
  </si>
  <si>
    <t>7593317085</t>
  </si>
  <si>
    <t>Demontáž vnitřní části objektu OPD 2,5/3,6 E</t>
  </si>
  <si>
    <t>-958952442</t>
  </si>
  <si>
    <t>7593317100</t>
  </si>
  <si>
    <t>Demontáž zabezpečovacího stojanu</t>
  </si>
  <si>
    <t>1702798223</t>
  </si>
  <si>
    <t>7593317120</t>
  </si>
  <si>
    <t>Demontáž stojanové řady pro 1-3 stojany</t>
  </si>
  <si>
    <t>-66534705</t>
  </si>
  <si>
    <t>7593317360</t>
  </si>
  <si>
    <t>Demontáž stojanu P 67 ze stojanové řady</t>
  </si>
  <si>
    <t>818540619</t>
  </si>
  <si>
    <t>-1293298470</t>
  </si>
  <si>
    <t>7593337040</t>
  </si>
  <si>
    <t>Demontáž malorozměrného relé</t>
  </si>
  <si>
    <t>-870818175</t>
  </si>
  <si>
    <t>7593337160</t>
  </si>
  <si>
    <t>Demontáž souboru KAV, FID, ASE</t>
  </si>
  <si>
    <t>1212408280</t>
  </si>
  <si>
    <t>7590110140</t>
  </si>
  <si>
    <t>Domky, přístřešky Reléový domek - výška 3,10 m - podle zvl. požadavků a předložené dokumentace vč. základní výbavy rozvaděče, osvětlení, dvou zásuvek, ventilátoru a topení 3x3 m</t>
  </si>
  <si>
    <t>638473002</t>
  </si>
  <si>
    <t>58932312R</t>
  </si>
  <si>
    <t>beton C 12/15 kamenivo frakce 0/16</t>
  </si>
  <si>
    <t>1523443058</t>
  </si>
  <si>
    <t>59515403R</t>
  </si>
  <si>
    <t>tvárnice ztraceného bednění betonová pro zdivo tl 150mm</t>
  </si>
  <si>
    <t>1168097152</t>
  </si>
  <si>
    <t>7491601470</t>
  </si>
  <si>
    <t>Uzemnění Hromosvodné vedení Svorka SR 3b - plech</t>
  </si>
  <si>
    <t>1238259822</t>
  </si>
  <si>
    <t>62855001R</t>
  </si>
  <si>
    <t>pás asfaltový natavitelný modifikovaný SBS tl 4,0mm s vložkou z polyesterové rohože a spalitelnou PE fólií nebo jemnozrnným minerálním posypem na horním povrchu</t>
  </si>
  <si>
    <t>1787144319</t>
  </si>
  <si>
    <t>5964133010</t>
  </si>
  <si>
    <t>Geotextilie ochranné</t>
  </si>
  <si>
    <t>589635812</t>
  </si>
  <si>
    <t>-1071063966</t>
  </si>
  <si>
    <t>446096802</t>
  </si>
  <si>
    <t>7593330120</t>
  </si>
  <si>
    <t>Výměnné díly Relé NMŠ 1-1500 (HM0404221990415)</t>
  </si>
  <si>
    <t>-1345730374</t>
  </si>
  <si>
    <t>-801981301</t>
  </si>
  <si>
    <t>13021012R</t>
  </si>
  <si>
    <t>tyč ocelová kruhová žebírková DIN 488 jakost B500B (10 505) výztuž do betonu D 10mm</t>
  </si>
  <si>
    <t>232551126</t>
  </si>
  <si>
    <t>7491600200</t>
  </si>
  <si>
    <t>Uzemnění Vnější Pásek pozink. FeZn 30x4</t>
  </si>
  <si>
    <t>1268288983</t>
  </si>
  <si>
    <t>5955101030</t>
  </si>
  <si>
    <t>Kamenivo drcené drť frakce 8/16</t>
  </si>
  <si>
    <t>541487687</t>
  </si>
  <si>
    <t>40445600R</t>
  </si>
  <si>
    <t>výstražné dopravní značky A1-A30, A33 700mm</t>
  </si>
  <si>
    <t>89102180</t>
  </si>
  <si>
    <t>59212306R</t>
  </si>
  <si>
    <t>deska konzolová betonová železničních nástupišť hladká 1500x995x95mm</t>
  </si>
  <si>
    <t>1588173612</t>
  </si>
  <si>
    <t>7594105390</t>
  </si>
  <si>
    <t>Montáž pražce nebo trámku pro upevnění lanového propojení</t>
  </si>
  <si>
    <t>-1877493380</t>
  </si>
  <si>
    <t>7594105405</t>
  </si>
  <si>
    <t>Zřízení otvoru pro ukolejnění / propojení typu Cembre</t>
  </si>
  <si>
    <t>-1312893953</t>
  </si>
  <si>
    <t>7594207050</t>
  </si>
  <si>
    <t>Demontáž stojánku kabelového KSL, KSLP</t>
  </si>
  <si>
    <t>-923711398</t>
  </si>
  <si>
    <t>7594207080</t>
  </si>
  <si>
    <t>Demontáž kolejové skříně TJA, TJAP</t>
  </si>
  <si>
    <t>-13086461</t>
  </si>
  <si>
    <t>7590125057</t>
  </si>
  <si>
    <t>Montáž skříně společné přístrojové pro přejezdy</t>
  </si>
  <si>
    <t>-591492026</t>
  </si>
  <si>
    <t>1993687352</t>
  </si>
  <si>
    <t>1299117364</t>
  </si>
  <si>
    <t>7598095150</t>
  </si>
  <si>
    <t>Regulovaní a aktivování automatického přejezdového zařízení se závorami</t>
  </si>
  <si>
    <t>2052128305</t>
  </si>
  <si>
    <t>7598095155</t>
  </si>
  <si>
    <t>Regulovaní a aktivování automatického přejezdového zařízení bez závor</t>
  </si>
  <si>
    <t>-1207720182</t>
  </si>
  <si>
    <t>7598095435</t>
  </si>
  <si>
    <t>Příprava ke komplexním zkouškám automatických přejezdových zabezpečovacích zařízení se závorami jednokolejné</t>
  </si>
  <si>
    <t>57955811</t>
  </si>
  <si>
    <t>7598095445</t>
  </si>
  <si>
    <t>Příprava ke komplexním zkouškám automatických přejezdových zabezpečovacích zařízení bez závor jednokolejné</t>
  </si>
  <si>
    <t>220357955</t>
  </si>
  <si>
    <t>7598095455</t>
  </si>
  <si>
    <t>Příprava ke komplexním zkouškám panelů počítačů prováděcích</t>
  </si>
  <si>
    <t>137758201</t>
  </si>
  <si>
    <t>7598095505</t>
  </si>
  <si>
    <t>Komplexní zkouška automatických přejezdových zabezpečovacích zařízení se závorami jednokolejné</t>
  </si>
  <si>
    <t>-783319616</t>
  </si>
  <si>
    <t>7598095515</t>
  </si>
  <si>
    <t>Komplexní zkouška automatických přejezdových zabezpečovacích zařízení bez závor jednokolejné</t>
  </si>
  <si>
    <t>766113201</t>
  </si>
  <si>
    <t>7598095550</t>
  </si>
  <si>
    <t>Vyhotovení protokolu UTZ pro PZZ bez závor jedna kolej</t>
  </si>
  <si>
    <t>-489276196</t>
  </si>
  <si>
    <t>7598095560</t>
  </si>
  <si>
    <t>Vyhotovení protokolu UTZ pro PZZ se závorou jedna kolej</t>
  </si>
  <si>
    <t>881213093</t>
  </si>
  <si>
    <t>7592910135</t>
  </si>
  <si>
    <t>Baterie Staniční akumulátory NiCd článek 1,2 V/180 Ah C5 se sintrovanou elektrodou, cena včetně spojovacího materiálu a bateriového nosiče či stojanu</t>
  </si>
  <si>
    <t>1905085157</t>
  </si>
  <si>
    <t>7592910130</t>
  </si>
  <si>
    <t>Baterie Staniční akumulátory NiCd článek 1,2 V/150 Ah C5 se sintrovanou elektrodou, cena včetně spojovacího materiálu a bateriového nosiče či stojanu</t>
  </si>
  <si>
    <t>975141133</t>
  </si>
  <si>
    <t>7492502020</t>
  </si>
  <si>
    <t>Kabely, vodiče, šňůry Cu - nn Kabel silový 4 a 5-žílový Cu, plastová izolace CYKY 5J4 (5Cx4)</t>
  </si>
  <si>
    <t>1529411277</t>
  </si>
  <si>
    <t>-452913734</t>
  </si>
  <si>
    <t>1251501774</t>
  </si>
  <si>
    <t>7592825015</t>
  </si>
  <si>
    <t>Montáž součástí výstražníku skříně výstražníku</t>
  </si>
  <si>
    <t>-975115033</t>
  </si>
  <si>
    <t>7592825020</t>
  </si>
  <si>
    <t>Montáž součástí výstražníku štítu označovacího</t>
  </si>
  <si>
    <t>-724844669</t>
  </si>
  <si>
    <t>7592825055</t>
  </si>
  <si>
    <t>Montáž součástí výstražníku tabulky "POZOR VLAK"</t>
  </si>
  <si>
    <t>1940112403</t>
  </si>
  <si>
    <t>7592825090</t>
  </si>
  <si>
    <t>Montáž součástí výstražníku barevného filtru</t>
  </si>
  <si>
    <t>-1515941531</t>
  </si>
  <si>
    <t>7592825095</t>
  </si>
  <si>
    <t>Montáž součástí výstražníku žárovky</t>
  </si>
  <si>
    <t>746096557</t>
  </si>
  <si>
    <t>7592825100</t>
  </si>
  <si>
    <t>Montáž součástí výstražníku sluneční clony</t>
  </si>
  <si>
    <t>-575017898</t>
  </si>
  <si>
    <t>784676691</t>
  </si>
  <si>
    <t>7592827015</t>
  </si>
  <si>
    <t>Demontáž součástí výstražníku skříně výstražníku</t>
  </si>
  <si>
    <t>-2082871924</t>
  </si>
  <si>
    <t>7592827020</t>
  </si>
  <si>
    <t>Demontáž součástí výstražníku štítu označovací</t>
  </si>
  <si>
    <t>-1451334728</t>
  </si>
  <si>
    <t>7592827055</t>
  </si>
  <si>
    <t>Demontáž součástí výstražníku tabulky "POZOR VLAK"</t>
  </si>
  <si>
    <t>-140794660</t>
  </si>
  <si>
    <t>2072431025</t>
  </si>
  <si>
    <t>-1107277237</t>
  </si>
  <si>
    <t>-1014998393</t>
  </si>
  <si>
    <t>9903200400</t>
  </si>
  <si>
    <t>Přeprava mechanizace na místo prováděných prací o hmotnosti přes 12 t do 400 km</t>
  </si>
  <si>
    <t>-1419178392</t>
  </si>
  <si>
    <t>-467229438</t>
  </si>
  <si>
    <t>PS 02-01_DDTS - PS 02-01</t>
  </si>
  <si>
    <t>7592525025</t>
  </si>
  <si>
    <t>Doplnění aplikačního SW DDTS ŽDC o dohled jednoho TLS v dispečerské klientské aplikaci</t>
  </si>
  <si>
    <t>7592525070</t>
  </si>
  <si>
    <t>Softwarové práce na zařízení integračního koncentrátoru InK DDTS ŽDC TLS EZS v počtu čidel na ústřednu do 50 kusů</t>
  </si>
  <si>
    <t>7592525088</t>
  </si>
  <si>
    <t>Softwarové práce na zařízení integračního koncentrátoru InK DDTS ŽDC TLS ZPDP v počtu čidel na ústřednu do 25 kusů</t>
  </si>
  <si>
    <t>7592525100</t>
  </si>
  <si>
    <t>Softwarové práce na zařízení integračního koncentrátoru InK DDTS ŽDC aktivní prvek přenosového systému LTDS</t>
  </si>
  <si>
    <t>7592525162</t>
  </si>
  <si>
    <t>Softwarové práce na zařízení integračního koncentrátoru InK a integračního serveru InS DDTS ŽDC parametrizace a naplnění nových nebo upravovaných datových struktur</t>
  </si>
  <si>
    <t>7592525164</t>
  </si>
  <si>
    <t>Softwarové práce na zařízení integračního koncentrátoru InK a integračního serveru InS DDTS ŽDC odzkoušení nového programového vybavení</t>
  </si>
  <si>
    <t>7592525166</t>
  </si>
  <si>
    <t>Softwarové práce na zařízení integračního koncentrátoru InK a integračního serveru InS DDTS ŽDC systémová a datová analýza nově doplněného nebo upraveného technologického modelu</t>
  </si>
  <si>
    <t>7592525168</t>
  </si>
  <si>
    <t>Softwarové práce na zařízení integračního koncentrátoru InK a integračního serveru InS DDTS ŽDC úprava a odzkoušení nově doplněných nebo upravených programových prostředků</t>
  </si>
  <si>
    <t>7592525170</t>
  </si>
  <si>
    <t>Softwarové práce na zařízení integračního koncentrátoru InK a integračního serveru InS DDTS ŽDC konfigurace nově doplněných nebo upravených přenosů dat ze systémů TLS</t>
  </si>
  <si>
    <t>7592525175</t>
  </si>
  <si>
    <t>Softwarové práce na zařízení integračního koncentrátoru InK a integračního serveru InS DDTS ŽDC integrace TLS</t>
  </si>
  <si>
    <t>7592525180</t>
  </si>
  <si>
    <t>Odzkoušení programového vybavení po montáži nebo úpravě DDTS ŽDC</t>
  </si>
  <si>
    <t>7592525185</t>
  </si>
  <si>
    <t>Závěrečná zkouška po montáži nebo úpravě DDTS ŽDC</t>
  </si>
  <si>
    <t>7592525190</t>
  </si>
  <si>
    <t>Spolupráce zhotovitele (dodavatele) při integraci technologického systému do DDTS ŽDC</t>
  </si>
  <si>
    <t>PS 02-02_DDTS - PS 02-02</t>
  </si>
  <si>
    <t>7592520155</t>
  </si>
  <si>
    <t>DDTS ŽDC, Licenční SW pro klienta v DTTZ - aplikační a programové vybavení dotykového terminálu telefonního zapojavače, pracoviště dispečera</t>
  </si>
  <si>
    <t>7592525020</t>
  </si>
  <si>
    <t>Doplnění aplikačního SW DDTS ŽDC o jednoho nového kompletního TLS u terminálového serveru TeS</t>
  </si>
  <si>
    <t>7592525060</t>
  </si>
  <si>
    <t>Softwarové práce na zařízení integračního koncentrátoru InK DDTS ŽDC TLS EOV v počtu výhybek do 4 kusů</t>
  </si>
  <si>
    <t>7592525065</t>
  </si>
  <si>
    <t>Softwarové práce na zařízení integračního koncentrátoru InK DDTS ŽDC TLS OSV v počtu světelných okruhů do 4 kusů</t>
  </si>
  <si>
    <t>7592525132</t>
  </si>
  <si>
    <t>Softwarové práce na zařízení integračního koncentrátoru InK DDTS ŽDC TLS OSE v počtu elektroměrů do 15 kusů</t>
  </si>
  <si>
    <t>7592525145</t>
  </si>
  <si>
    <t>Softwarové práce na zařízení integračního koncentrátoru InK DDTS ŽDC TLS VZT</t>
  </si>
  <si>
    <t>7592525150</t>
  </si>
  <si>
    <t>Softwarové práce na zařízení integračního koncentrátoru InK DDTS ŽDC TLS EE</t>
  </si>
  <si>
    <t>PS 02-11_MK - PS 02-11</t>
  </si>
  <si>
    <t>5913280035</t>
  </si>
  <si>
    <t>Demontáž dílů komunikace ze zámkové dlažby uložení v podsypu</t>
  </si>
  <si>
    <t>5913285035</t>
  </si>
  <si>
    <t>Montáž dílů komunikace ze zámkové dlažby uložení v podsypu</t>
  </si>
  <si>
    <t>5914090010</t>
  </si>
  <si>
    <t>Zřízení zemního valu z přebytečného výzisku KL a zeminy</t>
  </si>
  <si>
    <t>5915007020</t>
  </si>
  <si>
    <t>Zásyp jam nebo rýh sypaninou na železničním spodku se zhutněním</t>
  </si>
  <si>
    <t>5964161000</t>
  </si>
  <si>
    <t>Beton lehce zhutnitelný C 12/15;X0 F5 2 080 2 517</t>
  </si>
  <si>
    <t>7491510090</t>
  </si>
  <si>
    <t>Protipožární a kabelové ucpávky Protipožární ucpávky a tmely zpěvňující tmel CP 611A, tuba 310ml, do EI 90 min.</t>
  </si>
  <si>
    <t>7491552020</t>
  </si>
  <si>
    <t>Montáž protipožárních ucpávek a tmelů protipožární ucpávka kabelového prostupu, průměru do 110 mm, do EI 90 min.</t>
  </si>
  <si>
    <t>7593501325</t>
  </si>
  <si>
    <t>Trasy kabelového vedení Kabelové komory 1260 mm x 1080 mm</t>
  </si>
  <si>
    <t>7593501350</t>
  </si>
  <si>
    <t>Poklop 1260 mm, třída B s rámem</t>
  </si>
  <si>
    <t>7593501560</t>
  </si>
  <si>
    <t>Trasy kabelového vedení Multikanály a příslušenství Těsnění Pro 9-ti otvorové díly (G – 9W)</t>
  </si>
  <si>
    <t>7593505020</t>
  </si>
  <si>
    <t>Montáž těsnění kabelovodu tlakového pro kabelovod z plastických hmot</t>
  </si>
  <si>
    <t>R7593505250</t>
  </si>
  <si>
    <t>Montáž kabelové komory</t>
  </si>
  <si>
    <t>PS 02-12_MK - PS 02-12</t>
  </si>
  <si>
    <t>VV</t>
  </si>
  <si>
    <t>5,3605</t>
  </si>
  <si>
    <t>5964161030</t>
  </si>
  <si>
    <t>Beton lehce zhutnitelný C 25/30;XF1 vyhovuje i XD1-2,XA1,XC3 F5 2 470 2 989</t>
  </si>
  <si>
    <t>7492204810</t>
  </si>
  <si>
    <t>Venkovní vedení nn Vodiče a závěsné kabely CYKYz 3J1,5 (3Cx1,5)</t>
  </si>
  <si>
    <t>7492501770</t>
  </si>
  <si>
    <t xml:space="preserve">Kabely, vodiče, šňůry Cu - nn Kabel silový 2 a 3-žílový Cu, plastová izolace CYKY 3J2,5  (3Cx 2,5)</t>
  </si>
  <si>
    <t>7492553010</t>
  </si>
  <si>
    <t>Montáž kabelů 2- a 3-žílových Cu do 16 mm2</t>
  </si>
  <si>
    <t>R74A330</t>
  </si>
  <si>
    <t>Svorníkový koš pro základ „Sdruženého stožáru“</t>
  </si>
  <si>
    <t>7590130060</t>
  </si>
  <si>
    <t xml:space="preserve">Rozváděč zemní pro 2 kabely  (HM0404949010000)</t>
  </si>
  <si>
    <t>7590520429</t>
  </si>
  <si>
    <t>Venkovní vedení kabelová - metalické sítě Plněné 4x0,6 TCEPKPFLEY 3 x 4 x 0,6</t>
  </si>
  <si>
    <t>7590525116</t>
  </si>
  <si>
    <t>Montáž kabelu závlačného ruční zatahování do rour kabelovodů TCE/KE, KFE, KEZE s jádrem 1 mm 12 až 16 P</t>
  </si>
  <si>
    <t>7590525145</t>
  </si>
  <si>
    <t>Uložení do žlabu/trubky/lišty kabelu STP/UTP/FTP (do cat. 6)</t>
  </si>
  <si>
    <t>7590525178</t>
  </si>
  <si>
    <t>Montáž kabelu úložného volně uloženého s jádrem 0,8 mm TCEKE do 50 XN</t>
  </si>
  <si>
    <t>7590525670</t>
  </si>
  <si>
    <t>Montáž ukončení celoplastového kabelu v závěru nebo rozvaděči se zářezovými svorkovnicemi zářezová technologie LSA do 10 čtyřek</t>
  </si>
  <si>
    <t>7590525725</t>
  </si>
  <si>
    <t>Montáž svorkovnice LSA-PLUS</t>
  </si>
  <si>
    <t>7590525767</t>
  </si>
  <si>
    <t>Úpravení konců kabelu k číslování jednostrannému</t>
  </si>
  <si>
    <t>7590541429</t>
  </si>
  <si>
    <t>Slaboproudé rozvody, kabely pro přívod a vnitřní instalaci Spojky metalických kabelů a příslušenství Teplem smrštitelná zesílená spojka pro netlakované kabely XAGA 500-43/8-150/EY</t>
  </si>
  <si>
    <t>7590550149</t>
  </si>
  <si>
    <t>Forma kabelová, drátová a doplňky vnitřní instalace Montážní rám pro LSA lišty Profilový nosič konstrukčních skupin LSA do 19“ skříní</t>
  </si>
  <si>
    <t>7590550194</t>
  </si>
  <si>
    <t>Forma kabelová, drátová a doplňky vnitřní instalace LSA lišty LSA-PLUS lišta rozpojovací 2/10</t>
  </si>
  <si>
    <t>7590550204</t>
  </si>
  <si>
    <t>Forma kabelová, drátová a doplňky vnitřní instalace LSA lišty Štítek sklopný pro LSA-PLUS 10 párů</t>
  </si>
  <si>
    <t>7590550209</t>
  </si>
  <si>
    <t>Forma kabelová, drátová a doplňky vnitřní instalace LSA lišty Magazín přepěťové ochrany pro LSA-PLUS 2/10</t>
  </si>
  <si>
    <t>7590550219</t>
  </si>
  <si>
    <t>Forma kabelová, drátová a doplňky vnitřní instalace LSA lišty Přepěťové ochrany 8x6, MK, 230V 20kA/20A</t>
  </si>
  <si>
    <t>7590560004</t>
  </si>
  <si>
    <t>Optické kabely Optické kabely střední konstrukce pro záfuk, přifuk do HDPE chráničky 4 vl. 1x4 vl./trubička, HDPE plášť 8,1 mm (6 el.)</t>
  </si>
  <si>
    <t>7590560559</t>
  </si>
  <si>
    <t>Optické kabely Spojky a příslušenství pro optické sítě Ostatní Patch panel pro 24 opt. kabelů</t>
  </si>
  <si>
    <t>7590560569</t>
  </si>
  <si>
    <t>Optické kabely Spojky a příslušenství pro optické sítě Ostatní Optický patchcord do 5 m</t>
  </si>
  <si>
    <t>7590560597</t>
  </si>
  <si>
    <t>Optické kabely Spojky a příslušenství pro optické sítě Ostatní HDC 3000 - 19“ vedení patchcordů</t>
  </si>
  <si>
    <t>7590560611</t>
  </si>
  <si>
    <t>HDC 3000 - Konektorový modul E-2000, včetně 12x adaptérů a pigtailů, plně osazen</t>
  </si>
  <si>
    <t>R7590560611</t>
  </si>
  <si>
    <t>Optický rozvaděč do 12 vláken, plně osazen</t>
  </si>
  <si>
    <t>7590565010</t>
  </si>
  <si>
    <t>Spojování a ukončení kabelů optických v optickém rozvaděči pro 8 vláken</t>
  </si>
  <si>
    <t>7590565016</t>
  </si>
  <si>
    <t>Spojování a ukončení kabelů optických v optickém rozvaděči pro 36 vláken</t>
  </si>
  <si>
    <t>7593500595</t>
  </si>
  <si>
    <t>Trasy kabelového vedení Kabelové krycí desky a pásy Fólie výstražná modrá š. 20cm (HM0673909991020)</t>
  </si>
  <si>
    <t>7593501065</t>
  </si>
  <si>
    <t xml:space="preserve">Trasy kabelového vedení Ohebná dvouplášťová korugovaná chránička KF 09050  průměr 50/41 mm</t>
  </si>
  <si>
    <t>7593501125</t>
  </si>
  <si>
    <t>Trasy kabelového vedení Chráničky optického kabelu HDPE 6040 průměr 40/33 mm</t>
  </si>
  <si>
    <t>7593501137</t>
  </si>
  <si>
    <t>Trasy kabelového vedení Chráničky optického kabelu HDPE Mikrotrubička HDPE 10/ 8 mm</t>
  </si>
  <si>
    <t>7593501142</t>
  </si>
  <si>
    <t xml:space="preserve">Trasy kabelového vedení Chráničky optického kabelu HDPE Koncová zátka Jackmoon  29-38 mm</t>
  </si>
  <si>
    <t>R7593501280</t>
  </si>
  <si>
    <t>Pochozí zemní rozvaděč do 900 x 1100 mm, uzamykatelný, vodotěsný</t>
  </si>
  <si>
    <t>7593501805</t>
  </si>
  <si>
    <t>Trasy kabelového vedení Lokátory a markery Ball marker 1421 - XR ID, oranžový telekomunikace zapisovatelný</t>
  </si>
  <si>
    <t>7593505100</t>
  </si>
  <si>
    <t>Zatažení 1 až 3 trubky HDPE do otvoru kabelovodu</t>
  </si>
  <si>
    <t>7593505102</t>
  </si>
  <si>
    <t>Zatažení ochranné trubky HDPE do chráničky 110 mm</t>
  </si>
  <si>
    <t>7593505134</t>
  </si>
  <si>
    <t>Zakrytí kabelu resp. trubek výstražnou folií (bez folie)</t>
  </si>
  <si>
    <t>7593505202</t>
  </si>
  <si>
    <t>Uložení HDPE trubky pro optický kabel do výkopu bez zřízení lože a bez krytí</t>
  </si>
  <si>
    <t>7593505240</t>
  </si>
  <si>
    <t>Montáž koncovky nebo záslepky Plasson na HDPE trubku</t>
  </si>
  <si>
    <t>Montáž zemního rozvaděče</t>
  </si>
  <si>
    <t>7593505292</t>
  </si>
  <si>
    <t>Zafukování optického kabelu HDPE</t>
  </si>
  <si>
    <t>7593505320</t>
  </si>
  <si>
    <t>Uložení optického kabelu na rošt do 12 vláken</t>
  </si>
  <si>
    <t>R7596490010</t>
  </si>
  <si>
    <t>Vyhotovení kabelové knihy plánů</t>
  </si>
  <si>
    <t>7596910030</t>
  </si>
  <si>
    <t>Venkovní telefonní objekty Objekt telef.venk.VTO 6 plastový sloupek (CV540329006)</t>
  </si>
  <si>
    <t>7596915030</t>
  </si>
  <si>
    <t>Montáž telefonního objektu VTO 3 - 11 plastového ve sloupu</t>
  </si>
  <si>
    <t>7596917030</t>
  </si>
  <si>
    <t>Demontáž telefonních objektů VTO 3 - 11</t>
  </si>
  <si>
    <t>R596950370</t>
  </si>
  <si>
    <t>Třmínek k uzem.svorce ke „Sdruženému stožáru“</t>
  </si>
  <si>
    <t>R7596950420</t>
  </si>
  <si>
    <t>Svorka zemnící ke „Sdruženému stožáru“</t>
  </si>
  <si>
    <t>R7596950430</t>
  </si>
  <si>
    <t xml:space="preserve">Průchodky v základu  „Sdruženého stožáru“</t>
  </si>
  <si>
    <t>7598015165</t>
  </si>
  <si>
    <t>Funkční přezkoušení venkovního telefonního objektu po připojení na kabelové vedení</t>
  </si>
  <si>
    <t>7598015180</t>
  </si>
  <si>
    <t>Měření útlumu přeslechu na blízkém konci na místním sdělovacím kabelu za 1 čtyřku XN měřeného úseku</t>
  </si>
  <si>
    <t>7598015185</t>
  </si>
  <si>
    <t>Jednosměrné měření kabelu místního</t>
  </si>
  <si>
    <t>7598035010</t>
  </si>
  <si>
    <t>Měření parametrů optického kabelu na třech vlnových délkách metodou OTDR a TM na skládce, kabelu s 12 vlákny</t>
  </si>
  <si>
    <t>7598035055</t>
  </si>
  <si>
    <t>Měření parametrů optického kabelu na třech vlnových délkách metodou OTDR a TM po položení nebo zavěšení, kabelu s 12 vlákny</t>
  </si>
  <si>
    <t>7598035170</t>
  </si>
  <si>
    <t>Kontrola tlakutěsnosti HDPE trubky v úseku do 2 000 m</t>
  </si>
  <si>
    <t>7598035190</t>
  </si>
  <si>
    <t>Kontrola průchodnosti trubky pro optický kabel</t>
  </si>
  <si>
    <t>PS 02-31_Zapojovac - PS 02-31</t>
  </si>
  <si>
    <t>7491251015</t>
  </si>
  <si>
    <t>Montáž lišt elektroinstalačních, kabelových žlabů z PVC-U jednokomorových zaklapávacích rozměru 50/50 - 50/100 mm</t>
  </si>
  <si>
    <t>7491400130</t>
  </si>
  <si>
    <t>Kabelové rošty a žlaby Elektroinstalační lišty a kabelové žlaby Kryt LH 40x20 ohybový bílý</t>
  </si>
  <si>
    <t>7491400140</t>
  </si>
  <si>
    <t>Kabelové rošty a žlaby Elektroinstalační lišty a kabelové žlaby Kryt LH 40x20 spojovací bílý</t>
  </si>
  <si>
    <t>7491400250</t>
  </si>
  <si>
    <t>Kabelové rošty a žlaby Elektroinstalační lišty a kabelové žlaby Lišta LHD 40x20 vkládací bílá 3m</t>
  </si>
  <si>
    <t>7491400380</t>
  </si>
  <si>
    <t>Kabelové rošty a žlaby Elektroinstalační lišty a kabelové žlaby Kryt LH 40x20 koncový bílý</t>
  </si>
  <si>
    <t>7491401450</t>
  </si>
  <si>
    <t>Kabelové rošty a žlaby Kabelové rošty drátěné 35x100 EZ</t>
  </si>
  <si>
    <t>7491451030</t>
  </si>
  <si>
    <t>Montáž kabelových stojin a ocelových roštů kabelových roštů délky 3 m, šířky do 400 mm</t>
  </si>
  <si>
    <t>7494003312</t>
  </si>
  <si>
    <t>Modulární přístroje Jističe do 80 A; 10 kA 2-pólové In 0,5 A, Ue AC 230/400 V / DC 144 V, charakteristika C, 2pól, Icn 10 kA</t>
  </si>
  <si>
    <t>7494351020</t>
  </si>
  <si>
    <t>Montáž jističů (do 10 kA) dvoupólových nebo 1+N pólových do 20 A</t>
  </si>
  <si>
    <t>7590525147</t>
  </si>
  <si>
    <t>Uložení do žlabu/trubky/lišty kabelu SYKFY 10x2x0,5</t>
  </si>
  <si>
    <t>7590540055</t>
  </si>
  <si>
    <t xml:space="preserve">Slaboproudé rozvody, kabely pro přívod a vnitřní instalaci Instalační kabely SYKFY  10 x 2 x 0,5</t>
  </si>
  <si>
    <t>7593315320</t>
  </si>
  <si>
    <t>Montáž translátoru</t>
  </si>
  <si>
    <t>7593315392</t>
  </si>
  <si>
    <t>Montáž panelu do RACKU 19"</t>
  </si>
  <si>
    <t>7593320663</t>
  </si>
  <si>
    <t>Prvky Lišta nosná do skříně RACK</t>
  </si>
  <si>
    <t>7593321521</t>
  </si>
  <si>
    <t>Prvky Translátor 600:600 (4kV)</t>
  </si>
  <si>
    <t>7596950520</t>
  </si>
  <si>
    <t xml:space="preserve">Ocelové stožáry Lišta translátoru upev.  (HM0383889990177)</t>
  </si>
  <si>
    <t>7598095647</t>
  </si>
  <si>
    <t>Vyhotovení revizní zprávy SZ - sdělovací zařízení (zapojovače a pod.)</t>
  </si>
  <si>
    <t>7598095700</t>
  </si>
  <si>
    <t>Dozor pracovníků provozovatele při práci na živém zařízení</t>
  </si>
  <si>
    <t>R78440</t>
  </si>
  <si>
    <t>ZAPRAVENÍ OTVORŮ A NEROVNOSTÍ</t>
  </si>
  <si>
    <t>M2</t>
  </si>
  <si>
    <t>R96814</t>
  </si>
  <si>
    <t>VYSEKÁNÍ OTVORŮ, KAPES, RÝH V BETONOVÉ/ZDĚNÉ KONSTRUKCI</t>
  </si>
  <si>
    <t>M3</t>
  </si>
  <si>
    <t>PS 02-32_Zapojovac - PS 02-32</t>
  </si>
  <si>
    <t>7590540534</t>
  </si>
  <si>
    <t>FTP Stíněný plášť, vnitřní, drát, nehořlavý, bezhalogenní, nízkodýmavý</t>
  </si>
  <si>
    <t>7590540546</t>
  </si>
  <si>
    <t>UTP propojovací kabel RJ45/RJ45 3m</t>
  </si>
  <si>
    <t>7592520305</t>
  </si>
  <si>
    <t>Licence pro připojení serveru do systému KAC</t>
  </si>
  <si>
    <t>7593105010</t>
  </si>
  <si>
    <t>Montáž měniče (zdroje) statického ze stojanu</t>
  </si>
  <si>
    <t>7595120130</t>
  </si>
  <si>
    <t>MB telefonní přístroj stolní pro náhradní tlf. zapojovač a mb okruhy</t>
  </si>
  <si>
    <t>7595125010</t>
  </si>
  <si>
    <t>Montáž telefonního přístroje MB stolního</t>
  </si>
  <si>
    <t>7595215145</t>
  </si>
  <si>
    <t>Montáž PBX (elektronické, digitální, VoIP, GSM-GW…) instalace a konfigurace PBX rozšířená</t>
  </si>
  <si>
    <t>7595225010</t>
  </si>
  <si>
    <t>Montáž, instalace a konfigurace záznamového zařízení</t>
  </si>
  <si>
    <t>7595225130</t>
  </si>
  <si>
    <t>Montáž a instalace externího modulu signalizačního</t>
  </si>
  <si>
    <t>7595225140</t>
  </si>
  <si>
    <t>Montáž, instalace a konfigurace SW signalizačního modulu</t>
  </si>
  <si>
    <t>7595225160</t>
  </si>
  <si>
    <t>Montáž - konfigurace parametrů telefonní linky v záznamovém zařízení</t>
  </si>
  <si>
    <t>7595225170</t>
  </si>
  <si>
    <t>Montáž, instalace a konfigurace aplikačního serveru záznamového zařízení</t>
  </si>
  <si>
    <t>7595225190</t>
  </si>
  <si>
    <t>Montáž - konfigurace parametrů telefonní linky v aplikačním serveru záznamového zařízení</t>
  </si>
  <si>
    <t>7595520275</t>
  </si>
  <si>
    <t>AŽD RecordDat, 8x analogový port, 10x VoIP port, 1x E1 port *</t>
  </si>
  <si>
    <t>7595520330</t>
  </si>
  <si>
    <t>Signalizační modul externí s 15m kabelem/SW signalizační modul</t>
  </si>
  <si>
    <t>7595520410</t>
  </si>
  <si>
    <t>Záznamová zařízení Licence pro aktivaci 1 kanálu do KAC</t>
  </si>
  <si>
    <t>7595520430</t>
  </si>
  <si>
    <t xml:space="preserve">Licence pro aktivaci 1 IP kanálu pro  VoIP Recorder</t>
  </si>
  <si>
    <t>7596001600</t>
  </si>
  <si>
    <t>RV3 adaptér MB</t>
  </si>
  <si>
    <t>7596001640</t>
  </si>
  <si>
    <t>Rádiová zařízení Sdružovač, zátěž apod. měnič DC-DC 48V/24V</t>
  </si>
  <si>
    <t>7596001680</t>
  </si>
  <si>
    <t>Rádiová zařízení Sdružovač, zátěž apod. ústředna VoIP PBX 390, 1x E1 karta *</t>
  </si>
  <si>
    <t>7596001705</t>
  </si>
  <si>
    <t>RV3 server nový</t>
  </si>
  <si>
    <t>7596001710</t>
  </si>
  <si>
    <t>RV3 blok RDST nový (1x VF rádio)</t>
  </si>
  <si>
    <t>7596001720</t>
  </si>
  <si>
    <t>TOP, TOP1 (SW pro MRTS, TRS, MB zapojovač, Tlf., rozhlas)</t>
  </si>
  <si>
    <t>7596001730</t>
  </si>
  <si>
    <t>RV3 adaptér TRS</t>
  </si>
  <si>
    <t>7596001735</t>
  </si>
  <si>
    <t>RV3 STOP TRS</t>
  </si>
  <si>
    <t>7596005250</t>
  </si>
  <si>
    <t>Montáž RV3 serveru AŽD 004</t>
  </si>
  <si>
    <t>7596005260</t>
  </si>
  <si>
    <t>Oživení RV3 serveru AŽD 004 DCom</t>
  </si>
  <si>
    <t>7596810020</t>
  </si>
  <si>
    <t>Telefonní zapojovače Malá sdělovací technika pro ČD Zapojovač telef.náhradní NTZ 2 (CV540539002)</t>
  </si>
  <si>
    <t>7596815095</t>
  </si>
  <si>
    <t>Montáž zapojovače svírkového (náhradního) pro 20 okruhů</t>
  </si>
  <si>
    <t>7596817035</t>
  </si>
  <si>
    <t>Demontáž zapojovače elektronického MIKRO, Modis, MTZ 7 a 10, SMZ, HMT 12</t>
  </si>
  <si>
    <t>7596817090</t>
  </si>
  <si>
    <t>Demontáž zapojovače svírkového (náhradního) pro 10 okruhů nebo náhradní telefonní zapojovač</t>
  </si>
  <si>
    <t>R015240</t>
  </si>
  <si>
    <t>POPLATKY ZA LIKVIDACI ODPADŮ NEKONTAMINOVANÝCH - 20 03 01 SMĚSNÝ KOMUNÁLNÍ ODPAD, VČETNĚ DOPRAVY</t>
  </si>
  <si>
    <t>T</t>
  </si>
  <si>
    <t xml:space="preserve">Neoceňovat - evidenční položka - oceněno v SO 90-90 Likvidace odpadů </t>
  </si>
  <si>
    <t>0,2</t>
  </si>
  <si>
    <t>R015310</t>
  </si>
  <si>
    <t>POPLATKY ZA LIKVIDACI ODPADŮ NEKONTAMINOVANÝCH - 16 02 14 ELEKTROŠROT (VYŘAZENÁ ELEKTRICKÁ ZAŘÍZENÍ A PŘÍSTROJE), VČETNĚ DOPRAVY</t>
  </si>
  <si>
    <t>0,1</t>
  </si>
  <si>
    <t>R015890</t>
  </si>
  <si>
    <t>POPLATKY ZA LIKVIDACI ODPADŮ NEKONTAMINOVANÝCH - 17 04 11 - KABELY A VODIČE BEZ NEBEZPEČNÝCH LÁTEK, VČETNĚ DOPRAVY</t>
  </si>
  <si>
    <t>0,05</t>
  </si>
  <si>
    <t>R015910</t>
  </si>
  <si>
    <t>POPLATKY ZA LIKVIDACI ODPADŮ NEKONTAMINOVANÝCH - 15 01 02 - OBALY PLASTOVÉ, VČETNĚ DOPRAVY</t>
  </si>
  <si>
    <t>R015920</t>
  </si>
  <si>
    <t>POPLATKY ZA LIKVIDACI ODPADŮ NEKONTAMINOVANÝCH - 15 01 01 - OBALY PAPÍROVÉ, VČETNĚ DOPRAVY</t>
  </si>
  <si>
    <t>0,02</t>
  </si>
  <si>
    <t>PS 02-41_PZTS_PZZ - PS 02-41</t>
  </si>
  <si>
    <t>Kryt LH 40x20 ohybový bílý</t>
  </si>
  <si>
    <t>Kryt LH 40x20 spojovací bílý</t>
  </si>
  <si>
    <t>7491400150</t>
  </si>
  <si>
    <t>Kryt LH 40x20 rohový vnitřní bílý</t>
  </si>
  <si>
    <t>7491400260</t>
  </si>
  <si>
    <t>Lišta LHD 40x20 vkládací bílá 2m</t>
  </si>
  <si>
    <t>7590540589</t>
  </si>
  <si>
    <t>FTP Stíněný, vnitřní, drát, nehořlavý, bezhalogenní, nízkodýmavý</t>
  </si>
  <si>
    <t>7590555350</t>
  </si>
  <si>
    <t>Ukončení stíněného kabelu v zařízení EZS a EPS do 2 P 0,5</t>
  </si>
  <si>
    <t>7596440075</t>
  </si>
  <si>
    <t>Hlásiče Interaktivní a adresovatelné hlásiče Hlásič ionizační adresovatelný, zvýšená mech.odolnost - IP54</t>
  </si>
  <si>
    <t>7596440100</t>
  </si>
  <si>
    <t>Hlásiče Interaktivní a adresovatelné hlásiče Zásuvka pro adresovatelné a interaktivní hlásiče</t>
  </si>
  <si>
    <t>7596445005</t>
  </si>
  <si>
    <t>Montáž prvku pro EPS, ASHS (čidlo, hlásič, spínač atd.)</t>
  </si>
  <si>
    <t>7596450080</t>
  </si>
  <si>
    <t>Tlačítkový hlásič konvenční, proudový, IP 65,EXE, od -20 do +70°C</t>
  </si>
  <si>
    <t>7596490010</t>
  </si>
  <si>
    <t>Provozní kniha EPS, LDP, ASHS</t>
  </si>
  <si>
    <t>7597110326</t>
  </si>
  <si>
    <t>Ústředna až 48 zón a 8 grup v krytu bez klávesnice, s komunikátorem a zdrojem</t>
  </si>
  <si>
    <t>7597110338</t>
  </si>
  <si>
    <t>LCD klávesnice pro ústředny GD</t>
  </si>
  <si>
    <t>7597110352</t>
  </si>
  <si>
    <t>Systémový Ethernet (TCP/IP) komunikátor bez krytu, nové HW provedení</t>
  </si>
  <si>
    <t>7597110964</t>
  </si>
  <si>
    <t>Duální detektor s dosahem 15m a funkcí antimasking</t>
  </si>
  <si>
    <t>7597110996</t>
  </si>
  <si>
    <t>Kloubový držák na stěnu</t>
  </si>
  <si>
    <t>7597110997</t>
  </si>
  <si>
    <t>Kloubový držák na strop</t>
  </si>
  <si>
    <t>7597111067</t>
  </si>
  <si>
    <t>MG kontakt se svorkovnicí a NO výstupem, pracovní mezera 15mm</t>
  </si>
  <si>
    <t>7597111146</t>
  </si>
  <si>
    <t>Zálohovaná plastová siréna venkovní 110dB/1m s majákem a akumulátorem</t>
  </si>
  <si>
    <t>7597111251</t>
  </si>
  <si>
    <t>Modul SA-CTE - čtečka bezkontaktních karet ( 2 vstupy čidla a 1 výstup akční člen)</t>
  </si>
  <si>
    <t>7597111258</t>
  </si>
  <si>
    <t>Instalační materiál pro instalaci EZS ústředny s integrací do diagnostické ústředny</t>
  </si>
  <si>
    <t>7597115020</t>
  </si>
  <si>
    <t>Montáž ústředny konvenční do 8 smyček</t>
  </si>
  <si>
    <t>7597125035</t>
  </si>
  <si>
    <t>Montáž příšlušenství pro EZS oživení a nastavení systému EZS</t>
  </si>
  <si>
    <t>soubor</t>
  </si>
  <si>
    <t>7597125040</t>
  </si>
  <si>
    <t>Montáž příšlušenství pro EZS naprogramování ústředny EZS</t>
  </si>
  <si>
    <t>7597135010</t>
  </si>
  <si>
    <t>Montáž prvku pro EZS (čidlo, snímač, siréna)</t>
  </si>
  <si>
    <t>7598045015</t>
  </si>
  <si>
    <t>Zařízení EZS odzkoušení v rozsahu 1 ústředny</t>
  </si>
  <si>
    <t>7598045020</t>
  </si>
  <si>
    <t>Zařízení EZS revize zařízení v rozsahu 1 ústředny</t>
  </si>
  <si>
    <t>7598045035</t>
  </si>
  <si>
    <t>Zařízení EZS zaškolení obsluhy</t>
  </si>
  <si>
    <t>7598045040</t>
  </si>
  <si>
    <t>Zařízení EZS vyhotovení protokolu o funkční zkoušce</t>
  </si>
  <si>
    <t>7598045055</t>
  </si>
  <si>
    <t>Přezkoušení čidla automatického hlásiče</t>
  </si>
  <si>
    <t>7598045150</t>
  </si>
  <si>
    <t>Revize hlásiče požárního</t>
  </si>
  <si>
    <t>7598095655</t>
  </si>
  <si>
    <t>Vyhotovení revizní zprávy EZS - elektronická zabezpečovací signalizace</t>
  </si>
  <si>
    <t>PS 02-42_PZTS_Mnisek - PS 02-42</t>
  </si>
  <si>
    <t>7597115035</t>
  </si>
  <si>
    <t>Montáž ústředny konvenční do 48 smyček</t>
  </si>
  <si>
    <t>PS 02-51_TK - PS 02-51</t>
  </si>
  <si>
    <t>7590130215</t>
  </si>
  <si>
    <t>Rozdělovače, rozváděče MIS 1b</t>
  </si>
  <si>
    <t>7590135032</t>
  </si>
  <si>
    <t>Připevnění kabelového rozvaděče pro vnější i vnitřní instalaci na stěnu</t>
  </si>
  <si>
    <t>7590520634</t>
  </si>
  <si>
    <t>Venkovní vedení kabelová - metalické sítě Plněné 4x0,8 TCEPKPFLEY 15 x 4 x 0,8</t>
  </si>
  <si>
    <t>7590525060</t>
  </si>
  <si>
    <t>Přistavení a příprava délky z kabelového bubnu do 25 čtyřek</t>
  </si>
  <si>
    <t>7590525526</t>
  </si>
  <si>
    <t>Odbočení jednoho kabelu ve spojce Raychem XAGA na celoplastového kabelu dvouplášťové bez pancíře do 100 žil</t>
  </si>
  <si>
    <t>7590525671</t>
  </si>
  <si>
    <t>Montáž ukončení celoplastového kabelu v závěru nebo rozvaděči se zářezovými svorkovnicemi zářezová technologie LSA do 20 čtyřek</t>
  </si>
  <si>
    <t>7590550199</t>
  </si>
  <si>
    <t>Forma kabelová, drátová a doplňky vnitřní instalace LSA lišty Zemnící lišta pro moduly 2/10</t>
  </si>
  <si>
    <t>7590555056</t>
  </si>
  <si>
    <t>Montáž formy pro kabel TCEKE, TCEKES do délky 0,5 m 15 XN</t>
  </si>
  <si>
    <t>7590560094</t>
  </si>
  <si>
    <t>Optické kabely Optické kabely střední konstrukce pro záfuk, přifuk do HDPE chráničky 48 vl. 4x12 vl./trubička, HDPE plášť 8,1 mm (6 el.)</t>
  </si>
  <si>
    <t>7590560519</t>
  </si>
  <si>
    <t>Optické kabely Spojky a příslušenství pro optické sítě Ostatní Rezerva optického kabelu do 500mm</t>
  </si>
  <si>
    <t>7590560579</t>
  </si>
  <si>
    <t>Optické kabely Spojky a příslušenství pro optické sítě Ostatní Optický pigtail do 2 m</t>
  </si>
  <si>
    <t>7590560593</t>
  </si>
  <si>
    <t>Optické kabely Spojky a příslušenství pro optické sítě Ostatní HDC 3000 - 19“ zásobník na buffery</t>
  </si>
  <si>
    <t>7590560621</t>
  </si>
  <si>
    <t>HDC 3000 - Spojovací-provařovací modul</t>
  </si>
  <si>
    <t>7590560651</t>
  </si>
  <si>
    <t>Optické kabely Spojky a příslušenství pro optické sítě Ostatní Rozvaděč optický pro 144 vláken (vana)</t>
  </si>
  <si>
    <t>7590565018</t>
  </si>
  <si>
    <t>Spojování a ukončení kabelů optických v optickém rozvaděči pro 48 vláken</t>
  </si>
  <si>
    <t>7590565060</t>
  </si>
  <si>
    <t>Montáž konstrukce rezervy optického kabelu</t>
  </si>
  <si>
    <t>7590565080</t>
  </si>
  <si>
    <t>Uložení kabelové rezervy optického kabelu</t>
  </si>
  <si>
    <t>7593315070</t>
  </si>
  <si>
    <t>Montáž vany do optického rozvaděče</t>
  </si>
  <si>
    <t>7593501143</t>
  </si>
  <si>
    <t xml:space="preserve">Trasy kabelového vedení Chráničky optického kabelu HDPE Koncová zátka Jackmoon  38-46 mm</t>
  </si>
  <si>
    <t>7593501195</t>
  </si>
  <si>
    <t>Trasy kabelového vedení Spojky šroubovací pro chráničky optického kabelu HDPE 5050 průměr 40 mm</t>
  </si>
  <si>
    <t>7593501500</t>
  </si>
  <si>
    <t>Trasy kabelového vedení Kabelové komory ROMOLD KS 100.63/70,8</t>
  </si>
  <si>
    <t>7593501800</t>
  </si>
  <si>
    <t>Trasy kabelového vedení Lokátory a markery Ball Marker 1401-XR, oranžový telekomunikace</t>
  </si>
  <si>
    <t>7593505200</t>
  </si>
  <si>
    <t>Uložení HDPE trubky pro optický kabel do kabelového žlabu</t>
  </si>
  <si>
    <t>7593505220</t>
  </si>
  <si>
    <t>Montáž spojky Plasson na HDPE trubce rovné nebo redukční</t>
  </si>
  <si>
    <t>7598025005</t>
  </si>
  <si>
    <t>Měření dálkových kabelů stejnosměrné kontrolní kabelů čtyřky</t>
  </si>
  <si>
    <t>7598025010</t>
  </si>
  <si>
    <t>Měření dálkových kabelů závěrečné zkrácené v obou směrech za provozu 5 čtyřek</t>
  </si>
  <si>
    <t>7598035025</t>
  </si>
  <si>
    <t>Měření parametrů optického kabelu na třech vlnových délkách metodou OTDR a TM na skládce, kabelu se 48 vlákny</t>
  </si>
  <si>
    <t>7598035070</t>
  </si>
  <si>
    <t>Měření parametrů optického kabelu na třech vlnových délkách metodou OTDR a TM po položení nebo zavěšení, kabelu se 48 vlákny</t>
  </si>
  <si>
    <t>PS 02-52_TK - PS 02-52</t>
  </si>
  <si>
    <t>PS 02-71_Sdel - PS 02-71</t>
  </si>
  <si>
    <t>7491300120</t>
  </si>
  <si>
    <t>19" pevná police 1U hl.250, montáž na 2 stojiny</t>
  </si>
  <si>
    <t>7491600080</t>
  </si>
  <si>
    <t>Uzemnění Vnitřní H07V-U 16 žz (CY)</t>
  </si>
  <si>
    <t>7491651035</t>
  </si>
  <si>
    <t>Montáž vnitřního uzemnění ochranné pospojování pevně vodič Cu 4-16 mm2</t>
  </si>
  <si>
    <t>7590560529</t>
  </si>
  <si>
    <t>Patch panel 24 portů CAT 5E</t>
  </si>
  <si>
    <t>Patch panel pro 24 opt. kabelů</t>
  </si>
  <si>
    <t>Optický patchcord do 5 m</t>
  </si>
  <si>
    <t>7593310001</t>
  </si>
  <si>
    <t>Konstrukční díly Napájecí panel 6x230V s přepěťovou ochranou</t>
  </si>
  <si>
    <t>7593310621</t>
  </si>
  <si>
    <t>RACK 19" 9U/500mm nástěnný, dvoudílný, prosklené dveře</t>
  </si>
  <si>
    <t>R7593310628</t>
  </si>
  <si>
    <t>RACK 19" 47U perforované dveře, odnímatelné boky</t>
  </si>
  <si>
    <t>7593315150</t>
  </si>
  <si>
    <t>Montáž police do releového stojanu</t>
  </si>
  <si>
    <t>7593315210</t>
  </si>
  <si>
    <t>Montáž skříně 19"</t>
  </si>
  <si>
    <t>7593315278</t>
  </si>
  <si>
    <t>Montáž kabelového roštu pro volné/pevné uložení šířky 320 mm</t>
  </si>
  <si>
    <t>7593500235</t>
  </si>
  <si>
    <t>Trasy kabelového vedení Drátěný žlab zinkochromátovaný 60X300 DZ</t>
  </si>
  <si>
    <t>7593500285</t>
  </si>
  <si>
    <t>Trasy kabelového vedení Přísušenství drátěných žlabů spojka DZS/B</t>
  </si>
  <si>
    <t>7593500290</t>
  </si>
  <si>
    <t>Trasy kabelového vedení Přísušenství drátěných žlabů Rychlospojka DZRS/B</t>
  </si>
  <si>
    <t>7593500300</t>
  </si>
  <si>
    <t>Trasy kabelového vedení Přísušenství drátěných žlabů Závěs DZZ/B</t>
  </si>
  <si>
    <t>7593500335</t>
  </si>
  <si>
    <t>Trasy kabelového vedení Přísušenství drátěných žlabů kotva požárně odolná KPO 6X70</t>
  </si>
  <si>
    <t>7593500345</t>
  </si>
  <si>
    <t>Trasy kabelového vedení Přísušenství drátěných žlabů kotva požárně odolná KPO 8X97</t>
  </si>
  <si>
    <t>7595600090</t>
  </si>
  <si>
    <t>Switch L3, 24 / 48 portů, optické rozhraní 1Gb s dlouhým dosahem</t>
  </si>
  <si>
    <t>7595600230</t>
  </si>
  <si>
    <t>SFP modul SC/WDM 2Gb 20/5km SM/MM, pro vlnovou délku Tx1310nm/Rx1550nm nebo Tx1550nm/Rx1310nm, -40°C do +70°C.</t>
  </si>
  <si>
    <t>7595600380</t>
  </si>
  <si>
    <t xml:space="preserve">Přenosová a datová zařízení Datové -  switch L2 průmyslové provedení 4 porty 10 / 100, 2x SFP, DC</t>
  </si>
  <si>
    <t>7595605140</t>
  </si>
  <si>
    <t>Montáž modulu SFP</t>
  </si>
  <si>
    <t>7595605170</t>
  </si>
  <si>
    <t>Montáž routeru (směrovače), switche (přepínače) a huby (rozbočovače) instalace a konfigurace routeru upevněného expertní</t>
  </si>
  <si>
    <t>7595605190</t>
  </si>
  <si>
    <t>Montáž routeru (směrovače), switche (přepínače) a huby (rozbočovače) instalace a konfigurace switche L2 neupevněného - základní</t>
  </si>
  <si>
    <t>PS 02-72_Sdel - PS 02-72</t>
  </si>
  <si>
    <t>Lišta LHD 40x20 vkládací bílá 3m</t>
  </si>
  <si>
    <t>7494003122</t>
  </si>
  <si>
    <t>Modulární přístroje Jističe do 80 A; 10 kA 1-pólové In 6 A, Ue AC 230 V / DC 72 V, charakteristika B, 1pól, Icn 10 kA</t>
  </si>
  <si>
    <t>7494003124</t>
  </si>
  <si>
    <t>Modulární přístroje Jističe do 80 A; 10 kA 1-pólové In 10 A, Ue AC 230 V / DC 72 V, charakteristika B, 1pól, Icn 10 kA</t>
  </si>
  <si>
    <t>7494003288</t>
  </si>
  <si>
    <t>Modulární přístroje Jističe do 80 A; 10 kA 2-pólové In 6 A, Ue AC 230/400 V / DC 144 V, charakteristika B, 2pól, Icn 10 kA</t>
  </si>
  <si>
    <t>7494003290</t>
  </si>
  <si>
    <t>Modulární přístroje Jističe do 80 A; 10 kA 2-pólové In 10 A, Ue AC 230/400 V / DC 144 V, charakteristika B, 2pól, Icn 10 kA</t>
  </si>
  <si>
    <t>7494003294</t>
  </si>
  <si>
    <t>Modulární přístroje Jističe do 80 A; 10 kA 2-pólové In 16 A, Ue AC 230/400 V / DC 144 V, charakteristika B, 2pól, Icn 10 kA</t>
  </si>
  <si>
    <t>7496652010</t>
  </si>
  <si>
    <t>Montáž usměrňovačů/nabíječů do 230/110 V DC do 230 V</t>
  </si>
  <si>
    <t>7590540519</t>
  </si>
  <si>
    <t>UTP Nestíněný vnitřní, drát, nehořlavý, bezhalogenní, nízkodýmavý</t>
  </si>
  <si>
    <t>7590540544</t>
  </si>
  <si>
    <t>UTP propojovací kabel RJ45/RJ45 1m</t>
  </si>
  <si>
    <t>7590540548</t>
  </si>
  <si>
    <t>UTP propojovací kabel RJ45/RJ45 5m</t>
  </si>
  <si>
    <t>7590575010</t>
  </si>
  <si>
    <t>Montáž portu strukturované kabeláže</t>
  </si>
  <si>
    <t>7592905052</t>
  </si>
  <si>
    <t>Montáž bloku baterie olověné 24 V a 48 V kapacity přes 50 Ah</t>
  </si>
  <si>
    <t>7592920760</t>
  </si>
  <si>
    <t xml:space="preserve">Pb blok 12 V/180 Ah C10 s pancéřovanou trubkovou elektrodou,  uzavřený - gel, cena včetně spojovacího materiálu a bateriového nosiče či stojanu</t>
  </si>
  <si>
    <t>R7593100800</t>
  </si>
  <si>
    <t>Střídač 48/230V-univerz.</t>
  </si>
  <si>
    <t>7595115010</t>
  </si>
  <si>
    <t>Montáž telefonního přístroje digitálního</t>
  </si>
  <si>
    <t>7595140010</t>
  </si>
  <si>
    <t>VOIP telefony Telefon VoIP s přímou volbou, 3 konta SIP</t>
  </si>
  <si>
    <t>7596001610</t>
  </si>
  <si>
    <t>Rádiová zařízení Sdružovač, zátěž apod. Zdroj 48V DS-177-0, bez baterií *</t>
  </si>
  <si>
    <t>7598035206</t>
  </si>
  <si>
    <t>Nastavení a konfigurace přenosové a datové sítě, např. firewall, switchů, routerů, modemů</t>
  </si>
  <si>
    <t>7598095537</t>
  </si>
  <si>
    <t>Vyhotovení protokolu UTZ pro silnoproudé zařízení</t>
  </si>
  <si>
    <t>7598095667</t>
  </si>
  <si>
    <t>Vyhotovení revizní zprávy pro napájecí zdroj jedné napěťové soustavy (UNZ jedné frekvence, UPS v RACK apod. - ne jako spotřebič)</t>
  </si>
  <si>
    <t>R75JA32</t>
  </si>
  <si>
    <t>ZÁSUVKA SDRUŽENNÁ NA OMÍTKU</t>
  </si>
  <si>
    <t>R75JA3X</t>
  </si>
  <si>
    <t>ZÁSUVKA SDRUŽENNÁ - MONTÁŽ</t>
  </si>
  <si>
    <t>SO 10-01 - Liberec – Mníšek u L., železniční svršek</t>
  </si>
  <si>
    <t>HSV - Práce a dodávky HSV</t>
  </si>
  <si>
    <t>Práce a dodávky HSV</t>
  </si>
  <si>
    <t>5905035110</t>
  </si>
  <si>
    <t>Výměna KL malou těžící mechanizací včetně lavičky pod ložnou plochou pražce lože otevřené</t>
  </si>
  <si>
    <t>-450754601</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</si>
  <si>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</si>
  <si>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Odtěžení kolejového lože - pražce betonové, rozdělení "c" - přejezdy P2825, P2526, P2827, P2829</t>
  </si>
  <si>
    <t>62,5*1,929</t>
  </si>
  <si>
    <t>5955101000</t>
  </si>
  <si>
    <t>Kamenivo drcené štěrk frakce 31,5/63 třídy BI</t>
  </si>
  <si>
    <t>938228534</t>
  </si>
  <si>
    <t>5905085045</t>
  </si>
  <si>
    <t>Souvislé čištění KL strojně koleje pražce betonové</t>
  </si>
  <si>
    <t>1440679151</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</si>
  <si>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</si>
  <si>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Čištění kolejového lože strojní čističkou s odchytem výzisku 35% Km 170,650898 - 168,745000</t>
  </si>
  <si>
    <t>1,905898-0,0625</t>
  </si>
  <si>
    <t>5905105030</t>
  </si>
  <si>
    <t>Doplnění KL kamenivem souvisle strojně v koleji</t>
  </si>
  <si>
    <t>-377322020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</si>
  <si>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</si>
  <si>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Doplnění štěrkového lože novým materiálem po čištění</t>
  </si>
  <si>
    <t>(2,726-1/0,675*0,125)*1843,4*0,35</t>
  </si>
  <si>
    <t>Dosypání kolejového lože novým materiálem místě zdvihu nivelety</t>
  </si>
  <si>
    <t>370*1,4*0,2+(280+200)*1,4*0,14</t>
  </si>
  <si>
    <t>Součet</t>
  </si>
  <si>
    <t>-325946418</t>
  </si>
  <si>
    <t>5906035120</t>
  </si>
  <si>
    <t>Souvislá výměna pražců současně s výměnou nebo čištěním KL pražce betonové příčné vystrojené</t>
  </si>
  <si>
    <t>778021068</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</si>
  <si>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</si>
  <si>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 xml:space="preserve">Souvislá výměna pražců SB5 (rozd"c") za nové bet.pražce dl. 2,60m (rozd"c")  (předání výzisku zadavateli) </t>
  </si>
  <si>
    <t>Km 170,650898 - 168,745000 (1905,898-62,5)/0,675=2730,96 zaokrouhleno na 2731ks</t>
  </si>
  <si>
    <t>2731</t>
  </si>
  <si>
    <t>5956140030R</t>
  </si>
  <si>
    <t>Pražec betonový příčný vystrojený včetně kompletů tv. B 91S/2 (S)</t>
  </si>
  <si>
    <t>13894445</t>
  </si>
  <si>
    <t>NEOCEŇOVAT - dodávka SŽ s.o.</t>
  </si>
  <si>
    <t xml:space="preserve">Souvislá výměna pražců SB5 (rozd"c") za nové bet.pražce dl. 2,60m (rozd"c")  (předání výzisku zadavateli) Km 170,650898 - 168,745000</t>
  </si>
  <si>
    <t>(1905,898-62,5)/0,675=2730,96 zaokrouhleno na 2731ks</t>
  </si>
  <si>
    <t>5906130345</t>
  </si>
  <si>
    <t>Montáž kolejového roštu v ose koleje pražce betonové vystrojené tvar S49, 49E1</t>
  </si>
  <si>
    <t>-772815465</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</si>
  <si>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</si>
  <si>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 xml:space="preserve">Zřízení nového kol. roštu : kolejnice 49E1-R260,  bet. pražce dl.2,60m ,  upevnění W14, rozdělení "c"</t>
  </si>
  <si>
    <t>0,0625</t>
  </si>
  <si>
    <t>-857166630</t>
  </si>
  <si>
    <t>Počet pražců - 62,5/0,675=92,59 zaokrouhleno na 93</t>
  </si>
  <si>
    <t>5957101050R</t>
  </si>
  <si>
    <t>Kolejnice třídy R260 tv. 49 E1 délky 75,000 m</t>
  </si>
  <si>
    <t>1272450654</t>
  </si>
  <si>
    <t>Kolejnice třídy R260 tv. 49 E1 délky 25,000 m</t>
  </si>
  <si>
    <t>kolejnice 75m</t>
  </si>
  <si>
    <t>5906135155</t>
  </si>
  <si>
    <t>Demontáž kolejového roštu koleje na úložišti pražce betonové tvar S49, T, 49E1</t>
  </si>
  <si>
    <t>-2086013046</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</si>
  <si>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</si>
  <si>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 xml:space="preserve">Vyjmutí  koleje na pražcích betonových, rozdělení "c" - přejezdy P2825, P2526, P2827, P2829</t>
  </si>
  <si>
    <t>5907025091</t>
  </si>
  <si>
    <t>Výměna kolejnicových pásů současně s výměnou pražců tvar S49, T, 49E1</t>
  </si>
  <si>
    <t>884805553</t>
  </si>
  <si>
    <t>Výměna kolejnicových pásů současně s výměnou pražců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</si>
  <si>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Čištění kolejového lože strojní čističkou s odchytem výzisku 35% </t>
  </si>
  <si>
    <t>Km 170,650898 - 168,745000</t>
  </si>
  <si>
    <t>(1905,898-62,5)*2</t>
  </si>
  <si>
    <t>-1736560960</t>
  </si>
  <si>
    <t>Souvislá výměna kolejnic tvaru S49 za nové tv. 49E1-R260 (upevnění W14) Km 170,650898 - 168,745000</t>
  </si>
  <si>
    <t>((1905,898-62,5)/75)*2= 49,15 zaokrouhleno na 49,2</t>
  </si>
  <si>
    <t>49,2</t>
  </si>
  <si>
    <t>5907050120</t>
  </si>
  <si>
    <t>Dělení kolejnic kyslíkem soustavy S49 nebo T</t>
  </si>
  <si>
    <t>755057807</t>
  </si>
  <si>
    <t>Dělení kolejnic kyslíkem soustavy S49 nebo T. Poznámka: 1. V cenách jsou započteny náklady na manipulaci, podložení, označení a provedení řezu kolejnice.</t>
  </si>
  <si>
    <t>4*4</t>
  </si>
  <si>
    <t>Souvislá výměna kolejnic v Km 170,650898 - 168,745000 po cca 25m</t>
  </si>
  <si>
    <t>5909032020</t>
  </si>
  <si>
    <t>Přesná úprava GPK koleje směrové a výškové uspořádání pražce betonové</t>
  </si>
  <si>
    <t>921788321</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</si>
  <si>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</si>
  <si>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 xml:space="preserve">Směrové a výškové vyrovnání koleje na pražcích betonových -  výběhy podbíjení do stávajícího stavu + podbití v oblasti přejezdů</t>
  </si>
  <si>
    <t>0,100+0,0625</t>
  </si>
  <si>
    <t>5910015020</t>
  </si>
  <si>
    <t>Odtavovací stykové svařování mobilní svářečkou kolejnic nových délky do 150 m tv. S49</t>
  </si>
  <si>
    <t>svar</t>
  </si>
  <si>
    <t>-1802390786</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</si>
  <si>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</si>
  <si>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Montážní svary</t>
  </si>
  <si>
    <t>5910020030</t>
  </si>
  <si>
    <t>Svařování kolejnic termitem plný předehřev standardní spára svar sériový tv. S49</t>
  </si>
  <si>
    <t>-1665816825</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</si>
  <si>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</si>
  <si>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Svařování kolejnic S49 ((62,5+1843,4)/75+1)*2=52,85 svárů tj. zaokrouhleno na 54 svárů - 42 ks odtavovacích stykovvých svarů </t>
  </si>
  <si>
    <t>5910040020</t>
  </si>
  <si>
    <t>Umožnění volné dilatace kolejnice demontáž upevňovadel bez osazení kluzných podložek rozdělení pražců "d"</t>
  </si>
  <si>
    <t>843644020</t>
  </si>
  <si>
    <t>Umožnění volné dilatace kolejnice demontáž upevňovadel bez osazení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</si>
  <si>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 xml:space="preserve">Zřízení bezstykové koleje Km 170,650898 - 168,745000 </t>
  </si>
  <si>
    <t>1905,898</t>
  </si>
  <si>
    <t>zřízení BK ve výbězích podbíjení do stávajícího stavu</t>
  </si>
  <si>
    <t>5910040120</t>
  </si>
  <si>
    <t>Umožnění volné dilatace kolejnice montáž upevňovadel bez odstranění kluzných podložek rozdělení pražců "d"</t>
  </si>
  <si>
    <t>-1803585322</t>
  </si>
  <si>
    <t>Umožnění volné dilatace kolejnice montáž upevňovadel bez odstranění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</si>
  <si>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5912030040</t>
  </si>
  <si>
    <t>Demontáž návěstidla včetně sloupku a patky rychlostníku</t>
  </si>
  <si>
    <t>370078322</t>
  </si>
  <si>
    <t>Demontáž návěstidla včetně sloupku a patky rychlostníku. Poznámka: 1. V cenách jsou započteny náklady na demontáž návěstidla, sloupku a patky, zához, úpravu terénu a naložení na dopravní prostředek.</t>
  </si>
  <si>
    <t>Demontáž návěstidla rychlostníku</t>
  </si>
  <si>
    <t>5912045030</t>
  </si>
  <si>
    <t>Montáž návěstidla včetně sloupku a patky předvěstníku</t>
  </si>
  <si>
    <t>-906512067</t>
  </si>
  <si>
    <t>Montáž návěstidla včetně sloupku a patky předvěstníku. Poznámka: 1. V cenách jsou započteny náklady na zemní práce, montáž patky, sloupku a návěstidla, úpravu a rozprostření zeminy na terén. 2. V cenách nejsou obsaženy náklady na dodávku materiálu.</t>
  </si>
  <si>
    <t>715153564</t>
  </si>
  <si>
    <t>1*0,3*0,3*0,8</t>
  </si>
  <si>
    <t>5962101020</t>
  </si>
  <si>
    <t>Návěstidlo očekávejte traťovou rychlost - trojúhelník</t>
  </si>
  <si>
    <t>-1706520258</t>
  </si>
  <si>
    <t>5962113005</t>
  </si>
  <si>
    <t>Sloupek ocelový pozinkovaný 60 mm</t>
  </si>
  <si>
    <t>-158132948</t>
  </si>
  <si>
    <t>5962114000</t>
  </si>
  <si>
    <t>Výstroj sloupku objímka 50 až 100 mm kompletní</t>
  </si>
  <si>
    <t>939238415</t>
  </si>
  <si>
    <t>5962114020</t>
  </si>
  <si>
    <t>Výstroj sloupku víčko plast 60 mm</t>
  </si>
  <si>
    <t>720561168</t>
  </si>
  <si>
    <t>5912045040</t>
  </si>
  <si>
    <t>Montáž návěstidla včetně sloupku a patky rychlostníku</t>
  </si>
  <si>
    <t>-1382828184</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</si>
  <si>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</si>
  <si>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1836222075</t>
  </si>
  <si>
    <t>3*0,3*0,3*0,8</t>
  </si>
  <si>
    <t>5962101010</t>
  </si>
  <si>
    <t>Návěstidlo rychlostník - obdélník</t>
  </si>
  <si>
    <t>778489800</t>
  </si>
  <si>
    <t>1243531063</t>
  </si>
  <si>
    <t>-1878186674</t>
  </si>
  <si>
    <t>2*3</t>
  </si>
  <si>
    <t>-969143840</t>
  </si>
  <si>
    <t>5912045050</t>
  </si>
  <si>
    <t>Montáž návěstidla včetně sloupku a patky sklonovníku</t>
  </si>
  <si>
    <t>-2005433641</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</si>
  <si>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</si>
  <si>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1742231138</t>
  </si>
  <si>
    <t>5*0,3*0,3*0,8</t>
  </si>
  <si>
    <t>5962101110</t>
  </si>
  <si>
    <t>Návěstidlo sklonovník reflexní</t>
  </si>
  <si>
    <t>-166596847</t>
  </si>
  <si>
    <t>1801395972</t>
  </si>
  <si>
    <t>-1814936411</t>
  </si>
  <si>
    <t>1544954751</t>
  </si>
  <si>
    <t>5912050020</t>
  </si>
  <si>
    <t>Staničení výměna hektometrovníku</t>
  </si>
  <si>
    <t>1494760661</t>
  </si>
  <si>
    <t>Staničení výměna hektometrovníku. Poznámka: 1. V cenách jsou započteny náklady na zemní práce a výměnu, demontáž nebo montáž staničení. 2. V cenách nejsou obsaženy náklady na dodávku materiálu.</t>
  </si>
  <si>
    <t xml:space="preserve">Hektometrovník betonový   (demontáž, nátěr, zpětné osazení)</t>
  </si>
  <si>
    <t>5963157005</t>
  </si>
  <si>
    <t>Nátěr hmota nátěrová syntetická základní</t>
  </si>
  <si>
    <t>litr</t>
  </si>
  <si>
    <t>170793669</t>
  </si>
  <si>
    <t>5914005010</t>
  </si>
  <si>
    <t>Rozšíření stezky zemního tělesa dle VL Ž2 přisypávkou zemního tělesa</t>
  </si>
  <si>
    <t>386133385</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</si>
  <si>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</si>
  <si>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"výzisk ze strojního čištění v místě stavby"</t>
  </si>
  <si>
    <t>2,541*1843,4*0,35*0,40*0,15</t>
  </si>
  <si>
    <t>5914020020</t>
  </si>
  <si>
    <t>Čištění otevřených odvodňovacích zařízení strojně příkop nezpevněný</t>
  </si>
  <si>
    <t>-570291911</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</si>
  <si>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</si>
  <si>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Odkopávky zeminy pro čištění banketu a příkopu</t>
  </si>
  <si>
    <t>2489</t>
  </si>
  <si>
    <t>5915015010</t>
  </si>
  <si>
    <t>Svahování zemního tělesa železničního spodku v náspu</t>
  </si>
  <si>
    <t>-1401748161</t>
  </si>
  <si>
    <t>Svahování zemního tělesa železničního spodku v náspu. Poznámka: 1. V cenách jsou započteny náklady na svahování železničního tělesa a uložení výzisku na terén nebo naložení na dopravní prostředek.</t>
  </si>
  <si>
    <t>Rozšíření tělesa drážního spodku v místě zvýšení nivelety odtěženou zeminou</t>
  </si>
  <si>
    <t>km 169,225-169,250 vpravo</t>
  </si>
  <si>
    <t>25*1,2</t>
  </si>
  <si>
    <t>km 169,225-169,425 vlevo</t>
  </si>
  <si>
    <t>200*1,2</t>
  </si>
  <si>
    <t>km 169,775-169,950 oboustranně</t>
  </si>
  <si>
    <t>175*1,5*2</t>
  </si>
  <si>
    <t>Pomoc. práce zříz. nebo zajišť. ochranu inženýrských sítí</t>
  </si>
  <si>
    <t>kpl</t>
  </si>
  <si>
    <t>1596601356</t>
  </si>
  <si>
    <t>Třídění spojovacích a upevňovacích součástí. Poznámka: 1. V cenách jsou započteny náklady na manipulaci, vytřídění a uložení materiálu na úložiště nebo do skladu.</t>
  </si>
  <si>
    <t>Pomoc. práce zříz. nebo zajišť. ochranu inženýrských sítí v délce 700m</t>
  </si>
  <si>
    <t>5999005030</t>
  </si>
  <si>
    <t>Třídění kolejnic</t>
  </si>
  <si>
    <t>-209946957</t>
  </si>
  <si>
    <t>Třídění kolejnic. Poznámka: 1. V cenách jsou započteny náklady na manipulaci, vytřídění a uložení materiálu na úložiště nebo do skladu.</t>
  </si>
  <si>
    <t xml:space="preserve">Zřízení nového kol. roštu : kolejnice 49E1-R260,  bet. pražce dl.2,60m ,  upevnění W14, rozdělení "c"kolejnice 25m</t>
  </si>
  <si>
    <t>6*25*0,049</t>
  </si>
  <si>
    <t>Souvislá výměna kolejnic tvaru S49 za nové tv. 49E1-R260 (upevnění W14) Km 170,650898-168,745000 ((1905,898-62,5)/25)*2=147,472 zaokrouhleno na 148ks</t>
  </si>
  <si>
    <t>148*25*0,049</t>
  </si>
  <si>
    <t>5999010010</t>
  </si>
  <si>
    <t>Vyjmutí a snesení konstrukcí nebo dílů hmotnosti do 10 t</t>
  </si>
  <si>
    <t>2048597717</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</si>
  <si>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</si>
  <si>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0,0625*546,098</t>
  </si>
  <si>
    <t>9901000100</t>
  </si>
  <si>
    <t>Doprava obousměrná (např. dodávek z vlastních zásob zhotovitele nebo objednatele nebo výzisku) mechanizací o nosnosti do 3,5 t elektrosoučástek, montážního materiálu, kameniva, písku, dlažebních kostek, suti, atd. do 10 km</t>
  </si>
  <si>
    <t>-45068531</t>
  </si>
  <si>
    <t>Doprava obousměrná (např. dodávek z vlastních zásob zhotovitele nebo objednatele nebo výzisku) mechanizací o nosnosti do 3,5 t elektrosoučástek, montážního materiálu, kameniva, písku, dlažebních kostek, suti,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</si>
  <si>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Pryžové podložky 1905,898/0,6745=2825,646ks zaokrouhleno na 2826ks pražců - odvoz na skládku</t>
  </si>
  <si>
    <t>PE podložky 1905,898/0,6745=2825,646ks zaokrouhleno na 2826ks pražců - odvoz na skládku</t>
  </si>
  <si>
    <t>9901000800</t>
  </si>
  <si>
    <t>Doprava obousměrná (např. dodávek z vlastních zásob zhotovitele nebo objednatele nebo výzisku) mechanizací o nosnosti do 3,5 t elektrosoučástek, montážního materiálu, kameniva, písku, dlažebních kostek, suti, atd. do 150 km</t>
  </si>
  <si>
    <t>-941392013</t>
  </si>
  <si>
    <t>Doprava obousměrná (např. dodávek z vlastních zásob zhotovitele nebo objednatele nebo výzisku) mechanizací o nosnosti do 3,5 t elektrosoučástek, montážního materiálu, kameniva, písku, dlažebních kostek, suti,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</si>
  <si>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Návěstidlo očekávejte rychlost - trojúhelník, návěstidlo traťová rychlost obdélník, sklonovník 8ks</t>
  </si>
  <si>
    <t>sloupek dn60 9ks výstroj sloupku plastové víčko 9ks, výstroj sloupku, nátěrová hmota</t>
  </si>
  <si>
    <t>9902100100</t>
  </si>
  <si>
    <t>Doprava obousměrná (např. dodávek z vlastních zásob zhotovitele nebo objednatele nebo výzisku) mechanizací o nosnosti přes 3,5 t sypanin (kameniva, písku, suti, dlažebních kostek, atd.) do 10 km</t>
  </si>
  <si>
    <t>-202545317</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</si>
  <si>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</si>
  <si>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Odkopávky zeminy pro čištění banketu a příkopu - odvoz na mezideponii</t>
  </si>
  <si>
    <t>2489*1,8</t>
  </si>
  <si>
    <t>Odpočet pro rozšíření zemního tělesa (viz. pol. 5915015010)</t>
  </si>
  <si>
    <t>-140*1,8</t>
  </si>
  <si>
    <t>Odtěžení kolejového lože - pražce betonové, rozdělení "c" - přejezdy P2825, P2526, P2827, P2829 - odvoz na mezideponii</t>
  </si>
  <si>
    <t>62,5*1,929*1,808</t>
  </si>
  <si>
    <t>Výzisk z čištění KL (počítáno 60% výzisku k odvozu na skládku, zbylých 40 % bude složeno na svahy náspu do 5 km od místa stavby) - odvoz na mezideponi</t>
  </si>
  <si>
    <t>2,541*1843,4*0,35*0,60*1,808</t>
  </si>
  <si>
    <t>doprava betonu na stavbu do základů návěstidel</t>
  </si>
  <si>
    <t>(0,36+0,216+0,072)*2,2</t>
  </si>
  <si>
    <t>9902100200</t>
  </si>
  <si>
    <t>Doprava obousměrná (např. dodávek z vlastních zásob zhotovitele nebo objednatele nebo výzisku) mechanizací o nosnosti přes 3,5 t sypanin (kameniva, písku, suti, dlažebních kostek, atd.) do 20 km</t>
  </si>
  <si>
    <t>-1044906816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</si>
  <si>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</si>
  <si>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Odkopávky zeminy pro čištění banketu a příkopu - odvoz na skládku</t>
  </si>
  <si>
    <t>Odtěžení kolejového lože - pražce betonové, rozdělení "c" - přejezdy P2825, P2526, P2827, P2829 - odvoz na skládku</t>
  </si>
  <si>
    <t>Výzisk z čištění KL (počítáno 60% výzisku k odvozu na skládku, zbylých 40 % bude složeno na svahy náspu do 5 km od místa stavby) - odvoz na skládku</t>
  </si>
  <si>
    <t>9902100500</t>
  </si>
  <si>
    <t>Doprava obousměrná (např. dodávek z vlastních zásob zhotovitele nebo objednatele nebo výzisku) mechanizací o nosnosti přes 3,5 t sypanin (kameniva, písku, suti, dlažebních kostek, atd.) do 60 km</t>
  </si>
  <si>
    <t>-402917617</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</si>
  <si>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</si>
  <si>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kamenivo 31,5/63 na stavbu</t>
  </si>
  <si>
    <t>323,160+3738,271</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</si>
  <si>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</si>
  <si>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</si>
  <si>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846272314</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</si>
  <si>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</si>
  <si>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Vyjmutí  koleje na pražcích betonových, rozdělení "c" - přejezdy P2825, P2526, P2827, P2829 - odvoz na mezideponii</t>
  </si>
  <si>
    <t>Betonové pražce (1905,898-62,5)/0,6745=2732,984ks zaokrouhleno na 2733ks pražců - doprava na mezideponii</t>
  </si>
  <si>
    <t>2733*0,272</t>
  </si>
  <si>
    <t xml:space="preserve">Souvislá výměna kolejnic tvaru S49 za nové tv. 49E1-R260 (upevnění W14) Km 170,650898-168,745000 ((1905,898-62,5)/25)*2=147,472 zaokrouhleno na 148ks </t>
  </si>
  <si>
    <t>doprava na mezideponii</t>
  </si>
  <si>
    <t>147,472*25*0,0491</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</si>
  <si>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</si>
  <si>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</si>
  <si>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-1204903741</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</si>
  <si>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</si>
  <si>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Betonové pražce 1905,898/0,6745=2825,646ks zaokrouhleno na 2826ks pražců odvoz na skládku</t>
  </si>
  <si>
    <t>2826*0,272</t>
  </si>
  <si>
    <t xml:space="preserve">Zřízení nového kol. roštu : kolejnice 49E1-R260,  bet. pražce dl.2,60m ,  upevnění W14, rozdělení "c" kolejnice 75m</t>
  </si>
  <si>
    <t>odvoz z mezideponie na stavbu</t>
  </si>
  <si>
    <t>2*75*0,0491</t>
  </si>
  <si>
    <t>Souvislá výměna kolejnic tvaru S49 za nové tv. 49E1-R260 (upevnění W14) Km 170,650898-168,745000 ((1905,898-62,5)/25)*2=49,15 zaokrouhleno na 49,2ks</t>
  </si>
  <si>
    <t>49,2*75*0,0491</t>
  </si>
  <si>
    <t>Souvislá výměna pražců SB5 (rozd"c") za nové bet.pražce dl. 2,60m (rozd"c") Km170,650898-168,745 (1905,898-62,5)/0,675=2730,37 zaokrouhleno na 2731ks</t>
  </si>
  <si>
    <t>2731*0,327</t>
  </si>
  <si>
    <t>Počet pražců - 62,5/0,675=92,59 zaokrouhleno na 93, odvoz z mezideponie na stavbu</t>
  </si>
  <si>
    <t>93*0,327</t>
  </si>
  <si>
    <t>9902900100</t>
  </si>
  <si>
    <t>Naložení sypanin, drobného kusového materiálu, suti</t>
  </si>
  <si>
    <t>-140205891</t>
  </si>
  <si>
    <t xml:space="preserve">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</si>
  <si>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 xml:space="preserve">Odkopávky zeminy pro čištění banketu a příkopu - naložení z  mezideponie</t>
  </si>
  <si>
    <t>Výzisk z čištění KL(počítáno 60% výzisku k odvozu na skládku, zbylých 40% bude složeno na svahy náspu do 5km od místa stavby) - naložení z mezideponie</t>
  </si>
  <si>
    <t>(2,726-1/0,675*0,125)*1843,4*0,35*0,60*1,808</t>
  </si>
  <si>
    <t>9902900200</t>
  </si>
  <si>
    <t>Naložení objemnějšího kusového materiálu, vybouraných hmot</t>
  </si>
  <si>
    <t>-1385001503</t>
  </si>
  <si>
    <t xml:space="preserve">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</si>
  <si>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naložení z mezideponie k odvozu na stavbu</t>
  </si>
  <si>
    <t>Počet pražců - 62,5/0,675=92,59 zaokrouhleno na 93 -naložení z mezideponie k odvozu na stavbu</t>
  </si>
  <si>
    <t>9902900400</t>
  </si>
  <si>
    <t>Složení objemnějšího kusového materiálu, vybouraných hmot</t>
  </si>
  <si>
    <t>213799247</t>
  </si>
  <si>
    <t xml:space="preserve">Složení objemnějšího kusového materiálu, vybouraných hmot   Poznámka: 1. Ceny jsou určeny pro skládání materiálu z vlastních zásob objednatele.</t>
  </si>
  <si>
    <t>Složení na mezideponii</t>
  </si>
  <si>
    <t>Počet pražců - 62,5/0,675=92,59 zaokrouhleno na 93 - Složení na mezideponii</t>
  </si>
  <si>
    <t>9903200100</t>
  </si>
  <si>
    <t>Přeprava mechanizace na místo prováděných prací o hmotnosti přes 12 t přes 50 do 100 km</t>
  </si>
  <si>
    <t>521278419</t>
  </si>
  <si>
    <t xml:space="preserve">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</si>
  <si>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Dvoucestný bagr</t>
  </si>
  <si>
    <t>9903200200</t>
  </si>
  <si>
    <t>Přeprava mechanizace na místo prováděných prací o hmotnosti přes 12 t do 200 km</t>
  </si>
  <si>
    <t>1558555354</t>
  </si>
  <si>
    <t xml:space="preserve">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</si>
  <si>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ASP+SSP</t>
  </si>
  <si>
    <t>Čistička štěrku</t>
  </si>
  <si>
    <t>Strojnílinka pro výměny pražců</t>
  </si>
  <si>
    <t>Loko+vozy</t>
  </si>
  <si>
    <t>9909000100R</t>
  </si>
  <si>
    <t>Poplatek za uložení suti nebo hmot na oficiální skládku</t>
  </si>
  <si>
    <t>-234023042</t>
  </si>
  <si>
    <t xml:space="preserve">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</si>
  <si>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Odkopávky zeminy pro čištění banketu a příkopu - poplatek za skládku</t>
  </si>
  <si>
    <t>2349*1,8</t>
  </si>
  <si>
    <t>9909000110R</t>
  </si>
  <si>
    <t>Poplatek za uložení výzisku ze štěrkového lože nekontaminovaného</t>
  </si>
  <si>
    <t>-2075418603</t>
  </si>
  <si>
    <t xml:space="preserve">Poplatek za uložení výzisku ze štěrkového lože nekontaminovaného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</si>
  <si>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Odtěžení kolejového lože - pražce betonové, rozdělení "c" - přejezdy P2825, P2526, P2827, P2829 - poplatek za skládku</t>
  </si>
  <si>
    <t>Výzisk z čištění KL (počítáno 60% výzisku k odvozu na skládku, zbylých 40 % bude složeno na svahy náspu do 5 km od místa stavby) - poplatek za skládku</t>
  </si>
  <si>
    <t>9909000400R</t>
  </si>
  <si>
    <t>Poplatek za likvidaci plastových součástí</t>
  </si>
  <si>
    <t>-134812352</t>
  </si>
  <si>
    <t xml:space="preserve">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</si>
  <si>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Pryžové podložky 1905,898/0,6745=2825,646ks zaokrouhleno na 2826ks pražců</t>
  </si>
  <si>
    <t>2826*0,000182*2</t>
  </si>
  <si>
    <t>PE podložky 1905,898/0,6745=2825,646ks zaokrouhleno na 2826ks pražců</t>
  </si>
  <si>
    <t>2826*2*0,00009</t>
  </si>
  <si>
    <t>9909000500R</t>
  </si>
  <si>
    <t>Poplatek uložení odpadu betonových prefabrikátů</t>
  </si>
  <si>
    <t>1183235191</t>
  </si>
  <si>
    <t xml:space="preserve">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</si>
  <si>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Betonové pražce 1905,898/0,6745=2825,646ks zaokrouhleno na 2826ks pražců</t>
  </si>
  <si>
    <t xml:space="preserve">SO 10-01.1 -  Liberec – Mníšek u L., železniční svršek - následné podbití</t>
  </si>
  <si>
    <t>1817380430</t>
  </si>
  <si>
    <t>1905,898*3,2*0,02</t>
  </si>
  <si>
    <t>-317224696</t>
  </si>
  <si>
    <t>1905,898*3,2*0,02*2,035</t>
  </si>
  <si>
    <t>5909030020</t>
  </si>
  <si>
    <t>Následná úprava GPK koleje směrové a výškové uspořádání pražce betonové</t>
  </si>
  <si>
    <t>865554078</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</si>
  <si>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</si>
  <si>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 170,650898 - km 168,745000</t>
  </si>
  <si>
    <t>1,905898</t>
  </si>
  <si>
    <t>5913035010</t>
  </si>
  <si>
    <t>Demontáž celopryžové přejezdové konstrukce málo zatížené v koleji část vnější a vnitřní bez závěrných zídek</t>
  </si>
  <si>
    <t>-1538014430</t>
  </si>
  <si>
    <t>Demontáž celopryžové přejezdové konstrukce málo zatížené v koleji část vnější a vnitřní bez závěrných zídek. Poznámka: 1. V cenách jsou započteny náklady na demontáž konstrukce, naložení na dopravní prostředek.</t>
  </si>
  <si>
    <t>4,5</t>
  </si>
  <si>
    <t>5,4</t>
  </si>
  <si>
    <t>7,2</t>
  </si>
  <si>
    <t>5913040010</t>
  </si>
  <si>
    <t>Montáž celopryžové přejezdové konstrukce málo zatížené v koleji část vnější a vnitřní bez závěrných zídek</t>
  </si>
  <si>
    <t>613924271</t>
  </si>
  <si>
    <t>Montáž celopryžové přejezdové konstrukce málo zatížené v koleji část vnější a vnitřní bez závěrných zídek. Poznámka: 1. V cenách jsou započteny náklady na montáž konstrukce. 2. V cenách nejsou obsaženy náklady na dodávku materiálu.</t>
  </si>
  <si>
    <t>114676389</t>
  </si>
  <si>
    <t>248884639</t>
  </si>
  <si>
    <t>SO 10-02 - ŽST Mníšek u Liberce, železniční svršek</t>
  </si>
  <si>
    <t>5905023030</t>
  </si>
  <si>
    <t>Úprava povrchu stezky rozprostřením štěrkodrtě přes 5 do 10 cm</t>
  </si>
  <si>
    <t>-234002957</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</si>
  <si>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t>
  </si>
  <si>
    <t>5955101025</t>
  </si>
  <si>
    <t>-1039344866</t>
  </si>
  <si>
    <t>Plocha drceného kameniva fr. 4/16 na povrch drážních stezek tl. 0,08m</t>
  </si>
  <si>
    <t>2392*0,08*2,035</t>
  </si>
  <si>
    <t>5905055010</t>
  </si>
  <si>
    <t>Odstranění stávajícího kolejového lože odtěžením v koleji</t>
  </si>
  <si>
    <t>-758611720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</si>
  <si>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</si>
  <si>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Objem štěrku připadající na kol. pole mimo nástupiště</t>
  </si>
  <si>
    <t>2669,526</t>
  </si>
  <si>
    <t>5905055020</t>
  </si>
  <si>
    <t>Odstranění stávajícího kolejového lože odtěžením ve výhybce</t>
  </si>
  <si>
    <t>-2122567038</t>
  </si>
  <si>
    <t>Odstranění stávajícího kolejového lože odtěžením ve výhybce. Poznámka: 1. V cenách jsou započteny náklady na odstranění KL, úpravu pláně a rozprostření výzisku na terén nebo jeho naložení na dopravní prostředek. 2. Položka se použije v případech, kdy se nové KL nezřizuje.</t>
  </si>
  <si>
    <t>Objem štěrku připadající na výhybky</t>
  </si>
  <si>
    <t xml:space="preserve">stávající výh. č. 1  JT 5° -500 - dř.</t>
  </si>
  <si>
    <t>stávající výh. č. 2,3,5</t>
  </si>
  <si>
    <t>3*58</t>
  </si>
  <si>
    <t>stávající výh. č. 4</t>
  </si>
  <si>
    <t>5905060010</t>
  </si>
  <si>
    <t>Zřízení nového kolejového lože v koleji</t>
  </si>
  <si>
    <t>-1569865756</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</si>
  <si>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</si>
  <si>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 xml:space="preserve">kolejnice 49E1 bet. pražce  dl. 2,6m upevnění W 14 rozdělení "c" NOVÝ MATERIÁL</t>
  </si>
  <si>
    <t>1197,006*2,129</t>
  </si>
  <si>
    <t xml:space="preserve">výhybkové přípoje kolejnice 49E1 bet. pražce VPS upevnění W 14 rozdělení "u"                </t>
  </si>
  <si>
    <t>21*2,157</t>
  </si>
  <si>
    <t xml:space="preserve">kolejnice R65, bet. pražce dl. 2,4m,  upevnění ŽS4,  rozdělení "c",  REGENER. MAT.</t>
  </si>
  <si>
    <t>426,785*1,927</t>
  </si>
  <si>
    <t>kolejnice S49 bet. pražce dl.2,4m. upevnění ŽS4, rozdělení "c", VYZÍSK. MAT. - od ZV 103 do KV2</t>
  </si>
  <si>
    <t>39,413*1,927</t>
  </si>
  <si>
    <t>výhybkové přípoje , kolejnice 49E1 dřev. výh. pražce upevnění ŽS4 rozdělení "d" Nový Materiál</t>
  </si>
  <si>
    <t>45,6*1,693</t>
  </si>
  <si>
    <t>Objem štěrku fr. 31,5/63 připadající klíny pod dr. stezkama + doplněk na ukloněnou pláň žel spodku</t>
  </si>
  <si>
    <t>874</t>
  </si>
  <si>
    <t xml:space="preserve">Pro předštěrkování použít přetříděné kolejové lože v objemu 1495m3 </t>
  </si>
  <si>
    <t>1077745486</t>
  </si>
  <si>
    <t>1197,006*2,129*2,035</t>
  </si>
  <si>
    <t>21*2,157*2,035</t>
  </si>
  <si>
    <t>426,785*1,927*2,035</t>
  </si>
  <si>
    <t>39,413*1,927*2,035</t>
  </si>
  <si>
    <t>45,6*1,693*2,035</t>
  </si>
  <si>
    <t>874*2,035</t>
  </si>
  <si>
    <t>-1495*2,035</t>
  </si>
  <si>
    <t>5905060020</t>
  </si>
  <si>
    <t>Zřízení nového kolejového lože ve výhybce</t>
  </si>
  <si>
    <t>406395678</t>
  </si>
  <si>
    <t>Zřízení nového kolejového lože ve výhybce.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</si>
  <si>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"Výhybky 2,3,4" 53*3</t>
  </si>
  <si>
    <t>"Výhybka č.1"88</t>
  </si>
  <si>
    <t>-121859597</t>
  </si>
  <si>
    <t>"Výhybky 2,3,4" 53*3*2,035</t>
  </si>
  <si>
    <t>"Výhybka č.1"88*2,035</t>
  </si>
  <si>
    <t>-491623017</t>
  </si>
  <si>
    <t>1341354984</t>
  </si>
  <si>
    <t>Doplnění štěrkového lože novým materiálem pro směrové a výškové vyrovnání</t>
  </si>
  <si>
    <t>164*3,4*0,04*2,035</t>
  </si>
  <si>
    <t>5905105040</t>
  </si>
  <si>
    <t>Doplnění KL kamenivem souvisle strojně ve výhybce</t>
  </si>
  <si>
    <t>1406775858</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</si>
  <si>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</si>
  <si>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-987424742</t>
  </si>
  <si>
    <t>Doplnění štěrkového lože novým materiálem pro směrové a výškové vyrovnání - výhybka č. 5</t>
  </si>
  <si>
    <t>2*50,7*2,95*0,09*2,035</t>
  </si>
  <si>
    <t>5906120010</t>
  </si>
  <si>
    <t>Zkrácení dřevěného pražce odřezáním</t>
  </si>
  <si>
    <t>-216830713</t>
  </si>
  <si>
    <t>Zkrácení dřevěného pražce odřezáním. Poznámka: 1. V cenách jsou započteny náklady na odstranění mřížky, zkrácení, ošetření čela pražce impregnačním prostředkem a osazení mřížky</t>
  </si>
  <si>
    <t>Výhybkové přípoje u výhybek č. 2, 3 a 4</t>
  </si>
  <si>
    <t>3*10</t>
  </si>
  <si>
    <t>5906125325</t>
  </si>
  <si>
    <t>Montáž kolejového roštu na úložišti pražce betonové vystrojené tvar R65</t>
  </si>
  <si>
    <t>-325907696</t>
  </si>
  <si>
    <t>Montáž kolejového roštu na úložišti pražce betonové vystrojené tvar R65. Poznámka: 1. V cenách jsou započteny náklady na úpravu plochy pro montáž, manipulaci a montáž KR, u nevystrojených pražců dřevěných i vrtání. 2. V cenách nejsou obsaženy náklady na dodávku materiálu.</t>
  </si>
  <si>
    <t>0,426785</t>
  </si>
  <si>
    <t>5957113005</t>
  </si>
  <si>
    <t>Kolejnice přechodové tv. R65/49E1 levá</t>
  </si>
  <si>
    <t>1203406922</t>
  </si>
  <si>
    <t xml:space="preserve">Přechodová kolejnice S49/R65 dl. 10m </t>
  </si>
  <si>
    <t>2*10</t>
  </si>
  <si>
    <t>5957113010</t>
  </si>
  <si>
    <t>Kolejnice přechodové tv. R65/49E1 pravá</t>
  </si>
  <si>
    <t>-679944952</t>
  </si>
  <si>
    <t>Přechodová kolejnice S49/R65 dl. 10m</t>
  </si>
  <si>
    <t>5956213065R</t>
  </si>
  <si>
    <t xml:space="preserve">Pražec betonový příčný vystrojený  užitý tv. SB 8 P</t>
  </si>
  <si>
    <t>-1928568879</t>
  </si>
  <si>
    <t>633</t>
  </si>
  <si>
    <t>5957201005R</t>
  </si>
  <si>
    <t>Kolejnice užité tv. R65</t>
  </si>
  <si>
    <t>-776253624</t>
  </si>
  <si>
    <t>426,785*2</t>
  </si>
  <si>
    <t>odpočet délky pro umístění přechodových kolejnic</t>
  </si>
  <si>
    <t>-10*2*2</t>
  </si>
  <si>
    <t>595MAT2</t>
  </si>
  <si>
    <t>Komplety ŽS 4 (šroub RS 1, matice M 24, podložka Fe6, svěrka ŽS4)</t>
  </si>
  <si>
    <t>-540694929</t>
  </si>
  <si>
    <t>633*4</t>
  </si>
  <si>
    <t>595MAT3</t>
  </si>
  <si>
    <t>Podložka pryžová pod patu kolejnice R65 183/151/6</t>
  </si>
  <si>
    <t>-1807864465</t>
  </si>
  <si>
    <t>633*2</t>
  </si>
  <si>
    <t>5906125335</t>
  </si>
  <si>
    <t>Montáž kolejového roštu na úložišti pražce betonové vystrojené tvar S49, 49E1</t>
  </si>
  <si>
    <t>1554888519</t>
  </si>
  <si>
    <t>Montáž kolejového roštu na úložišti pražce betonové vystrojené tvar S49, 49E1. Poznámka: 1. V cenách jsou započteny náklady na úpravu plochy pro montáž, manipulaci a montáž KR, u nevystrojených pražců dřevěných i vrtání. 2. V cenách nejsou obsaženy náklady na dodávku materiálu.</t>
  </si>
  <si>
    <t>1,197006</t>
  </si>
  <si>
    <t>kolejnice S49 bet. pražce dl.2,4m. upevnění ŽS4, rozdělení "c", VYZÍSK. MAT. (ZV103 - KV2)</t>
  </si>
  <si>
    <t>0,039413</t>
  </si>
  <si>
    <t>-1488021531</t>
  </si>
  <si>
    <t>31,367</t>
  </si>
  <si>
    <t>1,333</t>
  </si>
  <si>
    <t>1377057460</t>
  </si>
  <si>
    <t>59*4</t>
  </si>
  <si>
    <t>595MAT4</t>
  </si>
  <si>
    <t xml:space="preserve">Podložka pryžová pod patu kolejnice S49  183/126/6</t>
  </si>
  <si>
    <t>-402934105</t>
  </si>
  <si>
    <t>59*2</t>
  </si>
  <si>
    <t>1216084377</t>
  </si>
  <si>
    <t>5957110030R</t>
  </si>
  <si>
    <t>Kolejnice tv. 49 E 1, třídy R260</t>
  </si>
  <si>
    <t>-1162093184</t>
  </si>
  <si>
    <t xml:space="preserve">kolejnice 49 E1 bet. pražce dl.2,4m. </t>
  </si>
  <si>
    <t>4*20</t>
  </si>
  <si>
    <t>28319699</t>
  </si>
  <si>
    <t xml:space="preserve">bet. pražce  dl. 2,6m upevnění W 14 rozdělení "c"                       NOVÝ MATERIÁL</t>
  </si>
  <si>
    <t>1775</t>
  </si>
  <si>
    <t>1281871811</t>
  </si>
  <si>
    <t>počet nových kolejnic</t>
  </si>
  <si>
    <t>5906130035</t>
  </si>
  <si>
    <t>Montáž kolejového roštu v ose koleje pražce dřevěné nevystrojené tvar S49, 49E1</t>
  </si>
  <si>
    <t>1895310614</t>
  </si>
  <si>
    <t>Montáž kolejového roštu v ose koleje pražce dřevěné nevystrojené tvar S49, 49E1. Poznámka: 1. V cenách jsou započteny náklady na manipulaci a montáž KR, u pražců dřevěných nevystrojených i na vrtání pražců. 2. V cenách nejsou obsaženy náklady na dodávku materiálu.</t>
  </si>
  <si>
    <t xml:space="preserve">výhybkové přípoje ,  kolejnice 49E1 dřev. výh. pražce upevnění ŽS4 rozdělení "d" </t>
  </si>
  <si>
    <t>0,0456</t>
  </si>
  <si>
    <t>-162200481</t>
  </si>
  <si>
    <t>1,4</t>
  </si>
  <si>
    <t>595MAT8</t>
  </si>
  <si>
    <t>Podkladnice žebrová tv. S4 přechodová</t>
  </si>
  <si>
    <t>1204933703</t>
  </si>
  <si>
    <t>Podkladnice žebrová tv. S4M</t>
  </si>
  <si>
    <t xml:space="preserve"> počet výhybek*ložné plochy</t>
  </si>
  <si>
    <t>3*8</t>
  </si>
  <si>
    <t>ZV4-KU3</t>
  </si>
  <si>
    <t>2*2</t>
  </si>
  <si>
    <t>-282246576</t>
  </si>
  <si>
    <t>počet výhybek*počet kusů</t>
  </si>
  <si>
    <t>3*96</t>
  </si>
  <si>
    <t>4*2</t>
  </si>
  <si>
    <t>595MAT9</t>
  </si>
  <si>
    <t>Podložka polyetylenová pod podkladnici 380/160/2 (S4, R4)</t>
  </si>
  <si>
    <t>-1423118545</t>
  </si>
  <si>
    <t>počet podložek pod podkladnici - počet výhybek*ložné plochy</t>
  </si>
  <si>
    <t>3*48</t>
  </si>
  <si>
    <t>595MAT6</t>
  </si>
  <si>
    <t>Podkladnice žebrová tv. S4pl</t>
  </si>
  <si>
    <t>1861142617</t>
  </si>
  <si>
    <t>pro výhybková rozvětvení</t>
  </si>
  <si>
    <t>(28)*3</t>
  </si>
  <si>
    <t>595MAT7</t>
  </si>
  <si>
    <t>Podkladnice žebrová tv. S4</t>
  </si>
  <si>
    <t>-1091190470</t>
  </si>
  <si>
    <t>12*3</t>
  </si>
  <si>
    <t>595MAT10</t>
  </si>
  <si>
    <t>Součásti upevňovací vrtule R1(145)</t>
  </si>
  <si>
    <t>-763809672</t>
  </si>
  <si>
    <t>3*168</t>
  </si>
  <si>
    <t>4*2*4</t>
  </si>
  <si>
    <t>595MAT11</t>
  </si>
  <si>
    <t>Součásti upevňovací vrtule R2 (160)</t>
  </si>
  <si>
    <t>-1179369117</t>
  </si>
  <si>
    <t xml:space="preserve"> počet výhybek*potřebný počet</t>
  </si>
  <si>
    <t>3*24</t>
  </si>
  <si>
    <t>595MAT12</t>
  </si>
  <si>
    <t>Součásti upevňovací kroužek pružný dvojitý Fe 6</t>
  </si>
  <si>
    <t>1902015854</t>
  </si>
  <si>
    <t>3*(168+24)</t>
  </si>
  <si>
    <t>5956131005</t>
  </si>
  <si>
    <t>Vystrojení pražce dřevěného protištěpná destička pro pražec (105x210)</t>
  </si>
  <si>
    <t>1435403060</t>
  </si>
  <si>
    <t>5956116005R</t>
  </si>
  <si>
    <t>Pražce dřevěné výhybkové dub skupina 4 150x260</t>
  </si>
  <si>
    <t>1403951044</t>
  </si>
  <si>
    <t xml:space="preserve">výhybkové přípoje ,  kolejnice 49E1 dřev. výh. pražceu pevnění ŽS4 rozdělení "d" </t>
  </si>
  <si>
    <t>"zkrácené a společné dřevěné pražce za výhybkou 1:7,5 190" 3*2,1996</t>
  </si>
  <si>
    <t>"ZV4-KU3" 4*0,15*0,26*2,6</t>
  </si>
  <si>
    <t>-1189348811</t>
  </si>
  <si>
    <t>1856552116</t>
  </si>
  <si>
    <t>0,021</t>
  </si>
  <si>
    <t>-87671038</t>
  </si>
  <si>
    <t>0,7</t>
  </si>
  <si>
    <t>1766947613</t>
  </si>
  <si>
    <t>35*4</t>
  </si>
  <si>
    <t>-1617824103</t>
  </si>
  <si>
    <t>35*2</t>
  </si>
  <si>
    <t>595MAT1</t>
  </si>
  <si>
    <t xml:space="preserve">Pražec betonový výhybkový VPS </t>
  </si>
  <si>
    <t>-1449949760</t>
  </si>
  <si>
    <t>Pražec betonový neutrální nevystrojený</t>
  </si>
  <si>
    <t>5906135035</t>
  </si>
  <si>
    <t>Demontáž kolejového roštu koleje na úložišti pražce dřevěné tvar S49, T, 49E1</t>
  </si>
  <si>
    <t>1513721079</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</si>
  <si>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</si>
  <si>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rozebrání koleje na pražcích dřevěných na úložišti "c"</t>
  </si>
  <si>
    <t>0,324</t>
  </si>
  <si>
    <t>-518743086</t>
  </si>
  <si>
    <t>rozebrání kolejového rozvětvení na pražcích dřevěných na úložišti "c"</t>
  </si>
  <si>
    <t>1,453</t>
  </si>
  <si>
    <t>5907050020</t>
  </si>
  <si>
    <t>Dělení kolejnic řezáním nebo rozbroušením soustavy S49 nebo T</t>
  </si>
  <si>
    <t>-742961854</t>
  </si>
  <si>
    <t>Dělení kolejnic řezáním nebo rozbroušením soustavy S49 nebo T. Poznámka: 1. V cenách jsou započteny náklady na manipulaci, podložení, označení a provedení řezu kolejnice.</t>
  </si>
  <si>
    <t>Řezání kolejnic pilou</t>
  </si>
  <si>
    <t>192+8</t>
  </si>
  <si>
    <t>5909031010</t>
  </si>
  <si>
    <t>Úprava GPK koleje směrové a výškové uspořádání pražce dřevěné nebo ocelové</t>
  </si>
  <si>
    <t>-686356636</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</si>
  <si>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</si>
  <si>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5909031020</t>
  </si>
  <si>
    <t>Úprava GPK koleje směrové a výškové uspořádání pražce betonové</t>
  </si>
  <si>
    <t>721548119</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</si>
  <si>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</si>
  <si>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směrová a výšková úprava stávajícího žel. svršku km 171,409222 - 171,569794</t>
  </si>
  <si>
    <t>0,160572</t>
  </si>
  <si>
    <t>5909041010</t>
  </si>
  <si>
    <t>Úprava GPK výhybky směrové a výškové uspořádání pražce dřevěné nebo ocelové</t>
  </si>
  <si>
    <t>12255262</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</si>
  <si>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</si>
  <si>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Výhybka č. 2 JS49 1:7,5 190 Z P p d</t>
  </si>
  <si>
    <t>37,822</t>
  </si>
  <si>
    <t>Výhybka č. 3 JS49 1:7,5 190 Z L l d</t>
  </si>
  <si>
    <t>Výhybka č. 4 JS49 1:7,5 190 Z P p d</t>
  </si>
  <si>
    <t xml:space="preserve">Změna transformace výhybky č. 5  na Obl-o S49 1:12-500 (1500/750,744) P -p -d - směrová úprava - 1. podbití</t>
  </si>
  <si>
    <t>62,391</t>
  </si>
  <si>
    <t xml:space="preserve">Změna transformace výhybky č. 5  na Obl-o S49 1:12-500 (1500/750,744) P -p -d - směrová a výšková úprava - 2. podbití</t>
  </si>
  <si>
    <t>5909041020</t>
  </si>
  <si>
    <t>Úprava GPK výhybky směrové a výškové uspořádání pražce betonové</t>
  </si>
  <si>
    <t>1993835918</t>
  </si>
  <si>
    <t>Úprava GPK výhybky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</si>
  <si>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Výhybka č. 1. 1:12 500</t>
  </si>
  <si>
    <t>48,985</t>
  </si>
  <si>
    <t>-1030909124</t>
  </si>
  <si>
    <t>5910020020</t>
  </si>
  <si>
    <t>Svařování kolejnic termitem plný předehřev standardní spára svar sériový tv. R65</t>
  </si>
  <si>
    <t>1944526463</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</si>
  <si>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</si>
  <si>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Svařování kolejnicových pasů R65 do BK </t>
  </si>
  <si>
    <t>1683405764</t>
  </si>
  <si>
    <t xml:space="preserve">Svařování kolejnicových pasů S49 do BK </t>
  </si>
  <si>
    <t>Svařování výhybek tvaru S49 do BK</t>
  </si>
  <si>
    <t>5910040010</t>
  </si>
  <si>
    <t>Umožnění volné dilatace kolejnice demontáž upevňovadel bez osazení kluzných podložek rozdělení pražců "c"</t>
  </si>
  <si>
    <t>827780636</t>
  </si>
  <si>
    <t>Umožnění volné dilatace kolejnice demontáž upevňovadel bez osazení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</si>
  <si>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Zřízení bezstykové koleje</t>
  </si>
  <si>
    <t>2253,5</t>
  </si>
  <si>
    <t>5910040110</t>
  </si>
  <si>
    <t>Umožnění volné dilatace kolejnice montáž upevňovadel bez odstranění kluzných podložek rozdělení pražců "c"</t>
  </si>
  <si>
    <t>-545602709</t>
  </si>
  <si>
    <t>Umožnění volné dilatace kolejnice montáž upevňovadel bez odstranění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</si>
  <si>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5910050010</t>
  </si>
  <si>
    <t>Umožnění volné dilatace dílů výhybek demontáž upevňovadel výhybka I. generace</t>
  </si>
  <si>
    <t>1077256410</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</si>
  <si>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</si>
  <si>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Výhybka J49 1:12 500 b</t>
  </si>
  <si>
    <t>64,791</t>
  </si>
  <si>
    <t>Výhybka č. 5 Obl-o S49 1:12-500 (1500/750,744) P -p -d - povolení pro zřízení bezsrtykové koleje</t>
  </si>
  <si>
    <t xml:space="preserve">Změna transformace výhybky č. 5  na Obl-o S49 1:12-500 (1500/750,744) P -p -d</t>
  </si>
  <si>
    <t>snížení držebnosti upevňovadel (svěrkové komplety ŽS4) formou jejich povolení o cca 2 otáčky matky (tj. cca o 2x 360°).</t>
  </si>
  <si>
    <t xml:space="preserve">Změna transformace výhybky č. 5  na Obl-o S49 1:12-500 (1500/750,744) P -p -d - povolení středovek pro následnou výměnu</t>
  </si>
  <si>
    <t>17,3</t>
  </si>
  <si>
    <t>5910050110</t>
  </si>
  <si>
    <t>Umožnění volné dilatace dílů výhybek montáž upevňovadel výhybka I. generace</t>
  </si>
  <si>
    <t>1258840694</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</si>
  <si>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</si>
  <si>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Výhybka č. 5 Obl-o S49 1:12-500 (1500/750,744) P -p -d - povolení pro zřízení bezstykové koleje</t>
  </si>
  <si>
    <t>5910063010</t>
  </si>
  <si>
    <t>Opravné souvislé broušení kolejnic R260 head checking, povrchové vady, příčný a podélný profil hloubky do 2 mm</t>
  </si>
  <si>
    <t>1118861878</t>
  </si>
  <si>
    <t>Opravné souvislé broušení kolejnic R260 head checking, povrchové vady, příčný a podélný profil hloubky do 2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</si>
  <si>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Broušení kolejí - pro kolej č. 1</t>
  </si>
  <si>
    <t>649</t>
  </si>
  <si>
    <t>5910070010</t>
  </si>
  <si>
    <t>Základní reprofilace kolejnicových profilů výhybky - broušení, frézování a hoblování</t>
  </si>
  <si>
    <t>-1866467152</t>
  </si>
  <si>
    <t>Základní reprofilace kolejnicových profilů výhybky - broušení, frézování a hoblování. Poznámka: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 2. U strojní reprofilace cena obsahuje náklady na záznam příčných profilů reprofilovaných kolejnic a záznam podélného profilu v celé délce výhybky. 3. U ruční reprofilace cena obsahuje náklady na záznam tvaru příčného profilu před a po reprofilaci včetně fotodokumentace. 4. Počet záznamů příčných profilů kolejnicových součástí výhybek při jejich reprofilacije stanoven smluvním vztahem a vychází z předpisů správce infrastruktury. 5. U ruční reprofilace cena neobsahuje náklady na pořízení diagnostiky skenováním, které se oceňují položkou z VON.</t>
  </si>
  <si>
    <t>Broušení výhybek č. 1-4</t>
  </si>
  <si>
    <t>64,791+37,822*3+4*17,3</t>
  </si>
  <si>
    <t>5911060030</t>
  </si>
  <si>
    <t>Výměna výhybkové kolejnice přímé tv. S49</t>
  </si>
  <si>
    <t>2006766634</t>
  </si>
  <si>
    <t>Výměna výhybkové kolejnice přímé tv. S49.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</si>
  <si>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Výměna středovek ve výhybce č. 5 1:12 500</t>
  </si>
  <si>
    <t>2*17,3</t>
  </si>
  <si>
    <t>1013169695</t>
  </si>
  <si>
    <t>-376861097</t>
  </si>
  <si>
    <t>16*2*4</t>
  </si>
  <si>
    <t>-35115932</t>
  </si>
  <si>
    <t>16*2*2</t>
  </si>
  <si>
    <t>5911060130</t>
  </si>
  <si>
    <t>Výměna výhybkové kolejnice ohnuté tv. S49</t>
  </si>
  <si>
    <t>-1961651075</t>
  </si>
  <si>
    <t>Výměna výhybkové kolejnice ohnuté tv. S49.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</si>
  <si>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412251942</t>
  </si>
  <si>
    <t>817281683</t>
  </si>
  <si>
    <t>-9204523</t>
  </si>
  <si>
    <t>5911113130</t>
  </si>
  <si>
    <t>Výměna srdcovky jednoduché svařované (SK) soustavy S49</t>
  </si>
  <si>
    <t>-1277665915</t>
  </si>
  <si>
    <t>Výměna srdcovky jednoduché svařované (SK) soustavy S49.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</si>
  <si>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1,42</t>
  </si>
  <si>
    <t>596MAT15</t>
  </si>
  <si>
    <t>Srdcovka jednoduchá JS49 1:12-500 pravá</t>
  </si>
  <si>
    <t>-1172350540</t>
  </si>
  <si>
    <t>338125871</t>
  </si>
  <si>
    <t>573902668</t>
  </si>
  <si>
    <t>5911621020</t>
  </si>
  <si>
    <t>Montáž žlabového pražce jednoduché výhybky bez příruby soustavy S49</t>
  </si>
  <si>
    <t>-1209820466</t>
  </si>
  <si>
    <t>Montáž žlabového pražce jednoduché výhybky bez příruby soustavy S49. Poznámka: 1. V cenách jsou započteny náklady na montáž ČZ, přezkoušení chodu výhybky, provedení západkové zkoušky a ošetření kluzných částí výhybky mazivem. 2. V cenách nejsou obsaženy náklady na dodávku materiálu a podbití pražce.</t>
  </si>
  <si>
    <t>5956173000</t>
  </si>
  <si>
    <t xml:space="preserve">Pražec žlabový bez příruby (zl) výhybky jednoduché 1. závěr  3490 mm dl.</t>
  </si>
  <si>
    <t>1326383525</t>
  </si>
  <si>
    <t>5956173005</t>
  </si>
  <si>
    <t>Pražec žlabový bez příruby (zl) výhybky jednoduché 2. nebo 3. závěr 2600 mm dl.</t>
  </si>
  <si>
    <t>-895180909</t>
  </si>
  <si>
    <t>5911629040</t>
  </si>
  <si>
    <t>Montáž jednoduché výhybky na úložišti dřevěné pražce soustavy S49</t>
  </si>
  <si>
    <t>1028162661</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</si>
  <si>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</si>
  <si>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211802972</t>
  </si>
  <si>
    <t>Výhybka JS49 1:7,5 190 Z</t>
  </si>
  <si>
    <t>4,989*3</t>
  </si>
  <si>
    <t>596MAT5</t>
  </si>
  <si>
    <t>Výhybka jednoduchá smontovaná pražce dřevěné J49 1:7,5-190-I pravá - ocelové součásti</t>
  </si>
  <si>
    <t>-300475483</t>
  </si>
  <si>
    <t>Výhybka jednoduchá smontovaná pražce dřevěné J49 1:7,5-190-I pravá</t>
  </si>
  <si>
    <t>Výhybka č. 2 a č. 4</t>
  </si>
  <si>
    <t>Nová výhybka J S49 1:7,5-190 P-p-HZ-d - SK</t>
  </si>
  <si>
    <t>596MAT13</t>
  </si>
  <si>
    <t>Výhybka jednoduchá smontovaná pražce dřevěné J49 1:7,5-190-I levá - ocelové součásti</t>
  </si>
  <si>
    <t>-1167134499</t>
  </si>
  <si>
    <t>Výhybka jednoduchá smontovaná pražce dřevěné J49 1:7,5-190-I levá</t>
  </si>
  <si>
    <t>Výhybka č. 3</t>
  </si>
  <si>
    <t>Nová výhybka J S49 1:7,5-190 L-l-HZ-d - SK</t>
  </si>
  <si>
    <t>5911629120</t>
  </si>
  <si>
    <t>Montáž jednoduché výhybky na úložišti betonové pražce soustavy S49</t>
  </si>
  <si>
    <t>-373248831</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</si>
  <si>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</si>
  <si>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 xml:space="preserve">Výhybka J49 1:12 500 b - montáž srdcovky </t>
  </si>
  <si>
    <t>9,13*2</t>
  </si>
  <si>
    <t>596MAT14</t>
  </si>
  <si>
    <t>Výhybka jednoduchá smontovaná pražce betonové, soustavy J49 1:12-500-I levá</t>
  </si>
  <si>
    <t>222460384</t>
  </si>
  <si>
    <t>Výhybka č. 1</t>
  </si>
  <si>
    <t>5911655040</t>
  </si>
  <si>
    <t>Demontáž jednoduché výhybky na úložišti dřevěné pražce soustavy S49</t>
  </si>
  <si>
    <t>554811432</t>
  </si>
  <si>
    <t>Demontáž jednoduché výhybky na úložišti dřevěné pražce soustavy S49. Poznámka: 1. V cenách jsou započteny náklady na demontáž do součástí, manipulaci, naložení na dopravní prostředek a uložení vyzískaného materiálu na úložišti.</t>
  </si>
  <si>
    <t>JS49-1:9-190-dř. 2x</t>
  </si>
  <si>
    <t>43,753*2</t>
  </si>
  <si>
    <t>5911655050</t>
  </si>
  <si>
    <t>Demontáž jednoduché výhybky na úložišti dřevěné pražce soustavy T</t>
  </si>
  <si>
    <t>-2105969180</t>
  </si>
  <si>
    <t>Demontáž jednoduché výhybky na úložišti dřevěné pražce soustavy T. Poznámka: 1. V cenách jsou započteny náklady na demontáž do součástí, manipulaci, naložení na dopravní prostředek a uložení vyzískaného materiálu na úložišti.</t>
  </si>
  <si>
    <t>JT 5° -500 - dř.</t>
  </si>
  <si>
    <t>65,49</t>
  </si>
  <si>
    <t>5911655210r</t>
  </si>
  <si>
    <t>Demontáž jednoduché výhybky na úložišti ocelové pražce válcované soustavy S49</t>
  </si>
  <si>
    <t>-250851968</t>
  </si>
  <si>
    <t>Demontáž jednoduché výhybky na úložišti ocelové pražce válcované soustavy T. Poznámka: 1. V cenách jsou započteny náklady na demontáž do součástí, manipulaci, naložení na dopravní prostředek a uložení vyzískaného materiálu na úložišti.</t>
  </si>
  <si>
    <t>JS49-1:9-190-oc.</t>
  </si>
  <si>
    <t>45,969</t>
  </si>
  <si>
    <t>5911655220</t>
  </si>
  <si>
    <t>Demontáž jednoduché výhybky na úložišti ocelové pražce válcované soustavy A</t>
  </si>
  <si>
    <t>613144593</t>
  </si>
  <si>
    <t>Demontáž jednoduché výhybky na úložišti ocelové pražce válcované soustavy A. Poznámka: 1. V cenách jsou započteny náklady na demontáž do součástí, manipulaci, naložení na dopravní prostředek a uložení vyzískaného materiálu na úložišti.</t>
  </si>
  <si>
    <t>JA-6°-200-II - oc.</t>
  </si>
  <si>
    <t>43,753</t>
  </si>
  <si>
    <t>5912015040</t>
  </si>
  <si>
    <t>Výměna návěstidla včetně sloupku a patky rychlostníku</t>
  </si>
  <si>
    <t>105033647</t>
  </si>
  <si>
    <t>Výměna návěstidla včetně sloupku a patky rychlostníku. Poznámka: 1. V cenách jsou započteny náklady na demontáž, výměnu a montáž patky, sloupku a návěstidla, zához a rozprostření zeminy na terén. 2. V cenách nejsou obsaženy náklady na dodávku materiálu.</t>
  </si>
  <si>
    <t>Přesun rychlostníku "100" z km 170,094 do km 170,523 s vybetonováním nové patky</t>
  </si>
  <si>
    <t>1774272102</t>
  </si>
  <si>
    <t>5912023010</t>
  </si>
  <si>
    <t>Demontáž návěstidla uloženého ve stezce námezníku</t>
  </si>
  <si>
    <t>-1468579511</t>
  </si>
  <si>
    <t>Demontáž návěstidla uloženého ve stezce námezníku. Poznámka: 1. V cenách jsou započteny náklady na demontáž návěstidla, zához, úpravu terénu a naložení na dopravní prostředek.</t>
  </si>
  <si>
    <t>5912030030</t>
  </si>
  <si>
    <t>Demontáž návěstidla včetně sloupku a patky předvěstníku</t>
  </si>
  <si>
    <t>75560253</t>
  </si>
  <si>
    <t>Demontáž návěstidla včetně sloupku a patky předvěstníku. Poznámka: 1. V cenách jsou započteny náklady na demontáž návěstidla, sloupku a patky, zához, úpravu terénu a naložení na dopravní prostředek.</t>
  </si>
  <si>
    <t>Demontáž předvěstníku</t>
  </si>
  <si>
    <t>-199192127</t>
  </si>
  <si>
    <t>Demontáž stávajících Rychlostníků</t>
  </si>
  <si>
    <t>5912035020R</t>
  </si>
  <si>
    <t xml:space="preserve">Montáž dodatkové tabule </t>
  </si>
  <si>
    <t>1591240854</t>
  </si>
  <si>
    <t>Montáž návěstidla. Poznámka: 1. V cenách jsou započteny náklady na montáž a upevnění návěstidla. 2. V cenách nejsou obsaženy náklady na dodávku materiálu.</t>
  </si>
  <si>
    <t>Montáž dodatkové tabule (černý obraz lokomotivy v bílém poli) - na sloupek rychlostníku staničení km 171,052 a km 171,056</t>
  </si>
  <si>
    <t>2*1</t>
  </si>
  <si>
    <t>251126145</t>
  </si>
  <si>
    <t>5962101030</t>
  </si>
  <si>
    <t>Návěstidlo tabulka dodatková lokomotiva</t>
  </si>
  <si>
    <t>-211324511</t>
  </si>
  <si>
    <t>5912037010</t>
  </si>
  <si>
    <t>Montáž návěstidla uloženého ve stezce námezníku</t>
  </si>
  <si>
    <t>-1368178004</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</si>
  <si>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</si>
  <si>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5962104005</t>
  </si>
  <si>
    <t>Hranice námezník betonový vč. Nátěru</t>
  </si>
  <si>
    <t>-1750536563</t>
  </si>
  <si>
    <t>6750108</t>
  </si>
  <si>
    <t xml:space="preserve">Rychl. 50 = km 170,922 kolej č.3 vpravo a km 171,185 kolej č.3 vlevo; Rychl. 60 = km 171,052  kolej č.3 vlevo a km 171,055 kolej č. 3 vpravo  </t>
  </si>
  <si>
    <t>Rychl. 100 = km 171,406 kolej č. 1 vpravo</t>
  </si>
  <si>
    <t>1020175646</t>
  </si>
  <si>
    <t>-271557319</t>
  </si>
  <si>
    <t>-1405835163</t>
  </si>
  <si>
    <t>814205156</t>
  </si>
  <si>
    <t>1941473623</t>
  </si>
  <si>
    <t>2*5</t>
  </si>
  <si>
    <t>86819978</t>
  </si>
  <si>
    <t>-701203795</t>
  </si>
  <si>
    <t>-878248573</t>
  </si>
  <si>
    <t>357401260</t>
  </si>
  <si>
    <t>-1342521893</t>
  </si>
  <si>
    <t>1977379863</t>
  </si>
  <si>
    <t>2*4</t>
  </si>
  <si>
    <t>-1505013974</t>
  </si>
  <si>
    <t>Demontáž nátěr a zpětné osazení hektometrovníku</t>
  </si>
  <si>
    <t>746162587</t>
  </si>
  <si>
    <t>5914145020</t>
  </si>
  <si>
    <t>Demontáž zarážedla kolejnicového</t>
  </si>
  <si>
    <t>1359183829</t>
  </si>
  <si>
    <t>Demontáž zarážedla kolejnicového. Poznámka: 1. V cenách jsou započteny náklady na vybourání, odstranění a naložení výzisku na dopravní prostředek.</t>
  </si>
  <si>
    <t>Demontáž zarážedla kolejnicového kolej 5.</t>
  </si>
  <si>
    <t>5915025010</t>
  </si>
  <si>
    <t>Úprava vrstvy KL po snesení kolejového roštu koleje nebo výhybky</t>
  </si>
  <si>
    <t>-1636915759</t>
  </si>
  <si>
    <t>Úprava vrstvy KL po snesení kolejového roštu koleje nebo výhybky. Poznámka: 1. V cenách jsou započteny náklady na rozhrnutí a urovnání KL a terénu z důvodu rušení trati.</t>
  </si>
  <si>
    <t>km 170,772 - km 170,906 - úprava původní stopy koleje č. 5</t>
  </si>
  <si>
    <t>153,3309</t>
  </si>
  <si>
    <t>5999005020</t>
  </si>
  <si>
    <t>Třídění pražců a kolejnicových podpor</t>
  </si>
  <si>
    <t>-165203406</t>
  </si>
  <si>
    <t>Třídění pražců a kolejnicových podpor. Poznámka: 1. V cenách jsou započteny náklady na manipulaci, vytřídění a uložení materiálu na úložiště nebo do skladu.</t>
  </si>
  <si>
    <t xml:space="preserve">třídění betonových pražců </t>
  </si>
  <si>
    <t>2125*0,170</t>
  </si>
  <si>
    <t>třídění dřevěných pražců</t>
  </si>
  <si>
    <t>480*0,08</t>
  </si>
  <si>
    <t>1405478170</t>
  </si>
  <si>
    <t xml:space="preserve">Třídění kolejnic </t>
  </si>
  <si>
    <t>S49</t>
  </si>
  <si>
    <t>1333*0,049*2</t>
  </si>
  <si>
    <t>R</t>
  </si>
  <si>
    <t>418*0,065*2</t>
  </si>
  <si>
    <t>A</t>
  </si>
  <si>
    <t>47*0,04435*2</t>
  </si>
  <si>
    <t>1584062419</t>
  </si>
  <si>
    <t>Vyjmutí kolejových polí</t>
  </si>
  <si>
    <t>kolejnice S49 pražec betonový</t>
  </si>
  <si>
    <t>1192*0,546098</t>
  </si>
  <si>
    <t>Kolejnice S49 pražec dřevěný</t>
  </si>
  <si>
    <t>141*0,295298</t>
  </si>
  <si>
    <t>Kolejnice T pražec betonový</t>
  </si>
  <si>
    <t>240*0,547118</t>
  </si>
  <si>
    <t>Kolejnice T pražec dřevěný</t>
  </si>
  <si>
    <t>178*0,296418</t>
  </si>
  <si>
    <t xml:space="preserve">Kolejnice A  pražec betonový</t>
  </si>
  <si>
    <t>42*0,541448</t>
  </si>
  <si>
    <t>Kolejnice A pražec dřevěný</t>
  </si>
  <si>
    <t>5*0,0259550</t>
  </si>
  <si>
    <t>původní výhybka č.1 JT 5° -500 - dř.</t>
  </si>
  <si>
    <t>14,42</t>
  </si>
  <si>
    <t>původní výhybka č.2 JS49-1:9-190-dř.</t>
  </si>
  <si>
    <t>13,83</t>
  </si>
  <si>
    <t>původní výhybka č.3 JS49-1:9-190-dř.</t>
  </si>
  <si>
    <t>původní výhybka č.4 JA-6°-200-II - oc.</t>
  </si>
  <si>
    <t>11,81</t>
  </si>
  <si>
    <t>původní výhybka č.5 JS49-1:9-190-oc.</t>
  </si>
  <si>
    <t>15,83</t>
  </si>
  <si>
    <t>5999015010</t>
  </si>
  <si>
    <t>Vložení konstrukcí nebo dílů hmotnosti do 10 t</t>
  </si>
  <si>
    <t>-1813550707</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</si>
  <si>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</si>
  <si>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426,785*0,581929</t>
  </si>
  <si>
    <t xml:space="preserve">kolejnice 49E1 bet. pražce  dl. 2,4m upevnění W 14 rozdělení "c" NOVÝ MATERIÁL</t>
  </si>
  <si>
    <t>39,413*0,55022</t>
  </si>
  <si>
    <t>1197,006*0,566697</t>
  </si>
  <si>
    <t>14,995</t>
  </si>
  <si>
    <t>1668320675</t>
  </si>
  <si>
    <t xml:space="preserve">Doprava návěstidel sloupků objímek a značek na místo určení </t>
  </si>
  <si>
    <t xml:space="preserve">doprava podložek pod patu kolejnice - výměna středovek a srdcovky výhybky č.5 doprava </t>
  </si>
  <si>
    <t>komplety žs4, podkladnice S5, S4, S4 pl</t>
  </si>
  <si>
    <t>-1294056914</t>
  </si>
  <si>
    <t>Odvoz odtěženého štěrku z kolejí a výhybek na mezideponii</t>
  </si>
  <si>
    <t>(2932+75)*1,808</t>
  </si>
  <si>
    <t>Odvoz přetříděného štěrku z mezideponie k předštěrkování</t>
  </si>
  <si>
    <t>1495*1,808</t>
  </si>
  <si>
    <t>Doprava betonu 12/15 do základů značek</t>
  </si>
  <si>
    <t>(0,072+0,360+0,216)*2,2</t>
  </si>
  <si>
    <t>808506348</t>
  </si>
  <si>
    <t>Odvoz odpadu z třídění kol lože (přebytečná zemina - podsítné) z kolejí a výhybek pro odvoz na skládku</t>
  </si>
  <si>
    <t>(997+75)*1,808</t>
  </si>
  <si>
    <t>-1127429740</t>
  </si>
  <si>
    <t>Zřízení štěrkového lože - nový materiál</t>
  </si>
  <si>
    <t>2948,288*2,035</t>
  </si>
  <si>
    <t>Objem štěrku ve výhybkách - 1:7,5 190</t>
  </si>
  <si>
    <t>53*3*2,035</t>
  </si>
  <si>
    <t>Objem štěrku ve výhybce 1:12 500</t>
  </si>
  <si>
    <t>88*2,035</t>
  </si>
  <si>
    <t>492845675</t>
  </si>
  <si>
    <t>užité bet. pražce - odvoz na skládku</t>
  </si>
  <si>
    <t>2182*0,272</t>
  </si>
  <si>
    <t>počet nových kolejnic 49E1 odvoz z mezideponie na stavbu</t>
  </si>
  <si>
    <t>34,8*0,0491*75</t>
  </si>
  <si>
    <t xml:space="preserve">bet. pražce  dl. 2,6m upevnění W 14 rozdělení "c" odvoz z mezideponie na stavbu</t>
  </si>
  <si>
    <t>580,425</t>
  </si>
  <si>
    <t>doprava středovek pro tranformaci výhybky č.5 odvoz z mezideponie na stavbu</t>
  </si>
  <si>
    <t>4*17,3*0,0491</t>
  </si>
  <si>
    <t>9902401000</t>
  </si>
  <si>
    <t>Doprava jednosměrná (např. nakupovaného materiálu) mechanizací o nosnosti přes 3,5 t objemnějšího kusového materiálu (prefabrikátů, stožárů, výhybek, rozvaděčů, vybouraných hmot atd.) do 250 km</t>
  </si>
  <si>
    <t>-1330081268</t>
  </si>
  <si>
    <t>Doprava jednosměrná (např. nakupovaného materiálu) mechanizací o nosnosti přes 3,5 t objemnějšího kusového materiálu (prefabrikátů, stožárů, výhybek, rozvaděčů, vybouraných hmot atd.) do 250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</si>
  <si>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pražce dřevěné pro Výhybky JS49 1:7,5 190 Z</t>
  </si>
  <si>
    <t>4,989*3*1,267</t>
  </si>
  <si>
    <t>9902401200</t>
  </si>
  <si>
    <t>Doprava jednosměrná (např. nakupovaného materiálu) mechanizací o nosnosti přes 3,5 t objemnějšího kusového materiálu (prefabrikátů, stožárů, výhybek, rozvaděčů, vybouraných hmot atd.) do 350 km</t>
  </si>
  <si>
    <t>-815021999</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</si>
  <si>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</si>
  <si>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4*(0,0491*5+0,065*5)</t>
  </si>
  <si>
    <t xml:space="preserve">výhybkové přípoje pražce VPS upevnění W 14 rozdělení "u"                </t>
  </si>
  <si>
    <t>35*0,160</t>
  </si>
  <si>
    <t>0,65</t>
  </si>
  <si>
    <t>0,45</t>
  </si>
  <si>
    <t xml:space="preserve">doprava srdcovky </t>
  </si>
  <si>
    <t>9902409100</t>
  </si>
  <si>
    <t>Doprava jednosměrná (např. nakupovaného materiálu) mechanizací o nosnosti přes 3,5 t objemnějšího kusového materiálu (prefabrikátů, stožárů, výhybek, rozvaděčů, vybouraných hmot atd.) příplatek za každý další 1 km</t>
  </si>
  <si>
    <t>1305330646</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</si>
  <si>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</si>
  <si>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4*(0,0491*5+0,065*5)*124</t>
  </si>
  <si>
    <t>1615747977</t>
  </si>
  <si>
    <t>Naložení odpadu z třídění kol lože (přebytečná zemina - podsítné) z kolejí a výhybek pro odvoz na skládku</t>
  </si>
  <si>
    <t>582638698</t>
  </si>
  <si>
    <t xml:space="preserve">kolejnice R65, bet. pražce dl. 2,4m,  upevnění ŽS4,  rozdělení "c",  REGENER. MAT. (naložení kolejových polí)</t>
  </si>
  <si>
    <t xml:space="preserve">kolejnice 49E1 bet. pražce  dl. 2,4m upevnění W 14 rozdělení "c" Vyzískaný materiál (naložení kolejových polí)</t>
  </si>
  <si>
    <t xml:space="preserve">kolejnice 49E1 bet. pražce  dl. 2,6m upevnění W 14 rozdělení "c" NOVÝ MATERIÁL (naložení kolejových polí)</t>
  </si>
  <si>
    <t>užité bet. pražce -naložení z mezideponie pro odvoz na skládku</t>
  </si>
  <si>
    <t xml:space="preserve">bet. pražce  dl. 2,6m upevnění W 14 rozdělení "c" naložení z mezideponie k odvozu na stavbu</t>
  </si>
  <si>
    <t>1169117160</t>
  </si>
  <si>
    <t xml:space="preserve">bet. pražce  dl. 2,6m upevnění W 14 rozdělení "c" Složení na mezideponii</t>
  </si>
  <si>
    <t>-1064025851</t>
  </si>
  <si>
    <t>2116776372</t>
  </si>
  <si>
    <t>LOKO+vozy</t>
  </si>
  <si>
    <t>Jeřáb</t>
  </si>
  <si>
    <t>27653541</t>
  </si>
  <si>
    <t>Odpad z třídění kol lože (přebytečná zemina - podsítné)</t>
  </si>
  <si>
    <t>997*1,808</t>
  </si>
  <si>
    <t>9909000210R</t>
  </si>
  <si>
    <t>Poplatek za uložení výzisku ze štěrkového lože kontaminovaného</t>
  </si>
  <si>
    <t>-1160235146</t>
  </si>
  <si>
    <t xml:space="preserve">Poplatek za uložení výzisku ze štěrkového lože 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</si>
  <si>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 xml:space="preserve">Odstranění kontaminovaného štěrkového lože z výhybek </t>
  </si>
  <si>
    <t>75,6*1,808</t>
  </si>
  <si>
    <t>9909000300R</t>
  </si>
  <si>
    <t>Poplatek za likvidaci dřevěných kolejnicových podpor</t>
  </si>
  <si>
    <t>691919969</t>
  </si>
  <si>
    <t xml:space="preserve">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</si>
  <si>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železniční pražce dřevěné (včetně výhybkových)</t>
  </si>
  <si>
    <t>480*0,082+165*0,691</t>
  </si>
  <si>
    <t>696503734</t>
  </si>
  <si>
    <t xml:space="preserve">Pe podložky </t>
  </si>
  <si>
    <t>0,54</t>
  </si>
  <si>
    <t>Pryžové podložky</t>
  </si>
  <si>
    <t>1,1</t>
  </si>
  <si>
    <t>52648745</t>
  </si>
  <si>
    <t xml:space="preserve">Železniční pražce betonové SB5 </t>
  </si>
  <si>
    <t>9909000700</t>
  </si>
  <si>
    <t>Poplatek za recyklaci kameniva</t>
  </si>
  <si>
    <t>-1538858936</t>
  </si>
  <si>
    <t xml:space="preserve">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</si>
  <si>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2492*1,808</t>
  </si>
  <si>
    <t>SO 11-02 - ŽST Mníšek u Liberce, železniční spodek</t>
  </si>
  <si>
    <t>5914005020</t>
  </si>
  <si>
    <t>Rozšíření stezky zemního tělesa dle VL Ž2 betonovými prefabikáty</t>
  </si>
  <si>
    <t>-893914734</t>
  </si>
  <si>
    <t>Rozšíření stezky zemního tělesa dle VL Ž2 betonovými prefabikáty. Poznámka: 1. V cenách jsou započteny i náklady na uložení výzisku na terén nebo naložení na dopravní prostředek. 2. V cenách nejsou obsaženy náklady na dodávku materiálu, odtěžení zemního tělesa, dopravu a skládkovné.</t>
  </si>
  <si>
    <t xml:space="preserve">Krabicový díl opěrných zdí U3 (pro rozšíření dr. stezky)  osazení</t>
  </si>
  <si>
    <t>3*17</t>
  </si>
  <si>
    <t>5964161005</t>
  </si>
  <si>
    <t>Beton lehce zhutnitelný C 16/20;X0 F5 2 200 2 662</t>
  </si>
  <si>
    <t>-1059205199</t>
  </si>
  <si>
    <t>Krabicový díl opěrných zdí U3 (pro rozšíření dr. stezky) - podkladní beton</t>
  </si>
  <si>
    <t>3*17*0,15</t>
  </si>
  <si>
    <t>5964147110R</t>
  </si>
  <si>
    <t>Krabicový díl opěrných zdí U3</t>
  </si>
  <si>
    <t>670343036</t>
  </si>
  <si>
    <t>Nástupištní díly blok L 130</t>
  </si>
  <si>
    <t xml:space="preserve">Krabicový díl opěrných zdí U3 (pro rozšíření dr. stezky) </t>
  </si>
  <si>
    <t>5914035460</t>
  </si>
  <si>
    <t>Zřízení otevřených odvodňovacích zařízení trativodní výusť prefabrikované díly</t>
  </si>
  <si>
    <t>-1833213224</t>
  </si>
  <si>
    <t>Zřízení otevřených odvodňovacích zařízení trativodní výusť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</si>
  <si>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Vyústění svodného potrubí na svah (pref.vyústní objekt + odláždění)</t>
  </si>
  <si>
    <t>5*0,5</t>
  </si>
  <si>
    <t>5964123010R</t>
  </si>
  <si>
    <t>Pref. vyústní objekt</t>
  </si>
  <si>
    <t>-1458330643</t>
  </si>
  <si>
    <t>Odvodňovací žlab s mříží a vývodem</t>
  </si>
  <si>
    <t>5955101045</t>
  </si>
  <si>
    <t>Lomový kámen tříděný pro rovnaniny</t>
  </si>
  <si>
    <t>1624447435</t>
  </si>
  <si>
    <t>odláždění vyústění svodného potrubí</t>
  </si>
  <si>
    <t>5*1,0*1,0*0,4*2,2</t>
  </si>
  <si>
    <t>820461209</t>
  </si>
  <si>
    <t>5*1,0*1,0*0,1</t>
  </si>
  <si>
    <t>5914050030R</t>
  </si>
  <si>
    <t>Odbourání bet. bloků v pražc podloží</t>
  </si>
  <si>
    <t>1160670864</t>
  </si>
  <si>
    <t>Demontáž krytých odvodňovacích zařízení svodného potrubí. Poznámka: 1. V cenách jsou započteny náklady na demontáž dílů, zához, urovnání a úpravu terénu nebo naložení výzisku na dopravní prostředek. 2. V cenách nejsou obsaženy náklady na dopravu a skládkovné.</t>
  </si>
  <si>
    <t xml:space="preserve">Odbourání bet. bloků  (základů, potrubí)  v pražc. podloží</t>
  </si>
  <si>
    <t>5914055010</t>
  </si>
  <si>
    <t>Zřízení krytých odvodňovacích zařízení potrubí trativodu</t>
  </si>
  <si>
    <t>1947048446</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</si>
  <si>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</si>
  <si>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Š1-Š3</t>
  </si>
  <si>
    <t>2*34</t>
  </si>
  <si>
    <t>Š4-Š11</t>
  </si>
  <si>
    <t>7*50</t>
  </si>
  <si>
    <t>Š11-Š13</t>
  </si>
  <si>
    <t>2*49</t>
  </si>
  <si>
    <t>Š13-Š14</t>
  </si>
  <si>
    <t>Š14-Š15</t>
  </si>
  <si>
    <t>Mezisoučet</t>
  </si>
  <si>
    <t>Trativodní trouba PE-HD DN150 vč. rezervy 5 %</t>
  </si>
  <si>
    <t>600*1,05</t>
  </si>
  <si>
    <t>-553664548</t>
  </si>
  <si>
    <t>Trativody - lože a obetonování z betonu C 12/15-X0</t>
  </si>
  <si>
    <t>Š13 - Š14</t>
  </si>
  <si>
    <t>48*0,5*0,1+48*0,3*0,15</t>
  </si>
  <si>
    <t>5964103005</t>
  </si>
  <si>
    <t>Drenážní plastové díly trubka celoperforovaná DN 150 mm</t>
  </si>
  <si>
    <t>-1636237095</t>
  </si>
  <si>
    <t>Trativody - potrubí PE-HD, DN 150 mm</t>
  </si>
  <si>
    <t>5955101012</t>
  </si>
  <si>
    <t>Kamenivo drcené štěrk frakce 16/32</t>
  </si>
  <si>
    <t>-1051797932</t>
  </si>
  <si>
    <t xml:space="preserve">Trativody - výplň rýhy  štěrkodrtí fr. 16/32</t>
  </si>
  <si>
    <t>147*2,035</t>
  </si>
  <si>
    <t>5955101013R</t>
  </si>
  <si>
    <t>Písek</t>
  </si>
  <si>
    <t>1013407872</t>
  </si>
  <si>
    <t>Kamenivo drcené štěrkodrť frakce 0/4</t>
  </si>
  <si>
    <t>Vyrovnání dna rýhy pískem tl. 0,05 šířka rýhy 0,50m</t>
  </si>
  <si>
    <t>2*34*0,5*0,05*2,0</t>
  </si>
  <si>
    <t>7*50*0,5*0,05*2,0</t>
  </si>
  <si>
    <t>2*49*0,5*0,05*2,0</t>
  </si>
  <si>
    <t>48*0,5*0,05*2,0</t>
  </si>
  <si>
    <t>36*0,5*0,05*2,0</t>
  </si>
  <si>
    <t>5964133005</t>
  </si>
  <si>
    <t>Geotextilie separační</t>
  </si>
  <si>
    <t>1943987556</t>
  </si>
  <si>
    <t xml:space="preserve">Trativody - separační geotextílie obal rýhy  (300g/m3)</t>
  </si>
  <si>
    <t>737</t>
  </si>
  <si>
    <t>5914055020</t>
  </si>
  <si>
    <t>Zřízení krytých odvodňovacích zařízení šachty trativodu</t>
  </si>
  <si>
    <t>960673543</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</si>
  <si>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</si>
  <si>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Nasouvací trouba vč. 30% rezervy pro šachty typu A</t>
  </si>
  <si>
    <t>("Š1 -Š3" 3*0,68+ "Š5" 0,46+"Š6,Š10" 2*0,31+"Š8,Š9" 2*0,16+"Š12" 0,28+ "Š14"0,8+"Š15" 0,89)*1,3</t>
  </si>
  <si>
    <t>("Š4" 1,18+"Š7,Š11" 2*0,81+ "Š13" 0,78)*1,3</t>
  </si>
  <si>
    <t>5964103130</t>
  </si>
  <si>
    <t>Drenážní plastové díly prodlužovací nástavec šachty D 400, délka 3 m</t>
  </si>
  <si>
    <t>251008694</t>
  </si>
  <si>
    <t>Šachty trativodní (typ A)- nasazovací trouba DN 400</t>
  </si>
  <si>
    <t>Šachty trativodní (typ B) - trouba DN 400</t>
  </si>
  <si>
    <t>5964103135</t>
  </si>
  <si>
    <t>Drenážní plastové díly krytka šachty plastová D 400</t>
  </si>
  <si>
    <t>-1173578158</t>
  </si>
  <si>
    <t>Poklop pro šachtu Typ A se zámkem</t>
  </si>
  <si>
    <t>Poklop pro šachtu typ B se zámkem</t>
  </si>
  <si>
    <t>5964104150</t>
  </si>
  <si>
    <t>Kanalizační díly plastové Krycí víko šachty plastové pochůzné</t>
  </si>
  <si>
    <t>221655838</t>
  </si>
  <si>
    <t>5964103125</t>
  </si>
  <si>
    <t xml:space="preserve">Drenážní plastové díly šachta odbočná DN 400/250  2 vtoky/1 odtok DN 250 mm</t>
  </si>
  <si>
    <t>1649072970</t>
  </si>
  <si>
    <t>Šachty trativodní (typ A) - spodní díl plastový (2 vstupy)</t>
  </si>
  <si>
    <t>5964103120</t>
  </si>
  <si>
    <t xml:space="preserve">Drenážní plastové díly šachta průchozí DN 400/250  1 vtok/1 odtok DN 250 mm</t>
  </si>
  <si>
    <t>-1058771948</t>
  </si>
  <si>
    <t>Šachty trativodní (typ A) - spodní díl plastový (1 vstup)</t>
  </si>
  <si>
    <t>5914055030</t>
  </si>
  <si>
    <t>Zřízení krytých odvodňovacích zařízení svodného potrubí</t>
  </si>
  <si>
    <t>1431666832</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</si>
  <si>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</si>
  <si>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Trouba pro svodné potrubí PE-HD DN200 vč. rezervy 5 %</t>
  </si>
  <si>
    <t>("Š1-V1" 8,6+"Š3-V2" 8,6+"Š7-V3" 8,35+"Š11-V4" 15,25+"Š15-V5" 7,3)*1,05</t>
  </si>
  <si>
    <t>1590501880</t>
  </si>
  <si>
    <t>("Š1-V1" 8,6+"Š3-V2" 8,6+"Š7-V3" 8,35+"Š11-V4" 15,25+"Š15-V5" 7,3)*0,8*0,05*2,0</t>
  </si>
  <si>
    <t>-424495463</t>
  </si>
  <si>
    <t>("Š1-V1" 8,6+"Š3-V2" 8,6+"Š7-V3" 8,35+"Š11-V4" 15,25)*0,8*(0,1+0,1)</t>
  </si>
  <si>
    <t>"Š15-V5" 3,21</t>
  </si>
  <si>
    <t>5964104000</t>
  </si>
  <si>
    <t>Kanalizační díly plastové trubka hladká DN 150</t>
  </si>
  <si>
    <t>-285138067</t>
  </si>
  <si>
    <t>Trouba pro svodné potrubí PE-HD DN150 vč. rezervy 5 %</t>
  </si>
  <si>
    <t>5914075020R</t>
  </si>
  <si>
    <t>Zřízení konstrukční vrstvy pražcového podloží bez geomateriálu tl. 0,25 m</t>
  </si>
  <si>
    <t>-2087262073</t>
  </si>
  <si>
    <t>Zřízení konstrukční vrstvy pražcového podloží bez geomateriálu tl. 0,25 m. Poznámka: 1. V cenách nejsou obsaženy náklady na dodávku materiálu a odtěžení zeminy.</t>
  </si>
  <si>
    <t>Podkladní vrstva ze štěrkodrti fr. 0/63, tl. 250 mm - nový materiál</t>
  </si>
  <si>
    <t>1331/0,25</t>
  </si>
  <si>
    <t>R5955101020</t>
  </si>
  <si>
    <t>Kamenivo drcené štěrkodrť frakce 0/63</t>
  </si>
  <si>
    <t>630281757</t>
  </si>
  <si>
    <t>štěrkodrť 0/63</t>
  </si>
  <si>
    <t>1331*2,035</t>
  </si>
  <si>
    <t>5914075430</t>
  </si>
  <si>
    <t>Zřízení konstrukční vrstvy pražcového podloží podle konstrukce typ 6</t>
  </si>
  <si>
    <t>-1655072200</t>
  </si>
  <si>
    <t>Zřízení konstrukční vrstvy pražcového podloží podle konstrukce typ 6. Poznámka: 1. V cenách nejsou obsaženy náklady na dodávku materiálu a odtěžení zeminy.</t>
  </si>
  <si>
    <t>Cementová stabilizace dovezená tl. 300mm (pod přejezdem)</t>
  </si>
  <si>
    <t>5964161000R</t>
  </si>
  <si>
    <t>Cementová stabilizace SC 8/10;X0 F5 2 080 2 517</t>
  </si>
  <si>
    <t>-1643051370</t>
  </si>
  <si>
    <t>135*0,3</t>
  </si>
  <si>
    <t>5915010040</t>
  </si>
  <si>
    <t>Těžení zeminy nebo horniny železničního spodku v hornině třídy těžitelnosti II skupiny 4</t>
  </si>
  <si>
    <t>307572895</t>
  </si>
  <si>
    <t>Těžení zeminy nebo horniny železničního spodku v hornině třídy těžitelnosti II skupiny 4. Poznámka: 1. V cenách jsou započteny náklady na těžení a uložení výzisku na terén nebo naložení na dopravní prostředek a uložení na úložišti.</t>
  </si>
  <si>
    <t xml:space="preserve"> Odkopávky zeminy </t>
  </si>
  <si>
    <t>3265,5</t>
  </si>
  <si>
    <t>-774233406</t>
  </si>
  <si>
    <t>Protihluková stěna dřevěná oprava nátěru. Poznámka: 1. V cenách jsou započteny náklady na výměnu, demontáž nebo montáž a na naložení výzisku na dopravní prostředek. 2. V cenách nejsou obsaženy náklady na dodávku materiálu, dopravu výzisku a skládkovné.</t>
  </si>
  <si>
    <t>Pomoc. práce zříz. nebo zajišť. ochranu inženýrských sítí v délce 620m</t>
  </si>
  <si>
    <t>-1660441883</t>
  </si>
  <si>
    <t>pref. vyústní objekt</t>
  </si>
  <si>
    <t>Svodná potrubí</t>
  </si>
  <si>
    <t>šachty trativodní</t>
  </si>
  <si>
    <t>Geotextilie</t>
  </si>
  <si>
    <t>340787951</t>
  </si>
  <si>
    <t xml:space="preserve"> Odkopávky zeminy - odvoz na mezideponii</t>
  </si>
  <si>
    <t>3265,5*1,8</t>
  </si>
  <si>
    <t xml:space="preserve"> Odkopávky zeminy - odvoz na skládku</t>
  </si>
  <si>
    <t>3*17*0,15*2,2</t>
  </si>
  <si>
    <t>vyústění svodného potrubí - doprava betonu</t>
  </si>
  <si>
    <t>5*1,0*1,0*0,1*2,2</t>
  </si>
  <si>
    <t>48*0,5*0,1+48*0,3*0,15*2,2</t>
  </si>
  <si>
    <t>Trouba pro svodné potrubí PE-HD DN200 vč. rezervy 5 % - doprava betonu</t>
  </si>
  <si>
    <t>("Š1-V1" 8,6+"Š3-V2" 8,6+"Š7-V3" 8,35+"Š11-V4" 15,25)*0,8*(0,1+0,1)*2,2</t>
  </si>
  <si>
    <t>"Š15-V5 doprava betonu" 3,21*2,2</t>
  </si>
  <si>
    <t>135*0,3*2,2</t>
  </si>
  <si>
    <t>9902100300</t>
  </si>
  <si>
    <t>Doprava obousměrná (např. dodávek z vlastních zásob zhotovitele nebo objednatele nebo výzisku) mechanizací o nosnosti přes 3,5 t sypanin (kameniva, písku, suti, dlažebních kostek, atd.) do 30 km</t>
  </si>
  <si>
    <t>451943941</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</si>
  <si>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</si>
  <si>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Lomový kámen Tříděný - dovoz na stavbu</t>
  </si>
  <si>
    <t>Vyrovnání dna rýhy pískem tl. 0,05 šířka rýhy 0,80m</t>
  </si>
  <si>
    <t>-215715901</t>
  </si>
  <si>
    <t>štěrkodrť 0/32</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</si>
  <si>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</si>
  <si>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</si>
  <si>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691332546</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</si>
  <si>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</si>
  <si>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Krabicový díl opěrných zdí U3 (pro rozšíření dr. stezky) - dodávka </t>
  </si>
  <si>
    <t>17*2,13</t>
  </si>
  <si>
    <t>-1528451087</t>
  </si>
  <si>
    <t xml:space="preserve"> naložení odkopávek zeminy - odvoz na skládku</t>
  </si>
  <si>
    <t>1393474473</t>
  </si>
  <si>
    <t>bagr kolový</t>
  </si>
  <si>
    <t>1202332456</t>
  </si>
  <si>
    <t>Grejdr</t>
  </si>
  <si>
    <t>Rypadlo</t>
  </si>
  <si>
    <t>-84260787</t>
  </si>
  <si>
    <t xml:space="preserve">Trativody, přík. žlaby -  výkop rýhy </t>
  </si>
  <si>
    <t>8,3*1,8</t>
  </si>
  <si>
    <t>-819606391</t>
  </si>
  <si>
    <t>SO 12-01 - ŽST Mníšek u Liberce Nástupiště</t>
  </si>
  <si>
    <t>5913040030</t>
  </si>
  <si>
    <t>Montáž celopryžové přejezdové konstrukce málo zatížené v koleji část vnější a vnitřní včetně závěrných zídek</t>
  </si>
  <si>
    <t>-402693003</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</si>
  <si>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</si>
  <si>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5963101007</t>
  </si>
  <si>
    <t>Přejezd celopryžový Strail pro nezatížené komunikace se závěrnou zídkou tv. T</t>
  </si>
  <si>
    <t>1086679197</t>
  </si>
  <si>
    <t>5913060020</t>
  </si>
  <si>
    <t>Demontáž dílů betonové přejezdové konstrukce vnitřního panelu</t>
  </si>
  <si>
    <t>-507123021</t>
  </si>
  <si>
    <t>Demontáž dílů betonové přejezdové konstrukce vnitřního panelu. Poznámka: 1. V cenách jsou započteny náklady na demontáž konstrukce a naložení na dopravní prostředek.</t>
  </si>
  <si>
    <t>Demolice betonových panelů (úrovňové přechody přes kolej)</t>
  </si>
  <si>
    <t>Zádlažbový betonový panel vnitřní DxŠxV 2,4x1,25x0,15m - 3ks</t>
  </si>
  <si>
    <t>5913200110</t>
  </si>
  <si>
    <t>Demontáž dřevěné konstrukce přechodu část vnější a vnitřní</t>
  </si>
  <si>
    <t>-396047251</t>
  </si>
  <si>
    <t>Demontáž dřevěné konstrukce přechodu část vnější a vnitřní. Poznámka: 1. V cenách jsou započteny náklady na demontáž a naložení na dopravní prostředek.</t>
  </si>
  <si>
    <t>Demolice dřevěných panelů (úrovňové přechody přes kolej)</t>
  </si>
  <si>
    <t>Vnitřní DxŠ 2x1,25m - 4ks</t>
  </si>
  <si>
    <t>Vnější DxŠ 2x0,75m - 5ks</t>
  </si>
  <si>
    <t>2*1,25*4+2*0,75*5</t>
  </si>
  <si>
    <t>849241253</t>
  </si>
  <si>
    <t>Demontáž dílů komunikace ze zámkové dlažby uložení v podsypu. Poznámka: 1. V cenách jsou započteny náklady na odstranění dlažby nebo obrubníku a naložení na dopravní prostředek.</t>
  </si>
  <si>
    <t>Odstranění stávající betonové dlažby</t>
  </si>
  <si>
    <t>U vydlážděné plochy před výpravní budovou</t>
  </si>
  <si>
    <t>3,5</t>
  </si>
  <si>
    <t>5913280210</t>
  </si>
  <si>
    <t>Demontáž dílů komunikace obrubníku uložení v betonu</t>
  </si>
  <si>
    <t>-196574028</t>
  </si>
  <si>
    <t>Demontáž dílů komunikace obrubníku uložení v betonu. Poznámka: 1. V cenách jsou započteny náklady na odstranění dlažby nebo obrubníku a naložení na dopravní prostředek.</t>
  </si>
  <si>
    <t>Odstranění chodníkové obruby vč. betonového základu</t>
  </si>
  <si>
    <t>5913285025</t>
  </si>
  <si>
    <t>Montáž dílů komunikace z betonových dlaždic uložení v podsypu</t>
  </si>
  <si>
    <t>996836715</t>
  </si>
  <si>
    <t>Montáž dílů komunikace z betonových dlaždic uložení v podsypu. Poznámka: 1. V cenách jsou započteny náklady na osazení dlažby nebo obrubníku. 2. V cenách nejsou obsaženy náklady na dodávku materiálu.</t>
  </si>
  <si>
    <t xml:space="preserve">Pochozí plochy tz dlažebních desek </t>
  </si>
  <si>
    <t>Nástupištní dlažební deska VLsVP 1,0 x 0,95m; tl. 80mm</t>
  </si>
  <si>
    <t>180*1*0,95</t>
  </si>
  <si>
    <t>5964147150</t>
  </si>
  <si>
    <t>Nástupištní díly dlažební deska VLsVP 99,7x94,7x8</t>
  </si>
  <si>
    <t>1952942730</t>
  </si>
  <si>
    <t>-454460326</t>
  </si>
  <si>
    <t>Montáž dílů komunikace ze zámkové dlažby uložení v podsypu. Poznámka: 1. V cenách jsou započteny náklady na osazení dlažby nebo obrubníku. 2. V cenách nejsou obsaženy náklady na dodávku materiálu.</t>
  </si>
  <si>
    <t>1144688073</t>
  </si>
  <si>
    <t>Lože z drtě pod betonovou dlažbu ŠD fr. 2/5; tl. 40mm</t>
  </si>
  <si>
    <t>23,830*2,035</t>
  </si>
  <si>
    <t>5955101020</t>
  </si>
  <si>
    <t>Kamenivo drcené štěrkodrť frakce 0/32</t>
  </si>
  <si>
    <t>207416633</t>
  </si>
  <si>
    <t>5964151000</t>
  </si>
  <si>
    <t>Dlažba zámková hladká cihla</t>
  </si>
  <si>
    <t>811489875</t>
  </si>
  <si>
    <t>5964151025</t>
  </si>
  <si>
    <t>Dlažba zámková pro nevidomé cihla</t>
  </si>
  <si>
    <t>1957128600</t>
  </si>
  <si>
    <t>5913285210</t>
  </si>
  <si>
    <t>Montáž dílů komunikace obrubníku uložení v betonu</t>
  </si>
  <si>
    <t>-345024578</t>
  </si>
  <si>
    <t>Montáž dílů komunikace obrubníku uložení v betonu. Poznámka: 1. V cenách jsou započteny náklady na osazení dlažby nebo obrubníku. 2. V cenách nejsou obsaženy náklady na dodávku materiálu.</t>
  </si>
  <si>
    <t>Chodníkový obrubník (80x250x1000mm) do beton. lože C 16/20</t>
  </si>
  <si>
    <t>20,094</t>
  </si>
  <si>
    <t>5964159005</t>
  </si>
  <si>
    <t>Obrubník chodníkový</t>
  </si>
  <si>
    <t>470275192</t>
  </si>
  <si>
    <t>Nátěr vizuálně kontrastního pruhu nástupiště šíře do 150 mm</t>
  </si>
  <si>
    <t>-1450648472</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</si>
  <si>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</si>
  <si>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Kontrastní nátěr u hrany nástupištěi š. 150mm (žlutá barva - RAL 1003)</t>
  </si>
  <si>
    <t>Zřízení konstrukční vrstvy pražcového podloží bez geomateriálu tl. 0,15 m</t>
  </si>
  <si>
    <t>806086275</t>
  </si>
  <si>
    <t>Zřízení konstrukční vrstvy pražcového podloží bez geomateriálu tl. 0,15 m. Poznámka: 1. V cenách nejsou obsaženy náklady na dodávku materiálu a odtěžení zeminy.</t>
  </si>
  <si>
    <t>Podkladní vrstva ŠDA fr. 0/32 tl. 0,15m -včetně 10% rezervy - HUTNĚNÁ</t>
  </si>
  <si>
    <t>((176+2+2+18,94)*1,2)*1,1</t>
  </si>
  <si>
    <t>5914115310</t>
  </si>
  <si>
    <t>Demontáž nástupištních desek Sudop K (KD,KS) 145</t>
  </si>
  <si>
    <t>1015647543</t>
  </si>
  <si>
    <t>Demontáž nástupištních desek Sudop K (KD,KS) 145. Poznámka: 1. V cenách jsou započteny náklady na snesení, uložení nebo naložení na dopravní prostředek a uložení na úložišti.</t>
  </si>
  <si>
    <t>Snesení nástupištních desek K145</t>
  </si>
  <si>
    <t>Umístěny v pochozí ploše nástupiště mimo nástupní hranu (u koleje č. 1)</t>
  </si>
  <si>
    <t>5914120020</t>
  </si>
  <si>
    <t>Demontáž nástupiště úrovňového hrana Tischer</t>
  </si>
  <si>
    <t>977124852</t>
  </si>
  <si>
    <t>Demontáž nástupiště úrovňového hrana Tischer. Poznámka: 1. V cenách jsou započteny náklady na snesení dílů i zásypu a jejich uložení na plochu nebo naložení na dopravní prostředek a uložení na úložišti.</t>
  </si>
  <si>
    <t>Demonáž nástupiště u koleje č.3</t>
  </si>
  <si>
    <t>Hrana z nástupištních bloků (atyp, délka cca 1m/ks) + úložné bloky pod tvárnice</t>
  </si>
  <si>
    <t>5914120050</t>
  </si>
  <si>
    <t>Demontáž nástupiště úrovňového Sudop K (KD,KS) 145</t>
  </si>
  <si>
    <t>-1689506158</t>
  </si>
  <si>
    <t>Demontáž nástupiště úrovňového Sudop K (KD,KS) 145. Poznámka: 1. V cenách jsou započteny náklady na snesení dílů i zásypu a jejich uložení na plochu nebo naložení na dopravní prostředek a uložení na úložišti.</t>
  </si>
  <si>
    <t>Demonáž nástupiště u koleje č.1</t>
  </si>
  <si>
    <t>Typ SUDOP - desky K145 + tvárnice Tischer + úložné bloky pod tvárnice (zdvojené, 2ks/m)</t>
  </si>
  <si>
    <t>247</t>
  </si>
  <si>
    <t>5915010020</t>
  </si>
  <si>
    <t>Těžení zeminy nebo horniny železničního spodku v hornině třídy těžitelnosti I skupiny 2</t>
  </si>
  <si>
    <t>-1835155012</t>
  </si>
  <si>
    <t>Těžení zeminy nebo horniny železničního spodku v hornině třídy těžitelnosti I skupiny 2. Poznámka: 1. V cenách jsou započteny náklady na těžení a uložení výzisku na terén nebo naložení na dopravní prostředek a uložení na úložišti.</t>
  </si>
  <si>
    <t>Odtěžení hutněného štěrkového zásypu v tl. 0,30m</t>
  </si>
  <si>
    <t>U vydlážděné plochy před výpravní budovou - provizorní přístup na nástupiště plocha 17,3m2</t>
  </si>
  <si>
    <t>17,3*0,3</t>
  </si>
  <si>
    <t>5915010030</t>
  </si>
  <si>
    <t>Těžení zeminy nebo horniny železničního spodku v hornině třídy těžitelnosti I skupiny 3</t>
  </si>
  <si>
    <t>-1347090369</t>
  </si>
  <si>
    <t>Těžení zeminy nebo horniny železničního spodku v hornině třídy těžitelnosti I skupiny 3. Poznámka: 1. V cenách jsou započteny náklady na těžení a uložení výzisku na terén nebo naložení na dopravní prostředek a uložení na úložišti.</t>
  </si>
  <si>
    <t>Zemní práce - výkop pro konstrukci nástupiště</t>
  </si>
  <si>
    <t>5915020010</t>
  </si>
  <si>
    <t>Povrchová úprava plochy železničního spodku</t>
  </si>
  <si>
    <t>1882800504</t>
  </si>
  <si>
    <t>Povrchová úprava plochy železničního spodku. Poznámka: 1. V cenách jsou započteny náklady na urovnání a úpravu ploch nebo skládek výzisku kameniva a zeminy s jejich případnou rekultivací.</t>
  </si>
  <si>
    <t>Přehutnění zemní pláně (pod základy prefabrikátů)</t>
  </si>
  <si>
    <t>"hrana nástupiště" (176+2+2)*1,1</t>
  </si>
  <si>
    <t>"prvku ukončení nástupiště"18,94*1,1</t>
  </si>
  <si>
    <t>5915030020R</t>
  </si>
  <si>
    <t>Bourání drobných betonových dílů v železničním spodku</t>
  </si>
  <si>
    <t>-68979585</t>
  </si>
  <si>
    <t>Bourání betonových dílů v železničním spodku. Poznámka: 1. V cenách jsou započteny náklady na vybourání betonu, uložení na terén, naložení na dopravní prostředek a uložení na skládce. 2. V cenách nejsou obsaženy náklady na dopravu a skládkovné.</t>
  </si>
  <si>
    <t>betonové šachty ZabZař v prostoru nástupiště u koleje č. 1</t>
  </si>
  <si>
    <t>3*2*0,3</t>
  </si>
  <si>
    <t>924420R</t>
  </si>
  <si>
    <t>Nástupiště L (H) Bez Konzolových Desek</t>
  </si>
  <si>
    <t>-1047611319</t>
  </si>
  <si>
    <t xml:space="preserve">1. Položka obsahuje:
 – dodávku veškerých prvků a částí daného typu nástupiště dle odpovídajících vzorových listů a TKP
 – zřízení nástupiště typu L nebo H na požadovanou osovou vzdálenost kolejí i výšku nástupní hrany nad TK
 –  násypy, zásypy včetně hutnění po vrstvách –  slepá zakončení nástupiště
 – příplatky za ztížené podmínky při práci v kolejišti, např. za překážky na straně koleje ap.
2. Položka neobsahuje:
 – zemní práce, tj. odkopávky, hloubení rýh, ad.
 – náklady na zřízení zpevněné plochy nástupiště vyjma konzolových desek, např. ze zámkové dlažby, asfaltu ap. včetně konstrukčních vrstev
 – jiná zakončení nástupiště, např. schůdky apod.
 – zábradlí, osvětlení, přístřešky, mobiliář nástupiště, orientační a informační systém, kamerový systém, přístupové komunikace ap.
3. Způsob měření:
Měří se vždy délka nástupní hrany nástupiště podél přilehlé koleje v metrech délkových, a to i u oboustranných nástupišť.</t>
  </si>
  <si>
    <t>Dodávka včetně montáže</t>
  </si>
  <si>
    <t>Nástupištní blok H 130</t>
  </si>
  <si>
    <t>Rohový díl H/L 130 levý</t>
  </si>
  <si>
    <t>Rohový díl H/L 130 pravý</t>
  </si>
  <si>
    <t>Nástupištní blok L 130 atypické délky 0,540m</t>
  </si>
  <si>
    <t>2*0,54</t>
  </si>
  <si>
    <t>Nástupištní blok L 130 atypické délky 1,93m</t>
  </si>
  <si>
    <t>2*1,93</t>
  </si>
  <si>
    <t>Nástupištní blok levý 130/114</t>
  </si>
  <si>
    <t>Nástupištní blok levý 114/98</t>
  </si>
  <si>
    <t>Nástupištní blok levý 98/82</t>
  </si>
  <si>
    <t>Nástupištní blok levý 82/74</t>
  </si>
  <si>
    <t>-1186833694</t>
  </si>
  <si>
    <t>Podkladní vrstva ŠDA fr. 0/32 tl. 0,15m - včetně 10% rezervy - HUTNĚNÁ</t>
  </si>
  <si>
    <t>((180+18,94)*1,2*0,15)*1,1*2,035</t>
  </si>
  <si>
    <t>5964161015</t>
  </si>
  <si>
    <t>Beton lehce zhutnitelný C 20/25;XC2 vyhovuje i XC1 F5 2 365 2 862</t>
  </si>
  <si>
    <t>1591071730</t>
  </si>
  <si>
    <t>5955101075R</t>
  </si>
  <si>
    <t>Kamenivo drcené recyklované štěrkodrť frakce 0/32</t>
  </si>
  <si>
    <t>-502167450</t>
  </si>
  <si>
    <t>Neoceňovat - evidenční položka - (pokryto výziskem z kolejového lože)</t>
  </si>
  <si>
    <t>Zhutněná výplň jádra nástupiště + 5 % rezerva (pokryto výziskem z kolejového lože)</t>
  </si>
  <si>
    <t>((4,451*90)+2*(1,509*1,695)+(1,134*7)+((1,571*7)/2))*1,05*2,0</t>
  </si>
  <si>
    <t>348171R</t>
  </si>
  <si>
    <t>Zábradlí z dílců kovových s Nátěrem</t>
  </si>
  <si>
    <t>-1266820940</t>
  </si>
  <si>
    <t>Zábradlí se svislou výplní - výška 0,9m délky 18,22m včetně realizační dílenské dokumentace</t>
  </si>
  <si>
    <t>dle Vzorového listu železničního spodku Ž 12.1 Typ A - svislá výplň</t>
  </si>
  <si>
    <t>celková hmotnost zábradlí (ocel S235JR) 728,8kg</t>
  </si>
  <si>
    <t>Stavební připravenost pro mobiliář</t>
  </si>
  <si>
    <t>2046500985</t>
  </si>
  <si>
    <t>Zřízení základu pro mobiliář. Poznámka: 1. V cenách jsou započteny náklady na montáž součástí osazená včetně zemních prací a úpravy terénu. 2. V cenách nejsou obsaženy náklady na dodávku materiálu.</t>
  </si>
  <si>
    <t xml:space="preserve">Lavičky -zřízení betonového základu (DxŠxV 0,8x0,24x0,2m) + upevnění </t>
  </si>
  <si>
    <t>Odpadkový koš - zřízení betonového základu (DxŠxV 0,5x0,35x0,3m) + upevnění</t>
  </si>
  <si>
    <t>93754R</t>
  </si>
  <si>
    <t>Odpadkový koš</t>
  </si>
  <si>
    <t>515853850</t>
  </si>
  <si>
    <t>Dodávka dle rámcové dohody SŽ, položka neoceněna (doplní si až ivestor pro potřebu nákladového rozpočtu)</t>
  </si>
  <si>
    <t>Odpadkový koš na směsný odpad</t>
  </si>
  <si>
    <t>včetně betonového základu (DxŠxV 0,5x0,35x0,3m) + upevnění</t>
  </si>
  <si>
    <t>93751R</t>
  </si>
  <si>
    <t>Lavičky kovové</t>
  </si>
  <si>
    <t>-1104303746</t>
  </si>
  <si>
    <t xml:space="preserve">včetně betonového základu (DxŠxV 0,8x0,24x0,2m) + upevnění </t>
  </si>
  <si>
    <t>Osazení prvků - mobiliář</t>
  </si>
  <si>
    <t>-1421336261</t>
  </si>
  <si>
    <t>Osazení prvků. Poznámka: 1. V cenách jsou započteny náklady na montáž součástí. 2. V cenách nejsou obsaženy náklady na dodávku materiálu.</t>
  </si>
  <si>
    <t>Nádoba na posypový materiál</t>
  </si>
  <si>
    <t>93758R</t>
  </si>
  <si>
    <t>-1560384177</t>
  </si>
  <si>
    <t>objem min. 220l</t>
  </si>
  <si>
    <t>337204916</t>
  </si>
  <si>
    <t>Podkladní beton pod L blokem C 20/25nXF3 tl. 0,15m</t>
  </si>
  <si>
    <t>((180+18,94)*1,2*0,15)*1,1*2,2</t>
  </si>
  <si>
    <t>Vyrovnávací malta pro závěrné zídky 0,4x0,03m</t>
  </si>
  <si>
    <t>4*3,6*0,4*0,03*2,2</t>
  </si>
  <si>
    <t>Vyrovnávací beton pod základ C16/20 XC2</t>
  </si>
  <si>
    <t>4*3,6*0,07*2,2</t>
  </si>
  <si>
    <t>Odvoz hutněného štěrkového zásypu v tl. 0,30m - odvoz na mezideponii</t>
  </si>
  <si>
    <t>17,3*0,3*2,0</t>
  </si>
  <si>
    <t>474531432</t>
  </si>
  <si>
    <t>výkop pro konstrukci nástupiště - odvoz na skládku</t>
  </si>
  <si>
    <t>362*2,0</t>
  </si>
  <si>
    <t>Odvoz hutněného štěrkového zásypu v tl. 0,30m - odvoz na skládku</t>
  </si>
  <si>
    <t>-765082484</t>
  </si>
  <si>
    <t>Podkladní vrstva ŠDA fr. 0/32 tl. 0,15m - HUTNĚNÁ</t>
  </si>
  <si>
    <t>Podkladní vrstva štěrku ŠDa fr. 0/32; tl. 200mm</t>
  </si>
  <si>
    <t>119,149*2,035</t>
  </si>
  <si>
    <t>-164559449</t>
  </si>
  <si>
    <t>Hrana z nástupištních bloků (atyp, délka cca 1m/ks) + úložné bloky pod tvárnice - odvoz na skládku</t>
  </si>
  <si>
    <t>180*0,4*0,25*2,2</t>
  </si>
  <si>
    <t>Zádlažbový betonový panel vnitřní DxŠxV 2,4x1,25x0,15m - 3ks odvoz na skládku</t>
  </si>
  <si>
    <t>3*2,4*1,25*0,15*2,2</t>
  </si>
  <si>
    <t>betonové šachty ZabZař v prostoru nástupiště u koleje č. 1 odvoz na skládku</t>
  </si>
  <si>
    <t>3*2*0,3*2,2</t>
  </si>
  <si>
    <t>dřevěné panely (úrovňové přechody přes kolej) odvoz na skládku</t>
  </si>
  <si>
    <t>(2*1,25*4*0,07+2*0,75*5*0,07)*0,7</t>
  </si>
  <si>
    <t>chodníkové obruby vč. betonového základu - odvoz na skládku délka*plocha obruby vč. základu</t>
  </si>
  <si>
    <t>9*0,04*2,2</t>
  </si>
  <si>
    <t>stávající betonové dlažby před výpravní budovou odvoz na skládku</t>
  </si>
  <si>
    <t>3,5*0,06*2,2</t>
  </si>
  <si>
    <t>9902400200</t>
  </si>
  <si>
    <t>Doprava jednosměrná (např. nakupovaného materiálu) mechanizací o nosnosti přes 3,5 t objemnějšího kusového materiálu (prefabrikátů, stožárů, výhybek, rozvaděčů, vybouraných hmot atd.) do 20 km</t>
  </si>
  <si>
    <t>-396588929</t>
  </si>
  <si>
    <t>Doprava jednosměrná (např. nakupovaného materiálu) mechanizací o nosnosti přes 3,5 t objemnějšího kusového materiálu (prefabrikátů, stožárů, výhybek, rozvaděčů, vybouraných hmot atd.) do 20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</si>
  <si>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Betonová dlažba šedá 200x200mm; tl. 80mm - hladká bez zkosené hrany</t>
  </si>
  <si>
    <t>99,018*0,08*2,2</t>
  </si>
  <si>
    <t>Betonová dlažba šedá 200x200mm; tl. 80mm - hladká se zkosenou hranou</t>
  </si>
  <si>
    <t>284,651*0,08*2,2</t>
  </si>
  <si>
    <t>Betonová dlažba červená 200x100mm; tl. 80mm - povrch tvořen výstupky</t>
  </si>
  <si>
    <t>6,242*0,08*2,2</t>
  </si>
  <si>
    <t>21*1*0,25*0,08*2,2</t>
  </si>
  <si>
    <t>9902400900</t>
  </si>
  <si>
    <t>Doprava jednosměrná (např. nakupovaného materiálu) mechanizací o nosnosti přes 3,5 t objemnějšího kusového materiálu (prefabrikátů, stožárů, výhybek, rozvaděčů, vybouraných hmot atd.) do 200 km</t>
  </si>
  <si>
    <t>637240503</t>
  </si>
  <si>
    <t>Doprava jednosměrná (např. nakupovaného materiálu) mechanizací o nosnosti přes 3,5 t objemnějšího kusového materiálu (prefabrikátů, stožárů, výhybek, rozvaděčů, vybouraných hmot atd.) do 200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</si>
  <si>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Doprava nástupištních prefabrikátů </t>
  </si>
  <si>
    <t>88*1,438</t>
  </si>
  <si>
    <t>2*1,148</t>
  </si>
  <si>
    <t>2*0,54*0,67</t>
  </si>
  <si>
    <t>2*1,93*0,67</t>
  </si>
  <si>
    <t>1*1,29</t>
  </si>
  <si>
    <t>1*1,20</t>
  </si>
  <si>
    <t>1*1,110</t>
  </si>
  <si>
    <t>1*0,53</t>
  </si>
  <si>
    <t>Nástupištní blok pravý 130/114</t>
  </si>
  <si>
    <t>Nástupištní blok pravý 114/98</t>
  </si>
  <si>
    <t>Nástupištní blok pravý 98/82</t>
  </si>
  <si>
    <t>Nástupištní blok pravý 82/74</t>
  </si>
  <si>
    <t>697481208</t>
  </si>
  <si>
    <t>180*0,179</t>
  </si>
  <si>
    <t>Centrální přechod šířka 3,6m 2 ks</t>
  </si>
  <si>
    <t>Celopryžový panel vnitřní 0,9x1,435m (kolejnice 49E1, pražec beton. dl. 2,60m)</t>
  </si>
  <si>
    <t>4*0,2025</t>
  </si>
  <si>
    <t>Celopryžový panel vnější 0,9x0,9m</t>
  </si>
  <si>
    <t>8*0,1605</t>
  </si>
  <si>
    <t>Celopryžový panel vnitřní 0,9x1,435m (kolejnice R65, pražec beton. dl. 2,40m)</t>
  </si>
  <si>
    <t>4*0,22275</t>
  </si>
  <si>
    <t>8*0,17655</t>
  </si>
  <si>
    <t>Závěrná zídka tvaru "T" z vysokopevnostního betonu C70/85</t>
  </si>
  <si>
    <t>1,2*0,2*0,3*12*2,2</t>
  </si>
  <si>
    <t>Základ závěrné zídky 0,4x0,2m (základový blok B35)</t>
  </si>
  <si>
    <t>1,5*0,4*0,3*12*2,2</t>
  </si>
  <si>
    <t>-57682155</t>
  </si>
  <si>
    <t>4*0,2025*93</t>
  </si>
  <si>
    <t>8*0,1605*93</t>
  </si>
  <si>
    <t>4*0,22275*93</t>
  </si>
  <si>
    <t>8*0,17655*93</t>
  </si>
  <si>
    <t>1,2*0,2*0,3*12*2,2*93</t>
  </si>
  <si>
    <t>1,5*0,4*0,3*12*2,2*93</t>
  </si>
  <si>
    <t>-64508998</t>
  </si>
  <si>
    <t>výkop pro konstrukci nástupiště - naložení výkopku pro odvoz na skládku</t>
  </si>
  <si>
    <t>Štěrkový zásyp z provizorního přístupu na nástupiště - naložení výkopku z mezideponie pro odvoz na skládku</t>
  </si>
  <si>
    <t>Zhutněná výplň jádra nástupiště (výzisk z kolejového lože)</t>
  </si>
  <si>
    <t>440,099*2,0</t>
  </si>
  <si>
    <t>224713074</t>
  </si>
  <si>
    <t xml:space="preserve">Hrana z nástupištních bloků(atyp, délka cca 1m/ks) +úložné bloky pod tvárnice-naložení z mezideponie(doprava na mezideponii vnitrostaveništní do 1km) </t>
  </si>
  <si>
    <t>Zádlažbový betonový panel vnitřní DxŠxV 2,4x1,25x0,15m - 3ks naložení z mezideponie (doprava na mezideponii vnitrostaveništní do 1km)</t>
  </si>
  <si>
    <t xml:space="preserve">betonové šachty ZabZař v prostoru nástupiště u koleje č. 1 naložení z mezideponie (doprava na mezideponii vnitrostaveništní do 1km) </t>
  </si>
  <si>
    <t xml:space="preserve">dřevěné panely (úrovňové přechody přes kolej) odvoz na skládku (doprava na mezideponii vnitrostaveništní do 1km) </t>
  </si>
  <si>
    <t xml:space="preserve">chodníkové obruby vč. betonového základu - naložení z mezideponie délka*plocha obruby vč. základu (doprava na mezideponii vnitrostaveništní do 1km) </t>
  </si>
  <si>
    <t xml:space="preserve">stávající betonové dlažby před výpravní budovou naložení z mezideponie (doprava na mezideponii vnitrostaveništní do 1km) </t>
  </si>
  <si>
    <t>-837527117</t>
  </si>
  <si>
    <t>1946240966</t>
  </si>
  <si>
    <t>výkop pro konstrukci nástupiště - poplatek za uložení na skládku</t>
  </si>
  <si>
    <t>hutněný štěrkového zásyp v tl. 0,30m - poplatek za uložení na skládku</t>
  </si>
  <si>
    <t>dřevěné panely (úrovňové přechody přes kolej) poplatek za uložení na skládku</t>
  </si>
  <si>
    <t>-1605837919</t>
  </si>
  <si>
    <t>Hrana z nástupištních bloků (atyp, délka cca 1m/ks) + úložné bloky pod tvárnice - poplatek za uložení na skládku</t>
  </si>
  <si>
    <t>Zádlažbový betonový panel vnitřní DxŠxV 2,4x1,25x0,15m - 3ks poplatek za uložení na skládku</t>
  </si>
  <si>
    <t>betonové šachty ZabZař v prostoru nástupiště u koleje č. 1 poplatek za uložení na skládku</t>
  </si>
  <si>
    <t>chodníkové obruby vč. betonového základu - poplatek za uložení na skládku délka*plocha obruby vč. základu</t>
  </si>
  <si>
    <t>stávající betonové dlažby před výpravní budovou poplatek za uložení na skládku</t>
  </si>
  <si>
    <t>SO 13-01 - Liberec – Mníšek u L., žel.přejezd v km 168,993</t>
  </si>
  <si>
    <t>1424322627</t>
  </si>
  <si>
    <t>-1029936774</t>
  </si>
  <si>
    <t>5913190040</t>
  </si>
  <si>
    <t>Demontáž dřevěných dílů přejezdu náběhový klín</t>
  </si>
  <si>
    <t>-184991693</t>
  </si>
  <si>
    <t>5913215020</t>
  </si>
  <si>
    <t>Demontáž kolejnicových dílů přejezdu ochranná kolejnice</t>
  </si>
  <si>
    <t>-991711860</t>
  </si>
  <si>
    <t>5913240020R</t>
  </si>
  <si>
    <t>Odstranění nezpevněné komunikace odtěžením hloubky do 20 cm</t>
  </si>
  <si>
    <t>-1122002783</t>
  </si>
  <si>
    <t>"mezi kolejnicemi" 1,4*4,1</t>
  </si>
  <si>
    <t>"vně kolejnic bez podkladní vrstvy" 2,6+2,6</t>
  </si>
  <si>
    <t>5913240040R</t>
  </si>
  <si>
    <t>Odstranění nezpevněné komunikace odtěžením hloubky do 40 cm</t>
  </si>
  <si>
    <t>418641753</t>
  </si>
  <si>
    <t>"vně kolejnic s podkladní vrstvou" 25,8+23,3</t>
  </si>
  <si>
    <t>5913250010R</t>
  </si>
  <si>
    <t>Zřízení konstrukce vozovky nezpevněné s dvouvrstvým nátěrem tl. 15 cm</t>
  </si>
  <si>
    <t>753280663</t>
  </si>
  <si>
    <t>23,4+21,2+2,6+2,6</t>
  </si>
  <si>
    <t>Kamenivo drcené recyklované štěrkodrť frakce 0/63</t>
  </si>
  <si>
    <t>596429355</t>
  </si>
  <si>
    <t>5963152000R</t>
  </si>
  <si>
    <t>Dvouvrstvý nátěr z modifikovaného asfaltu do 2,0kg/m2</t>
  </si>
  <si>
    <t>-1891528540</t>
  </si>
  <si>
    <t>5914035130</t>
  </si>
  <si>
    <t>Zřízení otevřených odvodňovacích zařízení příkopové zídky z lomového kamene</t>
  </si>
  <si>
    <t>778889963</t>
  </si>
  <si>
    <t>"odláždění vtoku a výtoku drenážního potrubí" 5+5</t>
  </si>
  <si>
    <t>977242915</t>
  </si>
  <si>
    <t>10*0,2*2,2</t>
  </si>
  <si>
    <t>-1470546977</t>
  </si>
  <si>
    <t>1952725670</t>
  </si>
  <si>
    <t>5964103035R</t>
  </si>
  <si>
    <t>Drenážní plastové díly trubka s částečnou perforací DN 600 mm</t>
  </si>
  <si>
    <t>1226886404</t>
  </si>
  <si>
    <t>-1725825838</t>
  </si>
  <si>
    <t>5914075010R</t>
  </si>
  <si>
    <t>Zřízení konstrukční vrstvy pražcového podloží bez geomateriálu tl. 0,20 m</t>
  </si>
  <si>
    <t>1260241322</t>
  </si>
  <si>
    <t>"ZKPP ŠD 0/63 200mm" 14,5*5,6</t>
  </si>
  <si>
    <t>5955101020R</t>
  </si>
  <si>
    <t>1312298954</t>
  </si>
  <si>
    <t>"ZKPP ŠD 0/63 200mm" 14,5*5,6*0,2*2,0</t>
  </si>
  <si>
    <t>Zřízení konstrukční vrstvy podloží vozovky bez geomateriálu tl. 0,25 m</t>
  </si>
  <si>
    <t>1306237189</t>
  </si>
  <si>
    <t>"podloží vozovky ŠDA fr. 0/63 tl. 250mm" 23,4+21,2</t>
  </si>
  <si>
    <t>-965205695</t>
  </si>
  <si>
    <t>"vozovka ŠDA fr. 0/63 tl. 250mm" (23,4+21,2)*0,25*2,0</t>
  </si>
  <si>
    <t>1260734302</t>
  </si>
  <si>
    <t>"SC 0/32 300mm" 14,5*5,6</t>
  </si>
  <si>
    <t>-497540903</t>
  </si>
  <si>
    <t>"SC 0/32 300mm" 14,5*5,6*0,3*2,0</t>
  </si>
  <si>
    <t>5915005020</t>
  </si>
  <si>
    <t>Hloubení rýh nebo jam ručně na železničním spodku v hornině třídy těžitelnosti I skupiny 2</t>
  </si>
  <si>
    <t>-694543461</t>
  </si>
  <si>
    <t>"drenážní potrubí" 1,8*18</t>
  </si>
  <si>
    <t>735305446</t>
  </si>
  <si>
    <t>"obsyp potrubí" 0,9*18</t>
  </si>
  <si>
    <t>"obsyp závěrných zídek" 4,5*2*0,3</t>
  </si>
  <si>
    <t>1263391607</t>
  </si>
  <si>
    <t>-252545270</t>
  </si>
  <si>
    <t>"ZKPP" 3,0*14,5</t>
  </si>
  <si>
    <t>-2070970750</t>
  </si>
  <si>
    <t>"zhutnění subpláně" 14,5*5,6</t>
  </si>
  <si>
    <t>9901000500</t>
  </si>
  <si>
    <t>Doprava obousměrná (např. dodávek z vlastních zásob zhotovitele nebo objednatele nebo výzisku) mechanizací o nosnosti do 3,5 t elektrosoučástek, montážního materiálu, kameniva, písku, dlažebních kostek, suti, atd. do 60 km</t>
  </si>
  <si>
    <t>1858703483</t>
  </si>
  <si>
    <t>"asf. zálivka na stavbu, asf. nátěr na stavbu" 1</t>
  </si>
  <si>
    <t>388092692</t>
  </si>
  <si>
    <t>"díly celopryžového přejezdu" 1</t>
  </si>
  <si>
    <t>370580659</t>
  </si>
  <si>
    <t>380171203</t>
  </si>
  <si>
    <t>"zemina z odkopů, viz TZ" 204,7</t>
  </si>
  <si>
    <t>033111001</t>
  </si>
  <si>
    <t>Provozní vlivy Výluka silničního provozu se zajištěním objížďky</t>
  </si>
  <si>
    <t>Kč</t>
  </si>
  <si>
    <t>658498111</t>
  </si>
  <si>
    <t>"dopravní značení při uzavírce přejezdu "</t>
  </si>
  <si>
    <t>SO 13-02 - Liberec – Mníšek u L., žel. přejezd v km 169,674</t>
  </si>
  <si>
    <t>1192851809</t>
  </si>
  <si>
    <t>565812246</t>
  </si>
  <si>
    <t>1773385444</t>
  </si>
  <si>
    <t>1436984620</t>
  </si>
  <si>
    <t>5913235010</t>
  </si>
  <si>
    <t>Dělení AB komunikace řezáním hloubky do 10 cm</t>
  </si>
  <si>
    <t>-1354842758</t>
  </si>
  <si>
    <t>5913240010</t>
  </si>
  <si>
    <t>Odstranění AB komunikace odtěžením nebo frézováním hloubky do 10 cm</t>
  </si>
  <si>
    <t>-1906939935</t>
  </si>
  <si>
    <t>"vně kolejnic bez podkladní vrstvy" 2,7+42,7+28+5,4</t>
  </si>
  <si>
    <t>5913240020</t>
  </si>
  <si>
    <t>Odstranění AB komunikace odtěžením nebo frézováním hloubky do 20 cm</t>
  </si>
  <si>
    <t>207390595</t>
  </si>
  <si>
    <t>"mezi kolejnicemi" 1,4*4,9</t>
  </si>
  <si>
    <t>5913245010</t>
  </si>
  <si>
    <t>Oprava komunikace vyplněním trhlin zálivkovou hmotou</t>
  </si>
  <si>
    <t>-330348813</t>
  </si>
  <si>
    <t>2*2,8+4*5,0</t>
  </si>
  <si>
    <t>5963152000</t>
  </si>
  <si>
    <t>Asfaltová zálivka pro trhliny a spáry</t>
  </si>
  <si>
    <t>1238322126</t>
  </si>
  <si>
    <t>5913250010</t>
  </si>
  <si>
    <t>Zřízení konstrukce vozovky asfaltobetonové dle vzorového listu Ž lehké - ložní a obrusná vrstva tloušťky do 12 cm</t>
  </si>
  <si>
    <t>-212705536</t>
  </si>
  <si>
    <t>94,6</t>
  </si>
  <si>
    <t>5963146000</t>
  </si>
  <si>
    <t>Asfaltový beton ACO 11S 50/70 střednězrnný-obrusná vrstva</t>
  </si>
  <si>
    <t>-795420849</t>
  </si>
  <si>
    <t>94,6*0,04*2,5</t>
  </si>
  <si>
    <t>5963146020</t>
  </si>
  <si>
    <t>Asfaltový beton ACP 16S 50/70 středněznný-podkladní vrstva</t>
  </si>
  <si>
    <t>2063244390</t>
  </si>
  <si>
    <t>94,6*0,07*2,5</t>
  </si>
  <si>
    <t>5914030130</t>
  </si>
  <si>
    <t>Demontáž dílů otevřeného odvodnění příkopové zídky z lomového kamene</t>
  </si>
  <si>
    <t>-1757377146</t>
  </si>
  <si>
    <t>"čela propustku" 2</t>
  </si>
  <si>
    <t>5914030510</t>
  </si>
  <si>
    <t>Demontáž dílů otevřeného odvodnění silničního žlabu s mřížkou</t>
  </si>
  <si>
    <t>-39681624</t>
  </si>
  <si>
    <t>411149237</t>
  </si>
  <si>
    <t>"odláždění vtoku a výtoku drenážního potrubí" 4*5</t>
  </si>
  <si>
    <t>-1877767026</t>
  </si>
  <si>
    <t>20*0,2*2,2</t>
  </si>
  <si>
    <t>-1122922301</t>
  </si>
  <si>
    <t>5914035520</t>
  </si>
  <si>
    <t>Zřízení otevřených odvodňovacích zařízení silničního žlabu štěrbinový</t>
  </si>
  <si>
    <t>848605490</t>
  </si>
  <si>
    <t>5964123000</t>
  </si>
  <si>
    <t>Odvodňovací žlab s mříží</t>
  </si>
  <si>
    <t>617095291</t>
  </si>
  <si>
    <t>5964123005</t>
  </si>
  <si>
    <t>Odvodňovací žlab s mříží koncový</t>
  </si>
  <si>
    <t>1334388199</t>
  </si>
  <si>
    <t>5964123010</t>
  </si>
  <si>
    <t>-685439989</t>
  </si>
  <si>
    <t>-544011118</t>
  </si>
  <si>
    <t>5914050030</t>
  </si>
  <si>
    <t>Demontáž krytých odvodňovacích zařízení svodného potrubí</t>
  </si>
  <si>
    <t>-2118347589</t>
  </si>
  <si>
    <t>-853174735</t>
  </si>
  <si>
    <t>-606126073</t>
  </si>
  <si>
    <t>769077148</t>
  </si>
  <si>
    <t>5914075010</t>
  </si>
  <si>
    <t>-1244446647</t>
  </si>
  <si>
    <t>"vozovka ŠD fr. 0/63 tl. 150mm" 52,1+34,1</t>
  </si>
  <si>
    <t>647730624</t>
  </si>
  <si>
    <t>"vozovka ŠD fr. 0/63 tl. 150mm" (52,1+34,1)*0,15*2,0</t>
  </si>
  <si>
    <t>433039557</t>
  </si>
  <si>
    <t>-1261777384</t>
  </si>
  <si>
    <t>"ZKPP ŠD 0/63 250mm" 15,4*6,2*0,25*2,0</t>
  </si>
  <si>
    <t>937612583</t>
  </si>
  <si>
    <t>"vozovka ŠD fr. 0/63 tl. 250mm" (52,1+34,1)*0,25*2,0</t>
  </si>
  <si>
    <t>-170779335</t>
  </si>
  <si>
    <t>"SC 0/32 300mm" 15,4*6,2</t>
  </si>
  <si>
    <t>-755022540</t>
  </si>
  <si>
    <t>"SC 0/32 300mm" 15,4*6,2*0,3*2,0</t>
  </si>
  <si>
    <t>-1424716735</t>
  </si>
  <si>
    <t>"drenážní potrubí" 18*1,3+12*1,6</t>
  </si>
  <si>
    <t>-1900371718</t>
  </si>
  <si>
    <t>"obsyp potrubí" 0,6*(18+12)</t>
  </si>
  <si>
    <t>"obsyp závěrných zídek" 5,4*2*0,3</t>
  </si>
  <si>
    <t>-595638202</t>
  </si>
  <si>
    <t>-1679192334</t>
  </si>
  <si>
    <t>"podloží vozovky" 0,4*(42,7+28,0)+0,5*(6,7+6,8+6+6,3)</t>
  </si>
  <si>
    <t>"ZKPP" 3,2*15,4</t>
  </si>
  <si>
    <t>1130428966</t>
  </si>
  <si>
    <t>"zhutnění subpláně" 15,4*6,2</t>
  </si>
  <si>
    <t>-1591177946</t>
  </si>
  <si>
    <t>-127360340</t>
  </si>
  <si>
    <t>1734237272</t>
  </si>
  <si>
    <t>-1823547534</t>
  </si>
  <si>
    <t>"trubka PEHD, viz TZ" 0,06</t>
  </si>
  <si>
    <t>"beton, viz TZ" 9,24</t>
  </si>
  <si>
    <t>"asfaltový beton, viz TZ" 20,84</t>
  </si>
  <si>
    <t>"kámen, viz TZ" 1,32</t>
  </si>
  <si>
    <t>"zemina z odkopů, viz TZ" 279,5</t>
  </si>
  <si>
    <t>303662040</t>
  </si>
  <si>
    <t>SO 13-03 - Liberec – Mníšek u L., žel. přejezd v km 169,981</t>
  </si>
  <si>
    <t>1802948626</t>
  </si>
  <si>
    <t>-761925677</t>
  </si>
  <si>
    <t>5913105020</t>
  </si>
  <si>
    <t>Demontáž zádlažbové přejezdové konstrukce část vnitřní</t>
  </si>
  <si>
    <t>1345795121</t>
  </si>
  <si>
    <t>"provizorní přejezdová konstrukce" 4,8</t>
  </si>
  <si>
    <t>5913110020</t>
  </si>
  <si>
    <t>Montáž zádlažbové přejezdové konstrukce část vnitřní včetně závěrných zídek</t>
  </si>
  <si>
    <t>-815795138</t>
  </si>
  <si>
    <t>5963107010</t>
  </si>
  <si>
    <t>Přejezd zádlažbový panel vnitřní</t>
  </si>
  <si>
    <t>-511613639</t>
  </si>
  <si>
    <t>"provizorní přejezdová konstrukce" 4,8/1,2</t>
  </si>
  <si>
    <t>-730154418</t>
  </si>
  <si>
    <t>-287423579</t>
  </si>
  <si>
    <t>1271647523</t>
  </si>
  <si>
    <t>-93549186</t>
  </si>
  <si>
    <t>"vně kolejnic bez podkladní vrstvy" 3,2+23,6+20+8,5</t>
  </si>
  <si>
    <t>-382906844</t>
  </si>
  <si>
    <t>1537167846</t>
  </si>
  <si>
    <t>4*3,2</t>
  </si>
  <si>
    <t>-2014745136</t>
  </si>
  <si>
    <t>-1335673674</t>
  </si>
  <si>
    <t>3,2+20+15,2+8</t>
  </si>
  <si>
    <t>1797660460</t>
  </si>
  <si>
    <t>46,4*0,04*2,5</t>
  </si>
  <si>
    <t>1618184921</t>
  </si>
  <si>
    <t>(20+15,2)*0,07*2,5</t>
  </si>
  <si>
    <t>-841056618</t>
  </si>
  <si>
    <t>"odláždění vtoku a výtoku drenážního potrubí" 2*5</t>
  </si>
  <si>
    <t>-2066056624</t>
  </si>
  <si>
    <t>-991519501</t>
  </si>
  <si>
    <t>1214269714</t>
  </si>
  <si>
    <t>-416605879</t>
  </si>
  <si>
    <t>1336845435</t>
  </si>
  <si>
    <t>-672770355</t>
  </si>
  <si>
    <t>"vozovka ŠD fr. 0/63 tl. 150mm" 20+15,2</t>
  </si>
  <si>
    <t>874495879</t>
  </si>
  <si>
    <t>"vozovka ŠD fr. 0/63 tl. 150mm" (20+15,2)*0,15*2,0</t>
  </si>
  <si>
    <t>1133942200</t>
  </si>
  <si>
    <t>"ZKPP ŠD 0/63 200mm" 15,4*5,6</t>
  </si>
  <si>
    <t>1582833816</t>
  </si>
  <si>
    <t>"ZKPP ŠD 0/63 200mm" 15,4*5,6*0,2*2,0</t>
  </si>
  <si>
    <t>-2092006196</t>
  </si>
  <si>
    <t>"podloží vozovky ŠD fr. 0/63 tl. 250mm" 20+15,2</t>
  </si>
  <si>
    <t>951774960</t>
  </si>
  <si>
    <t>1622692667</t>
  </si>
  <si>
    <t>"SC 0/32 300mm" 15,4*5,6</t>
  </si>
  <si>
    <t>-27802072</t>
  </si>
  <si>
    <t>"SC 0/32 300mm" 15,4*5,6*0,3*2,0</t>
  </si>
  <si>
    <t>89660207</t>
  </si>
  <si>
    <t>"drenážní potrubí" 18*1,3</t>
  </si>
  <si>
    <t>1728328313</t>
  </si>
  <si>
    <t>"obsyp potrubí" 0,6*18</t>
  </si>
  <si>
    <t>"obsyp závěrných zídek" 5,4*2*0,2</t>
  </si>
  <si>
    <t>-740594063</t>
  </si>
  <si>
    <t>770924183</t>
  </si>
  <si>
    <t>"podloží vozovky" 0,4*(20+15,2)</t>
  </si>
  <si>
    <t>"ZKPP" 2,8*15,4</t>
  </si>
  <si>
    <t>-1920773271</t>
  </si>
  <si>
    <t>"zhutnění subpláně" 15,4*5,6</t>
  </si>
  <si>
    <t>-792937170</t>
  </si>
  <si>
    <t>1060855490</t>
  </si>
  <si>
    <t>-179467199</t>
  </si>
  <si>
    <t>"beton na stavbu" 6,4*2,2</t>
  </si>
  <si>
    <t>"odpady na skládku" 187,12</t>
  </si>
  <si>
    <t>"lomový kámen na stavbu" 4,4</t>
  </si>
  <si>
    <t>"R-materiál na stavbu" 14,08</t>
  </si>
  <si>
    <t>"kamenivo SC 0/32 na stavbu" 51,744</t>
  </si>
  <si>
    <t>"kamenivo 0/63 na stavbu" 10,56+34,496</t>
  </si>
  <si>
    <t>"asfaltový beton na stavbu" 4,64+6,16</t>
  </si>
  <si>
    <t>"kamenivo 8/16 na stavbu" 25,92</t>
  </si>
  <si>
    <t>-936121915</t>
  </si>
  <si>
    <t>"asfaltový beton, viz TZ" 14,11</t>
  </si>
  <si>
    <t>"zemina z odkopů, viz TZ" 173,01</t>
  </si>
  <si>
    <t>1141841042</t>
  </si>
  <si>
    <t>SO 13-04 - Liberec – Mníšek u L., žel. přejezd v km 170,490</t>
  </si>
  <si>
    <t>-70518337</t>
  </si>
  <si>
    <t>-481908349</t>
  </si>
  <si>
    <t>5913025020</t>
  </si>
  <si>
    <t>Demontáž dílů přejezdu celopryžového v koleji vnitřní panel</t>
  </si>
  <si>
    <t>1929658952</t>
  </si>
  <si>
    <t>5913025030</t>
  </si>
  <si>
    <t>Demontáž dílů přejezdu celopryžového v koleji náběhový klín</t>
  </si>
  <si>
    <t>-335907619</t>
  </si>
  <si>
    <t>5913025040</t>
  </si>
  <si>
    <t>Demontáž dílů přejezdu celopryžového v koleji spínací táhlo</t>
  </si>
  <si>
    <t>267855263</t>
  </si>
  <si>
    <t>430792398</t>
  </si>
  <si>
    <t>"provizorní přejezdová konstrukce" 6</t>
  </si>
  <si>
    <t>657265549</t>
  </si>
  <si>
    <t>-1587890294</t>
  </si>
  <si>
    <t>"provizorní přejezdová konstrukce" 6/1,2</t>
  </si>
  <si>
    <t>1939336609</t>
  </si>
  <si>
    <t>-1751417831</t>
  </si>
  <si>
    <t>"vně kolejnic bez podkladní vrstvy" 5,5+30,2+53,1+6</t>
  </si>
  <si>
    <t>1659841464</t>
  </si>
  <si>
    <t>5,5+5*6,0</t>
  </si>
  <si>
    <t>-1896485247</t>
  </si>
  <si>
    <t>-1234516986</t>
  </si>
  <si>
    <t>83,8</t>
  </si>
  <si>
    <t>1478737279</t>
  </si>
  <si>
    <t>83,8*0,04*2,5</t>
  </si>
  <si>
    <t>516521406</t>
  </si>
  <si>
    <t>83,8*0,07*2,5</t>
  </si>
  <si>
    <t>5913335020</t>
  </si>
  <si>
    <t>Nátěr vodorovného dopravního značení souvislá čára šíře do 125 mm</t>
  </si>
  <si>
    <t>2025310022</t>
  </si>
  <si>
    <t>-1634278710</t>
  </si>
  <si>
    <t>-467326252</t>
  </si>
  <si>
    <t>-853311824</t>
  </si>
  <si>
    <t>598474979</t>
  </si>
  <si>
    <t>-256044493</t>
  </si>
  <si>
    <t>-491279775</t>
  </si>
  <si>
    <t>-1552438695</t>
  </si>
  <si>
    <t>-1752464056</t>
  </si>
  <si>
    <t>-1801255574</t>
  </si>
  <si>
    <t>-331197381</t>
  </si>
  <si>
    <t>1393107756</t>
  </si>
  <si>
    <t>-46847688</t>
  </si>
  <si>
    <t>-1973456914</t>
  </si>
  <si>
    <t>"vozovka ŠD fr. 0/63 tl. 150mm" 24,4+47,8</t>
  </si>
  <si>
    <t>-1427764109</t>
  </si>
  <si>
    <t>"vozovka ŠD fr. 0/63 tl. 150mm" (24,4+47,8)*0,15*2,0</t>
  </si>
  <si>
    <t>1183320747</t>
  </si>
  <si>
    <t>"ZKPP ŠD 0/63 200mm" 17,2*5,88</t>
  </si>
  <si>
    <t>-138661830</t>
  </si>
  <si>
    <t>-332475287</t>
  </si>
  <si>
    <t>"podloží vozovky ŠD fr. 0/63 tl. 250mm" 24,4+47,8</t>
  </si>
  <si>
    <t>1513965743</t>
  </si>
  <si>
    <t>"vozovka ŠD fr. 0/63 tl. 250mm" (24,4+47,8)*0,25*2,0</t>
  </si>
  <si>
    <t>1117762077</t>
  </si>
  <si>
    <t>"SC 0/32 300mm" 17,2*5,88</t>
  </si>
  <si>
    <t>-1038027596</t>
  </si>
  <si>
    <t>-119159870</t>
  </si>
  <si>
    <t>"drenážní potrubí" 18*1,5</t>
  </si>
  <si>
    <t>1978865440</t>
  </si>
  <si>
    <t>"obsyp potrubí" 18*0,7</t>
  </si>
  <si>
    <t>"obsyp závěrných zídek" 7,2*2*0,2</t>
  </si>
  <si>
    <t>-1530525607</t>
  </si>
  <si>
    <t>-134745835</t>
  </si>
  <si>
    <t>"podloží vozovky" 0,4*(30,2+53,1)</t>
  </si>
  <si>
    <t>"ZKPP" 2,9*17,2</t>
  </si>
  <si>
    <t>-1251450525</t>
  </si>
  <si>
    <t>"zhutnění subpláně" 17,2*5,88</t>
  </si>
  <si>
    <t>346660136</t>
  </si>
  <si>
    <t>-445791469</t>
  </si>
  <si>
    <t>-1362502137</t>
  </si>
  <si>
    <t>"beton na stavbu" 8,4*2,2</t>
  </si>
  <si>
    <t>"odpady na skládku" 263,37</t>
  </si>
  <si>
    <t>"R-materiál na stavbu" 36,1</t>
  </si>
  <si>
    <t>"kamenivo SC 0/32 na stavbu" 60,68</t>
  </si>
  <si>
    <t>"kamenivo 0/63 na stavbu" 21,66+40,45</t>
  </si>
  <si>
    <t>"asfaltový beton na stavbu" 8,38+14,665</t>
  </si>
  <si>
    <t>"kamenivo 8/16 na stavbu" 30,96</t>
  </si>
  <si>
    <t>674754582</t>
  </si>
  <si>
    <t>"beton, viz TZ" 10,78</t>
  </si>
  <si>
    <t>"asfaltový beton, viz TZ" 21,17</t>
  </si>
  <si>
    <t>"zemina z odkopů, viz TZ" 231,42</t>
  </si>
  <si>
    <t>1321221398</t>
  </si>
  <si>
    <t>SO 13-05 - ŽST Mníšek u Liberce, žel.přejezd v km 171,327</t>
  </si>
  <si>
    <t>-1730499424</t>
  </si>
  <si>
    <t>-1428113637</t>
  </si>
  <si>
    <t>74352919</t>
  </si>
  <si>
    <t>1572260145</t>
  </si>
  <si>
    <t>1447488642</t>
  </si>
  <si>
    <t>"mezi kolejnicemi" 1,4*3,0*2</t>
  </si>
  <si>
    <t>"vně kolejnic bez podkladní vrstvy" 2,8*2</t>
  </si>
  <si>
    <t>-1683068157</t>
  </si>
  <si>
    <t>"vně kolejnic s podkladní vrstvou" 19,3+8,7+18,3</t>
  </si>
  <si>
    <t>-1266521014</t>
  </si>
  <si>
    <t>2,8+13,1+2,9+17,4+2,8</t>
  </si>
  <si>
    <t>-38144512</t>
  </si>
  <si>
    <t>667602905</t>
  </si>
  <si>
    <t>-1042190771</t>
  </si>
  <si>
    <t>-588048122</t>
  </si>
  <si>
    <t>-112867521</t>
  </si>
  <si>
    <t>-627437300</t>
  </si>
  <si>
    <t>-336656013</t>
  </si>
  <si>
    <t>-1520316377</t>
  </si>
  <si>
    <t>-1681569991</t>
  </si>
  <si>
    <t>"podloží vozovky ŠDA fr. 0/63 tl. 250mm" 13,1+2,9+17,4</t>
  </si>
  <si>
    <t>1197945587</t>
  </si>
  <si>
    <t>1588011940</t>
  </si>
  <si>
    <t>"drenážní potrubí" 2,0*12</t>
  </si>
  <si>
    <t>120683940</t>
  </si>
  <si>
    <t>"obsyp potrubí" 12*1,5</t>
  </si>
  <si>
    <t>-1904366009</t>
  </si>
  <si>
    <t>1942525012</t>
  </si>
  <si>
    <t>"asf. nátěr na stavbu" 1</t>
  </si>
  <si>
    <t>-1887987483</t>
  </si>
  <si>
    <t>-1979476889</t>
  </si>
  <si>
    <t>"beton na stavbu" 4,6*2,2</t>
  </si>
  <si>
    <t>"zemina z odkopů na skládku" 92,82</t>
  </si>
  <si>
    <t>"R-materiál na stavbu" 10,14</t>
  </si>
  <si>
    <t>"kamenivo 0/63 na stavbu" 16,7</t>
  </si>
  <si>
    <t>"kamenivo 8/16 na stavbu" 36</t>
  </si>
  <si>
    <t>-444551053</t>
  </si>
  <si>
    <t>"zemina z odkopů, viz TZ" 92,82</t>
  </si>
  <si>
    <t>341359214</t>
  </si>
  <si>
    <t>SO 21-01 - Liberec – Mníšek u L., propustek v km 170,605</t>
  </si>
  <si>
    <t xml:space="preserve">    997 - Přesun sutě</t>
  </si>
  <si>
    <t xml:space="preserve">    998 - Přesun hmot</t>
  </si>
  <si>
    <t>111211201</t>
  </si>
  <si>
    <t>Odstranění křovin a stromů průměru kmene do 100 mm i s kořeny sklonu terénu přes 1:5 ručně</t>
  </si>
  <si>
    <t>-680429707</t>
  </si>
  <si>
    <t>112101105</t>
  </si>
  <si>
    <t>Odstranění stromů listnatých průměru kmene přes 900 do 1100 mm</t>
  </si>
  <si>
    <t>-718283395</t>
  </si>
  <si>
    <t>112251105</t>
  </si>
  <si>
    <t>Odstranění pařezů průměru přes 900 do 1100 mm</t>
  </si>
  <si>
    <t>-1116900014</t>
  </si>
  <si>
    <t>112111111</t>
  </si>
  <si>
    <t>Spálení větví všech druhů stromů</t>
  </si>
  <si>
    <t>-1968832508</t>
  </si>
  <si>
    <t>112211113</t>
  </si>
  <si>
    <t>Spálení pařezu D do 1,0 m</t>
  </si>
  <si>
    <t>-22809015</t>
  </si>
  <si>
    <t>115001105</t>
  </si>
  <si>
    <t>Převedení vody potrubím DN přes 300 do 600</t>
  </si>
  <si>
    <t>16864086</t>
  </si>
  <si>
    <t>938902454</t>
  </si>
  <si>
    <t>Čištění propustků ručně D přes 1500 do 2000 mm při tl nánosu do 25% DN</t>
  </si>
  <si>
    <t>1990357212</t>
  </si>
  <si>
    <t>938902499</t>
  </si>
  <si>
    <t>Příplatek k čištění propustků delších než 8 m za každý další 1 m délky</t>
  </si>
  <si>
    <t>7464560</t>
  </si>
  <si>
    <t>20,1-8</t>
  </si>
  <si>
    <t>938111111</t>
  </si>
  <si>
    <t>Čištění zdiva opěr, pilířů, křídel od mechu a jiné vegetace</t>
  </si>
  <si>
    <t>2134919651</t>
  </si>
  <si>
    <t>34 "plocha opěry"</t>
  </si>
  <si>
    <t>50 "plocha nosné konstrukce"</t>
  </si>
  <si>
    <t>20 "plocha křídel"</t>
  </si>
  <si>
    <t>7 "plocha římsy"</t>
  </si>
  <si>
    <t>941111111</t>
  </si>
  <si>
    <t>Montáž lešení řadového trubkového lehkého s podlahami zatížení do 200 kg/m2 š od 0,6 do 0,9 m v do 10 m</t>
  </si>
  <si>
    <t>502918551</t>
  </si>
  <si>
    <t>4,1*2</t>
  </si>
  <si>
    <t>941111211</t>
  </si>
  <si>
    <t>Příplatek k lešení řadovému trubkovému lehkému s podlahami š 0,9 m v 10 m za první a ZKD den použití</t>
  </si>
  <si>
    <t>-1947851090</t>
  </si>
  <si>
    <t>8,2*10</t>
  </si>
  <si>
    <t>941111811</t>
  </si>
  <si>
    <t>Demontáž lešení řadového trubkového lehkého s podlahami zatížení do 200 kg/m2 š od 0,6 do 0,9 m v do 10 m</t>
  </si>
  <si>
    <t>508765890</t>
  </si>
  <si>
    <t>985142111</t>
  </si>
  <si>
    <t>Vysekání spojovací hmoty ze spár zdiva hl do 40 mm dl do 6 m/m2</t>
  </si>
  <si>
    <t>-397389471</t>
  </si>
  <si>
    <t>985231111</t>
  </si>
  <si>
    <t>Spárování zdiva aktivovanou maltou spára hl do 40 mm dl do 6 m/m2</t>
  </si>
  <si>
    <t>1830561667</t>
  </si>
  <si>
    <t>985233111</t>
  </si>
  <si>
    <t>Úprava spár po spárování zdiva uhlazením spára dl do 6 m/m2</t>
  </si>
  <si>
    <t>-737711929</t>
  </si>
  <si>
    <t>985142112</t>
  </si>
  <si>
    <t>Vysekání spojovací hmoty ze spár zdiva hl do 40 mm dl přes 6 do 12 m/m2</t>
  </si>
  <si>
    <t>554432611</t>
  </si>
  <si>
    <t>46 "opevnění toku"</t>
  </si>
  <si>
    <t>985231112</t>
  </si>
  <si>
    <t>Spárování zdiva aktivovanou maltou spára hl do 40 mm dl přes 6 do 12 m/m2</t>
  </si>
  <si>
    <t>685665996</t>
  </si>
  <si>
    <t>985233121</t>
  </si>
  <si>
    <t>Úprava spár po spárování zdiva uhlazením spára dl přes 6 do 12 m/m2</t>
  </si>
  <si>
    <t>1582263195</t>
  </si>
  <si>
    <t>985142911</t>
  </si>
  <si>
    <t>Příplatek k cenám vysekání spojovací hmoty ze spár za práce ve stísněném prostoru</t>
  </si>
  <si>
    <t>-640534749</t>
  </si>
  <si>
    <t>985231191</t>
  </si>
  <si>
    <t>Příplatek ke spárování hl do 40 mm za práci ve stísněném prostoru</t>
  </si>
  <si>
    <t>-553673505</t>
  </si>
  <si>
    <t>985233911</t>
  </si>
  <si>
    <t>Příplatek k úpravě spár za práci ve stísněném prostoru</t>
  </si>
  <si>
    <t>-1113940441</t>
  </si>
  <si>
    <t>997</t>
  </si>
  <si>
    <t>Přesun sutě</t>
  </si>
  <si>
    <t>997013601R</t>
  </si>
  <si>
    <t>Poplatek za uložení na skládce (skládkovné) stavebního odpadu betonového kód odpadu 17 01 01</t>
  </si>
  <si>
    <t>1979482005</t>
  </si>
  <si>
    <t>1,177+1,072 "odpad z vysekání spár"</t>
  </si>
  <si>
    <t>997013655R</t>
  </si>
  <si>
    <t>Poplatek za uložení na skládce (skládkovné) zeminy a kamení kód odpadu 17 05 04</t>
  </si>
  <si>
    <t>1100424523</t>
  </si>
  <si>
    <t>2,915+0,52+0,033</t>
  </si>
  <si>
    <t>997211511</t>
  </si>
  <si>
    <t>Vodorovná doprava suti po suchu na vzdálenost do 1 km</t>
  </si>
  <si>
    <t>2037572818</t>
  </si>
  <si>
    <t>997211519</t>
  </si>
  <si>
    <t>Příplatek ZKD 1 km u vodorovné dopravy suti</t>
  </si>
  <si>
    <t>-1097326686</t>
  </si>
  <si>
    <t>5,717*14</t>
  </si>
  <si>
    <t>997211611</t>
  </si>
  <si>
    <t>Nakládání suti na dopravní prostředky pro vodorovnou dopravu</t>
  </si>
  <si>
    <t>-357001214</t>
  </si>
  <si>
    <t>998</t>
  </si>
  <si>
    <t>Přesun hmot</t>
  </si>
  <si>
    <t>998212111</t>
  </si>
  <si>
    <t>Přesun hmot pro mosty zděné, monolitické betonové nebo ocelové v do 20 m</t>
  </si>
  <si>
    <t>497797738</t>
  </si>
  <si>
    <t>998212191</t>
  </si>
  <si>
    <t>Příplatek k přesunu hmot pro mosty zděné nebo monolitické za zvětšený přesun do 1000 m</t>
  </si>
  <si>
    <t>1193958509</t>
  </si>
  <si>
    <t xml:space="preserve">SO 30-01 - Liberec – Mníšek u L.,  sanace skalních zářezů</t>
  </si>
  <si>
    <t>Soupis:</t>
  </si>
  <si>
    <t xml:space="preserve">SO 30-01.1 - Liberec – Mníšek u L.,  sanace skalních zářezů úsek I. km 170,000 - 170,210</t>
  </si>
  <si>
    <t>112151112</t>
  </si>
  <si>
    <t>Směrové kácení stromů s rozřezáním a odvětvením D kmene přes 200 do 300 mm</t>
  </si>
  <si>
    <t>1661037780</t>
  </si>
  <si>
    <t>112155311</t>
  </si>
  <si>
    <t>Štěpkování keřového porostu středně hustého s naložením</t>
  </si>
  <si>
    <t>173485029</t>
  </si>
  <si>
    <t>113311171</t>
  </si>
  <si>
    <t>Odstranění geotextilií ze základové spáry</t>
  </si>
  <si>
    <t>-164801018</t>
  </si>
  <si>
    <t>122351403</t>
  </si>
  <si>
    <t>Vykopávky v zemníku na suchu v hornině třídy těžitelnosti II, skupiny 4 objem do 100 m3 strojně</t>
  </si>
  <si>
    <t>961684654</t>
  </si>
  <si>
    <t>122352501</t>
  </si>
  <si>
    <t>Odkopávky a prokopávky nezapažené pro spodní stavbu železnic v hornině třídy těžitelnosti II skupiny 4 objem do 100 m3 strojně</t>
  </si>
  <si>
    <t>204404827</t>
  </si>
  <si>
    <t>134,475+17+420*0,75</t>
  </si>
  <si>
    <t>155211112</t>
  </si>
  <si>
    <t>Odstranění vegetace ze skalních ploch horolezeckou technikou včetně stažení k zemi</t>
  </si>
  <si>
    <t>-506212570</t>
  </si>
  <si>
    <t>10*4*0,2+10*4*0,9+10*6,5*0,4+10*8*0,4+10*9*0,1+10*9*0,1+10*10*0,1+10*13*0,2+10*13*0,2+10*13*0,2+10*13*0,2+10*13*0,1+10*14*0,1+10*15*0,1+10*14*0,2</t>
  </si>
  <si>
    <t>10*13*0,1+10*11,5*0,3+10*13*0,4+10*7*0,4+10*5*0,5+10*3*0,9</t>
  </si>
  <si>
    <t>10*4*0,7+10*7*0,2+10*8,5*0,8+10*9,5*0,5+10*11*0,1+10*13,5*0,05+10*14,5*0,05+10*14*0,05+10*13,5*0,05+10*12*0,05</t>
  </si>
  <si>
    <t>10*10*0,1+10*7*0,4+10*10*0,4+10*8*0,7+10*7*0,5+10*6,5*0,4+10*6*0,3+10*5*0,4</t>
  </si>
  <si>
    <t>155211122</t>
  </si>
  <si>
    <t>Očištění skalních ploch ručními nástroji (motykami, páčidly) horolezeckou technikou</t>
  </si>
  <si>
    <t>-2051109709</t>
  </si>
  <si>
    <t>1833*0,1*0,4</t>
  </si>
  <si>
    <t>1833*0,5*0,01</t>
  </si>
  <si>
    <t>(443+1290)*0,1*0,3</t>
  </si>
  <si>
    <t>155211311</t>
  </si>
  <si>
    <t>Odtěžení nestabilních hornin ze skalních stěn horolezeckou technikou sbíječkou</t>
  </si>
  <si>
    <t>1314781306</t>
  </si>
  <si>
    <t>162432511</t>
  </si>
  <si>
    <t>Vodorovné přemístění výkopku do 2000 m pracovním vlakem</t>
  </si>
  <si>
    <t>876952327</t>
  </si>
  <si>
    <t>466,475*1,7</t>
  </si>
  <si>
    <t>162751137</t>
  </si>
  <si>
    <t>Vodorovné přemístění do 10000 m výkopku/sypaniny z horniny třídy těžitelnosti II, skupiny 4 a 5</t>
  </si>
  <si>
    <t>1440263700</t>
  </si>
  <si>
    <t>162751139</t>
  </si>
  <si>
    <t>Příplatek k vodorovnému přemístění výkopku/sypaniny z horniny třídy těžitelnosti II skupiny 4 a 5 ZKD 1000 m přes 10000 m</t>
  </si>
  <si>
    <t>-360316442</t>
  </si>
  <si>
    <t>6*466,475</t>
  </si>
  <si>
    <t>171201221R</t>
  </si>
  <si>
    <t>15681461</t>
  </si>
  <si>
    <t>793,008</t>
  </si>
  <si>
    <t>213141111</t>
  </si>
  <si>
    <t>Zřízení vrstvy z geotextilie v rovině nebo ve sklonu do 1:5 š do 3 m</t>
  </si>
  <si>
    <t>-1990819089</t>
  </si>
  <si>
    <t>410*2</t>
  </si>
  <si>
    <t>919726123</t>
  </si>
  <si>
    <t>Geotextilie pro ochranu, separaci a filtraci netkaná měrná hmotnost do 500 g/m2</t>
  </si>
  <si>
    <t>-212345007</t>
  </si>
  <si>
    <t xml:space="preserve">SO 30-01.2 - Liberec – Mníšek u L.,  sanace skalních zářezů úsek II. km 169,435 - 169,630</t>
  </si>
  <si>
    <t>2067184701</t>
  </si>
  <si>
    <t>1108247329</t>
  </si>
  <si>
    <t>710404134</t>
  </si>
  <si>
    <t>1809943681</t>
  </si>
  <si>
    <t>10*8*0,9+10*7*0,3+10*7*0,3+10*8,5*0,7+10*11*0,6+10*10*0,05+10*7,5*0,2+10*8*0,2+10*9*0,1+10*9,5*0,1+10*10*0,05+10*10*0,15+10*9*0,4</t>
  </si>
  <si>
    <t>10*10*0,5+10*10*0,7+10*9*0,8+10*7,5*0,6</t>
  </si>
  <si>
    <t>10*7*0,5+10*8*0,7+10*8*0,3+10*7,5*0,2+10*7*0,05+10*7*0,05+10*7,5*0,1+10*6*0,1+10*8,5*0,8+10*9*0,7+10*9*0,8</t>
  </si>
  <si>
    <t>10*10*0,5+10*9,5*0,7+10*8,5*0,8+10*7,5*0,7+45*4,5*0,9</t>
  </si>
  <si>
    <t>-15948054</t>
  </si>
  <si>
    <t>390*2</t>
  </si>
  <si>
    <t>245506613</t>
  </si>
  <si>
    <t>SO 71-01 - ŽST Mníšek u Liberce, stav. úpravy technol. míst.</t>
  </si>
  <si>
    <t>D1 - Název dílu</t>
  </si>
  <si>
    <t>D2 - Místnost sděl.zař.</t>
  </si>
  <si>
    <t>D4 - Místnost zab.zař.</t>
  </si>
  <si>
    <t>D1</t>
  </si>
  <si>
    <t>Název dílu</t>
  </si>
  <si>
    <t>D2</t>
  </si>
  <si>
    <t>Místnost sděl.zař.</t>
  </si>
  <si>
    <t>Pol1</t>
  </si>
  <si>
    <t xml:space="preserve">Kondenzační jednotka klim. systému Split Qchl=3,4kW                                 s celoročním chlazením</t>
  </si>
  <si>
    <t>ks</t>
  </si>
  <si>
    <t>-169254153</t>
  </si>
  <si>
    <t>Pol1M</t>
  </si>
  <si>
    <t xml:space="preserve">Kondenzační jednotka klim. systému Split Qchl=3,4kW                                 s celoročním chlazením - montáž</t>
  </si>
  <si>
    <t>762346217</t>
  </si>
  <si>
    <t>Pol2</t>
  </si>
  <si>
    <t>Ocelová konstrukce pod kondenzační jednotku</t>
  </si>
  <si>
    <t>-824072857</t>
  </si>
  <si>
    <t>Pol2M</t>
  </si>
  <si>
    <t>Ocelová konstrukce pod kondenzační jednotku - montáž</t>
  </si>
  <si>
    <t>1926018552</t>
  </si>
  <si>
    <t>Pol3</t>
  </si>
  <si>
    <t>Rýhovaná guma pod kondenzační jednotku</t>
  </si>
  <si>
    <t>-272020388</t>
  </si>
  <si>
    <t>Pol3M</t>
  </si>
  <si>
    <t>Rýhovaná guma pod kondenzační jednotku - montáž</t>
  </si>
  <si>
    <t>1620736676</t>
  </si>
  <si>
    <t>Pol4</t>
  </si>
  <si>
    <t>Cu potrubí vč. chladiva R32, izolace, napáj. a komunikačního kabelu</t>
  </si>
  <si>
    <t>bm</t>
  </si>
  <si>
    <t>1290456182</t>
  </si>
  <si>
    <t>Pol4M</t>
  </si>
  <si>
    <t>Cu potrubí vč. chladiva R32, izolace, napáj. a komunikačního kabelu - montáž</t>
  </si>
  <si>
    <t>-176627938</t>
  </si>
  <si>
    <t>Pol5</t>
  </si>
  <si>
    <t>Lišta pro vedení Cu potrubí vnitřním prostorem</t>
  </si>
  <si>
    <t>64168796</t>
  </si>
  <si>
    <t>Pol5M</t>
  </si>
  <si>
    <t>Lišta pro vedení Cu potrubí vnitřním prostorem - montáž</t>
  </si>
  <si>
    <t>288548248</t>
  </si>
  <si>
    <t>Pol6</t>
  </si>
  <si>
    <t>Nástěnná klimatizační jednotka Qchl=3,4kW</t>
  </si>
  <si>
    <t>-1745335839</t>
  </si>
  <si>
    <t>Pol6M</t>
  </si>
  <si>
    <t>Nástěnná klimatizační jednotka Qchl=3,4kW - montáž</t>
  </si>
  <si>
    <t>-668862461</t>
  </si>
  <si>
    <t>Pol7</t>
  </si>
  <si>
    <t>Kabelový ovladač vč. prodrátování</t>
  </si>
  <si>
    <t>1603437769</t>
  </si>
  <si>
    <t>Pol7M</t>
  </si>
  <si>
    <t>Kabelový ovladač vč. prodrátování - montáž</t>
  </si>
  <si>
    <t>528902399</t>
  </si>
  <si>
    <t>Pol8</t>
  </si>
  <si>
    <t>Odvod kondenzátu (D+M, napojení, vedení a upevnění odpadního potrubí)</t>
  </si>
  <si>
    <t>946084230</t>
  </si>
  <si>
    <t>Pol8M</t>
  </si>
  <si>
    <t>Odvod kondenzátu (D+M, napojení, vedení a upevnění odpadního potrubí) - montáž</t>
  </si>
  <si>
    <t>-562928427</t>
  </si>
  <si>
    <t>Pol9</t>
  </si>
  <si>
    <t>Adaptér pro monitoring chodu</t>
  </si>
  <si>
    <t>-1419978034</t>
  </si>
  <si>
    <t>Pol9M</t>
  </si>
  <si>
    <t>Adaptér pro monitoring chodu - montáž</t>
  </si>
  <si>
    <t>698542624</t>
  </si>
  <si>
    <t>D4</t>
  </si>
  <si>
    <t>Místnost zab.zař.</t>
  </si>
  <si>
    <t>785955352</t>
  </si>
  <si>
    <t>Pol10M</t>
  </si>
  <si>
    <t>Žlab pro vedení Cu potrubí venkovním prostorem - montáž</t>
  </si>
  <si>
    <t>1198197147</t>
  </si>
  <si>
    <t>Žlab pro vedení Cu potrubí venkovním prostorem</t>
  </si>
  <si>
    <t>Pol11M</t>
  </si>
  <si>
    <t>-200613472</t>
  </si>
  <si>
    <t>Pol12M</t>
  </si>
  <si>
    <t>1260343922</t>
  </si>
  <si>
    <t>Pol13M</t>
  </si>
  <si>
    <t>Stavební přípomoce - montáž</t>
  </si>
  <si>
    <t>107654095</t>
  </si>
  <si>
    <t>Stavební přípomoce</t>
  </si>
  <si>
    <t>1304566024</t>
  </si>
  <si>
    <t>-1225699538</t>
  </si>
  <si>
    <t>-1223925769</t>
  </si>
  <si>
    <t>-1758916525</t>
  </si>
  <si>
    <t>216779037</t>
  </si>
  <si>
    <t>-149488744</t>
  </si>
  <si>
    <t>Pol10</t>
  </si>
  <si>
    <t>2078782169</t>
  </si>
  <si>
    <t>Pol11</t>
  </si>
  <si>
    <t>-1463440494</t>
  </si>
  <si>
    <t>1510179193</t>
  </si>
  <si>
    <t>-1760628596</t>
  </si>
  <si>
    <t>2057275294</t>
  </si>
  <si>
    <t>293082528</t>
  </si>
  <si>
    <t>Pol12</t>
  </si>
  <si>
    <t>-1705684001</t>
  </si>
  <si>
    <t>-1494841619</t>
  </si>
  <si>
    <t>-1708639241</t>
  </si>
  <si>
    <t>Pol13</t>
  </si>
  <si>
    <t>132649189</t>
  </si>
  <si>
    <t>113759966</t>
  </si>
  <si>
    <t>SO 77-01 - ŽST Mníšek u Liberce, Orientační systém</t>
  </si>
  <si>
    <t>5912035110R</t>
  </si>
  <si>
    <t>Montáž značky zákaz vstupu</t>
  </si>
  <si>
    <t>258371408</t>
  </si>
  <si>
    <t>Montáž značky zákaz vstupu. Poznámka: 1. V cenách jsou započteny náklady na montáž a upevnění návěstidla. 2. V cenách nejsou obsaženy náklady na dodávku materiálu.</t>
  </si>
  <si>
    <t>Zákazový piktogram 240x240</t>
  </si>
  <si>
    <t>-1453497657</t>
  </si>
  <si>
    <t>5962107000L</t>
  </si>
  <si>
    <t>Piktogramy zákaz vstupu</t>
  </si>
  <si>
    <t>188105263</t>
  </si>
  <si>
    <t>5912040100R</t>
  </si>
  <si>
    <t>Montáž Tabule orientačního systému</t>
  </si>
  <si>
    <t>-1745602607</t>
  </si>
  <si>
    <t>Tabule orientačního systému 1200x400</t>
  </si>
  <si>
    <t>tabule připevněná na zábradlí</t>
  </si>
  <si>
    <t>tabule připevněná na dvou samostatných sloupcích - jednostranná</t>
  </si>
  <si>
    <t>tabule připevněná na dvou samostatných sloupcích - oboustranná</t>
  </si>
  <si>
    <t>1*2</t>
  </si>
  <si>
    <t>-1294964097</t>
  </si>
  <si>
    <t>4*0,3*0,3*0,8</t>
  </si>
  <si>
    <t>355823505</t>
  </si>
  <si>
    <t>2135924248</t>
  </si>
  <si>
    <t>891087320</t>
  </si>
  <si>
    <t>5962101050R</t>
  </si>
  <si>
    <t>Tabule orientačního systému</t>
  </si>
  <si>
    <t>412454449</t>
  </si>
  <si>
    <t>5912040110R</t>
  </si>
  <si>
    <t>Montáž návěstidla včetně sloupku Označení nástupních hran</t>
  </si>
  <si>
    <t>-252637112</t>
  </si>
  <si>
    <t>Montáž návěstidla včetně sloupku konce nástupiště. Poznámka: 1. V cenách jsou započteny náklady na montáž sloupku a návěstidla. 2. V cenách nejsou obsaženy náklady na dodávku materiálu.</t>
  </si>
  <si>
    <t>připevněná na výložníku ke sloupu VO</t>
  </si>
  <si>
    <t xml:space="preserve">tabulka 340x340,  pár ke každé nástupní hraně </t>
  </si>
  <si>
    <t>5962110000T</t>
  </si>
  <si>
    <t>Hmatné štítky v Braillově písmu s číslem koleje</t>
  </si>
  <si>
    <t>420990289</t>
  </si>
  <si>
    <t>-406136297</t>
  </si>
  <si>
    <t>5962107000S</t>
  </si>
  <si>
    <t xml:space="preserve">Označení  nástupních hran</t>
  </si>
  <si>
    <t>1708851104</t>
  </si>
  <si>
    <t xml:space="preserve">tabulka 340x340,  pár ke každé nástupní hraně</t>
  </si>
  <si>
    <t>5912045100R</t>
  </si>
  <si>
    <t>Montáž návěstidla včetně sloupku a patky tabule</t>
  </si>
  <si>
    <t>-217434019</t>
  </si>
  <si>
    <t>Montáž návěstidla včetně sloupku a patky tabule před zastávkou. Poznámka: 1. V cenách jsou započteny náklady na zemní práce, montáž patky, sloupku a návěstidla, úpravu a rozprostření zeminy na terén. 2. V cenách nejsou obsaženy náklady na dodávku materiálu.</t>
  </si>
  <si>
    <t>610411238</t>
  </si>
  <si>
    <t>5962110000R</t>
  </si>
  <si>
    <t>Směry jízdy vlaků 1320x355</t>
  </si>
  <si>
    <t>-1185183923</t>
  </si>
  <si>
    <t>nástupiště - obyč oboustranná - včetně uchycení ,na dvou samostatných sloupcích včetně základů pro sloupky</t>
  </si>
  <si>
    <t>1078163356</t>
  </si>
  <si>
    <t>1986595522</t>
  </si>
  <si>
    <t>288442039</t>
  </si>
  <si>
    <t>5962110000M</t>
  </si>
  <si>
    <t>Značení zastávek tabule s názvem</t>
  </si>
  <si>
    <t>1644112093</t>
  </si>
  <si>
    <t>7596555015</t>
  </si>
  <si>
    <t>Montáž majáčku orientačního hlasového (OHM)</t>
  </si>
  <si>
    <t>-1437292496</t>
  </si>
  <si>
    <t>Montáž majáčku orientačního hlasového (OHM) - včetně připojení, seřízení a přezkoušení funkce</t>
  </si>
  <si>
    <t xml:space="preserve">Orientační hlasový majáček, </t>
  </si>
  <si>
    <t>umístěné na sloupech VO</t>
  </si>
  <si>
    <t>7596550010R</t>
  </si>
  <si>
    <t xml:space="preserve">Majáčky a akustické úpravy pro nevidomé Orientační hlasový majáček pro nevidomé a slabozraké  - 2 hlasové fráze, audio záznam MP3 na kartě SD/MMC přeprogramovatelný, digitální, exteriérový</t>
  </si>
  <si>
    <t>1163769271</t>
  </si>
  <si>
    <t>-2086038994</t>
  </si>
  <si>
    <t>Doprava značek od výrobce do stanice Mníšek u Liberce</t>
  </si>
  <si>
    <t>-53669817</t>
  </si>
  <si>
    <t>Doprava betonu</t>
  </si>
  <si>
    <t>(8*0,3*0,3*0,8+4*0,3*0,3*0,8)*2,233</t>
  </si>
  <si>
    <t>SO 84-01 - ŽST Mníšek u Liberce, EOV</t>
  </si>
  <si>
    <t>R01 - Infrastruktura</t>
  </si>
  <si>
    <t>Ing. Petr Kortyš</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</si>
  <si>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</si>
  <si>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t>
  </si>
  <si>
    <t>447135889</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</si>
  <si>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</si>
  <si>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7493300240</t>
  </si>
  <si>
    <t>Elektrický ohřev výhybek (EOV) Topná souprava pro výhybku se žlabovým pražcem J601:12-500</t>
  </si>
  <si>
    <t>-856464658</t>
  </si>
  <si>
    <t>7493351085</t>
  </si>
  <si>
    <t xml:space="preserve">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t>
  </si>
  <si>
    <t>1760878178</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</si>
  <si>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</si>
  <si>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7493351110</t>
  </si>
  <si>
    <t>Montáž elektrického ohřevu výhybek (EOV) topné tyče teplotního čidla</t>
  </si>
  <si>
    <t>1629294130</t>
  </si>
  <si>
    <t>7493300770</t>
  </si>
  <si>
    <t>Elektrický ohřev výhybek (EOV) Příslušenství Čidlo teploty kolejové</t>
  </si>
  <si>
    <t>-645057987</t>
  </si>
  <si>
    <t>7493371012</t>
  </si>
  <si>
    <t>Demontáže zařízení na elektrickém ohřevu výhybek kompletní topné soupravy na výhybku tvaru 1:12-500 - veškeré výstroje EOV na výhybce, topných tyčí, připojovacích skříněk, napájecích kabelů, oddělovacích transformátorů</t>
  </si>
  <si>
    <t>-222164771</t>
  </si>
  <si>
    <t>7492501930</t>
  </si>
  <si>
    <t>Kabely, vodiče, šňůry Cu - nn Kabel silový 4 a 5-žílový Cu, plastová izolace CYKY 4J6 (4Bx6)</t>
  </si>
  <si>
    <t>-2079465468</t>
  </si>
  <si>
    <t>1323762749</t>
  </si>
  <si>
    <t>7492554010</t>
  </si>
  <si>
    <t>Montáž kabelů 4- a 5-žílových Cu do 16 mm2 - uložení do země, chráničky, na rošty, pod omítku apod.</t>
  </si>
  <si>
    <t>-75989459</t>
  </si>
  <si>
    <t>7492501710</t>
  </si>
  <si>
    <t>Kabely, vodiče, šňůry Cu - nn Kabel silový 2 a 3-žílový Cu, plastová izolace CYKY 2O4 (2Dx4)</t>
  </si>
  <si>
    <t>-921323510</t>
  </si>
  <si>
    <t>Montáž kabelů 2- a 3-žílových Cu do 16 mm2 - uložení do země, chráničky, na rošty, pod omítku apod.</t>
  </si>
  <si>
    <t>-1063960609</t>
  </si>
  <si>
    <t>7492600210</t>
  </si>
  <si>
    <t>Kabely, vodiče, šňůry Al - nn Kabel silový 4 a 5-žílový, plastová izolace 1-AYKY 4x35</t>
  </si>
  <si>
    <t>-416298941</t>
  </si>
  <si>
    <t>7492652012</t>
  </si>
  <si>
    <t>Montáž kabelů 4- a 5-žílových Al do 50 mm2 - uložení do země, chráničky, na rošty, pod omítku apod.</t>
  </si>
  <si>
    <t>-118597392</t>
  </si>
  <si>
    <t>7492104720</t>
  </si>
  <si>
    <t>Spojovací vedení, podpěrné izolátory Spojky, ukončení pasu, ostatní Kabelová koncovka do 1kV KSCZ4X 6-95</t>
  </si>
  <si>
    <t>1351924536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</si>
  <si>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t>
  </si>
  <si>
    <t>467512877</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</si>
  <si>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</si>
  <si>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7492751024</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</si>
  <si>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t>
  </si>
  <si>
    <t>-1110234275</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</si>
  <si>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</si>
  <si>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7593501810</t>
  </si>
  <si>
    <t>Trasy kabelového vedení Lokátory a markery Ball Marker 1402-XR, červený energetika</t>
  </si>
  <si>
    <t>1609933758</t>
  </si>
  <si>
    <t>Montáž kabelového označníku Ball Marker - upevnění kabelového označníku na plášť kabelu upevňovacími prvky</t>
  </si>
  <si>
    <t>736942157</t>
  </si>
  <si>
    <t>7590521719</t>
  </si>
  <si>
    <t>Venkovní vedení kabelová - metalické sítě Neplněné s ochr. vodičem, stíněné TCEKFY 2 P 1,0 D</t>
  </si>
  <si>
    <t>273259833</t>
  </si>
  <si>
    <t>7590521739</t>
  </si>
  <si>
    <t>Venkovní vedení kabelová - metalické sítě Neplněné s ochr. vodičem, stíněné TCEKFY 7 P 1,0 D</t>
  </si>
  <si>
    <t>1566078031</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</si>
  <si>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t>
  </si>
  <si>
    <t>-417534872</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</si>
  <si>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</si>
  <si>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-1655613534</t>
  </si>
  <si>
    <t>7492756020</t>
  </si>
  <si>
    <t>Pomocné práce pro montáž kabelů montáž označovacího štítku na kabel</t>
  </si>
  <si>
    <t>-2047281057</t>
  </si>
  <si>
    <t>7593500609</t>
  </si>
  <si>
    <t>Trasy kabelového vedení Kabelové krycí desky a pásy Fólie výstražná červená š. 34cm (HM0673909992034)</t>
  </si>
  <si>
    <t>-831344728</t>
  </si>
  <si>
    <t>1983141793</t>
  </si>
  <si>
    <t>7492471010</t>
  </si>
  <si>
    <t>Demontáže kabelových vedení nn - demontáž ze zemní kynety, roštu, rozvaděče, trubky, chráničky apod.</t>
  </si>
  <si>
    <t>1914727193</t>
  </si>
  <si>
    <t>7499554010</t>
  </si>
  <si>
    <t>Zkoušky vodičů a kabelů nn silových do 1 kV průřezu žíly do 300 mm2 - měření kabelu, vodiče včetně vyhotovení protokolu</t>
  </si>
  <si>
    <t>-85909980</t>
  </si>
  <si>
    <t>Dokončovací práce na elektrickém zařízení - uvádění zařízení do provozu, drobné montážní práce v rozvaděčích, koordinaci se zhotoviteli souvisejících zařízení apod.</t>
  </si>
  <si>
    <t>-425131886</t>
  </si>
  <si>
    <t>7499751020</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</si>
  <si>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t>
  </si>
  <si>
    <t>1827402509</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</si>
  <si>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</si>
  <si>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7499751050</t>
  </si>
  <si>
    <t>Dokončovací práce manipulace na zařízeních prováděné provozovatelem - manipulace nutné pro další práce zhotovitele na technologickém souboru</t>
  </si>
  <si>
    <t>321726701</t>
  </si>
  <si>
    <t>Dokončovací práce zkušební provoz - včetně prokázání technických a kvalitativních parametrů zařízení</t>
  </si>
  <si>
    <t>1284736901</t>
  </si>
  <si>
    <t>023101001</t>
  </si>
  <si>
    <t>Projektové práce Projektové práce v rozsahu ZRN (vyjma dále jmenované práce) do 1 mil. Kč</t>
  </si>
  <si>
    <t>-398616179</t>
  </si>
  <si>
    <t>032103001</t>
  </si>
  <si>
    <t>Územní vlivy ztížené dopravní podmínky</t>
  </si>
  <si>
    <t>-66613536</t>
  </si>
  <si>
    <t>032104001</t>
  </si>
  <si>
    <t>Územní vlivy práce na těžce přístupných místech</t>
  </si>
  <si>
    <t>-2026592536</t>
  </si>
  <si>
    <t>R02 - Stavební část</t>
  </si>
  <si>
    <t>132312611</t>
  </si>
  <si>
    <t>Hloubení rýh vedle kolejí šířky do 800 mm ručně zapažených i nezapažených, hloubky do 1,5 m objemu přes 2 m3 v hornině třídy těžitelnosti II skupiny 4</t>
  </si>
  <si>
    <t>1069011748</t>
  </si>
  <si>
    <t>174111101</t>
  </si>
  <si>
    <t>Zásyp sypaninou z jakékoliv horniny ručně s uložením výkopku ve vrstvách se zhutněním jam, šachet, rýh nebo kolem objektů v těchto vykopávkách</t>
  </si>
  <si>
    <t>134528145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</si>
  <si>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</si>
  <si>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</si>
  <si>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1398817540</t>
  </si>
  <si>
    <t>58337308</t>
  </si>
  <si>
    <t>štěrkopísek frakce 0/2</t>
  </si>
  <si>
    <t>1103896309</t>
  </si>
  <si>
    <t>181111121</t>
  </si>
  <si>
    <t>Plošná úprava terénu v zemině skupiny 1 až 4 s urovnáním povrchu bez doplnění ornice souvislé plochy do 500 m2 při nerovnostech terénu přes 100 do 150 mm v rovině nebo na svahu do 1:5</t>
  </si>
  <si>
    <t>811389017</t>
  </si>
  <si>
    <t>460742121</t>
  </si>
  <si>
    <t>Osazení kabelových prostupů včetně utěsnění a spárování z trub plastových do rýhy, bez výkopových prací s obsypem z písku, vnitřního průměru do 10 cm</t>
  </si>
  <si>
    <t>-1286596040</t>
  </si>
  <si>
    <t>34571352</t>
  </si>
  <si>
    <t>trubka elektroinstalační ohebná dvouplášťová korugovaná (chránička) D 52/63mm, HDPE+LDPE</t>
  </si>
  <si>
    <t>2056646866</t>
  </si>
  <si>
    <t>469981111</t>
  </si>
  <si>
    <t>Přesun hmot pro pomocné stavební práce při elektromontážích dopravní vzdálenost do 1 000 m</t>
  </si>
  <si>
    <t>-1818579786</t>
  </si>
  <si>
    <t>R03 - ON</t>
  </si>
  <si>
    <t>7499250520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</si>
  <si>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t>
  </si>
  <si>
    <t>-1371440161</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</si>
  <si>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</si>
  <si>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7499451010</t>
  </si>
  <si>
    <t>Vydání průkazu způsobilosti pro funkční celek, provizorní stav - vyhotovení dokladu o silnoproudých zařízeních a vydání průkazu způsobilosti</t>
  </si>
  <si>
    <t>-2072126230</t>
  </si>
  <si>
    <t>7499251020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</si>
  <si>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t>
  </si>
  <si>
    <t>-239152707</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</si>
  <si>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</si>
  <si>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9901000300</t>
  </si>
  <si>
    <t>Doprava obousměrná (např. dodávek z vlastních zásob zhotovitele nebo objednatele nebo výzisku) mechanizací o nosnosti do 3,5 t elektrosoučástek, montážního materiálu, kameniva, písku, dlažebních kostek, suti, atd. do 30 km Poznámka: 1. Ceny jsou určeny pr</t>
  </si>
  <si>
    <t>-1813373375</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</si>
  <si>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</si>
  <si>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obousměrná (např. dodávek z vlastních zásob zhotovitele nebo objednatele nebo výzisku) mechanizací o nosnosti do 3,5 t elektrosoučástek, montážního materiálu, kameniva, písku, dlažebních kostek, suti, atd. do 60 km Poznámka: 1. Ceny jsou určeny pr</t>
  </si>
  <si>
    <t>-54232159</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</si>
  <si>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</si>
  <si>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obousměrná (např. dodávek z vlastních zásob zhotovitele nebo objednatele nebo výzisku) mechanizací o nosnosti přes 3,5 t sypanin (kameniva, písku, suti, dlažebních kostek, atd.) do 20 km Poznámka: 1. Ceny jsou určeny pro dopravu silničními i kolej</t>
  </si>
  <si>
    <t>-41341029</t>
  </si>
  <si>
    <t>9903100100</t>
  </si>
  <si>
    <t xml:space="preserve">Přeprava mechanizace na místo prováděných prací o hmotnosti do 12 t přes 50 do 100 km Poznámka: 1. Ceny jsou určeny pro dopravu mechanizmů na místo prováděných prací po silnici i po kolejích.2. V ceně jsou započteny i náklady na zpáteční cestu dopravního </t>
  </si>
  <si>
    <t>-1252310118</t>
  </si>
  <si>
    <t>Přeprava mechanizace na místo prováděných prací o hmotnosti do 12 t přes 50 do 100 km Poznámka: 1. Ceny jsou určeny pro dopravu mechanizmů na místo prováděných prací po silnici i po kolejích.2. V ceně jsou započteny i náklady na zpáteční cestu dopravního prostředku. Měrnou jednotkou je kus přepravovaného stroje.</t>
  </si>
  <si>
    <t>SO 86-01 - ŽST Liberec - Mníšek u L., přípojka NN pro PZS</t>
  </si>
  <si>
    <t>7492600180</t>
  </si>
  <si>
    <t>Kabely, vodiče, šňůry Al - nn Kabel silový 4 a 5-žílový, plastová izolace 1-AYKY 3x240+120</t>
  </si>
  <si>
    <t>-380088604</t>
  </si>
  <si>
    <t>7492652016</t>
  </si>
  <si>
    <t>Montáž kabelů 4- a 5-žílových Al do 240 mm2 - uložení do země, chráničky, na rošty, pod omítku apod.</t>
  </si>
  <si>
    <t>-897106889</t>
  </si>
  <si>
    <t>459207196</t>
  </si>
  <si>
    <t>-392999744</t>
  </si>
  <si>
    <t>-1461326186</t>
  </si>
  <si>
    <t>7492104730</t>
  </si>
  <si>
    <t>Spojovací vedení, podpěrné izolátory Spojky, ukončení pasu, ostatní Kabelová koncovka do 1kV KSCZ4X 150 - 240</t>
  </si>
  <si>
    <t>1473599624</t>
  </si>
  <si>
    <t>-306325738</t>
  </si>
  <si>
    <t>7492751028</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</si>
  <si>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t>
  </si>
  <si>
    <t>-1994597809</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</si>
  <si>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trubice, zakončení stínění apod.</t>
  </si>
  <si>
    <t>7492752018</t>
  </si>
  <si>
    <t>Montáž ukončení kabelů nn kabelovou spojkou 3/4/5 - žílové kabely s plastovou izolací do 240 mm2 - včetně odizolování pláště a izolace žil kabelu, včetně ukončení žil a stínění - oko</t>
  </si>
  <si>
    <t>-339553208</t>
  </si>
  <si>
    <t>741295488</t>
  </si>
  <si>
    <t>1907807160</t>
  </si>
  <si>
    <t>360798170</t>
  </si>
  <si>
    <t>-2111347402</t>
  </si>
  <si>
    <t>7491400020</t>
  </si>
  <si>
    <t>Kabelové rošty a žlaby Elektroinstalační lišty a kabelové žlaby Lišta LV 18x13 vkládací bílá 3m</t>
  </si>
  <si>
    <t>-892494112</t>
  </si>
  <si>
    <t>7491251010</t>
  </si>
  <si>
    <t>Montáž lišt elektroinstalačních, kabelových žlabů z PVC-U jednokomorových zaklapávacích rozměru 40/40 mm - na konstrukci, omítku apod. včetně spojek, ohybů, rohů, bez krabic</t>
  </si>
  <si>
    <t>-1754071647</t>
  </si>
  <si>
    <t>7494002996</t>
  </si>
  <si>
    <t>Modulární přístroje Jističe do 63 A; 6 kA 1-pólové In 25 A, Ue AC 230 V / DC 72 V, charakteristika B, 1pól, Icn 6 kA</t>
  </si>
  <si>
    <t>-1503313763</t>
  </si>
  <si>
    <t>7494351012</t>
  </si>
  <si>
    <t>Montáž jističů (do 10 kA) jednopólových přes 20 do 63 A</t>
  </si>
  <si>
    <t>-1439825682</t>
  </si>
  <si>
    <t>7494271010</t>
  </si>
  <si>
    <t>Demontáž rozvaděčů rozvodnice nn - včetně demontáže přívodních, vývodových kabelů, rámu apod., včetně nakládky rozvaděče na určený prostředek</t>
  </si>
  <si>
    <t>-262715515</t>
  </si>
  <si>
    <t>-880935321</t>
  </si>
  <si>
    <t>55677038</t>
  </si>
  <si>
    <t>-440538274</t>
  </si>
  <si>
    <t>-476723255</t>
  </si>
  <si>
    <t>224324529</t>
  </si>
  <si>
    <t>803093943</t>
  </si>
  <si>
    <t>-293520086</t>
  </si>
  <si>
    <t>-638733572</t>
  </si>
  <si>
    <t xml:space="preserve">    8 - Trubní vedení</t>
  </si>
  <si>
    <t>111211101</t>
  </si>
  <si>
    <t>Odstranění křovin a stromů s odstraněním kořenů ručně průměru kmene do 100 mm jakékoliv plochy v rovině nebo ve svahu o sklonu do 1:5</t>
  </si>
  <si>
    <t>-752113112</t>
  </si>
  <si>
    <t>113107042</t>
  </si>
  <si>
    <t>Odstranění podkladů nebo krytů při překopech inženýrských sítí s přemístěním hmot na skládku ve vzdálenosti do 3 m nebo s naložením na dopravní prostředek ručně živičných, o tl. vrstvy přes 50 do 100 mm</t>
  </si>
  <si>
    <t>1854441953</t>
  </si>
  <si>
    <t>113107025</t>
  </si>
  <si>
    <t>Odstranění podkladů nebo krytů při překopech inženýrských sítí s přemístěním hmot na skládku ve vzdálenosti do 3 m nebo s naložením na dopravní prostředek ručně z kameniva hrubého drceného, o tl. vrstvy přes 400 do 500 mm</t>
  </si>
  <si>
    <t>-1203966141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</si>
  <si>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</si>
  <si>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t>
  </si>
  <si>
    <t>-1579505840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</si>
  <si>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</si>
  <si>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119001421-R</t>
  </si>
  <si>
    <t>Uložení dočasné zajištěného podzemního potrubí nebo vedení zpět do kabelové trasy</t>
  </si>
  <si>
    <t>-1226188391</t>
  </si>
  <si>
    <t>339958090</t>
  </si>
  <si>
    <t>314221534</t>
  </si>
  <si>
    <t>1585466554</t>
  </si>
  <si>
    <t>441430889</t>
  </si>
  <si>
    <t>181592273</t>
  </si>
  <si>
    <t>564871016</t>
  </si>
  <si>
    <t>Podklad ze štěrkodrti ŠD s rozprostřením a zhutněním plochy jednotlivě do 100 m2, po zhutnění tl. 300 mm</t>
  </si>
  <si>
    <t>1539973528</t>
  </si>
  <si>
    <t>58344171</t>
  </si>
  <si>
    <t>štěrkodrť frakce 0/32</t>
  </si>
  <si>
    <t>347195216</t>
  </si>
  <si>
    <t>Trubní vedení</t>
  </si>
  <si>
    <t>899623151</t>
  </si>
  <si>
    <t>Obetonování potrubí nebo zdiva stok betonem prostým v otevřeném výkopu, betonem tř. C 16/20</t>
  </si>
  <si>
    <t>1216710725</t>
  </si>
  <si>
    <t>58932571</t>
  </si>
  <si>
    <t>beton C 16/20 X0,XC1 kamenivo frakce 0/16</t>
  </si>
  <si>
    <t>-1363010965</t>
  </si>
  <si>
    <t>919735112</t>
  </si>
  <si>
    <t>Řezání stávajícího živičného krytu nebo podkladu hloubky přes 50 do 100 mm</t>
  </si>
  <si>
    <t>-436371577</t>
  </si>
  <si>
    <t>460671113</t>
  </si>
  <si>
    <t>Výstražná fólie z PVC pro krytí kabelů včetně vyrovnání povrchu rýhy, rozvinutí a uložení fólie šířky do 34 cm</t>
  </si>
  <si>
    <t>-549121626</t>
  </si>
  <si>
    <t>460742133</t>
  </si>
  <si>
    <t>Osazení kabelových prostupů včetně utěsnění a spárování z trub plastových do rýhy, bez výkopových prací s obetonováním, vnitřního průměru přes 15 do 20 cm</t>
  </si>
  <si>
    <t>1694970320</t>
  </si>
  <si>
    <t>34571358</t>
  </si>
  <si>
    <t>trubka elektroinstalační ohebná dvouplášťová korugovaná (chránička) D 136/160mm, HDPE+LDPE</t>
  </si>
  <si>
    <t>971619875</t>
  </si>
  <si>
    <t>460752112</t>
  </si>
  <si>
    <t>Osazení kabelových kanálů včetně utěsnění, vyspárování a zakrytí víkem ze žlabů plastových do rýhy, bez výkopových prací vnější šířky přes 10 do 20 cm</t>
  </si>
  <si>
    <t>1479932433</t>
  </si>
  <si>
    <t>34575138</t>
  </si>
  <si>
    <t>žlab kabelový s víkem PVC (120x100)</t>
  </si>
  <si>
    <t>-1620824029</t>
  </si>
  <si>
    <t>460762111</t>
  </si>
  <si>
    <t>Křižovatka betonového kabelového žlabu s inženýrskými sítěmi včetně úpravy dna rýhy a zakrytím žlabu bez zásypu</t>
  </si>
  <si>
    <t>1132916442</t>
  </si>
  <si>
    <t>1593011371</t>
  </si>
  <si>
    <t>-1316143371</t>
  </si>
  <si>
    <t>-1871699904</t>
  </si>
  <si>
    <t>1836134284</t>
  </si>
  <si>
    <t>-1448412537</t>
  </si>
  <si>
    <t>768661346</t>
  </si>
  <si>
    <t>1136698575</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</si>
  <si>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t>
  </si>
  <si>
    <t>-42604912</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</si>
  <si>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</si>
  <si>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1354464977</t>
  </si>
  <si>
    <t>9909000100</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</si>
  <si>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t>
  </si>
  <si>
    <t>1616086149</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</si>
  <si>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</si>
  <si>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9909000200</t>
  </si>
  <si>
    <t xml:space="preserve">Poplatek za uložení nebezpečného odpadu na oficiální skládku Poznámka: 1. V cenách jsou započteny náklady na uložení stavebního odpadu na oficiální skládku.2. Je třeba zohlednit regionální rozdíly v cenách poplatků za uložení suti a odpadů. Tyto se mohou </t>
  </si>
  <si>
    <t>-1335950222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</si>
  <si>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</si>
  <si>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86-02 - ŽST Mníšek u Liberce, osvětlení a rozvody nn</t>
  </si>
  <si>
    <t>7491671010</t>
  </si>
  <si>
    <t>Demontáž stávajícího uzemnění vnitřního - pásku, vodičů, podpěr, svorek apod.</t>
  </si>
  <si>
    <t>2008836451</t>
  </si>
  <si>
    <t>-2135358608</t>
  </si>
  <si>
    <t>611214570</t>
  </si>
  <si>
    <t>7492501774</t>
  </si>
  <si>
    <t>Kabely, vodiče, šňůry Cu - nn Kabel silový 2 a 3-žílový Cu, plastová izolace kabel H07RN-F-G 3x1,5 mm2</t>
  </si>
  <si>
    <t>1571903444</t>
  </si>
  <si>
    <t>7492501720</t>
  </si>
  <si>
    <t>Kabely, vodiče, šňůry Cu - nn Kabel silový 2 a 3-žílový Cu, plastová izolace CYKY 3J4 (3Cx 4)</t>
  </si>
  <si>
    <t>-1455327479</t>
  </si>
  <si>
    <t>-1013370125</t>
  </si>
  <si>
    <t>-1606774839</t>
  </si>
  <si>
    <t>7492501870</t>
  </si>
  <si>
    <t>Kabely, vodiče, šňůry Cu - nn Kabel silový 4 a 5-žílový Cu, plastová izolace CYKY 4J10 (4Bx10)</t>
  </si>
  <si>
    <t>-1715183507</t>
  </si>
  <si>
    <t>7492501980</t>
  </si>
  <si>
    <t>Kabely, vodiče, šňůry Cu - nn Kabel silový 4 a 5-žílový Cu, plastová izolace CYKY 5J10 (5Cx10)</t>
  </si>
  <si>
    <t>-1298826322</t>
  </si>
  <si>
    <t>7492501880</t>
  </si>
  <si>
    <t>Kabely, vodiče, šňůry Cu - nn Kabel silový 4 a 5-žílový Cu, plastová izolace CYKY 4J16 (4Bx16)</t>
  </si>
  <si>
    <t>1844266113</t>
  </si>
  <si>
    <t>515375644</t>
  </si>
  <si>
    <t>7492555010</t>
  </si>
  <si>
    <t>Montáž kabelů vícežílových Cu 7 x 1,5 mm2 - uložení do země, chráničky, na rošty, pod omítku apod.</t>
  </si>
  <si>
    <t>648508228</t>
  </si>
  <si>
    <t>7492502130</t>
  </si>
  <si>
    <t>Kabely, vodiče, šňůry Cu - nn Kabel silový více-žílový Cu, plastová izolace CYKY 7O1,5 (7Dx1,5)</t>
  </si>
  <si>
    <t>11891694</t>
  </si>
  <si>
    <t>7492555012</t>
  </si>
  <si>
    <t>Montáž kabelů vícežílových Cu 12 x 1,5 mm2 - uložení do země, chráničky, na rošty, pod omítku apod.</t>
  </si>
  <si>
    <t>795032373</t>
  </si>
  <si>
    <t>7492502140</t>
  </si>
  <si>
    <t>Kabely, vodiče, šňůry Cu - nn Kabel silový více-žílový Cu, plastová izolace CYKY 12J1,5 (12Cx1,5)</t>
  </si>
  <si>
    <t>1166895129</t>
  </si>
  <si>
    <t>-1246543824</t>
  </si>
  <si>
    <t>7492600220</t>
  </si>
  <si>
    <t>Kabely, vodiče, šňůry Al - nn Kabel silový 4 a 5-žílový, plastová izolace 1-AYKY 4x50</t>
  </si>
  <si>
    <t>1872499001</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</si>
  <si>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t>
  </si>
  <si>
    <t>-1114107524</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</si>
  <si>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</si>
  <si>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-1357903990</t>
  </si>
  <si>
    <t>-1237799128</t>
  </si>
  <si>
    <t>7492751040</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</si>
  <si>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t>
  </si>
  <si>
    <t>607114511</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</si>
  <si>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</si>
  <si>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7492752014</t>
  </si>
  <si>
    <t>Montáž ukončení kabelů nn kabelovou spojkou 3/4/5 - žílové kabely s plastovou izolací do 70 mm2 - včetně odizolování pláště a izolace žil kabelu, včetně ukončení žil a stínění - oko</t>
  </si>
  <si>
    <t>1496033219</t>
  </si>
  <si>
    <t>-946046331</t>
  </si>
  <si>
    <t>-1169697001</t>
  </si>
  <si>
    <t>-142020797</t>
  </si>
  <si>
    <t>-1280980522</t>
  </si>
  <si>
    <t>-1305684514</t>
  </si>
  <si>
    <t>Pomocné práce pro montáž kabelů vyhledání stávajících kabelů ( měření, sonda ) - v obvodu žel. stanice nebo na na trati včetně provedení sondy</t>
  </si>
  <si>
    <t>1336448770</t>
  </si>
  <si>
    <t>7590525146</t>
  </si>
  <si>
    <t>Uložení do žlabu/trubky/lišty kabelu SYKFY 5x2x0,5</t>
  </si>
  <si>
    <t>476803012</t>
  </si>
  <si>
    <t>7590540045</t>
  </si>
  <si>
    <t xml:space="preserve">Slaboproudé rozvody, kabely pro přívod a vnitřní instalaci Instalační kabely SYKFY  4 x 2 x 0,5</t>
  </si>
  <si>
    <t>-1076974214</t>
  </si>
  <si>
    <t>-1847582239</t>
  </si>
  <si>
    <t>1058168055</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</si>
  <si>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t>
  </si>
  <si>
    <t>729911859</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</si>
  <si>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</si>
  <si>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</si>
  <si>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</si>
  <si>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-1237787046</t>
  </si>
  <si>
    <t>7491652084</t>
  </si>
  <si>
    <t>Montáž vnějšího uzemnění ostatní práce spoj uzemňovacích vodičů svařováním vč. zaizolování - včetně přípravy a svařování vč. zaizolování spoje</t>
  </si>
  <si>
    <t>-543704449</t>
  </si>
  <si>
    <t>7491601490</t>
  </si>
  <si>
    <t>Uzemnění Hromosvodné vedení Svorka SS</t>
  </si>
  <si>
    <t>-1156662291</t>
  </si>
  <si>
    <t>7491351040</t>
  </si>
  <si>
    <t>Montáž ocelových profilů svařováním a šroubováním do pomocných ocelových konstrukcí - včetně rozměření, dělení materiálu, úprava a začištění hran, svařování, vrtání pro šroubové spoje, sestavení a upevnění na stanovišti</t>
  </si>
  <si>
    <t>448859517</t>
  </si>
  <si>
    <t>7493151010</t>
  </si>
  <si>
    <t>Montáž osvětlovacích stožárů včetně výstroje sklopných výšky do 12 m - včetně připojovací svorkovnice pro 2x svítidla, kabelového vedení ke svítidlům a veškerého příslušenství. Neobsahuje základovou konstrukci a montáž svítidla</t>
  </si>
  <si>
    <t>662169181</t>
  </si>
  <si>
    <t>7497751010</t>
  </si>
  <si>
    <t>Nátěr trakčního vedení bezpečnostních pruhů na osvětlovací stožár nebo věž</t>
  </si>
  <si>
    <t>1711095128</t>
  </si>
  <si>
    <t>7493151020</t>
  </si>
  <si>
    <t xml:space="preserve">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t>
  </si>
  <si>
    <t>1888401673</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</si>
  <si>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</si>
  <si>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</si>
  <si>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</si>
  <si>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-1920677349</t>
  </si>
  <si>
    <t>7493100030</t>
  </si>
  <si>
    <t>Venkovní osvětlení Osvětlovací stožáry sklopné pro přídavnou montáž rozhlasového zařízení výšky do 6m, žárově zinkovaný, vč. výstroje</t>
  </si>
  <si>
    <t>1359889901</t>
  </si>
  <si>
    <t>7493102020</t>
  </si>
  <si>
    <t>Venkovní osvětlení Elektrovýzbroje stožárů a stožárové rozvodnice Stožárová rozvodnice s jedním až dvěma jistícími prvky</t>
  </si>
  <si>
    <t>-1284602037</t>
  </si>
  <si>
    <t>7493171012</t>
  </si>
  <si>
    <t>Demontáž osvětlovacích stožárů výšky přes 6 do 14 m - včetně veškeré elektrovýzbroje (svítidla, kabely, rozvodnice)</t>
  </si>
  <si>
    <t>-1115395900</t>
  </si>
  <si>
    <t>7493173010</t>
  </si>
  <si>
    <t>Demontáž elektrovýzbroje osvětlovacích stožárů do výšky 14 m - svítidlo, kabely, rozvodnice</t>
  </si>
  <si>
    <t>481140422</t>
  </si>
  <si>
    <t>7493174015</t>
  </si>
  <si>
    <t>Demontáž svítidel z osvětlovacího stožáru, osvětlovací věže nebo brány trakčního vedení</t>
  </si>
  <si>
    <t>-1442610512</t>
  </si>
  <si>
    <t>7493152530</t>
  </si>
  <si>
    <t>Montáž svítidla pro železnici na sklopný stožár - kompletace a montáž včetně "superlife" světelného zdroje, elektronického předřadníku a připojení kabelu</t>
  </si>
  <si>
    <t>1822648283</t>
  </si>
  <si>
    <t>7493100660</t>
  </si>
  <si>
    <t>Venkovní osvětlení Svítidla pro železnici LED svítidlo o příkonu 36 - 55 W určené pro osvětlení venkovních prostor veřejnosti přístupných (nástupiště, přechody kolejiště) na ŽDC. Svítidlo opatřeno difuzorem z plochého tvrzeného skla s minimální …</t>
  </si>
  <si>
    <t>1515023029</t>
  </si>
  <si>
    <t>7493100640</t>
  </si>
  <si>
    <t>Venkovní osvětlení Svítidla pro železnici LED svítidlo o příkonu do 25 W určené pro osvětlení venkovních prostor veřejnosti přístupných (nástupiště, přechody kolejiště) na ŽDC. Svítidlo opatřeno difuzorem z plochého tvrzeného skla s minimální …</t>
  </si>
  <si>
    <t>-646396230</t>
  </si>
  <si>
    <t>7493551050</t>
  </si>
  <si>
    <t>Montáž dálkového ovládání úsekových odpojovačů (DOÚO) svorkovnicové skříně pro DOÚO do zdi nebo výklenku</t>
  </si>
  <si>
    <t>-2085093758</t>
  </si>
  <si>
    <t>7493656010</t>
  </si>
  <si>
    <t>Montáž zásuvkových skříní venkovních kombinace na stěnu nebo stojinu - skříň obsahuje vstupní svorky pro kabel do 25 mm2, hlavní vypínač, jističe, proudové chrániče, zásuvky, elektrovýzbroj, včetně propojení, provedení zkoušek, dodání atestů a revizní zpr</t>
  </si>
  <si>
    <t>353224293</t>
  </si>
  <si>
    <t>Montáž zásuvkových skříní venkovních kombinace na stěnu nebo stojinu - skříň obsahuje vstupní svorky pro kabel do 25 mm2, hlavní vypínač, jističe, proudové chrániče, zásuvky, elektrovýzbroj, včetně propojení, provedení zkoušek, dodání atestů a revizní zprávy včetně kusové zkoušky</t>
  </si>
  <si>
    <t>7493156010</t>
  </si>
  <si>
    <t>Montáž rozvaděče pro napájení osvětlení železničních prostranství do 8 kusů 3-f vývodů - do terénu nebo rozvodny včetně elektrovýzbroje</t>
  </si>
  <si>
    <t>-521335735</t>
  </si>
  <si>
    <t>7493654026</t>
  </si>
  <si>
    <t xml:space="preserve">Montáž rozpojovacích skříní SR a SD venkovních na pojistkové lišty nebo na pojistkové spodky do 400 A pro připojení kabelů (i kabelové smyčky) do 240 mm2 kompaktní pilíř s 8 - 10 sadami pojistkových lišt - včetně elektrovýzbroje, neobsahuje cenu za zemní </t>
  </si>
  <si>
    <t>-1614969477</t>
  </si>
  <si>
    <t>Montáž rozpojovacích skříní SR a SD venkovních na pojistkové lišty nebo na pojistkové spodky do 400 A pro připojení kabelů (i kabelové smyčky) do 240 mm2 kompaktní pilíř s 8 - 10 sadami pojistkových lišt - včetně elektrovýzbroje, neobsahuje cenu za zemní práce</t>
  </si>
  <si>
    <t>7493102200</t>
  </si>
  <si>
    <t>Venkovní osvětlení Rozvaděče pro napájení osvětlení železničních prostranství do 4ks 3-f větví s PLC řídícím systémem</t>
  </si>
  <si>
    <t>54417389</t>
  </si>
  <si>
    <t>7493300130</t>
  </si>
  <si>
    <t>Elektrický ohřev výhybek (EOV) Řídící rozváděče Rozváděč pro ovládání a signalizaci, podřízený, 4 okruhy,do 7 rozvaděčů,do 40 okruhů VO a až se 32 připojenými vyhybkami EOV</t>
  </si>
  <si>
    <t>-292689581</t>
  </si>
  <si>
    <t>7493500080</t>
  </si>
  <si>
    <t>Dálkové ovládání úsekových odpojovačů ( DOÚO ) Svorkovnicové skříně plastová do venkovního prostředí do 40 svorek</t>
  </si>
  <si>
    <t>1131280632</t>
  </si>
  <si>
    <t>7493600915</t>
  </si>
  <si>
    <t>Kabelové a zásuvkové skříně, elektroměrové rozvaděče Skříně elektroměrové pro přímé měření Venkovní NN rozvaděč - provizorní. Jednoduchá sběrna krytí IP44, In = 630A, krátkodobý proud Iks 10kA.</t>
  </si>
  <si>
    <t>-390173932</t>
  </si>
  <si>
    <t>7493600580</t>
  </si>
  <si>
    <t>Kabelové a zásuvkové skříně, elektroměrové rozvaděče Rozpojovací jisticí skříně - lištové (SR) 10 pojistkových lišt velikosti 2 do výklenku ve stěně (zděném pilíři)</t>
  </si>
  <si>
    <t>-1593706682</t>
  </si>
  <si>
    <t>7493352040</t>
  </si>
  <si>
    <t>Montáž rozvaděče pro elektrický ohřev výhybky řídícího software do PLC řídící jednotky do ovladače EOV a osvětlení - 1x výhybka/1 x větev osvětlení - pro možnost chodu ovladače a jeho oživení, neobsahuje cenu za software</t>
  </si>
  <si>
    <t>365477137</t>
  </si>
  <si>
    <t>-212246680</t>
  </si>
  <si>
    <t>1370394226</t>
  </si>
  <si>
    <t>403652125</t>
  </si>
  <si>
    <t>-1048347113</t>
  </si>
  <si>
    <t>-668837241</t>
  </si>
  <si>
    <t>-1119517887</t>
  </si>
  <si>
    <t>-737070493</t>
  </si>
  <si>
    <t>-993422229</t>
  </si>
  <si>
    <t>542886414</t>
  </si>
  <si>
    <t>-811078351</t>
  </si>
  <si>
    <t>-1632111762</t>
  </si>
  <si>
    <t xml:space="preserve">    3 - Svislé a kompletní konstrukce</t>
  </si>
  <si>
    <t>113106171</t>
  </si>
  <si>
    <t>Rozebrání dlažeb vozovek a ploch s přemístěním hmot na skládku na vzdálenost do 3 m nebo s naložením na dopravní prostředek, s jakoukoliv výplní spár ručně ze zámkové dlažby s ložem z kameniva</t>
  </si>
  <si>
    <t>-140997178</t>
  </si>
  <si>
    <t>1587459455</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</si>
  <si>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</si>
  <si>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</si>
  <si>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398009172</t>
  </si>
  <si>
    <t>1099976384</t>
  </si>
  <si>
    <t>113201111</t>
  </si>
  <si>
    <t>Vytrhání obrub s vybouráním lože, s přemístěním hmot na skládku na vzdálenost do 3 m nebo s naložením na dopravní prostředek chodníkových ležatých</t>
  </si>
  <si>
    <t>1567392945</t>
  </si>
  <si>
    <t>119001412</t>
  </si>
  <si>
    <t>322115444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</si>
  <si>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</si>
  <si>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2080944034</t>
  </si>
  <si>
    <t>131313711</t>
  </si>
  <si>
    <t>Hloubení zapažených jam ručně s urovnáním dna do předepsaného profilu a spádu v hornině třídy těžitelnosti II skupiny 4 soudržných</t>
  </si>
  <si>
    <t>1253600601</t>
  </si>
  <si>
    <t>-69966194</t>
  </si>
  <si>
    <t>151101101</t>
  </si>
  <si>
    <t>Zřízení pažení a rozepření stěn rýh pro podzemní vedení příložné pro jakoukoliv mezerovitost, hloubky do 2 m</t>
  </si>
  <si>
    <t>-353799619</t>
  </si>
  <si>
    <t>151101111</t>
  </si>
  <si>
    <t>Odstranění pažení a rozepření stěn rýh pro podzemní vedení s uložením materiálu na vzdálenost do 3 m od kraje výkopu příložné, hloubky do 2 m</t>
  </si>
  <si>
    <t>1340213155</t>
  </si>
  <si>
    <t>-875744433</t>
  </si>
  <si>
    <t>-326242208</t>
  </si>
  <si>
    <t>474019216</t>
  </si>
  <si>
    <t>-418550090</t>
  </si>
  <si>
    <t>184818112</t>
  </si>
  <si>
    <t>Vyvětvení a tvarový ořez dřevin s úpravou koruny při výšce stromu přes 3 do 5 m</t>
  </si>
  <si>
    <t>496773313</t>
  </si>
  <si>
    <t>275313611</t>
  </si>
  <si>
    <t>Základy z betonu prostého patky a bloky z betonu kamenem neprokládaného tř. C 16/20</t>
  </si>
  <si>
    <t>1050799575</t>
  </si>
  <si>
    <t>275313811</t>
  </si>
  <si>
    <t>Základy z betonu prostého patky a bloky z betonu kamenem neprokládaného tř. C 25/30</t>
  </si>
  <si>
    <t>-348521426</t>
  </si>
  <si>
    <t>58932931</t>
  </si>
  <si>
    <t>beton C 25/30 X0 kamenivo frakce 0/8</t>
  </si>
  <si>
    <t>1708241090</t>
  </si>
  <si>
    <t>Svislé a kompletní konstrukce</t>
  </si>
  <si>
    <t>310219811</t>
  </si>
  <si>
    <t>Zazdívka otvorů ve zdivu nadzákladovém kamenem plochy přes 1 m2 do 4 m2 pro jakékoliv tl. zdi</t>
  </si>
  <si>
    <t>-987409363</t>
  </si>
  <si>
    <t>-682725083</t>
  </si>
  <si>
    <t>-765009882</t>
  </si>
  <si>
    <t>565176101</t>
  </si>
  <si>
    <t>Asfaltový beton vrstva podkladní ACP 22 (obalované kamenivo hrubozrnné - OKH) s rozprostřením a zhutněním v pruhu šířky do 1,5 m, po zhutnění tl. 100 mm</t>
  </si>
  <si>
    <t>-357804862</t>
  </si>
  <si>
    <t>58943125</t>
  </si>
  <si>
    <t>beton asfaltový podkladní ACP 22+ pojivo asfalt 50/70</t>
  </si>
  <si>
    <t>1909792036</t>
  </si>
  <si>
    <t>577144111</t>
  </si>
  <si>
    <t>Asfaltový beton vrstva obrusná ACO 11 (ABS) s rozprostřením a se zhutněním z nemodifikovaného asfaltu v pruhu šířky do 3 m tř. I, po zhutnění tl. 50 mm</t>
  </si>
  <si>
    <t>1972878472</t>
  </si>
  <si>
    <t>58942436</t>
  </si>
  <si>
    <t>beton asfaltový vrstva obrusná ACO 11 pojivo asfalt 50/70</t>
  </si>
  <si>
    <t>-383909597</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</si>
  <si>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</si>
  <si>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</si>
  <si>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1039013629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</si>
  <si>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</si>
  <si>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804212804</t>
  </si>
  <si>
    <t>-178149857</t>
  </si>
  <si>
    <t>916231113</t>
  </si>
  <si>
    <t>Osazení chodníkového obrubníku betonového se zřízením lože, s vyplněním a zatřením spár cementovou maltou ležatého s boční opěrou z betonu prostého, do lože z betonu prostého</t>
  </si>
  <si>
    <t>-221692202</t>
  </si>
  <si>
    <t>BTL.0006273.URS</t>
  </si>
  <si>
    <t>obrubník betonový chodníkový ABO 2-15/D 100x15x25cm</t>
  </si>
  <si>
    <t>110969410</t>
  </si>
  <si>
    <t>-1992611237</t>
  </si>
  <si>
    <t>961044111</t>
  </si>
  <si>
    <t>Bourání základů z betonu prostého</t>
  </si>
  <si>
    <t>-1963092910</t>
  </si>
  <si>
    <t>971024461</t>
  </si>
  <si>
    <t>Vybourání otvorů ve zdivu základovém nebo nadzákladovém kamenném, smíšeném kamenném, na maltu vápennou nebo vápenocementovou, plochy do 0,25 m2, tl. do 600 mm</t>
  </si>
  <si>
    <t>-559650314</t>
  </si>
  <si>
    <t>-638743319</t>
  </si>
  <si>
    <t>1984203286</t>
  </si>
  <si>
    <t>1813574188</t>
  </si>
  <si>
    <t>-483252946</t>
  </si>
  <si>
    <t>-872367970</t>
  </si>
  <si>
    <t>-861928329</t>
  </si>
  <si>
    <t>-1238872778</t>
  </si>
  <si>
    <t>-809148990</t>
  </si>
  <si>
    <t>-710022637</t>
  </si>
  <si>
    <t>-2042903587</t>
  </si>
  <si>
    <t>7499250525</t>
  </si>
  <si>
    <t>Vyhotovení výchozí revizní zprávy příplatek za každých dalších i započatých 500 000 Kč přes 1 000 000 Kč</t>
  </si>
  <si>
    <t>-818528768</t>
  </si>
  <si>
    <t>422364304</t>
  </si>
  <si>
    <t>1797054189</t>
  </si>
  <si>
    <t>7499251025</t>
  </si>
  <si>
    <t>Provedení technické prohlídky a zkoušky na silnoproudém zařízení, zařízení TV, zařízení NS, transformoven, EPZ příplatek za každých dalších i započatých 500 000 Kč přes 1 000 000 Kč</t>
  </si>
  <si>
    <t>468587845</t>
  </si>
  <si>
    <t>7499557010</t>
  </si>
  <si>
    <t>Měření intenzity osvětlení instalovaného v rozsahu 1 000 m2 zjišťované plochy - měření intenzity umělého osvětlení v rozsahu tohoto SO dle ČSN EN 12464-1/2 včetně vyhotovení protokolu</t>
  </si>
  <si>
    <t>767203465</t>
  </si>
  <si>
    <t>546381958</t>
  </si>
  <si>
    <t>2097342843</t>
  </si>
  <si>
    <t>-1219883103</t>
  </si>
  <si>
    <t>-1048179580</t>
  </si>
  <si>
    <t>1983043031</t>
  </si>
  <si>
    <t>-1899623104</t>
  </si>
  <si>
    <t>1914696311</t>
  </si>
  <si>
    <t>SO 90-90 - Liberec - Mníšek u L. odpady</t>
  </si>
  <si>
    <t>1204025271</t>
  </si>
  <si>
    <t>-1251557106</t>
  </si>
  <si>
    <t>-1410239651</t>
  </si>
  <si>
    <t>-1501387701</t>
  </si>
  <si>
    <t>-1968304680</t>
  </si>
  <si>
    <t>550630748</t>
  </si>
  <si>
    <t>SO 30-01 část I</t>
  </si>
  <si>
    <t>281127443</t>
  </si>
  <si>
    <t>-953365013</t>
  </si>
  <si>
    <t>1081479758</t>
  </si>
  <si>
    <t>Odkopávky zeminy pro čištění banketu a příkopu - poplatek za skládku SO 10-01</t>
  </si>
  <si>
    <t>SO 86-01 R03-ON</t>
  </si>
  <si>
    <t xml:space="preserve"> Odkopávky zeminy - odvoz na mezideponii SO 11-02</t>
  </si>
  <si>
    <t xml:space="preserve">Trativody, přík. žlaby -  výkop rýhy SO 11-02</t>
  </si>
  <si>
    <t>výkop pro konstrukci nástupiště - poplatek za uložení na skládku SO 12-01</t>
  </si>
  <si>
    <t>hutněný štěrkového zásyp v tl. 0,30m - poplatek za uložení na skládku SO 12-01</t>
  </si>
  <si>
    <t>dřevěné panely (úrovňové přechody přes kolej) poplatek za uložení na skládku SO 12-01</t>
  </si>
  <si>
    <t>Vnitřní DxŠ 2x1,25m - 4ks Vnější DxŠ 2x0,75m - 5ks</t>
  </si>
  <si>
    <t>SO 86-02 R03-ON</t>
  </si>
  <si>
    <t>426082250</t>
  </si>
  <si>
    <t>Odtěžení kolejového lože - pražce betonové, rozdělení "c" - přejezdy P2825, P2526, P2827, P2829 - poplatek za skládku SO 10-01</t>
  </si>
  <si>
    <t>Odpad z třídění kol lože (přebytečná zemina - podsítné) SO 10-02</t>
  </si>
  <si>
    <t>9909000200R</t>
  </si>
  <si>
    <t>Poplatek za uložení nebezpečného odpadu na oficiální skládku</t>
  </si>
  <si>
    <t>1690135650</t>
  </si>
  <si>
    <t xml:space="preserve">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</si>
  <si>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86-01 R04-ON</t>
  </si>
  <si>
    <t>SO 86-02 R04-ON</t>
  </si>
  <si>
    <t>263279223</t>
  </si>
  <si>
    <t xml:space="preserve">Odstranění kontaminovaného štěrkového lože z výhybek  SO 10-02</t>
  </si>
  <si>
    <t>-1870059864</t>
  </si>
  <si>
    <t>železniční pražce dřevěné (včetně výhybkových) SO 10-02</t>
  </si>
  <si>
    <t>-662132066</t>
  </si>
  <si>
    <t>Pryžové podložky 1905,898/0,6745=2825,646ks zaokrouhleno na 2826ks pražců SO 10-01</t>
  </si>
  <si>
    <t>PE podložky 1905,898/0,6745=2825,646ks zaokrouhleno na 2826ks pražců SO 10-01</t>
  </si>
  <si>
    <t>Pe podložky SO 10-02</t>
  </si>
  <si>
    <t>Pryžové podložky SO 10-02</t>
  </si>
  <si>
    <t>83992208</t>
  </si>
  <si>
    <t>Betonové pražce 1905,898/0,6745=2825,646ks zaokrouhleno na 2826ks pražců SO 10-01</t>
  </si>
  <si>
    <t>Železniční pražce betonové SB5 SO 10-02</t>
  </si>
  <si>
    <t xml:space="preserve">Odbourání bet. bloků  (základů, potrubí)  v pražc. podloží SO 11-02</t>
  </si>
  <si>
    <t>Hrana z nástupištních bloků (atyp, délka cca 1m/ks) + úložné bloky pod tvárnice - poplatek za uložení na skládku SO 12-01</t>
  </si>
  <si>
    <t>Zádlažbový betonový panel vnitřní DxŠxV 2,4x1,25x0,15m - 3ks poplatek za uložení na skládku SO 12-01</t>
  </si>
  <si>
    <t>betonové šachty ZabZař v prostoru nástupiště u koleje č. 1 poplatek za uložení na skládku SO 12-01</t>
  </si>
  <si>
    <t>chodníkové obruby vč. betonového základu - poplatek za uložení na skládku délka*plocha obruby vč. základu SO 12-01</t>
  </si>
  <si>
    <t>stávající betonové dlažby před výpravní budovou poplatek za uložení na skládku SO 12-01</t>
  </si>
  <si>
    <t>SO 98-98 - Liberec - Mníšek u L. Všeobecný stavební objekt</t>
  </si>
  <si>
    <t>VRN - Vedlejší rozpočtové náklady</t>
  </si>
  <si>
    <t>VRN</t>
  </si>
  <si>
    <t>Vedlejší rozpočtové náklady</t>
  </si>
  <si>
    <t>011101001</t>
  </si>
  <si>
    <t>Finanční náklady pojistné</t>
  </si>
  <si>
    <t>380067436</t>
  </si>
  <si>
    <t>021201001</t>
  </si>
  <si>
    <t>Průzkumné práce pro opravy Průzkum výskytu škodlivin kontaminace kameniva ropnými látkami</t>
  </si>
  <si>
    <t>-1613120908</t>
  </si>
  <si>
    <t>022101001</t>
  </si>
  <si>
    <t>Geodetické práce Geodetické práce před opravou</t>
  </si>
  <si>
    <t>885505148</t>
  </si>
  <si>
    <t>022101011</t>
  </si>
  <si>
    <t>Geodetické práce Geodetické práce v průběhu opravy</t>
  </si>
  <si>
    <t>1888408664</t>
  </si>
  <si>
    <t>022101021</t>
  </si>
  <si>
    <t>Geodetické práce Geodetické práce po ukončení opravy</t>
  </si>
  <si>
    <t>2077571410</t>
  </si>
  <si>
    <t>022121001</t>
  </si>
  <si>
    <t>Geodetické práce Diagnostika technické infrastruktury Vytýčení trasy inženýrských sítí</t>
  </si>
  <si>
    <t>-861518261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</si>
  <si>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</si>
  <si>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023131001R</t>
  </si>
  <si>
    <t xml:space="preserve">Projektové práce Dokumentace skutečného provedení </t>
  </si>
  <si>
    <t>1287395097</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</si>
  <si>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</si>
  <si>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024101301</t>
  </si>
  <si>
    <t>Inženýrská činnost posudky (např. statické aj.) a dozory</t>
  </si>
  <si>
    <t>-667376464</t>
  </si>
  <si>
    <t>024101401</t>
  </si>
  <si>
    <t>Inženýrská činnost koordinační a kompletační činnost</t>
  </si>
  <si>
    <t>1981457283</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</si>
  <si>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</si>
  <si>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</si>
  <si>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1310558469</t>
  </si>
  <si>
    <t>033131001</t>
  </si>
  <si>
    <t>Provozní vlivy Organizační zajištění prací při zřizování a udržování BK kolejí a výhybek</t>
  </si>
  <si>
    <t>-1826402957</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</si>
  <si>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</si>
  <si>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2005+2253</t>
  </si>
  <si>
    <t>Osvědčení o shodě notifikovanou osobou</t>
  </si>
  <si>
    <t>-222063303</t>
  </si>
  <si>
    <t>Ostatní náklady Náklady na informační cedule, desky, publikační náklady, aj.</t>
  </si>
  <si>
    <t>Osvědčení o bezpečnosti před uvedením do provozu</t>
  </si>
  <si>
    <t>1367402808</t>
  </si>
  <si>
    <t>SO 99-99 - Liberec - Mníšek u L. Materiál objednatele</t>
  </si>
  <si>
    <t>1371042645</t>
  </si>
  <si>
    <t xml:space="preserve">SO 10-01 pol. 7 Souvislá výměna pražců SB5 (rozd"c") za nové bet.pražce dl. 2,60m (rozd"c")  (předání výzisku zadavateli)</t>
  </si>
  <si>
    <t>(1905,898-62,5)/0,611=2730,96 zaokrouhleno na 2731ks</t>
  </si>
  <si>
    <t>SO 10-01 pol. 9 Počet pražců - 62,5/0,675=92,59 zaokrouhleno na 93</t>
  </si>
  <si>
    <t xml:space="preserve">SO 10-02 bet. pražce  dl. 2,6m upevnění W 14 rozdělení "c"                       NOVÝ MATERIÁL</t>
  </si>
  <si>
    <t>2128873916</t>
  </si>
  <si>
    <t>SO 10-02 pol. 63 a pol. 67 Výměna středovek ve výhybce č. 5 1:12 500</t>
  </si>
  <si>
    <t>4*17,3</t>
  </si>
  <si>
    <t>-1397313498</t>
  </si>
  <si>
    <t>SO 10-02 pol. 17</t>
  </si>
  <si>
    <t>Neoceňovat - vyzískaný materiál</t>
  </si>
  <si>
    <t>SO 10-02 pol. 25 kolejnice S49 bet. pražce dl.2,4m. upevnění ŽS4, rozdělení "c", VYZÍSK. MAT. (ZV103 - KV2)</t>
  </si>
  <si>
    <t>-1629856002</t>
  </si>
  <si>
    <t>SO 10-02 pol. 18</t>
  </si>
  <si>
    <t>SO 10-02 pol. 18 odpočet délky pro umístění přechodových kolejnic</t>
  </si>
  <si>
    <t>-403719092</t>
  </si>
  <si>
    <t>Neoceňovat - dodávka SŽ s.o.</t>
  </si>
  <si>
    <t>SO 10-02 pol. 26 kolejnice 49 E1 bet. pražce dl.2,4m.</t>
  </si>
  <si>
    <t>-2000989216</t>
  </si>
  <si>
    <t xml:space="preserve">SO 10-01 pol. 10 Zřízení nového kol. roštu : kolejnice 49E1-R260,  bet. pražce dl.2,60m ,  upevnění W14, rozdělení "c"</t>
  </si>
  <si>
    <t>SO 10-01 pol. 13 Souvislá výměna kolejnic tvaru S49 za nové tv. 49E1-R260 (upevnění W14) Km 170,650898 - 168,745000</t>
  </si>
  <si>
    <t xml:space="preserve">SO 10-02 pol. 22 kolejnice 49E1 bet. pražce  dl. 2,6m upevnění W 14 rozdělení "c" NOVÝ MATERIÁL</t>
  </si>
  <si>
    <t>SO 10-02 pol. 22 kolejnice S49 bet. pražce dl.2,4m. upevnění ŽS4, rozdělení "c", VYZÍSK. MAT. (ZV103 - KV2)</t>
  </si>
  <si>
    <t xml:space="preserve">SO 10-02 pol. 30 výhybkové přípoje ,  kolejnice 49E1 dřev. výh. pražce upevnění ŽS4 rozdělení "d" </t>
  </si>
  <si>
    <t xml:space="preserve">SO 10-02 pol. 43 výhybkové přípoje kolejnice 49E1 bet. pražce VPS upevnění W 14 rozdělení "u"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</si>
</sst>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styles" Target="styles.xml" /><Relationship Id="rId44" Type="http://schemas.openxmlformats.org/officeDocument/2006/relationships/theme" Target="theme/theme1.xml" /><Relationship Id="rId45" Type="http://schemas.openxmlformats.org/officeDocument/2006/relationships/calcChain" Target="calcChain.xml" /><Relationship Id="rId4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30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AKT</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trati v úseku Krásná Studánka – Mníšek u Liberce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30. 6. 2023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ROUND(AG95+SUM(AG96:AG120)+SUM(AG123:AG125)+AG129+AG133+SUM(AG137:AG139),2)</f>
        <v>0</v>
      </c>
      <c r="AH94" s="110"/>
      <c r="AI94" s="110"/>
      <c r="AJ94" s="110"/>
      <c r="AK94" s="110"/>
      <c r="AL94" s="110"/>
      <c r="AM94" s="110"/>
      <c r="AN94" s="111">
        <f>SUM(AG94,AT94)</f>
        <v>0</v>
      </c>
      <c r="AO94" s="111"/>
      <c r="AP94" s="111"/>
      <c r="AQ94" s="112" t="s">
        <v>1</v>
      </c>
      <c r="AR94" s="113"/>
      <c r="AS94" s="114">
        <f>ROUND(AS95+SUM(AS96:AS120)+SUM(AS123:AS125)+AS129+AS133+SUM(AS137:AS139),2)</f>
        <v>0</v>
      </c>
      <c r="AT94" s="115">
        <f>ROUND(SUM(AV94:AW94),2)</f>
        <v>0</v>
      </c>
      <c r="AU94" s="116">
        <f>ROUND(AU95+SUM(AU96:AU120)+SUM(AU123:AU125)+AU129+AU133+SUM(AU137:AU139),5)</f>
        <v>0</v>
      </c>
      <c r="AV94" s="115">
        <f>ROUND(AZ94*L29,2)</f>
        <v>0</v>
      </c>
      <c r="AW94" s="115">
        <f>ROUND(BA94*L30,2)</f>
        <v>0</v>
      </c>
      <c r="AX94" s="115">
        <f>ROUND(BB94*L29,2)</f>
        <v>0</v>
      </c>
      <c r="AY94" s="115">
        <f>ROUND(BC94*L30,2)</f>
        <v>0</v>
      </c>
      <c r="AZ94" s="115">
        <f>ROUND(AZ95+SUM(AZ96:AZ120)+SUM(AZ123:AZ125)+AZ129+AZ133+SUM(AZ137:AZ139),2)</f>
        <v>0</v>
      </c>
      <c r="BA94" s="115">
        <f>ROUND(BA95+SUM(BA96:BA120)+SUM(BA123:BA125)+BA129+BA133+SUM(BA137:BA139),2)</f>
        <v>0</v>
      </c>
      <c r="BB94" s="115">
        <f>ROUND(BB95+SUM(BB96:BB120)+SUM(BB123:BB125)+BB129+BB133+SUM(BB137:BB139),2)</f>
        <v>0</v>
      </c>
      <c r="BC94" s="115">
        <f>ROUND(BC95+SUM(BC96:BC120)+SUM(BC123:BC125)+BC129+BC133+SUM(BC137:BC139),2)</f>
        <v>0</v>
      </c>
      <c r="BD94" s="117">
        <f>ROUND(BD95+SUM(BD96:BD120)+SUM(BD123:BD125)+BD129+BD133+SUM(BD137:BD139),2)</f>
        <v>0</v>
      </c>
      <c r="BE94" s="6"/>
      <c r="BS94" s="118" t="s">
        <v>72</v>
      </c>
      <c r="BT94" s="118" t="s">
        <v>73</v>
      </c>
      <c r="BU94" s="119" t="s">
        <v>74</v>
      </c>
      <c r="BV94" s="118" t="s">
        <v>75</v>
      </c>
      <c r="BW94" s="118" t="s">
        <v>5</v>
      </c>
      <c r="BX94" s="118" t="s">
        <v>76</v>
      </c>
      <c r="CL94" s="118" t="s">
        <v>1</v>
      </c>
    </row>
    <row r="95" s="7" customFormat="1" ht="24.75" customHeight="1">
      <c r="A95" s="120" t="s">
        <v>77</v>
      </c>
      <c r="B95" s="121"/>
      <c r="C95" s="122"/>
      <c r="D95" s="123" t="s">
        <v>78</v>
      </c>
      <c r="E95" s="123"/>
      <c r="F95" s="123"/>
      <c r="G95" s="123"/>
      <c r="H95" s="123"/>
      <c r="I95" s="124"/>
      <c r="J95" s="123" t="s">
        <v>79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'PS 01-11 - ŽST Mníšek u L...'!J30</f>
        <v>0</v>
      </c>
      <c r="AH95" s="124"/>
      <c r="AI95" s="124"/>
      <c r="AJ95" s="124"/>
      <c r="AK95" s="124"/>
      <c r="AL95" s="124"/>
      <c r="AM95" s="124"/>
      <c r="AN95" s="125">
        <f>SUM(AG95,AT95)</f>
        <v>0</v>
      </c>
      <c r="AO95" s="124"/>
      <c r="AP95" s="124"/>
      <c r="AQ95" s="126" t="s">
        <v>80</v>
      </c>
      <c r="AR95" s="127"/>
      <c r="AS95" s="128">
        <v>0</v>
      </c>
      <c r="AT95" s="129">
        <f>ROUND(SUM(AV95:AW95),2)</f>
        <v>0</v>
      </c>
      <c r="AU95" s="130">
        <f>'PS 01-11 - ŽST Mníšek u L...'!P129</f>
        <v>0</v>
      </c>
      <c r="AV95" s="129">
        <f>'PS 01-11 - ŽST Mníšek u L...'!J33</f>
        <v>0</v>
      </c>
      <c r="AW95" s="129">
        <f>'PS 01-11 - ŽST Mníšek u L...'!J34</f>
        <v>0</v>
      </c>
      <c r="AX95" s="129">
        <f>'PS 01-11 - ŽST Mníšek u L...'!J35</f>
        <v>0</v>
      </c>
      <c r="AY95" s="129">
        <f>'PS 01-11 - ŽST Mníšek u L...'!J36</f>
        <v>0</v>
      </c>
      <c r="AZ95" s="129">
        <f>'PS 01-11 - ŽST Mníšek u L...'!F33</f>
        <v>0</v>
      </c>
      <c r="BA95" s="129">
        <f>'PS 01-11 - ŽST Mníšek u L...'!F34</f>
        <v>0</v>
      </c>
      <c r="BB95" s="129">
        <f>'PS 01-11 - ŽST Mníšek u L...'!F35</f>
        <v>0</v>
      </c>
      <c r="BC95" s="129">
        <f>'PS 01-11 - ŽST Mníšek u L...'!F36</f>
        <v>0</v>
      </c>
      <c r="BD95" s="131">
        <f>'PS 01-11 - ŽST Mníšek u L...'!F37</f>
        <v>0</v>
      </c>
      <c r="BE95" s="7"/>
      <c r="BT95" s="132" t="s">
        <v>81</v>
      </c>
      <c r="BV95" s="132" t="s">
        <v>75</v>
      </c>
      <c r="BW95" s="132" t="s">
        <v>82</v>
      </c>
      <c r="BX95" s="132" t="s">
        <v>5</v>
      </c>
      <c r="CL95" s="132" t="s">
        <v>1</v>
      </c>
      <c r="CM95" s="132" t="s">
        <v>83</v>
      </c>
    </row>
    <row r="96" s="7" customFormat="1" ht="24.75" customHeight="1">
      <c r="A96" s="120" t="s">
        <v>77</v>
      </c>
      <c r="B96" s="121"/>
      <c r="C96" s="122"/>
      <c r="D96" s="123" t="s">
        <v>84</v>
      </c>
      <c r="E96" s="123"/>
      <c r="F96" s="123"/>
      <c r="G96" s="123"/>
      <c r="H96" s="123"/>
      <c r="I96" s="124"/>
      <c r="J96" s="123" t="s">
        <v>85</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'PS 01-31 - Liberec - Mníš...'!J30</f>
        <v>0</v>
      </c>
      <c r="AH96" s="124"/>
      <c r="AI96" s="124"/>
      <c r="AJ96" s="124"/>
      <c r="AK96" s="124"/>
      <c r="AL96" s="124"/>
      <c r="AM96" s="124"/>
      <c r="AN96" s="125">
        <f>SUM(AG96,AT96)</f>
        <v>0</v>
      </c>
      <c r="AO96" s="124"/>
      <c r="AP96" s="124"/>
      <c r="AQ96" s="126" t="s">
        <v>80</v>
      </c>
      <c r="AR96" s="127"/>
      <c r="AS96" s="128">
        <v>0</v>
      </c>
      <c r="AT96" s="129">
        <f>ROUND(SUM(AV96:AW96),2)</f>
        <v>0</v>
      </c>
      <c r="AU96" s="130">
        <f>'PS 01-31 - Liberec - Mníš...'!P127</f>
        <v>0</v>
      </c>
      <c r="AV96" s="129">
        <f>'PS 01-31 - Liberec - Mníš...'!J33</f>
        <v>0</v>
      </c>
      <c r="AW96" s="129">
        <f>'PS 01-31 - Liberec - Mníš...'!J34</f>
        <v>0</v>
      </c>
      <c r="AX96" s="129">
        <f>'PS 01-31 - Liberec - Mníš...'!J35</f>
        <v>0</v>
      </c>
      <c r="AY96" s="129">
        <f>'PS 01-31 - Liberec - Mníš...'!J36</f>
        <v>0</v>
      </c>
      <c r="AZ96" s="129">
        <f>'PS 01-31 - Liberec - Mníš...'!F33</f>
        <v>0</v>
      </c>
      <c r="BA96" s="129">
        <f>'PS 01-31 - Liberec - Mníš...'!F34</f>
        <v>0</v>
      </c>
      <c r="BB96" s="129">
        <f>'PS 01-31 - Liberec - Mníš...'!F35</f>
        <v>0</v>
      </c>
      <c r="BC96" s="129">
        <f>'PS 01-31 - Liberec - Mníš...'!F36</f>
        <v>0</v>
      </c>
      <c r="BD96" s="131">
        <f>'PS 01-31 - Liberec - Mníš...'!F37</f>
        <v>0</v>
      </c>
      <c r="BE96" s="7"/>
      <c r="BT96" s="132" t="s">
        <v>81</v>
      </c>
      <c r="BV96" s="132" t="s">
        <v>75</v>
      </c>
      <c r="BW96" s="132" t="s">
        <v>86</v>
      </c>
      <c r="BX96" s="132" t="s">
        <v>5</v>
      </c>
      <c r="CL96" s="132" t="s">
        <v>1</v>
      </c>
      <c r="CM96" s="132" t="s">
        <v>83</v>
      </c>
    </row>
    <row r="97" s="7" customFormat="1" ht="37.5" customHeight="1">
      <c r="A97" s="120" t="s">
        <v>77</v>
      </c>
      <c r="B97" s="121"/>
      <c r="C97" s="122"/>
      <c r="D97" s="123" t="s">
        <v>87</v>
      </c>
      <c r="E97" s="123"/>
      <c r="F97" s="123"/>
      <c r="G97" s="123"/>
      <c r="H97" s="123"/>
      <c r="I97" s="124"/>
      <c r="J97" s="123" t="s">
        <v>88</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'PS 02-01_DDTS - PS 02-01'!J30</f>
        <v>0</v>
      </c>
      <c r="AH97" s="124"/>
      <c r="AI97" s="124"/>
      <c r="AJ97" s="124"/>
      <c r="AK97" s="124"/>
      <c r="AL97" s="124"/>
      <c r="AM97" s="124"/>
      <c r="AN97" s="125">
        <f>SUM(AG97,AT97)</f>
        <v>0</v>
      </c>
      <c r="AO97" s="124"/>
      <c r="AP97" s="124"/>
      <c r="AQ97" s="126" t="s">
        <v>80</v>
      </c>
      <c r="AR97" s="127"/>
      <c r="AS97" s="128">
        <v>0</v>
      </c>
      <c r="AT97" s="129">
        <f>ROUND(SUM(AV97:AW97),2)</f>
        <v>0</v>
      </c>
      <c r="AU97" s="130">
        <f>'PS 02-01_DDTS - PS 02-01'!P116</f>
        <v>0</v>
      </c>
      <c r="AV97" s="129">
        <f>'PS 02-01_DDTS - PS 02-01'!J33</f>
        <v>0</v>
      </c>
      <c r="AW97" s="129">
        <f>'PS 02-01_DDTS - PS 02-01'!J34</f>
        <v>0</v>
      </c>
      <c r="AX97" s="129">
        <f>'PS 02-01_DDTS - PS 02-01'!J35</f>
        <v>0</v>
      </c>
      <c r="AY97" s="129">
        <f>'PS 02-01_DDTS - PS 02-01'!J36</f>
        <v>0</v>
      </c>
      <c r="AZ97" s="129">
        <f>'PS 02-01_DDTS - PS 02-01'!F33</f>
        <v>0</v>
      </c>
      <c r="BA97" s="129">
        <f>'PS 02-01_DDTS - PS 02-01'!F34</f>
        <v>0</v>
      </c>
      <c r="BB97" s="129">
        <f>'PS 02-01_DDTS - PS 02-01'!F35</f>
        <v>0</v>
      </c>
      <c r="BC97" s="129">
        <f>'PS 02-01_DDTS - PS 02-01'!F36</f>
        <v>0</v>
      </c>
      <c r="BD97" s="131">
        <f>'PS 02-01_DDTS - PS 02-01'!F37</f>
        <v>0</v>
      </c>
      <c r="BE97" s="7"/>
      <c r="BT97" s="132" t="s">
        <v>81</v>
      </c>
      <c r="BV97" s="132" t="s">
        <v>75</v>
      </c>
      <c r="BW97" s="132" t="s">
        <v>89</v>
      </c>
      <c r="BX97" s="132" t="s">
        <v>5</v>
      </c>
      <c r="CL97" s="132" t="s">
        <v>1</v>
      </c>
      <c r="CM97" s="132" t="s">
        <v>83</v>
      </c>
    </row>
    <row r="98" s="7" customFormat="1" ht="37.5" customHeight="1">
      <c r="A98" s="120" t="s">
        <v>77</v>
      </c>
      <c r="B98" s="121"/>
      <c r="C98" s="122"/>
      <c r="D98" s="123" t="s">
        <v>90</v>
      </c>
      <c r="E98" s="123"/>
      <c r="F98" s="123"/>
      <c r="G98" s="123"/>
      <c r="H98" s="123"/>
      <c r="I98" s="124"/>
      <c r="J98" s="123" t="s">
        <v>91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'PS 02-02_DDTS - PS 02-02'!J30</f>
        <v>0</v>
      </c>
      <c r="AH98" s="124"/>
      <c r="AI98" s="124"/>
      <c r="AJ98" s="124"/>
      <c r="AK98" s="124"/>
      <c r="AL98" s="124"/>
      <c r="AM98" s="124"/>
      <c r="AN98" s="125">
        <f>SUM(AG98,AT98)</f>
        <v>0</v>
      </c>
      <c r="AO98" s="124"/>
      <c r="AP98" s="124"/>
      <c r="AQ98" s="126" t="s">
        <v>80</v>
      </c>
      <c r="AR98" s="127"/>
      <c r="AS98" s="128">
        <v>0</v>
      </c>
      <c r="AT98" s="129">
        <f>ROUND(SUM(AV98:AW98),2)</f>
        <v>0</v>
      </c>
      <c r="AU98" s="130">
        <f>'PS 02-02_DDTS - PS 02-02'!P116</f>
        <v>0</v>
      </c>
      <c r="AV98" s="129">
        <f>'PS 02-02_DDTS - PS 02-02'!J33</f>
        <v>0</v>
      </c>
      <c r="AW98" s="129">
        <f>'PS 02-02_DDTS - PS 02-02'!J34</f>
        <v>0</v>
      </c>
      <c r="AX98" s="129">
        <f>'PS 02-02_DDTS - PS 02-02'!J35</f>
        <v>0</v>
      </c>
      <c r="AY98" s="129">
        <f>'PS 02-02_DDTS - PS 02-02'!J36</f>
        <v>0</v>
      </c>
      <c r="AZ98" s="129">
        <f>'PS 02-02_DDTS - PS 02-02'!F33</f>
        <v>0</v>
      </c>
      <c r="BA98" s="129">
        <f>'PS 02-02_DDTS - PS 02-02'!F34</f>
        <v>0</v>
      </c>
      <c r="BB98" s="129">
        <f>'PS 02-02_DDTS - PS 02-02'!F35</f>
        <v>0</v>
      </c>
      <c r="BC98" s="129">
        <f>'PS 02-02_DDTS - PS 02-02'!F36</f>
        <v>0</v>
      </c>
      <c r="BD98" s="131">
        <f>'PS 02-02_DDTS - PS 02-02'!F37</f>
        <v>0</v>
      </c>
      <c r="BE98" s="7"/>
      <c r="BT98" s="132" t="s">
        <v>81</v>
      </c>
      <c r="BV98" s="132" t="s">
        <v>75</v>
      </c>
      <c r="BW98" s="132" t="s">
        <v>92</v>
      </c>
      <c r="BX98" s="132" t="s">
        <v>5</v>
      </c>
      <c r="CL98" s="132" t="s">
        <v>1</v>
      </c>
      <c r="CM98" s="132" t="s">
        <v>83</v>
      </c>
    </row>
    <row r="99" s="7" customFormat="1" ht="24.75" customHeight="1">
      <c r="A99" s="120" t="s">
        <v>77</v>
      </c>
      <c r="B99" s="121"/>
      <c r="C99" s="122"/>
      <c r="D99" s="123" t="s">
        <v>93</v>
      </c>
      <c r="E99" s="123"/>
      <c r="F99" s="123"/>
      <c r="G99" s="123"/>
      <c r="H99" s="123"/>
      <c r="I99" s="124"/>
      <c r="J99" s="123" t="s">
        <v>94</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'PS 02-11_MK - PS 02-11'!J30</f>
        <v>0</v>
      </c>
      <c r="AH99" s="124"/>
      <c r="AI99" s="124"/>
      <c r="AJ99" s="124"/>
      <c r="AK99" s="124"/>
      <c r="AL99" s="124"/>
      <c r="AM99" s="124"/>
      <c r="AN99" s="125">
        <f>SUM(AG99,AT99)</f>
        <v>0</v>
      </c>
      <c r="AO99" s="124"/>
      <c r="AP99" s="124"/>
      <c r="AQ99" s="126" t="s">
        <v>80</v>
      </c>
      <c r="AR99" s="127"/>
      <c r="AS99" s="128">
        <v>0</v>
      </c>
      <c r="AT99" s="129">
        <f>ROUND(SUM(AV99:AW99),2)</f>
        <v>0</v>
      </c>
      <c r="AU99" s="130">
        <f>'PS 02-11_MK - PS 02-11'!P116</f>
        <v>0</v>
      </c>
      <c r="AV99" s="129">
        <f>'PS 02-11_MK - PS 02-11'!J33</f>
        <v>0</v>
      </c>
      <c r="AW99" s="129">
        <f>'PS 02-11_MK - PS 02-11'!J34</f>
        <v>0</v>
      </c>
      <c r="AX99" s="129">
        <f>'PS 02-11_MK - PS 02-11'!J35</f>
        <v>0</v>
      </c>
      <c r="AY99" s="129">
        <f>'PS 02-11_MK - PS 02-11'!J36</f>
        <v>0</v>
      </c>
      <c r="AZ99" s="129">
        <f>'PS 02-11_MK - PS 02-11'!F33</f>
        <v>0</v>
      </c>
      <c r="BA99" s="129">
        <f>'PS 02-11_MK - PS 02-11'!F34</f>
        <v>0</v>
      </c>
      <c r="BB99" s="129">
        <f>'PS 02-11_MK - PS 02-11'!F35</f>
        <v>0</v>
      </c>
      <c r="BC99" s="129">
        <f>'PS 02-11_MK - PS 02-11'!F36</f>
        <v>0</v>
      </c>
      <c r="BD99" s="131">
        <f>'PS 02-11_MK - PS 02-11'!F37</f>
        <v>0</v>
      </c>
      <c r="BE99" s="7"/>
      <c r="BT99" s="132" t="s">
        <v>81</v>
      </c>
      <c r="BV99" s="132" t="s">
        <v>75</v>
      </c>
      <c r="BW99" s="132" t="s">
        <v>95</v>
      </c>
      <c r="BX99" s="132" t="s">
        <v>5</v>
      </c>
      <c r="CL99" s="132" t="s">
        <v>1</v>
      </c>
      <c r="CM99" s="132" t="s">
        <v>83</v>
      </c>
    </row>
    <row r="100" s="7" customFormat="1" ht="24.75" customHeight="1">
      <c r="A100" s="120" t="s">
        <v>77</v>
      </c>
      <c r="B100" s="121"/>
      <c r="C100" s="122"/>
      <c r="D100" s="123" t="s">
        <v>96</v>
      </c>
      <c r="E100" s="123"/>
      <c r="F100" s="123"/>
      <c r="G100" s="123"/>
      <c r="H100" s="123"/>
      <c r="I100" s="124"/>
      <c r="J100" s="123" t="s">
        <v>97</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'PS 02-12_MK - PS 02-12'!J30</f>
        <v>0</v>
      </c>
      <c r="AH100" s="124"/>
      <c r="AI100" s="124"/>
      <c r="AJ100" s="124"/>
      <c r="AK100" s="124"/>
      <c r="AL100" s="124"/>
      <c r="AM100" s="124"/>
      <c r="AN100" s="125">
        <f>SUM(AG100,AT100)</f>
        <v>0</v>
      </c>
      <c r="AO100" s="124"/>
      <c r="AP100" s="124"/>
      <c r="AQ100" s="126" t="s">
        <v>80</v>
      </c>
      <c r="AR100" s="127"/>
      <c r="AS100" s="128">
        <v>0</v>
      </c>
      <c r="AT100" s="129">
        <f>ROUND(SUM(AV100:AW100),2)</f>
        <v>0</v>
      </c>
      <c r="AU100" s="130">
        <f>'PS 02-12_MK - PS 02-12'!P116</f>
        <v>0</v>
      </c>
      <c r="AV100" s="129">
        <f>'PS 02-12_MK - PS 02-12'!J33</f>
        <v>0</v>
      </c>
      <c r="AW100" s="129">
        <f>'PS 02-12_MK - PS 02-12'!J34</f>
        <v>0</v>
      </c>
      <c r="AX100" s="129">
        <f>'PS 02-12_MK - PS 02-12'!J35</f>
        <v>0</v>
      </c>
      <c r="AY100" s="129">
        <f>'PS 02-12_MK - PS 02-12'!J36</f>
        <v>0</v>
      </c>
      <c r="AZ100" s="129">
        <f>'PS 02-12_MK - PS 02-12'!F33</f>
        <v>0</v>
      </c>
      <c r="BA100" s="129">
        <f>'PS 02-12_MK - PS 02-12'!F34</f>
        <v>0</v>
      </c>
      <c r="BB100" s="129">
        <f>'PS 02-12_MK - PS 02-12'!F35</f>
        <v>0</v>
      </c>
      <c r="BC100" s="129">
        <f>'PS 02-12_MK - PS 02-12'!F36</f>
        <v>0</v>
      </c>
      <c r="BD100" s="131">
        <f>'PS 02-12_MK - PS 02-12'!F37</f>
        <v>0</v>
      </c>
      <c r="BE100" s="7"/>
      <c r="BT100" s="132" t="s">
        <v>81</v>
      </c>
      <c r="BV100" s="132" t="s">
        <v>75</v>
      </c>
      <c r="BW100" s="132" t="s">
        <v>98</v>
      </c>
      <c r="BX100" s="132" t="s">
        <v>5</v>
      </c>
      <c r="CL100" s="132" t="s">
        <v>1</v>
      </c>
      <c r="CM100" s="132" t="s">
        <v>83</v>
      </c>
    </row>
    <row r="101" s="7" customFormat="1" ht="37.5" customHeight="1">
      <c r="A101" s="120" t="s">
        <v>77</v>
      </c>
      <c r="B101" s="121"/>
      <c r="C101" s="122"/>
      <c r="D101" s="123" t="s">
        <v>99</v>
      </c>
      <c r="E101" s="123"/>
      <c r="F101" s="123"/>
      <c r="G101" s="123"/>
      <c r="H101" s="123"/>
      <c r="I101" s="124"/>
      <c r="J101" s="123" t="s">
        <v>100</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'PS 02-31_Zapojovac - PS 0...'!J30</f>
        <v>0</v>
      </c>
      <c r="AH101" s="124"/>
      <c r="AI101" s="124"/>
      <c r="AJ101" s="124"/>
      <c r="AK101" s="124"/>
      <c r="AL101" s="124"/>
      <c r="AM101" s="124"/>
      <c r="AN101" s="125">
        <f>SUM(AG101,AT101)</f>
        <v>0</v>
      </c>
      <c r="AO101" s="124"/>
      <c r="AP101" s="124"/>
      <c r="AQ101" s="126" t="s">
        <v>80</v>
      </c>
      <c r="AR101" s="127"/>
      <c r="AS101" s="128">
        <v>0</v>
      </c>
      <c r="AT101" s="129">
        <f>ROUND(SUM(AV101:AW101),2)</f>
        <v>0</v>
      </c>
      <c r="AU101" s="130">
        <f>'PS 02-31_Zapojovac - PS 0...'!P116</f>
        <v>0</v>
      </c>
      <c r="AV101" s="129">
        <f>'PS 02-31_Zapojovac - PS 0...'!J33</f>
        <v>0</v>
      </c>
      <c r="AW101" s="129">
        <f>'PS 02-31_Zapojovac - PS 0...'!J34</f>
        <v>0</v>
      </c>
      <c r="AX101" s="129">
        <f>'PS 02-31_Zapojovac - PS 0...'!J35</f>
        <v>0</v>
      </c>
      <c r="AY101" s="129">
        <f>'PS 02-31_Zapojovac - PS 0...'!J36</f>
        <v>0</v>
      </c>
      <c r="AZ101" s="129">
        <f>'PS 02-31_Zapojovac - PS 0...'!F33</f>
        <v>0</v>
      </c>
      <c r="BA101" s="129">
        <f>'PS 02-31_Zapojovac - PS 0...'!F34</f>
        <v>0</v>
      </c>
      <c r="BB101" s="129">
        <f>'PS 02-31_Zapojovac - PS 0...'!F35</f>
        <v>0</v>
      </c>
      <c r="BC101" s="129">
        <f>'PS 02-31_Zapojovac - PS 0...'!F36</f>
        <v>0</v>
      </c>
      <c r="BD101" s="131">
        <f>'PS 02-31_Zapojovac - PS 0...'!F37</f>
        <v>0</v>
      </c>
      <c r="BE101" s="7"/>
      <c r="BT101" s="132" t="s">
        <v>81</v>
      </c>
      <c r="BV101" s="132" t="s">
        <v>75</v>
      </c>
      <c r="BW101" s="132" t="s">
        <v>101</v>
      </c>
      <c r="BX101" s="132" t="s">
        <v>5</v>
      </c>
      <c r="CL101" s="132" t="s">
        <v>1</v>
      </c>
      <c r="CM101" s="132" t="s">
        <v>83</v>
      </c>
    </row>
    <row r="102" s="7" customFormat="1" ht="37.5" customHeight="1">
      <c r="A102" s="120" t="s">
        <v>77</v>
      </c>
      <c r="B102" s="121"/>
      <c r="C102" s="122"/>
      <c r="D102" s="123" t="s">
        <v>102</v>
      </c>
      <c r="E102" s="123"/>
      <c r="F102" s="123"/>
      <c r="G102" s="123"/>
      <c r="H102" s="123"/>
      <c r="I102" s="124"/>
      <c r="J102" s="123" t="s">
        <v>103</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'PS 02-32_Zapojovac - PS 0...'!J30</f>
        <v>0</v>
      </c>
      <c r="AH102" s="124"/>
      <c r="AI102" s="124"/>
      <c r="AJ102" s="124"/>
      <c r="AK102" s="124"/>
      <c r="AL102" s="124"/>
      <c r="AM102" s="124"/>
      <c r="AN102" s="125">
        <f>SUM(AG102,AT102)</f>
        <v>0</v>
      </c>
      <c r="AO102" s="124"/>
      <c r="AP102" s="124"/>
      <c r="AQ102" s="126" t="s">
        <v>80</v>
      </c>
      <c r="AR102" s="127"/>
      <c r="AS102" s="128">
        <v>0</v>
      </c>
      <c r="AT102" s="129">
        <f>ROUND(SUM(AV102:AW102),2)</f>
        <v>0</v>
      </c>
      <c r="AU102" s="130">
        <f>'PS 02-32_Zapojovac - PS 0...'!P116</f>
        <v>0</v>
      </c>
      <c r="AV102" s="129">
        <f>'PS 02-32_Zapojovac - PS 0...'!J33</f>
        <v>0</v>
      </c>
      <c r="AW102" s="129">
        <f>'PS 02-32_Zapojovac - PS 0...'!J34</f>
        <v>0</v>
      </c>
      <c r="AX102" s="129">
        <f>'PS 02-32_Zapojovac - PS 0...'!J35</f>
        <v>0</v>
      </c>
      <c r="AY102" s="129">
        <f>'PS 02-32_Zapojovac - PS 0...'!J36</f>
        <v>0</v>
      </c>
      <c r="AZ102" s="129">
        <f>'PS 02-32_Zapojovac - PS 0...'!F33</f>
        <v>0</v>
      </c>
      <c r="BA102" s="129">
        <f>'PS 02-32_Zapojovac - PS 0...'!F34</f>
        <v>0</v>
      </c>
      <c r="BB102" s="129">
        <f>'PS 02-32_Zapojovac - PS 0...'!F35</f>
        <v>0</v>
      </c>
      <c r="BC102" s="129">
        <f>'PS 02-32_Zapojovac - PS 0...'!F36</f>
        <v>0</v>
      </c>
      <c r="BD102" s="131">
        <f>'PS 02-32_Zapojovac - PS 0...'!F37</f>
        <v>0</v>
      </c>
      <c r="BE102" s="7"/>
      <c r="BT102" s="132" t="s">
        <v>81</v>
      </c>
      <c r="BV102" s="132" t="s">
        <v>75</v>
      </c>
      <c r="BW102" s="132" t="s">
        <v>104</v>
      </c>
      <c r="BX102" s="132" t="s">
        <v>5</v>
      </c>
      <c r="CL102" s="132" t="s">
        <v>1</v>
      </c>
      <c r="CM102" s="132" t="s">
        <v>83</v>
      </c>
    </row>
    <row r="103" s="7" customFormat="1" ht="37.5" customHeight="1">
      <c r="A103" s="120" t="s">
        <v>77</v>
      </c>
      <c r="B103" s="121"/>
      <c r="C103" s="122"/>
      <c r="D103" s="123" t="s">
        <v>105</v>
      </c>
      <c r="E103" s="123"/>
      <c r="F103" s="123"/>
      <c r="G103" s="123"/>
      <c r="H103" s="123"/>
      <c r="I103" s="124"/>
      <c r="J103" s="123" t="s">
        <v>106</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'PS 02-41_PZTS_PZZ - PS 02-41'!J30</f>
        <v>0</v>
      </c>
      <c r="AH103" s="124"/>
      <c r="AI103" s="124"/>
      <c r="AJ103" s="124"/>
      <c r="AK103" s="124"/>
      <c r="AL103" s="124"/>
      <c r="AM103" s="124"/>
      <c r="AN103" s="125">
        <f>SUM(AG103,AT103)</f>
        <v>0</v>
      </c>
      <c r="AO103" s="124"/>
      <c r="AP103" s="124"/>
      <c r="AQ103" s="126" t="s">
        <v>80</v>
      </c>
      <c r="AR103" s="127"/>
      <c r="AS103" s="128">
        <v>0</v>
      </c>
      <c r="AT103" s="129">
        <f>ROUND(SUM(AV103:AW103),2)</f>
        <v>0</v>
      </c>
      <c r="AU103" s="130">
        <f>'PS 02-41_PZTS_PZZ - PS 02-41'!P116</f>
        <v>0</v>
      </c>
      <c r="AV103" s="129">
        <f>'PS 02-41_PZTS_PZZ - PS 02-41'!J33</f>
        <v>0</v>
      </c>
      <c r="AW103" s="129">
        <f>'PS 02-41_PZTS_PZZ - PS 02-41'!J34</f>
        <v>0</v>
      </c>
      <c r="AX103" s="129">
        <f>'PS 02-41_PZTS_PZZ - PS 02-41'!J35</f>
        <v>0</v>
      </c>
      <c r="AY103" s="129">
        <f>'PS 02-41_PZTS_PZZ - PS 02-41'!J36</f>
        <v>0</v>
      </c>
      <c r="AZ103" s="129">
        <f>'PS 02-41_PZTS_PZZ - PS 02-41'!F33</f>
        <v>0</v>
      </c>
      <c r="BA103" s="129">
        <f>'PS 02-41_PZTS_PZZ - PS 02-41'!F34</f>
        <v>0</v>
      </c>
      <c r="BB103" s="129">
        <f>'PS 02-41_PZTS_PZZ - PS 02-41'!F35</f>
        <v>0</v>
      </c>
      <c r="BC103" s="129">
        <f>'PS 02-41_PZTS_PZZ - PS 02-41'!F36</f>
        <v>0</v>
      </c>
      <c r="BD103" s="131">
        <f>'PS 02-41_PZTS_PZZ - PS 02-41'!F37</f>
        <v>0</v>
      </c>
      <c r="BE103" s="7"/>
      <c r="BT103" s="132" t="s">
        <v>81</v>
      </c>
      <c r="BV103" s="132" t="s">
        <v>75</v>
      </c>
      <c r="BW103" s="132" t="s">
        <v>107</v>
      </c>
      <c r="BX103" s="132" t="s">
        <v>5</v>
      </c>
      <c r="CL103" s="132" t="s">
        <v>1</v>
      </c>
      <c r="CM103" s="132" t="s">
        <v>83</v>
      </c>
    </row>
    <row r="104" s="7" customFormat="1" ht="50.25" customHeight="1">
      <c r="A104" s="120" t="s">
        <v>77</v>
      </c>
      <c r="B104" s="121"/>
      <c r="C104" s="122"/>
      <c r="D104" s="123" t="s">
        <v>108</v>
      </c>
      <c r="E104" s="123"/>
      <c r="F104" s="123"/>
      <c r="G104" s="123"/>
      <c r="H104" s="123"/>
      <c r="I104" s="124"/>
      <c r="J104" s="123" t="s">
        <v>109</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'PS 02-42_PZTS_Mnisek - PS...'!J30</f>
        <v>0</v>
      </c>
      <c r="AH104" s="124"/>
      <c r="AI104" s="124"/>
      <c r="AJ104" s="124"/>
      <c r="AK104" s="124"/>
      <c r="AL104" s="124"/>
      <c r="AM104" s="124"/>
      <c r="AN104" s="125">
        <f>SUM(AG104,AT104)</f>
        <v>0</v>
      </c>
      <c r="AO104" s="124"/>
      <c r="AP104" s="124"/>
      <c r="AQ104" s="126" t="s">
        <v>80</v>
      </c>
      <c r="AR104" s="127"/>
      <c r="AS104" s="128">
        <v>0</v>
      </c>
      <c r="AT104" s="129">
        <f>ROUND(SUM(AV104:AW104),2)</f>
        <v>0</v>
      </c>
      <c r="AU104" s="130">
        <f>'PS 02-42_PZTS_Mnisek - PS...'!P116</f>
        <v>0</v>
      </c>
      <c r="AV104" s="129">
        <f>'PS 02-42_PZTS_Mnisek - PS...'!J33</f>
        <v>0</v>
      </c>
      <c r="AW104" s="129">
        <f>'PS 02-42_PZTS_Mnisek - PS...'!J34</f>
        <v>0</v>
      </c>
      <c r="AX104" s="129">
        <f>'PS 02-42_PZTS_Mnisek - PS...'!J35</f>
        <v>0</v>
      </c>
      <c r="AY104" s="129">
        <f>'PS 02-42_PZTS_Mnisek - PS...'!J36</f>
        <v>0</v>
      </c>
      <c r="AZ104" s="129">
        <f>'PS 02-42_PZTS_Mnisek - PS...'!F33</f>
        <v>0</v>
      </c>
      <c r="BA104" s="129">
        <f>'PS 02-42_PZTS_Mnisek - PS...'!F34</f>
        <v>0</v>
      </c>
      <c r="BB104" s="129">
        <f>'PS 02-42_PZTS_Mnisek - PS...'!F35</f>
        <v>0</v>
      </c>
      <c r="BC104" s="129">
        <f>'PS 02-42_PZTS_Mnisek - PS...'!F36</f>
        <v>0</v>
      </c>
      <c r="BD104" s="131">
        <f>'PS 02-42_PZTS_Mnisek - PS...'!F37</f>
        <v>0</v>
      </c>
      <c r="BE104" s="7"/>
      <c r="BT104" s="132" t="s">
        <v>81</v>
      </c>
      <c r="BV104" s="132" t="s">
        <v>75</v>
      </c>
      <c r="BW104" s="132" t="s">
        <v>110</v>
      </c>
      <c r="BX104" s="132" t="s">
        <v>5</v>
      </c>
      <c r="CL104" s="132" t="s">
        <v>1</v>
      </c>
      <c r="CM104" s="132" t="s">
        <v>83</v>
      </c>
    </row>
    <row r="105" s="7" customFormat="1" ht="24.75" customHeight="1">
      <c r="A105" s="120" t="s">
        <v>77</v>
      </c>
      <c r="B105" s="121"/>
      <c r="C105" s="122"/>
      <c r="D105" s="123" t="s">
        <v>111</v>
      </c>
      <c r="E105" s="123"/>
      <c r="F105" s="123"/>
      <c r="G105" s="123"/>
      <c r="H105" s="123"/>
      <c r="I105" s="124"/>
      <c r="J105" s="123" t="s">
        <v>112</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'PS 02-51_TK - PS 02-51'!J30</f>
        <v>0</v>
      </c>
      <c r="AH105" s="124"/>
      <c r="AI105" s="124"/>
      <c r="AJ105" s="124"/>
      <c r="AK105" s="124"/>
      <c r="AL105" s="124"/>
      <c r="AM105" s="124"/>
      <c r="AN105" s="125">
        <f>SUM(AG105,AT105)</f>
        <v>0</v>
      </c>
      <c r="AO105" s="124"/>
      <c r="AP105" s="124"/>
      <c r="AQ105" s="126" t="s">
        <v>80</v>
      </c>
      <c r="AR105" s="127"/>
      <c r="AS105" s="128">
        <v>0</v>
      </c>
      <c r="AT105" s="129">
        <f>ROUND(SUM(AV105:AW105),2)</f>
        <v>0</v>
      </c>
      <c r="AU105" s="130">
        <f>'PS 02-51_TK - PS 02-51'!P116</f>
        <v>0</v>
      </c>
      <c r="AV105" s="129">
        <f>'PS 02-51_TK - PS 02-51'!J33</f>
        <v>0</v>
      </c>
      <c r="AW105" s="129">
        <f>'PS 02-51_TK - PS 02-51'!J34</f>
        <v>0</v>
      </c>
      <c r="AX105" s="129">
        <f>'PS 02-51_TK - PS 02-51'!J35</f>
        <v>0</v>
      </c>
      <c r="AY105" s="129">
        <f>'PS 02-51_TK - PS 02-51'!J36</f>
        <v>0</v>
      </c>
      <c r="AZ105" s="129">
        <f>'PS 02-51_TK - PS 02-51'!F33</f>
        <v>0</v>
      </c>
      <c r="BA105" s="129">
        <f>'PS 02-51_TK - PS 02-51'!F34</f>
        <v>0</v>
      </c>
      <c r="BB105" s="129">
        <f>'PS 02-51_TK - PS 02-51'!F35</f>
        <v>0</v>
      </c>
      <c r="BC105" s="129">
        <f>'PS 02-51_TK - PS 02-51'!F36</f>
        <v>0</v>
      </c>
      <c r="BD105" s="131">
        <f>'PS 02-51_TK - PS 02-51'!F37</f>
        <v>0</v>
      </c>
      <c r="BE105" s="7"/>
      <c r="BT105" s="132" t="s">
        <v>81</v>
      </c>
      <c r="BV105" s="132" t="s">
        <v>75</v>
      </c>
      <c r="BW105" s="132" t="s">
        <v>113</v>
      </c>
      <c r="BX105" s="132" t="s">
        <v>5</v>
      </c>
      <c r="CL105" s="132" t="s">
        <v>1</v>
      </c>
      <c r="CM105" s="132" t="s">
        <v>83</v>
      </c>
    </row>
    <row r="106" s="7" customFormat="1" ht="24.75" customHeight="1">
      <c r="A106" s="120" t="s">
        <v>77</v>
      </c>
      <c r="B106" s="121"/>
      <c r="C106" s="122"/>
      <c r="D106" s="123" t="s">
        <v>114</v>
      </c>
      <c r="E106" s="123"/>
      <c r="F106" s="123"/>
      <c r="G106" s="123"/>
      <c r="H106" s="123"/>
      <c r="I106" s="124"/>
      <c r="J106" s="123" t="s">
        <v>115</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'PS 02-52_TK - PS 02-52'!J30</f>
        <v>0</v>
      </c>
      <c r="AH106" s="124"/>
      <c r="AI106" s="124"/>
      <c r="AJ106" s="124"/>
      <c r="AK106" s="124"/>
      <c r="AL106" s="124"/>
      <c r="AM106" s="124"/>
      <c r="AN106" s="125">
        <f>SUM(AG106,AT106)</f>
        <v>0</v>
      </c>
      <c r="AO106" s="124"/>
      <c r="AP106" s="124"/>
      <c r="AQ106" s="126" t="s">
        <v>80</v>
      </c>
      <c r="AR106" s="127"/>
      <c r="AS106" s="128">
        <v>0</v>
      </c>
      <c r="AT106" s="129">
        <f>ROUND(SUM(AV106:AW106),2)</f>
        <v>0</v>
      </c>
      <c r="AU106" s="130">
        <f>'PS 02-52_TK - PS 02-52'!P116</f>
        <v>0</v>
      </c>
      <c r="AV106" s="129">
        <f>'PS 02-52_TK - PS 02-52'!J33</f>
        <v>0</v>
      </c>
      <c r="AW106" s="129">
        <f>'PS 02-52_TK - PS 02-52'!J34</f>
        <v>0</v>
      </c>
      <c r="AX106" s="129">
        <f>'PS 02-52_TK - PS 02-52'!J35</f>
        <v>0</v>
      </c>
      <c r="AY106" s="129">
        <f>'PS 02-52_TK - PS 02-52'!J36</f>
        <v>0</v>
      </c>
      <c r="AZ106" s="129">
        <f>'PS 02-52_TK - PS 02-52'!F33</f>
        <v>0</v>
      </c>
      <c r="BA106" s="129">
        <f>'PS 02-52_TK - PS 02-52'!F34</f>
        <v>0</v>
      </c>
      <c r="BB106" s="129">
        <f>'PS 02-52_TK - PS 02-52'!F35</f>
        <v>0</v>
      </c>
      <c r="BC106" s="129">
        <f>'PS 02-52_TK - PS 02-52'!F36</f>
        <v>0</v>
      </c>
      <c r="BD106" s="131">
        <f>'PS 02-52_TK - PS 02-52'!F37</f>
        <v>0</v>
      </c>
      <c r="BE106" s="7"/>
      <c r="BT106" s="132" t="s">
        <v>81</v>
      </c>
      <c r="BV106" s="132" t="s">
        <v>75</v>
      </c>
      <c r="BW106" s="132" t="s">
        <v>116</v>
      </c>
      <c r="BX106" s="132" t="s">
        <v>5</v>
      </c>
      <c r="CL106" s="132" t="s">
        <v>1</v>
      </c>
      <c r="CM106" s="132" t="s">
        <v>83</v>
      </c>
    </row>
    <row r="107" s="7" customFormat="1" ht="24.75" customHeight="1">
      <c r="A107" s="120" t="s">
        <v>77</v>
      </c>
      <c r="B107" s="121"/>
      <c r="C107" s="122"/>
      <c r="D107" s="123" t="s">
        <v>117</v>
      </c>
      <c r="E107" s="123"/>
      <c r="F107" s="123"/>
      <c r="G107" s="123"/>
      <c r="H107" s="123"/>
      <c r="I107" s="124"/>
      <c r="J107" s="123" t="s">
        <v>118</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'PS 02-71_Sdel - PS 02-71'!J30</f>
        <v>0</v>
      </c>
      <c r="AH107" s="124"/>
      <c r="AI107" s="124"/>
      <c r="AJ107" s="124"/>
      <c r="AK107" s="124"/>
      <c r="AL107" s="124"/>
      <c r="AM107" s="124"/>
      <c r="AN107" s="125">
        <f>SUM(AG107,AT107)</f>
        <v>0</v>
      </c>
      <c r="AO107" s="124"/>
      <c r="AP107" s="124"/>
      <c r="AQ107" s="126" t="s">
        <v>80</v>
      </c>
      <c r="AR107" s="127"/>
      <c r="AS107" s="128">
        <v>0</v>
      </c>
      <c r="AT107" s="129">
        <f>ROUND(SUM(AV107:AW107),2)</f>
        <v>0</v>
      </c>
      <c r="AU107" s="130">
        <f>'PS 02-71_Sdel - PS 02-71'!P116</f>
        <v>0</v>
      </c>
      <c r="AV107" s="129">
        <f>'PS 02-71_Sdel - PS 02-71'!J33</f>
        <v>0</v>
      </c>
      <c r="AW107" s="129">
        <f>'PS 02-71_Sdel - PS 02-71'!J34</f>
        <v>0</v>
      </c>
      <c r="AX107" s="129">
        <f>'PS 02-71_Sdel - PS 02-71'!J35</f>
        <v>0</v>
      </c>
      <c r="AY107" s="129">
        <f>'PS 02-71_Sdel - PS 02-71'!J36</f>
        <v>0</v>
      </c>
      <c r="AZ107" s="129">
        <f>'PS 02-71_Sdel - PS 02-71'!F33</f>
        <v>0</v>
      </c>
      <c r="BA107" s="129">
        <f>'PS 02-71_Sdel - PS 02-71'!F34</f>
        <v>0</v>
      </c>
      <c r="BB107" s="129">
        <f>'PS 02-71_Sdel - PS 02-71'!F35</f>
        <v>0</v>
      </c>
      <c r="BC107" s="129">
        <f>'PS 02-71_Sdel - PS 02-71'!F36</f>
        <v>0</v>
      </c>
      <c r="BD107" s="131">
        <f>'PS 02-71_Sdel - PS 02-71'!F37</f>
        <v>0</v>
      </c>
      <c r="BE107" s="7"/>
      <c r="BT107" s="132" t="s">
        <v>81</v>
      </c>
      <c r="BV107" s="132" t="s">
        <v>75</v>
      </c>
      <c r="BW107" s="132" t="s">
        <v>119</v>
      </c>
      <c r="BX107" s="132" t="s">
        <v>5</v>
      </c>
      <c r="CL107" s="132" t="s">
        <v>1</v>
      </c>
      <c r="CM107" s="132" t="s">
        <v>83</v>
      </c>
    </row>
    <row r="108" s="7" customFormat="1" ht="24.75" customHeight="1">
      <c r="A108" s="120" t="s">
        <v>77</v>
      </c>
      <c r="B108" s="121"/>
      <c r="C108" s="122"/>
      <c r="D108" s="123" t="s">
        <v>120</v>
      </c>
      <c r="E108" s="123"/>
      <c r="F108" s="123"/>
      <c r="G108" s="123"/>
      <c r="H108" s="123"/>
      <c r="I108" s="124"/>
      <c r="J108" s="123" t="s">
        <v>121</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'PS 02-72_Sdel - PS 02-72'!J30</f>
        <v>0</v>
      </c>
      <c r="AH108" s="124"/>
      <c r="AI108" s="124"/>
      <c r="AJ108" s="124"/>
      <c r="AK108" s="124"/>
      <c r="AL108" s="124"/>
      <c r="AM108" s="124"/>
      <c r="AN108" s="125">
        <f>SUM(AG108,AT108)</f>
        <v>0</v>
      </c>
      <c r="AO108" s="124"/>
      <c r="AP108" s="124"/>
      <c r="AQ108" s="126" t="s">
        <v>80</v>
      </c>
      <c r="AR108" s="127"/>
      <c r="AS108" s="128">
        <v>0</v>
      </c>
      <c r="AT108" s="129">
        <f>ROUND(SUM(AV108:AW108),2)</f>
        <v>0</v>
      </c>
      <c r="AU108" s="130">
        <f>'PS 02-72_Sdel - PS 02-72'!P116</f>
        <v>0</v>
      </c>
      <c r="AV108" s="129">
        <f>'PS 02-72_Sdel - PS 02-72'!J33</f>
        <v>0</v>
      </c>
      <c r="AW108" s="129">
        <f>'PS 02-72_Sdel - PS 02-72'!J34</f>
        <v>0</v>
      </c>
      <c r="AX108" s="129">
        <f>'PS 02-72_Sdel - PS 02-72'!J35</f>
        <v>0</v>
      </c>
      <c r="AY108" s="129">
        <f>'PS 02-72_Sdel - PS 02-72'!J36</f>
        <v>0</v>
      </c>
      <c r="AZ108" s="129">
        <f>'PS 02-72_Sdel - PS 02-72'!F33</f>
        <v>0</v>
      </c>
      <c r="BA108" s="129">
        <f>'PS 02-72_Sdel - PS 02-72'!F34</f>
        <v>0</v>
      </c>
      <c r="BB108" s="129">
        <f>'PS 02-72_Sdel - PS 02-72'!F35</f>
        <v>0</v>
      </c>
      <c r="BC108" s="129">
        <f>'PS 02-72_Sdel - PS 02-72'!F36</f>
        <v>0</v>
      </c>
      <c r="BD108" s="131">
        <f>'PS 02-72_Sdel - PS 02-72'!F37</f>
        <v>0</v>
      </c>
      <c r="BE108" s="7"/>
      <c r="BT108" s="132" t="s">
        <v>81</v>
      </c>
      <c r="BV108" s="132" t="s">
        <v>75</v>
      </c>
      <c r="BW108" s="132" t="s">
        <v>122</v>
      </c>
      <c r="BX108" s="132" t="s">
        <v>5</v>
      </c>
      <c r="CL108" s="132" t="s">
        <v>1</v>
      </c>
      <c r="CM108" s="132" t="s">
        <v>83</v>
      </c>
    </row>
    <row r="109" s="7" customFormat="1" ht="24.75" customHeight="1">
      <c r="A109" s="120" t="s">
        <v>77</v>
      </c>
      <c r="B109" s="121"/>
      <c r="C109" s="122"/>
      <c r="D109" s="123" t="s">
        <v>123</v>
      </c>
      <c r="E109" s="123"/>
      <c r="F109" s="123"/>
      <c r="G109" s="123"/>
      <c r="H109" s="123"/>
      <c r="I109" s="124"/>
      <c r="J109" s="123" t="s">
        <v>124</v>
      </c>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5">
        <f>'SO 10-01 - Liberec – Mníš...'!J30</f>
        <v>0</v>
      </c>
      <c r="AH109" s="124"/>
      <c r="AI109" s="124"/>
      <c r="AJ109" s="124"/>
      <c r="AK109" s="124"/>
      <c r="AL109" s="124"/>
      <c r="AM109" s="124"/>
      <c r="AN109" s="125">
        <f>SUM(AG109,AT109)</f>
        <v>0</v>
      </c>
      <c r="AO109" s="124"/>
      <c r="AP109" s="124"/>
      <c r="AQ109" s="126" t="s">
        <v>80</v>
      </c>
      <c r="AR109" s="127"/>
      <c r="AS109" s="128">
        <v>0</v>
      </c>
      <c r="AT109" s="129">
        <f>ROUND(SUM(AV109:AW109),2)</f>
        <v>0</v>
      </c>
      <c r="AU109" s="130">
        <f>'SO 10-01 - Liberec – Mníš...'!P119</f>
        <v>0</v>
      </c>
      <c r="AV109" s="129">
        <f>'SO 10-01 - Liberec – Mníš...'!J33</f>
        <v>0</v>
      </c>
      <c r="AW109" s="129">
        <f>'SO 10-01 - Liberec – Mníš...'!J34</f>
        <v>0</v>
      </c>
      <c r="AX109" s="129">
        <f>'SO 10-01 - Liberec – Mníš...'!J35</f>
        <v>0</v>
      </c>
      <c r="AY109" s="129">
        <f>'SO 10-01 - Liberec – Mníš...'!J36</f>
        <v>0</v>
      </c>
      <c r="AZ109" s="129">
        <f>'SO 10-01 - Liberec – Mníš...'!F33</f>
        <v>0</v>
      </c>
      <c r="BA109" s="129">
        <f>'SO 10-01 - Liberec – Mníš...'!F34</f>
        <v>0</v>
      </c>
      <c r="BB109" s="129">
        <f>'SO 10-01 - Liberec – Mníš...'!F35</f>
        <v>0</v>
      </c>
      <c r="BC109" s="129">
        <f>'SO 10-01 - Liberec – Mníš...'!F36</f>
        <v>0</v>
      </c>
      <c r="BD109" s="131">
        <f>'SO 10-01 - Liberec – Mníš...'!F37</f>
        <v>0</v>
      </c>
      <c r="BE109" s="7"/>
      <c r="BT109" s="132" t="s">
        <v>81</v>
      </c>
      <c r="BV109" s="132" t="s">
        <v>75</v>
      </c>
      <c r="BW109" s="132" t="s">
        <v>125</v>
      </c>
      <c r="BX109" s="132" t="s">
        <v>5</v>
      </c>
      <c r="CL109" s="132" t="s">
        <v>1</v>
      </c>
      <c r="CM109" s="132" t="s">
        <v>83</v>
      </c>
    </row>
    <row r="110" s="7" customFormat="1" ht="24.75" customHeight="1">
      <c r="A110" s="120" t="s">
        <v>77</v>
      </c>
      <c r="B110" s="121"/>
      <c r="C110" s="122"/>
      <c r="D110" s="123" t="s">
        <v>126</v>
      </c>
      <c r="E110" s="123"/>
      <c r="F110" s="123"/>
      <c r="G110" s="123"/>
      <c r="H110" s="123"/>
      <c r="I110" s="124"/>
      <c r="J110" s="123" t="s">
        <v>127</v>
      </c>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5">
        <f>'SO 10-01.1 -  Liberec – M...'!J30</f>
        <v>0</v>
      </c>
      <c r="AH110" s="124"/>
      <c r="AI110" s="124"/>
      <c r="AJ110" s="124"/>
      <c r="AK110" s="124"/>
      <c r="AL110" s="124"/>
      <c r="AM110" s="124"/>
      <c r="AN110" s="125">
        <f>SUM(AG110,AT110)</f>
        <v>0</v>
      </c>
      <c r="AO110" s="124"/>
      <c r="AP110" s="124"/>
      <c r="AQ110" s="126" t="s">
        <v>80</v>
      </c>
      <c r="AR110" s="127"/>
      <c r="AS110" s="128">
        <v>0</v>
      </c>
      <c r="AT110" s="129">
        <f>ROUND(SUM(AV110:AW110),2)</f>
        <v>0</v>
      </c>
      <c r="AU110" s="130">
        <f>'SO 10-01.1 -  Liberec – M...'!P119</f>
        <v>0</v>
      </c>
      <c r="AV110" s="129">
        <f>'SO 10-01.1 -  Liberec – M...'!J33</f>
        <v>0</v>
      </c>
      <c r="AW110" s="129">
        <f>'SO 10-01.1 -  Liberec – M...'!J34</f>
        <v>0</v>
      </c>
      <c r="AX110" s="129">
        <f>'SO 10-01.1 -  Liberec – M...'!J35</f>
        <v>0</v>
      </c>
      <c r="AY110" s="129">
        <f>'SO 10-01.1 -  Liberec – M...'!J36</f>
        <v>0</v>
      </c>
      <c r="AZ110" s="129">
        <f>'SO 10-01.1 -  Liberec – M...'!F33</f>
        <v>0</v>
      </c>
      <c r="BA110" s="129">
        <f>'SO 10-01.1 -  Liberec – M...'!F34</f>
        <v>0</v>
      </c>
      <c r="BB110" s="129">
        <f>'SO 10-01.1 -  Liberec – M...'!F35</f>
        <v>0</v>
      </c>
      <c r="BC110" s="129">
        <f>'SO 10-01.1 -  Liberec – M...'!F36</f>
        <v>0</v>
      </c>
      <c r="BD110" s="131">
        <f>'SO 10-01.1 -  Liberec – M...'!F37</f>
        <v>0</v>
      </c>
      <c r="BE110" s="7"/>
      <c r="BT110" s="132" t="s">
        <v>81</v>
      </c>
      <c r="BV110" s="132" t="s">
        <v>75</v>
      </c>
      <c r="BW110" s="132" t="s">
        <v>128</v>
      </c>
      <c r="BX110" s="132" t="s">
        <v>5</v>
      </c>
      <c r="CL110" s="132" t="s">
        <v>1</v>
      </c>
      <c r="CM110" s="132" t="s">
        <v>83</v>
      </c>
    </row>
    <row r="111" s="7" customFormat="1" ht="24.75" customHeight="1">
      <c r="A111" s="120" t="s">
        <v>77</v>
      </c>
      <c r="B111" s="121"/>
      <c r="C111" s="122"/>
      <c r="D111" s="123" t="s">
        <v>129</v>
      </c>
      <c r="E111" s="123"/>
      <c r="F111" s="123"/>
      <c r="G111" s="123"/>
      <c r="H111" s="123"/>
      <c r="I111" s="124"/>
      <c r="J111" s="123" t="s">
        <v>130</v>
      </c>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5">
        <f>'SO 10-02 - ŽST Mníšek u L...'!J30</f>
        <v>0</v>
      </c>
      <c r="AH111" s="124"/>
      <c r="AI111" s="124"/>
      <c r="AJ111" s="124"/>
      <c r="AK111" s="124"/>
      <c r="AL111" s="124"/>
      <c r="AM111" s="124"/>
      <c r="AN111" s="125">
        <f>SUM(AG111,AT111)</f>
        <v>0</v>
      </c>
      <c r="AO111" s="124"/>
      <c r="AP111" s="124"/>
      <c r="AQ111" s="126" t="s">
        <v>80</v>
      </c>
      <c r="AR111" s="127"/>
      <c r="AS111" s="128">
        <v>0</v>
      </c>
      <c r="AT111" s="129">
        <f>ROUND(SUM(AV111:AW111),2)</f>
        <v>0</v>
      </c>
      <c r="AU111" s="130">
        <f>'SO 10-02 - ŽST Mníšek u L...'!P119</f>
        <v>0</v>
      </c>
      <c r="AV111" s="129">
        <f>'SO 10-02 - ŽST Mníšek u L...'!J33</f>
        <v>0</v>
      </c>
      <c r="AW111" s="129">
        <f>'SO 10-02 - ŽST Mníšek u L...'!J34</f>
        <v>0</v>
      </c>
      <c r="AX111" s="129">
        <f>'SO 10-02 - ŽST Mníšek u L...'!J35</f>
        <v>0</v>
      </c>
      <c r="AY111" s="129">
        <f>'SO 10-02 - ŽST Mníšek u L...'!J36</f>
        <v>0</v>
      </c>
      <c r="AZ111" s="129">
        <f>'SO 10-02 - ŽST Mníšek u L...'!F33</f>
        <v>0</v>
      </c>
      <c r="BA111" s="129">
        <f>'SO 10-02 - ŽST Mníšek u L...'!F34</f>
        <v>0</v>
      </c>
      <c r="BB111" s="129">
        <f>'SO 10-02 - ŽST Mníšek u L...'!F35</f>
        <v>0</v>
      </c>
      <c r="BC111" s="129">
        <f>'SO 10-02 - ŽST Mníšek u L...'!F36</f>
        <v>0</v>
      </c>
      <c r="BD111" s="131">
        <f>'SO 10-02 - ŽST Mníšek u L...'!F37</f>
        <v>0</v>
      </c>
      <c r="BE111" s="7"/>
      <c r="BT111" s="132" t="s">
        <v>81</v>
      </c>
      <c r="BV111" s="132" t="s">
        <v>75</v>
      </c>
      <c r="BW111" s="132" t="s">
        <v>131</v>
      </c>
      <c r="BX111" s="132" t="s">
        <v>5</v>
      </c>
      <c r="CL111" s="132" t="s">
        <v>1</v>
      </c>
      <c r="CM111" s="132" t="s">
        <v>83</v>
      </c>
    </row>
    <row r="112" s="7" customFormat="1" ht="24.75" customHeight="1">
      <c r="A112" s="120" t="s">
        <v>77</v>
      </c>
      <c r="B112" s="121"/>
      <c r="C112" s="122"/>
      <c r="D112" s="123" t="s">
        <v>132</v>
      </c>
      <c r="E112" s="123"/>
      <c r="F112" s="123"/>
      <c r="G112" s="123"/>
      <c r="H112" s="123"/>
      <c r="I112" s="124"/>
      <c r="J112" s="123" t="s">
        <v>133</v>
      </c>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5">
        <f>'SO 11-02 - ŽST Mníšek u L...'!J30</f>
        <v>0</v>
      </c>
      <c r="AH112" s="124"/>
      <c r="AI112" s="124"/>
      <c r="AJ112" s="124"/>
      <c r="AK112" s="124"/>
      <c r="AL112" s="124"/>
      <c r="AM112" s="124"/>
      <c r="AN112" s="125">
        <f>SUM(AG112,AT112)</f>
        <v>0</v>
      </c>
      <c r="AO112" s="124"/>
      <c r="AP112" s="124"/>
      <c r="AQ112" s="126" t="s">
        <v>80</v>
      </c>
      <c r="AR112" s="127"/>
      <c r="AS112" s="128">
        <v>0</v>
      </c>
      <c r="AT112" s="129">
        <f>ROUND(SUM(AV112:AW112),2)</f>
        <v>0</v>
      </c>
      <c r="AU112" s="130">
        <f>'SO 11-02 - ŽST Mníšek u L...'!P119</f>
        <v>0</v>
      </c>
      <c r="AV112" s="129">
        <f>'SO 11-02 - ŽST Mníšek u L...'!J33</f>
        <v>0</v>
      </c>
      <c r="AW112" s="129">
        <f>'SO 11-02 - ŽST Mníšek u L...'!J34</f>
        <v>0</v>
      </c>
      <c r="AX112" s="129">
        <f>'SO 11-02 - ŽST Mníšek u L...'!J35</f>
        <v>0</v>
      </c>
      <c r="AY112" s="129">
        <f>'SO 11-02 - ŽST Mníšek u L...'!J36</f>
        <v>0</v>
      </c>
      <c r="AZ112" s="129">
        <f>'SO 11-02 - ŽST Mníšek u L...'!F33</f>
        <v>0</v>
      </c>
      <c r="BA112" s="129">
        <f>'SO 11-02 - ŽST Mníšek u L...'!F34</f>
        <v>0</v>
      </c>
      <c r="BB112" s="129">
        <f>'SO 11-02 - ŽST Mníšek u L...'!F35</f>
        <v>0</v>
      </c>
      <c r="BC112" s="129">
        <f>'SO 11-02 - ŽST Mníšek u L...'!F36</f>
        <v>0</v>
      </c>
      <c r="BD112" s="131">
        <f>'SO 11-02 - ŽST Mníšek u L...'!F37</f>
        <v>0</v>
      </c>
      <c r="BE112" s="7"/>
      <c r="BT112" s="132" t="s">
        <v>81</v>
      </c>
      <c r="BV112" s="132" t="s">
        <v>75</v>
      </c>
      <c r="BW112" s="132" t="s">
        <v>134</v>
      </c>
      <c r="BX112" s="132" t="s">
        <v>5</v>
      </c>
      <c r="CL112" s="132" t="s">
        <v>1</v>
      </c>
      <c r="CM112" s="132" t="s">
        <v>83</v>
      </c>
    </row>
    <row r="113" s="7" customFormat="1" ht="24.75" customHeight="1">
      <c r="A113" s="120" t="s">
        <v>77</v>
      </c>
      <c r="B113" s="121"/>
      <c r="C113" s="122"/>
      <c r="D113" s="123" t="s">
        <v>135</v>
      </c>
      <c r="E113" s="123"/>
      <c r="F113" s="123"/>
      <c r="G113" s="123"/>
      <c r="H113" s="123"/>
      <c r="I113" s="124"/>
      <c r="J113" s="123" t="s">
        <v>136</v>
      </c>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5">
        <f>'SO 12-01 - ŽST Mníšek u L...'!J30</f>
        <v>0</v>
      </c>
      <c r="AH113" s="124"/>
      <c r="AI113" s="124"/>
      <c r="AJ113" s="124"/>
      <c r="AK113" s="124"/>
      <c r="AL113" s="124"/>
      <c r="AM113" s="124"/>
      <c r="AN113" s="125">
        <f>SUM(AG113,AT113)</f>
        <v>0</v>
      </c>
      <c r="AO113" s="124"/>
      <c r="AP113" s="124"/>
      <c r="AQ113" s="126" t="s">
        <v>80</v>
      </c>
      <c r="AR113" s="127"/>
      <c r="AS113" s="128">
        <v>0</v>
      </c>
      <c r="AT113" s="129">
        <f>ROUND(SUM(AV113:AW113),2)</f>
        <v>0</v>
      </c>
      <c r="AU113" s="130">
        <f>'SO 12-01 - ŽST Mníšek u L...'!P119</f>
        <v>0</v>
      </c>
      <c r="AV113" s="129">
        <f>'SO 12-01 - ŽST Mníšek u L...'!J33</f>
        <v>0</v>
      </c>
      <c r="AW113" s="129">
        <f>'SO 12-01 - ŽST Mníšek u L...'!J34</f>
        <v>0</v>
      </c>
      <c r="AX113" s="129">
        <f>'SO 12-01 - ŽST Mníšek u L...'!J35</f>
        <v>0</v>
      </c>
      <c r="AY113" s="129">
        <f>'SO 12-01 - ŽST Mníšek u L...'!J36</f>
        <v>0</v>
      </c>
      <c r="AZ113" s="129">
        <f>'SO 12-01 - ŽST Mníšek u L...'!F33</f>
        <v>0</v>
      </c>
      <c r="BA113" s="129">
        <f>'SO 12-01 - ŽST Mníšek u L...'!F34</f>
        <v>0</v>
      </c>
      <c r="BB113" s="129">
        <f>'SO 12-01 - ŽST Mníšek u L...'!F35</f>
        <v>0</v>
      </c>
      <c r="BC113" s="129">
        <f>'SO 12-01 - ŽST Mníšek u L...'!F36</f>
        <v>0</v>
      </c>
      <c r="BD113" s="131">
        <f>'SO 12-01 - ŽST Mníšek u L...'!F37</f>
        <v>0</v>
      </c>
      <c r="BE113" s="7"/>
      <c r="BT113" s="132" t="s">
        <v>81</v>
      </c>
      <c r="BV113" s="132" t="s">
        <v>75</v>
      </c>
      <c r="BW113" s="132" t="s">
        <v>137</v>
      </c>
      <c r="BX113" s="132" t="s">
        <v>5</v>
      </c>
      <c r="CL113" s="132" t="s">
        <v>1</v>
      </c>
      <c r="CM113" s="132" t="s">
        <v>83</v>
      </c>
    </row>
    <row r="114" s="7" customFormat="1" ht="24.75" customHeight="1">
      <c r="A114" s="120" t="s">
        <v>77</v>
      </c>
      <c r="B114" s="121"/>
      <c r="C114" s="122"/>
      <c r="D114" s="123" t="s">
        <v>138</v>
      </c>
      <c r="E114" s="123"/>
      <c r="F114" s="123"/>
      <c r="G114" s="123"/>
      <c r="H114" s="123"/>
      <c r="I114" s="124"/>
      <c r="J114" s="123" t="s">
        <v>139</v>
      </c>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5">
        <f>'SO 13-01 - Liberec – Mníš...'!J30</f>
        <v>0</v>
      </c>
      <c r="AH114" s="124"/>
      <c r="AI114" s="124"/>
      <c r="AJ114" s="124"/>
      <c r="AK114" s="124"/>
      <c r="AL114" s="124"/>
      <c r="AM114" s="124"/>
      <c r="AN114" s="125">
        <f>SUM(AG114,AT114)</f>
        <v>0</v>
      </c>
      <c r="AO114" s="124"/>
      <c r="AP114" s="124"/>
      <c r="AQ114" s="126" t="s">
        <v>80</v>
      </c>
      <c r="AR114" s="127"/>
      <c r="AS114" s="128">
        <v>0</v>
      </c>
      <c r="AT114" s="129">
        <f>ROUND(SUM(AV114:AW114),2)</f>
        <v>0</v>
      </c>
      <c r="AU114" s="130">
        <f>'SO 13-01 - Liberec – Mníš...'!P119</f>
        <v>0</v>
      </c>
      <c r="AV114" s="129">
        <f>'SO 13-01 - Liberec – Mníš...'!J33</f>
        <v>0</v>
      </c>
      <c r="AW114" s="129">
        <f>'SO 13-01 - Liberec – Mníš...'!J34</f>
        <v>0</v>
      </c>
      <c r="AX114" s="129">
        <f>'SO 13-01 - Liberec – Mníš...'!J35</f>
        <v>0</v>
      </c>
      <c r="AY114" s="129">
        <f>'SO 13-01 - Liberec – Mníš...'!J36</f>
        <v>0</v>
      </c>
      <c r="AZ114" s="129">
        <f>'SO 13-01 - Liberec – Mníš...'!F33</f>
        <v>0</v>
      </c>
      <c r="BA114" s="129">
        <f>'SO 13-01 - Liberec – Mníš...'!F34</f>
        <v>0</v>
      </c>
      <c r="BB114" s="129">
        <f>'SO 13-01 - Liberec – Mníš...'!F35</f>
        <v>0</v>
      </c>
      <c r="BC114" s="129">
        <f>'SO 13-01 - Liberec – Mníš...'!F36</f>
        <v>0</v>
      </c>
      <c r="BD114" s="131">
        <f>'SO 13-01 - Liberec – Mníš...'!F37</f>
        <v>0</v>
      </c>
      <c r="BE114" s="7"/>
      <c r="BT114" s="132" t="s">
        <v>81</v>
      </c>
      <c r="BV114" s="132" t="s">
        <v>75</v>
      </c>
      <c r="BW114" s="132" t="s">
        <v>140</v>
      </c>
      <c r="BX114" s="132" t="s">
        <v>5</v>
      </c>
      <c r="CL114" s="132" t="s">
        <v>1</v>
      </c>
      <c r="CM114" s="132" t="s">
        <v>83</v>
      </c>
    </row>
    <row r="115" s="7" customFormat="1" ht="24.75" customHeight="1">
      <c r="A115" s="120" t="s">
        <v>77</v>
      </c>
      <c r="B115" s="121"/>
      <c r="C115" s="122"/>
      <c r="D115" s="123" t="s">
        <v>141</v>
      </c>
      <c r="E115" s="123"/>
      <c r="F115" s="123"/>
      <c r="G115" s="123"/>
      <c r="H115" s="123"/>
      <c r="I115" s="124"/>
      <c r="J115" s="123" t="s">
        <v>142</v>
      </c>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5">
        <f>'SO 13-02 - Liberec – Mníš...'!J30</f>
        <v>0</v>
      </c>
      <c r="AH115" s="124"/>
      <c r="AI115" s="124"/>
      <c r="AJ115" s="124"/>
      <c r="AK115" s="124"/>
      <c r="AL115" s="124"/>
      <c r="AM115" s="124"/>
      <c r="AN115" s="125">
        <f>SUM(AG115,AT115)</f>
        <v>0</v>
      </c>
      <c r="AO115" s="124"/>
      <c r="AP115" s="124"/>
      <c r="AQ115" s="126" t="s">
        <v>80</v>
      </c>
      <c r="AR115" s="127"/>
      <c r="AS115" s="128">
        <v>0</v>
      </c>
      <c r="AT115" s="129">
        <f>ROUND(SUM(AV115:AW115),2)</f>
        <v>0</v>
      </c>
      <c r="AU115" s="130">
        <f>'SO 13-02 - Liberec – Mníš...'!P119</f>
        <v>0</v>
      </c>
      <c r="AV115" s="129">
        <f>'SO 13-02 - Liberec – Mníš...'!J33</f>
        <v>0</v>
      </c>
      <c r="AW115" s="129">
        <f>'SO 13-02 - Liberec – Mníš...'!J34</f>
        <v>0</v>
      </c>
      <c r="AX115" s="129">
        <f>'SO 13-02 - Liberec – Mníš...'!J35</f>
        <v>0</v>
      </c>
      <c r="AY115" s="129">
        <f>'SO 13-02 - Liberec – Mníš...'!J36</f>
        <v>0</v>
      </c>
      <c r="AZ115" s="129">
        <f>'SO 13-02 - Liberec – Mníš...'!F33</f>
        <v>0</v>
      </c>
      <c r="BA115" s="129">
        <f>'SO 13-02 - Liberec – Mníš...'!F34</f>
        <v>0</v>
      </c>
      <c r="BB115" s="129">
        <f>'SO 13-02 - Liberec – Mníš...'!F35</f>
        <v>0</v>
      </c>
      <c r="BC115" s="129">
        <f>'SO 13-02 - Liberec – Mníš...'!F36</f>
        <v>0</v>
      </c>
      <c r="BD115" s="131">
        <f>'SO 13-02 - Liberec – Mníš...'!F37</f>
        <v>0</v>
      </c>
      <c r="BE115" s="7"/>
      <c r="BT115" s="132" t="s">
        <v>81</v>
      </c>
      <c r="BV115" s="132" t="s">
        <v>75</v>
      </c>
      <c r="BW115" s="132" t="s">
        <v>143</v>
      </c>
      <c r="BX115" s="132" t="s">
        <v>5</v>
      </c>
      <c r="CL115" s="132" t="s">
        <v>1</v>
      </c>
      <c r="CM115" s="132" t="s">
        <v>83</v>
      </c>
    </row>
    <row r="116" s="7" customFormat="1" ht="24.75" customHeight="1">
      <c r="A116" s="120" t="s">
        <v>77</v>
      </c>
      <c r="B116" s="121"/>
      <c r="C116" s="122"/>
      <c r="D116" s="123" t="s">
        <v>144</v>
      </c>
      <c r="E116" s="123"/>
      <c r="F116" s="123"/>
      <c r="G116" s="123"/>
      <c r="H116" s="123"/>
      <c r="I116" s="124"/>
      <c r="J116" s="123" t="s">
        <v>145</v>
      </c>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5">
        <f>'SO 13-03 - Liberec – Mníš...'!J30</f>
        <v>0</v>
      </c>
      <c r="AH116" s="124"/>
      <c r="AI116" s="124"/>
      <c r="AJ116" s="124"/>
      <c r="AK116" s="124"/>
      <c r="AL116" s="124"/>
      <c r="AM116" s="124"/>
      <c r="AN116" s="125">
        <f>SUM(AG116,AT116)</f>
        <v>0</v>
      </c>
      <c r="AO116" s="124"/>
      <c r="AP116" s="124"/>
      <c r="AQ116" s="126" t="s">
        <v>80</v>
      </c>
      <c r="AR116" s="127"/>
      <c r="AS116" s="128">
        <v>0</v>
      </c>
      <c r="AT116" s="129">
        <f>ROUND(SUM(AV116:AW116),2)</f>
        <v>0</v>
      </c>
      <c r="AU116" s="130">
        <f>'SO 13-03 - Liberec – Mníš...'!P119</f>
        <v>0</v>
      </c>
      <c r="AV116" s="129">
        <f>'SO 13-03 - Liberec – Mníš...'!J33</f>
        <v>0</v>
      </c>
      <c r="AW116" s="129">
        <f>'SO 13-03 - Liberec – Mníš...'!J34</f>
        <v>0</v>
      </c>
      <c r="AX116" s="129">
        <f>'SO 13-03 - Liberec – Mníš...'!J35</f>
        <v>0</v>
      </c>
      <c r="AY116" s="129">
        <f>'SO 13-03 - Liberec – Mníš...'!J36</f>
        <v>0</v>
      </c>
      <c r="AZ116" s="129">
        <f>'SO 13-03 - Liberec – Mníš...'!F33</f>
        <v>0</v>
      </c>
      <c r="BA116" s="129">
        <f>'SO 13-03 - Liberec – Mníš...'!F34</f>
        <v>0</v>
      </c>
      <c r="BB116" s="129">
        <f>'SO 13-03 - Liberec – Mníš...'!F35</f>
        <v>0</v>
      </c>
      <c r="BC116" s="129">
        <f>'SO 13-03 - Liberec – Mníš...'!F36</f>
        <v>0</v>
      </c>
      <c r="BD116" s="131">
        <f>'SO 13-03 - Liberec – Mníš...'!F37</f>
        <v>0</v>
      </c>
      <c r="BE116" s="7"/>
      <c r="BT116" s="132" t="s">
        <v>81</v>
      </c>
      <c r="BV116" s="132" t="s">
        <v>75</v>
      </c>
      <c r="BW116" s="132" t="s">
        <v>146</v>
      </c>
      <c r="BX116" s="132" t="s">
        <v>5</v>
      </c>
      <c r="CL116" s="132" t="s">
        <v>1</v>
      </c>
      <c r="CM116" s="132" t="s">
        <v>83</v>
      </c>
    </row>
    <row r="117" s="7" customFormat="1" ht="24.75" customHeight="1">
      <c r="A117" s="120" t="s">
        <v>77</v>
      </c>
      <c r="B117" s="121"/>
      <c r="C117" s="122"/>
      <c r="D117" s="123" t="s">
        <v>147</v>
      </c>
      <c r="E117" s="123"/>
      <c r="F117" s="123"/>
      <c r="G117" s="123"/>
      <c r="H117" s="123"/>
      <c r="I117" s="124"/>
      <c r="J117" s="123" t="s">
        <v>148</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'SO 13-04 - Liberec – Mníš...'!J30</f>
        <v>0</v>
      </c>
      <c r="AH117" s="124"/>
      <c r="AI117" s="124"/>
      <c r="AJ117" s="124"/>
      <c r="AK117" s="124"/>
      <c r="AL117" s="124"/>
      <c r="AM117" s="124"/>
      <c r="AN117" s="125">
        <f>SUM(AG117,AT117)</f>
        <v>0</v>
      </c>
      <c r="AO117" s="124"/>
      <c r="AP117" s="124"/>
      <c r="AQ117" s="126" t="s">
        <v>80</v>
      </c>
      <c r="AR117" s="127"/>
      <c r="AS117" s="128">
        <v>0</v>
      </c>
      <c r="AT117" s="129">
        <f>ROUND(SUM(AV117:AW117),2)</f>
        <v>0</v>
      </c>
      <c r="AU117" s="130">
        <f>'SO 13-04 - Liberec – Mníš...'!P119</f>
        <v>0</v>
      </c>
      <c r="AV117" s="129">
        <f>'SO 13-04 - Liberec – Mníš...'!J33</f>
        <v>0</v>
      </c>
      <c r="AW117" s="129">
        <f>'SO 13-04 - Liberec – Mníš...'!J34</f>
        <v>0</v>
      </c>
      <c r="AX117" s="129">
        <f>'SO 13-04 - Liberec – Mníš...'!J35</f>
        <v>0</v>
      </c>
      <c r="AY117" s="129">
        <f>'SO 13-04 - Liberec – Mníš...'!J36</f>
        <v>0</v>
      </c>
      <c r="AZ117" s="129">
        <f>'SO 13-04 - Liberec – Mníš...'!F33</f>
        <v>0</v>
      </c>
      <c r="BA117" s="129">
        <f>'SO 13-04 - Liberec – Mníš...'!F34</f>
        <v>0</v>
      </c>
      <c r="BB117" s="129">
        <f>'SO 13-04 - Liberec – Mníš...'!F35</f>
        <v>0</v>
      </c>
      <c r="BC117" s="129">
        <f>'SO 13-04 - Liberec – Mníš...'!F36</f>
        <v>0</v>
      </c>
      <c r="BD117" s="131">
        <f>'SO 13-04 - Liberec – Mníš...'!F37</f>
        <v>0</v>
      </c>
      <c r="BE117" s="7"/>
      <c r="BT117" s="132" t="s">
        <v>81</v>
      </c>
      <c r="BV117" s="132" t="s">
        <v>75</v>
      </c>
      <c r="BW117" s="132" t="s">
        <v>149</v>
      </c>
      <c r="BX117" s="132" t="s">
        <v>5</v>
      </c>
      <c r="CL117" s="132" t="s">
        <v>1</v>
      </c>
      <c r="CM117" s="132" t="s">
        <v>83</v>
      </c>
    </row>
    <row r="118" s="7" customFormat="1" ht="24.75" customHeight="1">
      <c r="A118" s="120" t="s">
        <v>77</v>
      </c>
      <c r="B118" s="121"/>
      <c r="C118" s="122"/>
      <c r="D118" s="123" t="s">
        <v>150</v>
      </c>
      <c r="E118" s="123"/>
      <c r="F118" s="123"/>
      <c r="G118" s="123"/>
      <c r="H118" s="123"/>
      <c r="I118" s="124"/>
      <c r="J118" s="123" t="s">
        <v>151</v>
      </c>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5">
        <f>'SO 13-05 - ŽST Mníšek u L...'!J30</f>
        <v>0</v>
      </c>
      <c r="AH118" s="124"/>
      <c r="AI118" s="124"/>
      <c r="AJ118" s="124"/>
      <c r="AK118" s="124"/>
      <c r="AL118" s="124"/>
      <c r="AM118" s="124"/>
      <c r="AN118" s="125">
        <f>SUM(AG118,AT118)</f>
        <v>0</v>
      </c>
      <c r="AO118" s="124"/>
      <c r="AP118" s="124"/>
      <c r="AQ118" s="126" t="s">
        <v>80</v>
      </c>
      <c r="AR118" s="127"/>
      <c r="AS118" s="128">
        <v>0</v>
      </c>
      <c r="AT118" s="129">
        <f>ROUND(SUM(AV118:AW118),2)</f>
        <v>0</v>
      </c>
      <c r="AU118" s="130">
        <f>'SO 13-05 - ŽST Mníšek u L...'!P119</f>
        <v>0</v>
      </c>
      <c r="AV118" s="129">
        <f>'SO 13-05 - ŽST Mníšek u L...'!J33</f>
        <v>0</v>
      </c>
      <c r="AW118" s="129">
        <f>'SO 13-05 - ŽST Mníšek u L...'!J34</f>
        <v>0</v>
      </c>
      <c r="AX118" s="129">
        <f>'SO 13-05 - ŽST Mníšek u L...'!J35</f>
        <v>0</v>
      </c>
      <c r="AY118" s="129">
        <f>'SO 13-05 - ŽST Mníšek u L...'!J36</f>
        <v>0</v>
      </c>
      <c r="AZ118" s="129">
        <f>'SO 13-05 - ŽST Mníšek u L...'!F33</f>
        <v>0</v>
      </c>
      <c r="BA118" s="129">
        <f>'SO 13-05 - ŽST Mníšek u L...'!F34</f>
        <v>0</v>
      </c>
      <c r="BB118" s="129">
        <f>'SO 13-05 - ŽST Mníšek u L...'!F35</f>
        <v>0</v>
      </c>
      <c r="BC118" s="129">
        <f>'SO 13-05 - ŽST Mníšek u L...'!F36</f>
        <v>0</v>
      </c>
      <c r="BD118" s="131">
        <f>'SO 13-05 - ŽST Mníšek u L...'!F37</f>
        <v>0</v>
      </c>
      <c r="BE118" s="7"/>
      <c r="BT118" s="132" t="s">
        <v>81</v>
      </c>
      <c r="BV118" s="132" t="s">
        <v>75</v>
      </c>
      <c r="BW118" s="132" t="s">
        <v>152</v>
      </c>
      <c r="BX118" s="132" t="s">
        <v>5</v>
      </c>
      <c r="CL118" s="132" t="s">
        <v>1</v>
      </c>
      <c r="CM118" s="132" t="s">
        <v>83</v>
      </c>
    </row>
    <row r="119" s="7" customFormat="1" ht="24.75" customHeight="1">
      <c r="A119" s="120" t="s">
        <v>77</v>
      </c>
      <c r="B119" s="121"/>
      <c r="C119" s="122"/>
      <c r="D119" s="123" t="s">
        <v>153</v>
      </c>
      <c r="E119" s="123"/>
      <c r="F119" s="123"/>
      <c r="G119" s="123"/>
      <c r="H119" s="123"/>
      <c r="I119" s="124"/>
      <c r="J119" s="123" t="s">
        <v>154</v>
      </c>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5">
        <f>'SO 21-01 - Liberec – Mníš...'!J30</f>
        <v>0</v>
      </c>
      <c r="AH119" s="124"/>
      <c r="AI119" s="124"/>
      <c r="AJ119" s="124"/>
      <c r="AK119" s="124"/>
      <c r="AL119" s="124"/>
      <c r="AM119" s="124"/>
      <c r="AN119" s="125">
        <f>SUM(AG119,AT119)</f>
        <v>0</v>
      </c>
      <c r="AO119" s="124"/>
      <c r="AP119" s="124"/>
      <c r="AQ119" s="126" t="s">
        <v>80</v>
      </c>
      <c r="AR119" s="127"/>
      <c r="AS119" s="128">
        <v>0</v>
      </c>
      <c r="AT119" s="129">
        <f>ROUND(SUM(AV119:AW119),2)</f>
        <v>0</v>
      </c>
      <c r="AU119" s="130">
        <f>'SO 21-01 - Liberec – Mníš...'!P121</f>
        <v>0</v>
      </c>
      <c r="AV119" s="129">
        <f>'SO 21-01 - Liberec – Mníš...'!J33</f>
        <v>0</v>
      </c>
      <c r="AW119" s="129">
        <f>'SO 21-01 - Liberec – Mníš...'!J34</f>
        <v>0</v>
      </c>
      <c r="AX119" s="129">
        <f>'SO 21-01 - Liberec – Mníš...'!J35</f>
        <v>0</v>
      </c>
      <c r="AY119" s="129">
        <f>'SO 21-01 - Liberec – Mníš...'!J36</f>
        <v>0</v>
      </c>
      <c r="AZ119" s="129">
        <f>'SO 21-01 - Liberec – Mníš...'!F33</f>
        <v>0</v>
      </c>
      <c r="BA119" s="129">
        <f>'SO 21-01 - Liberec – Mníš...'!F34</f>
        <v>0</v>
      </c>
      <c r="BB119" s="129">
        <f>'SO 21-01 - Liberec – Mníš...'!F35</f>
        <v>0</v>
      </c>
      <c r="BC119" s="129">
        <f>'SO 21-01 - Liberec – Mníš...'!F36</f>
        <v>0</v>
      </c>
      <c r="BD119" s="131">
        <f>'SO 21-01 - Liberec – Mníš...'!F37</f>
        <v>0</v>
      </c>
      <c r="BE119" s="7"/>
      <c r="BT119" s="132" t="s">
        <v>81</v>
      </c>
      <c r="BV119" s="132" t="s">
        <v>75</v>
      </c>
      <c r="BW119" s="132" t="s">
        <v>155</v>
      </c>
      <c r="BX119" s="132" t="s">
        <v>5</v>
      </c>
      <c r="CL119" s="132" t="s">
        <v>1</v>
      </c>
      <c r="CM119" s="132" t="s">
        <v>83</v>
      </c>
    </row>
    <row r="120" s="7" customFormat="1" ht="24.75" customHeight="1">
      <c r="A120" s="7"/>
      <c r="B120" s="121"/>
      <c r="C120" s="122"/>
      <c r="D120" s="123" t="s">
        <v>156</v>
      </c>
      <c r="E120" s="123"/>
      <c r="F120" s="123"/>
      <c r="G120" s="123"/>
      <c r="H120" s="123"/>
      <c r="I120" s="124"/>
      <c r="J120" s="123" t="s">
        <v>157</v>
      </c>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33">
        <f>ROUND(SUM(AG121:AG122),2)</f>
        <v>0</v>
      </c>
      <c r="AH120" s="124"/>
      <c r="AI120" s="124"/>
      <c r="AJ120" s="124"/>
      <c r="AK120" s="124"/>
      <c r="AL120" s="124"/>
      <c r="AM120" s="124"/>
      <c r="AN120" s="125">
        <f>SUM(AG120,AT120)</f>
        <v>0</v>
      </c>
      <c r="AO120" s="124"/>
      <c r="AP120" s="124"/>
      <c r="AQ120" s="126" t="s">
        <v>80</v>
      </c>
      <c r="AR120" s="127"/>
      <c r="AS120" s="128">
        <f>ROUND(SUM(AS121:AS122),2)</f>
        <v>0</v>
      </c>
      <c r="AT120" s="129">
        <f>ROUND(SUM(AV120:AW120),2)</f>
        <v>0</v>
      </c>
      <c r="AU120" s="130">
        <f>ROUND(SUM(AU121:AU122),5)</f>
        <v>0</v>
      </c>
      <c r="AV120" s="129">
        <f>ROUND(AZ120*L29,2)</f>
        <v>0</v>
      </c>
      <c r="AW120" s="129">
        <f>ROUND(BA120*L30,2)</f>
        <v>0</v>
      </c>
      <c r="AX120" s="129">
        <f>ROUND(BB120*L29,2)</f>
        <v>0</v>
      </c>
      <c r="AY120" s="129">
        <f>ROUND(BC120*L30,2)</f>
        <v>0</v>
      </c>
      <c r="AZ120" s="129">
        <f>ROUND(SUM(AZ121:AZ122),2)</f>
        <v>0</v>
      </c>
      <c r="BA120" s="129">
        <f>ROUND(SUM(BA121:BA122),2)</f>
        <v>0</v>
      </c>
      <c r="BB120" s="129">
        <f>ROUND(SUM(BB121:BB122),2)</f>
        <v>0</v>
      </c>
      <c r="BC120" s="129">
        <f>ROUND(SUM(BC121:BC122),2)</f>
        <v>0</v>
      </c>
      <c r="BD120" s="131">
        <f>ROUND(SUM(BD121:BD122),2)</f>
        <v>0</v>
      </c>
      <c r="BE120" s="7"/>
      <c r="BS120" s="132" t="s">
        <v>72</v>
      </c>
      <c r="BT120" s="132" t="s">
        <v>81</v>
      </c>
      <c r="BU120" s="132" t="s">
        <v>74</v>
      </c>
      <c r="BV120" s="132" t="s">
        <v>75</v>
      </c>
      <c r="BW120" s="132" t="s">
        <v>158</v>
      </c>
      <c r="BX120" s="132" t="s">
        <v>5</v>
      </c>
      <c r="CL120" s="132" t="s">
        <v>1</v>
      </c>
      <c r="CM120" s="132" t="s">
        <v>83</v>
      </c>
    </row>
    <row r="121" s="4" customFormat="1" ht="35.25" customHeight="1">
      <c r="A121" s="120" t="s">
        <v>77</v>
      </c>
      <c r="B121" s="71"/>
      <c r="C121" s="134"/>
      <c r="D121" s="134"/>
      <c r="E121" s="135" t="s">
        <v>159</v>
      </c>
      <c r="F121" s="135"/>
      <c r="G121" s="135"/>
      <c r="H121" s="135"/>
      <c r="I121" s="135"/>
      <c r="J121" s="134"/>
      <c r="K121" s="135" t="s">
        <v>160</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'SO 30-01.1 - Liberec – Mn...'!J32</f>
        <v>0</v>
      </c>
      <c r="AH121" s="134"/>
      <c r="AI121" s="134"/>
      <c r="AJ121" s="134"/>
      <c r="AK121" s="134"/>
      <c r="AL121" s="134"/>
      <c r="AM121" s="134"/>
      <c r="AN121" s="136">
        <f>SUM(AG121,AT121)</f>
        <v>0</v>
      </c>
      <c r="AO121" s="134"/>
      <c r="AP121" s="134"/>
      <c r="AQ121" s="137" t="s">
        <v>161</v>
      </c>
      <c r="AR121" s="73"/>
      <c r="AS121" s="138">
        <v>0</v>
      </c>
      <c r="AT121" s="139">
        <f>ROUND(SUM(AV121:AW121),2)</f>
        <v>0</v>
      </c>
      <c r="AU121" s="140">
        <f>'SO 30-01.1 - Liberec – Mn...'!P123</f>
        <v>0</v>
      </c>
      <c r="AV121" s="139">
        <f>'SO 30-01.1 - Liberec – Mn...'!J35</f>
        <v>0</v>
      </c>
      <c r="AW121" s="139">
        <f>'SO 30-01.1 - Liberec – Mn...'!J36</f>
        <v>0</v>
      </c>
      <c r="AX121" s="139">
        <f>'SO 30-01.1 - Liberec – Mn...'!J37</f>
        <v>0</v>
      </c>
      <c r="AY121" s="139">
        <f>'SO 30-01.1 - Liberec – Mn...'!J38</f>
        <v>0</v>
      </c>
      <c r="AZ121" s="139">
        <f>'SO 30-01.1 - Liberec – Mn...'!F35</f>
        <v>0</v>
      </c>
      <c r="BA121" s="139">
        <f>'SO 30-01.1 - Liberec – Mn...'!F36</f>
        <v>0</v>
      </c>
      <c r="BB121" s="139">
        <f>'SO 30-01.1 - Liberec – Mn...'!F37</f>
        <v>0</v>
      </c>
      <c r="BC121" s="139">
        <f>'SO 30-01.1 - Liberec – Mn...'!F38</f>
        <v>0</v>
      </c>
      <c r="BD121" s="141">
        <f>'SO 30-01.1 - Liberec – Mn...'!F39</f>
        <v>0</v>
      </c>
      <c r="BE121" s="4"/>
      <c r="BT121" s="142" t="s">
        <v>83</v>
      </c>
      <c r="BV121" s="142" t="s">
        <v>75</v>
      </c>
      <c r="BW121" s="142" t="s">
        <v>162</v>
      </c>
      <c r="BX121" s="142" t="s">
        <v>158</v>
      </c>
      <c r="CL121" s="142" t="s">
        <v>1</v>
      </c>
    </row>
    <row r="122" s="4" customFormat="1" ht="35.25" customHeight="1">
      <c r="A122" s="120" t="s">
        <v>77</v>
      </c>
      <c r="B122" s="71"/>
      <c r="C122" s="134"/>
      <c r="D122" s="134"/>
      <c r="E122" s="135" t="s">
        <v>163</v>
      </c>
      <c r="F122" s="135"/>
      <c r="G122" s="135"/>
      <c r="H122" s="135"/>
      <c r="I122" s="135"/>
      <c r="J122" s="134"/>
      <c r="K122" s="135" t="s">
        <v>164</v>
      </c>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6">
        <f>'SO 30-01.2 - Liberec – Mn...'!J32</f>
        <v>0</v>
      </c>
      <c r="AH122" s="134"/>
      <c r="AI122" s="134"/>
      <c r="AJ122" s="134"/>
      <c r="AK122" s="134"/>
      <c r="AL122" s="134"/>
      <c r="AM122" s="134"/>
      <c r="AN122" s="136">
        <f>SUM(AG122,AT122)</f>
        <v>0</v>
      </c>
      <c r="AO122" s="134"/>
      <c r="AP122" s="134"/>
      <c r="AQ122" s="137" t="s">
        <v>161</v>
      </c>
      <c r="AR122" s="73"/>
      <c r="AS122" s="138">
        <v>0</v>
      </c>
      <c r="AT122" s="139">
        <f>ROUND(SUM(AV122:AW122),2)</f>
        <v>0</v>
      </c>
      <c r="AU122" s="140">
        <f>'SO 30-01.2 - Liberec – Mn...'!P123</f>
        <v>0</v>
      </c>
      <c r="AV122" s="139">
        <f>'SO 30-01.2 - Liberec – Mn...'!J35</f>
        <v>0</v>
      </c>
      <c r="AW122" s="139">
        <f>'SO 30-01.2 - Liberec – Mn...'!J36</f>
        <v>0</v>
      </c>
      <c r="AX122" s="139">
        <f>'SO 30-01.2 - Liberec – Mn...'!J37</f>
        <v>0</v>
      </c>
      <c r="AY122" s="139">
        <f>'SO 30-01.2 - Liberec – Mn...'!J38</f>
        <v>0</v>
      </c>
      <c r="AZ122" s="139">
        <f>'SO 30-01.2 - Liberec – Mn...'!F35</f>
        <v>0</v>
      </c>
      <c r="BA122" s="139">
        <f>'SO 30-01.2 - Liberec – Mn...'!F36</f>
        <v>0</v>
      </c>
      <c r="BB122" s="139">
        <f>'SO 30-01.2 - Liberec – Mn...'!F37</f>
        <v>0</v>
      </c>
      <c r="BC122" s="139">
        <f>'SO 30-01.2 - Liberec – Mn...'!F38</f>
        <v>0</v>
      </c>
      <c r="BD122" s="141">
        <f>'SO 30-01.2 - Liberec – Mn...'!F39</f>
        <v>0</v>
      </c>
      <c r="BE122" s="4"/>
      <c r="BT122" s="142" t="s">
        <v>83</v>
      </c>
      <c r="BV122" s="142" t="s">
        <v>75</v>
      </c>
      <c r="BW122" s="142" t="s">
        <v>165</v>
      </c>
      <c r="BX122" s="142" t="s">
        <v>158</v>
      </c>
      <c r="CL122" s="142" t="s">
        <v>1</v>
      </c>
    </row>
    <row r="123" s="7" customFormat="1" ht="24.75" customHeight="1">
      <c r="A123" s="120" t="s">
        <v>77</v>
      </c>
      <c r="B123" s="121"/>
      <c r="C123" s="122"/>
      <c r="D123" s="123" t="s">
        <v>166</v>
      </c>
      <c r="E123" s="123"/>
      <c r="F123" s="123"/>
      <c r="G123" s="123"/>
      <c r="H123" s="123"/>
      <c r="I123" s="124"/>
      <c r="J123" s="123" t="s">
        <v>167</v>
      </c>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5">
        <f>'SO 71-01 - ŽST Mníšek u L...'!J30</f>
        <v>0</v>
      </c>
      <c r="AH123" s="124"/>
      <c r="AI123" s="124"/>
      <c r="AJ123" s="124"/>
      <c r="AK123" s="124"/>
      <c r="AL123" s="124"/>
      <c r="AM123" s="124"/>
      <c r="AN123" s="125">
        <f>SUM(AG123,AT123)</f>
        <v>0</v>
      </c>
      <c r="AO123" s="124"/>
      <c r="AP123" s="124"/>
      <c r="AQ123" s="126" t="s">
        <v>80</v>
      </c>
      <c r="AR123" s="127"/>
      <c r="AS123" s="128">
        <v>0</v>
      </c>
      <c r="AT123" s="129">
        <f>ROUND(SUM(AV123:AW123),2)</f>
        <v>0</v>
      </c>
      <c r="AU123" s="130">
        <f>'SO 71-01 - ŽST Mníšek u L...'!P119</f>
        <v>0</v>
      </c>
      <c r="AV123" s="129">
        <f>'SO 71-01 - ŽST Mníšek u L...'!J33</f>
        <v>0</v>
      </c>
      <c r="AW123" s="129">
        <f>'SO 71-01 - ŽST Mníšek u L...'!J34</f>
        <v>0</v>
      </c>
      <c r="AX123" s="129">
        <f>'SO 71-01 - ŽST Mníšek u L...'!J35</f>
        <v>0</v>
      </c>
      <c r="AY123" s="129">
        <f>'SO 71-01 - ŽST Mníšek u L...'!J36</f>
        <v>0</v>
      </c>
      <c r="AZ123" s="129">
        <f>'SO 71-01 - ŽST Mníšek u L...'!F33</f>
        <v>0</v>
      </c>
      <c r="BA123" s="129">
        <f>'SO 71-01 - ŽST Mníšek u L...'!F34</f>
        <v>0</v>
      </c>
      <c r="BB123" s="129">
        <f>'SO 71-01 - ŽST Mníšek u L...'!F35</f>
        <v>0</v>
      </c>
      <c r="BC123" s="129">
        <f>'SO 71-01 - ŽST Mníšek u L...'!F36</f>
        <v>0</v>
      </c>
      <c r="BD123" s="131">
        <f>'SO 71-01 - ŽST Mníšek u L...'!F37</f>
        <v>0</v>
      </c>
      <c r="BE123" s="7"/>
      <c r="BT123" s="132" t="s">
        <v>81</v>
      </c>
      <c r="BV123" s="132" t="s">
        <v>75</v>
      </c>
      <c r="BW123" s="132" t="s">
        <v>168</v>
      </c>
      <c r="BX123" s="132" t="s">
        <v>5</v>
      </c>
      <c r="CL123" s="132" t="s">
        <v>1</v>
      </c>
      <c r="CM123" s="132" t="s">
        <v>83</v>
      </c>
    </row>
    <row r="124" s="7" customFormat="1" ht="24.75" customHeight="1">
      <c r="A124" s="120" t="s">
        <v>77</v>
      </c>
      <c r="B124" s="121"/>
      <c r="C124" s="122"/>
      <c r="D124" s="123" t="s">
        <v>169</v>
      </c>
      <c r="E124" s="123"/>
      <c r="F124" s="123"/>
      <c r="G124" s="123"/>
      <c r="H124" s="123"/>
      <c r="I124" s="124"/>
      <c r="J124" s="123" t="s">
        <v>170</v>
      </c>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5">
        <f>'SO 77-01 - ŽST Mníšek u L...'!J30</f>
        <v>0</v>
      </c>
      <c r="AH124" s="124"/>
      <c r="AI124" s="124"/>
      <c r="AJ124" s="124"/>
      <c r="AK124" s="124"/>
      <c r="AL124" s="124"/>
      <c r="AM124" s="124"/>
      <c r="AN124" s="125">
        <f>SUM(AG124,AT124)</f>
        <v>0</v>
      </c>
      <c r="AO124" s="124"/>
      <c r="AP124" s="124"/>
      <c r="AQ124" s="126" t="s">
        <v>80</v>
      </c>
      <c r="AR124" s="127"/>
      <c r="AS124" s="128">
        <v>0</v>
      </c>
      <c r="AT124" s="129">
        <f>ROUND(SUM(AV124:AW124),2)</f>
        <v>0</v>
      </c>
      <c r="AU124" s="130">
        <f>'SO 77-01 - ŽST Mníšek u L...'!P119</f>
        <v>0</v>
      </c>
      <c r="AV124" s="129">
        <f>'SO 77-01 - ŽST Mníšek u L...'!J33</f>
        <v>0</v>
      </c>
      <c r="AW124" s="129">
        <f>'SO 77-01 - ŽST Mníšek u L...'!J34</f>
        <v>0</v>
      </c>
      <c r="AX124" s="129">
        <f>'SO 77-01 - ŽST Mníšek u L...'!J35</f>
        <v>0</v>
      </c>
      <c r="AY124" s="129">
        <f>'SO 77-01 - ŽST Mníšek u L...'!J36</f>
        <v>0</v>
      </c>
      <c r="AZ124" s="129">
        <f>'SO 77-01 - ŽST Mníšek u L...'!F33</f>
        <v>0</v>
      </c>
      <c r="BA124" s="129">
        <f>'SO 77-01 - ŽST Mníšek u L...'!F34</f>
        <v>0</v>
      </c>
      <c r="BB124" s="129">
        <f>'SO 77-01 - ŽST Mníšek u L...'!F35</f>
        <v>0</v>
      </c>
      <c r="BC124" s="129">
        <f>'SO 77-01 - ŽST Mníšek u L...'!F36</f>
        <v>0</v>
      </c>
      <c r="BD124" s="131">
        <f>'SO 77-01 - ŽST Mníšek u L...'!F37</f>
        <v>0</v>
      </c>
      <c r="BE124" s="7"/>
      <c r="BT124" s="132" t="s">
        <v>81</v>
      </c>
      <c r="BV124" s="132" t="s">
        <v>75</v>
      </c>
      <c r="BW124" s="132" t="s">
        <v>171</v>
      </c>
      <c r="BX124" s="132" t="s">
        <v>5</v>
      </c>
      <c r="CL124" s="132" t="s">
        <v>1</v>
      </c>
      <c r="CM124" s="132" t="s">
        <v>83</v>
      </c>
    </row>
    <row r="125" s="7" customFormat="1" ht="24.75" customHeight="1">
      <c r="A125" s="7"/>
      <c r="B125" s="121"/>
      <c r="C125" s="122"/>
      <c r="D125" s="123" t="s">
        <v>172</v>
      </c>
      <c r="E125" s="123"/>
      <c r="F125" s="123"/>
      <c r="G125" s="123"/>
      <c r="H125" s="123"/>
      <c r="I125" s="124"/>
      <c r="J125" s="123" t="s">
        <v>173</v>
      </c>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33">
        <f>ROUND(SUM(AG126:AG128),2)</f>
        <v>0</v>
      </c>
      <c r="AH125" s="124"/>
      <c r="AI125" s="124"/>
      <c r="AJ125" s="124"/>
      <c r="AK125" s="124"/>
      <c r="AL125" s="124"/>
      <c r="AM125" s="124"/>
      <c r="AN125" s="125">
        <f>SUM(AG125,AT125)</f>
        <v>0</v>
      </c>
      <c r="AO125" s="124"/>
      <c r="AP125" s="124"/>
      <c r="AQ125" s="126" t="s">
        <v>80</v>
      </c>
      <c r="AR125" s="127"/>
      <c r="AS125" s="128">
        <f>ROUND(SUM(AS126:AS128),2)</f>
        <v>0</v>
      </c>
      <c r="AT125" s="129">
        <f>ROUND(SUM(AV125:AW125),2)</f>
        <v>0</v>
      </c>
      <c r="AU125" s="130">
        <f>ROUND(SUM(AU126:AU128),5)</f>
        <v>0</v>
      </c>
      <c r="AV125" s="129">
        <f>ROUND(AZ125*L29,2)</f>
        <v>0</v>
      </c>
      <c r="AW125" s="129">
        <f>ROUND(BA125*L30,2)</f>
        <v>0</v>
      </c>
      <c r="AX125" s="129">
        <f>ROUND(BB125*L29,2)</f>
        <v>0</v>
      </c>
      <c r="AY125" s="129">
        <f>ROUND(BC125*L30,2)</f>
        <v>0</v>
      </c>
      <c r="AZ125" s="129">
        <f>ROUND(SUM(AZ126:AZ128),2)</f>
        <v>0</v>
      </c>
      <c r="BA125" s="129">
        <f>ROUND(SUM(BA126:BA128),2)</f>
        <v>0</v>
      </c>
      <c r="BB125" s="129">
        <f>ROUND(SUM(BB126:BB128),2)</f>
        <v>0</v>
      </c>
      <c r="BC125" s="129">
        <f>ROUND(SUM(BC126:BC128),2)</f>
        <v>0</v>
      </c>
      <c r="BD125" s="131">
        <f>ROUND(SUM(BD126:BD128),2)</f>
        <v>0</v>
      </c>
      <c r="BE125" s="7"/>
      <c r="BS125" s="132" t="s">
        <v>72</v>
      </c>
      <c r="BT125" s="132" t="s">
        <v>81</v>
      </c>
      <c r="BU125" s="132" t="s">
        <v>74</v>
      </c>
      <c r="BV125" s="132" t="s">
        <v>75</v>
      </c>
      <c r="BW125" s="132" t="s">
        <v>174</v>
      </c>
      <c r="BX125" s="132" t="s">
        <v>5</v>
      </c>
      <c r="CL125" s="132" t="s">
        <v>1</v>
      </c>
      <c r="CM125" s="132" t="s">
        <v>83</v>
      </c>
    </row>
    <row r="126" s="4" customFormat="1" ht="16.5" customHeight="1">
      <c r="A126" s="120" t="s">
        <v>77</v>
      </c>
      <c r="B126" s="71"/>
      <c r="C126" s="134"/>
      <c r="D126" s="134"/>
      <c r="E126" s="135" t="s">
        <v>175</v>
      </c>
      <c r="F126" s="135"/>
      <c r="G126" s="135"/>
      <c r="H126" s="135"/>
      <c r="I126" s="135"/>
      <c r="J126" s="134"/>
      <c r="K126" s="135" t="s">
        <v>176</v>
      </c>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6">
        <f>'R01 - Infrastruktura'!J32</f>
        <v>0</v>
      </c>
      <c r="AH126" s="134"/>
      <c r="AI126" s="134"/>
      <c r="AJ126" s="134"/>
      <c r="AK126" s="134"/>
      <c r="AL126" s="134"/>
      <c r="AM126" s="134"/>
      <c r="AN126" s="136">
        <f>SUM(AG126,AT126)</f>
        <v>0</v>
      </c>
      <c r="AO126" s="134"/>
      <c r="AP126" s="134"/>
      <c r="AQ126" s="137" t="s">
        <v>161</v>
      </c>
      <c r="AR126" s="73"/>
      <c r="AS126" s="138">
        <v>0</v>
      </c>
      <c r="AT126" s="139">
        <f>ROUND(SUM(AV126:AW126),2)</f>
        <v>0</v>
      </c>
      <c r="AU126" s="140">
        <f>'R01 - Infrastruktura'!P121</f>
        <v>0</v>
      </c>
      <c r="AV126" s="139">
        <f>'R01 - Infrastruktura'!J35</f>
        <v>0</v>
      </c>
      <c r="AW126" s="139">
        <f>'R01 - Infrastruktura'!J36</f>
        <v>0</v>
      </c>
      <c r="AX126" s="139">
        <f>'R01 - Infrastruktura'!J37</f>
        <v>0</v>
      </c>
      <c r="AY126" s="139">
        <f>'R01 - Infrastruktura'!J38</f>
        <v>0</v>
      </c>
      <c r="AZ126" s="139">
        <f>'R01 - Infrastruktura'!F35</f>
        <v>0</v>
      </c>
      <c r="BA126" s="139">
        <f>'R01 - Infrastruktura'!F36</f>
        <v>0</v>
      </c>
      <c r="BB126" s="139">
        <f>'R01 - Infrastruktura'!F37</f>
        <v>0</v>
      </c>
      <c r="BC126" s="139">
        <f>'R01 - Infrastruktura'!F38</f>
        <v>0</v>
      </c>
      <c r="BD126" s="141">
        <f>'R01 - Infrastruktura'!F39</f>
        <v>0</v>
      </c>
      <c r="BE126" s="4"/>
      <c r="BT126" s="142" t="s">
        <v>83</v>
      </c>
      <c r="BV126" s="142" t="s">
        <v>75</v>
      </c>
      <c r="BW126" s="142" t="s">
        <v>177</v>
      </c>
      <c r="BX126" s="142" t="s">
        <v>174</v>
      </c>
      <c r="CL126" s="142" t="s">
        <v>1</v>
      </c>
    </row>
    <row r="127" s="4" customFormat="1" ht="16.5" customHeight="1">
      <c r="A127" s="120" t="s">
        <v>77</v>
      </c>
      <c r="B127" s="71"/>
      <c r="C127" s="134"/>
      <c r="D127" s="134"/>
      <c r="E127" s="135" t="s">
        <v>178</v>
      </c>
      <c r="F127" s="135"/>
      <c r="G127" s="135"/>
      <c r="H127" s="135"/>
      <c r="I127" s="135"/>
      <c r="J127" s="134"/>
      <c r="K127" s="135" t="s">
        <v>179</v>
      </c>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6">
        <f>'R02 - Stavební část'!J32</f>
        <v>0</v>
      </c>
      <c r="AH127" s="134"/>
      <c r="AI127" s="134"/>
      <c r="AJ127" s="134"/>
      <c r="AK127" s="134"/>
      <c r="AL127" s="134"/>
      <c r="AM127" s="134"/>
      <c r="AN127" s="136">
        <f>SUM(AG127,AT127)</f>
        <v>0</v>
      </c>
      <c r="AO127" s="134"/>
      <c r="AP127" s="134"/>
      <c r="AQ127" s="137" t="s">
        <v>161</v>
      </c>
      <c r="AR127" s="73"/>
      <c r="AS127" s="138">
        <v>0</v>
      </c>
      <c r="AT127" s="139">
        <f>ROUND(SUM(AV127:AW127),2)</f>
        <v>0</v>
      </c>
      <c r="AU127" s="140">
        <f>'R02 - Stavební část'!P124</f>
        <v>0</v>
      </c>
      <c r="AV127" s="139">
        <f>'R02 - Stavební část'!J35</f>
        <v>0</v>
      </c>
      <c r="AW127" s="139">
        <f>'R02 - Stavební část'!J36</f>
        <v>0</v>
      </c>
      <c r="AX127" s="139">
        <f>'R02 - Stavební část'!J37</f>
        <v>0</v>
      </c>
      <c r="AY127" s="139">
        <f>'R02 - Stavební část'!J38</f>
        <v>0</v>
      </c>
      <c r="AZ127" s="139">
        <f>'R02 - Stavební část'!F35</f>
        <v>0</v>
      </c>
      <c r="BA127" s="139">
        <f>'R02 - Stavební část'!F36</f>
        <v>0</v>
      </c>
      <c r="BB127" s="139">
        <f>'R02 - Stavební část'!F37</f>
        <v>0</v>
      </c>
      <c r="BC127" s="139">
        <f>'R02 - Stavební část'!F38</f>
        <v>0</v>
      </c>
      <c r="BD127" s="141">
        <f>'R02 - Stavební část'!F39</f>
        <v>0</v>
      </c>
      <c r="BE127" s="4"/>
      <c r="BT127" s="142" t="s">
        <v>83</v>
      </c>
      <c r="BV127" s="142" t="s">
        <v>75</v>
      </c>
      <c r="BW127" s="142" t="s">
        <v>180</v>
      </c>
      <c r="BX127" s="142" t="s">
        <v>174</v>
      </c>
      <c r="CL127" s="142" t="s">
        <v>1</v>
      </c>
    </row>
    <row r="128" s="4" customFormat="1" ht="16.5" customHeight="1">
      <c r="A128" s="120" t="s">
        <v>77</v>
      </c>
      <c r="B128" s="71"/>
      <c r="C128" s="134"/>
      <c r="D128" s="134"/>
      <c r="E128" s="135" t="s">
        <v>181</v>
      </c>
      <c r="F128" s="135"/>
      <c r="G128" s="135"/>
      <c r="H128" s="135"/>
      <c r="I128" s="135"/>
      <c r="J128" s="134"/>
      <c r="K128" s="135" t="s">
        <v>182</v>
      </c>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6">
        <f>'R03 - ON'!J32</f>
        <v>0</v>
      </c>
      <c r="AH128" s="134"/>
      <c r="AI128" s="134"/>
      <c r="AJ128" s="134"/>
      <c r="AK128" s="134"/>
      <c r="AL128" s="134"/>
      <c r="AM128" s="134"/>
      <c r="AN128" s="136">
        <f>SUM(AG128,AT128)</f>
        <v>0</v>
      </c>
      <c r="AO128" s="134"/>
      <c r="AP128" s="134"/>
      <c r="AQ128" s="137" t="s">
        <v>161</v>
      </c>
      <c r="AR128" s="73"/>
      <c r="AS128" s="138">
        <v>0</v>
      </c>
      <c r="AT128" s="139">
        <f>ROUND(SUM(AV128:AW128),2)</f>
        <v>0</v>
      </c>
      <c r="AU128" s="140">
        <f>'R03 - ON'!P121</f>
        <v>0</v>
      </c>
      <c r="AV128" s="139">
        <f>'R03 - ON'!J35</f>
        <v>0</v>
      </c>
      <c r="AW128" s="139">
        <f>'R03 - ON'!J36</f>
        <v>0</v>
      </c>
      <c r="AX128" s="139">
        <f>'R03 - ON'!J37</f>
        <v>0</v>
      </c>
      <c r="AY128" s="139">
        <f>'R03 - ON'!J38</f>
        <v>0</v>
      </c>
      <c r="AZ128" s="139">
        <f>'R03 - ON'!F35</f>
        <v>0</v>
      </c>
      <c r="BA128" s="139">
        <f>'R03 - ON'!F36</f>
        <v>0</v>
      </c>
      <c r="BB128" s="139">
        <f>'R03 - ON'!F37</f>
        <v>0</v>
      </c>
      <c r="BC128" s="139">
        <f>'R03 - ON'!F38</f>
        <v>0</v>
      </c>
      <c r="BD128" s="141">
        <f>'R03 - ON'!F39</f>
        <v>0</v>
      </c>
      <c r="BE128" s="4"/>
      <c r="BT128" s="142" t="s">
        <v>83</v>
      </c>
      <c r="BV128" s="142" t="s">
        <v>75</v>
      </c>
      <c r="BW128" s="142" t="s">
        <v>183</v>
      </c>
      <c r="BX128" s="142" t="s">
        <v>174</v>
      </c>
      <c r="CL128" s="142" t="s">
        <v>1</v>
      </c>
    </row>
    <row r="129" s="7" customFormat="1" ht="24.75" customHeight="1">
      <c r="A129" s="7"/>
      <c r="B129" s="121"/>
      <c r="C129" s="122"/>
      <c r="D129" s="123" t="s">
        <v>184</v>
      </c>
      <c r="E129" s="123"/>
      <c r="F129" s="123"/>
      <c r="G129" s="123"/>
      <c r="H129" s="123"/>
      <c r="I129" s="124"/>
      <c r="J129" s="123" t="s">
        <v>185</v>
      </c>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33">
        <f>ROUND(SUM(AG130:AG132),2)</f>
        <v>0</v>
      </c>
      <c r="AH129" s="124"/>
      <c r="AI129" s="124"/>
      <c r="AJ129" s="124"/>
      <c r="AK129" s="124"/>
      <c r="AL129" s="124"/>
      <c r="AM129" s="124"/>
      <c r="AN129" s="125">
        <f>SUM(AG129,AT129)</f>
        <v>0</v>
      </c>
      <c r="AO129" s="124"/>
      <c r="AP129" s="124"/>
      <c r="AQ129" s="126" t="s">
        <v>80</v>
      </c>
      <c r="AR129" s="127"/>
      <c r="AS129" s="128">
        <f>ROUND(SUM(AS130:AS132),2)</f>
        <v>0</v>
      </c>
      <c r="AT129" s="129">
        <f>ROUND(SUM(AV129:AW129),2)</f>
        <v>0</v>
      </c>
      <c r="AU129" s="130">
        <f>ROUND(SUM(AU130:AU132),5)</f>
        <v>0</v>
      </c>
      <c r="AV129" s="129">
        <f>ROUND(AZ129*L29,2)</f>
        <v>0</v>
      </c>
      <c r="AW129" s="129">
        <f>ROUND(BA129*L30,2)</f>
        <v>0</v>
      </c>
      <c r="AX129" s="129">
        <f>ROUND(BB129*L29,2)</f>
        <v>0</v>
      </c>
      <c r="AY129" s="129">
        <f>ROUND(BC129*L30,2)</f>
        <v>0</v>
      </c>
      <c r="AZ129" s="129">
        <f>ROUND(SUM(AZ130:AZ132),2)</f>
        <v>0</v>
      </c>
      <c r="BA129" s="129">
        <f>ROUND(SUM(BA130:BA132),2)</f>
        <v>0</v>
      </c>
      <c r="BB129" s="129">
        <f>ROUND(SUM(BB130:BB132),2)</f>
        <v>0</v>
      </c>
      <c r="BC129" s="129">
        <f>ROUND(SUM(BC130:BC132),2)</f>
        <v>0</v>
      </c>
      <c r="BD129" s="131">
        <f>ROUND(SUM(BD130:BD132),2)</f>
        <v>0</v>
      </c>
      <c r="BE129" s="7"/>
      <c r="BS129" s="132" t="s">
        <v>72</v>
      </c>
      <c r="BT129" s="132" t="s">
        <v>81</v>
      </c>
      <c r="BU129" s="132" t="s">
        <v>74</v>
      </c>
      <c r="BV129" s="132" t="s">
        <v>75</v>
      </c>
      <c r="BW129" s="132" t="s">
        <v>186</v>
      </c>
      <c r="BX129" s="132" t="s">
        <v>5</v>
      </c>
      <c r="CL129" s="132" t="s">
        <v>1</v>
      </c>
      <c r="CM129" s="132" t="s">
        <v>83</v>
      </c>
    </row>
    <row r="130" s="4" customFormat="1" ht="16.5" customHeight="1">
      <c r="A130" s="120" t="s">
        <v>77</v>
      </c>
      <c r="B130" s="71"/>
      <c r="C130" s="134"/>
      <c r="D130" s="134"/>
      <c r="E130" s="135" t="s">
        <v>175</v>
      </c>
      <c r="F130" s="135"/>
      <c r="G130" s="135"/>
      <c r="H130" s="135"/>
      <c r="I130" s="135"/>
      <c r="J130" s="134"/>
      <c r="K130" s="135" t="s">
        <v>176</v>
      </c>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6">
        <f>'R01 - Infrastruktura_01'!J32</f>
        <v>0</v>
      </c>
      <c r="AH130" s="134"/>
      <c r="AI130" s="134"/>
      <c r="AJ130" s="134"/>
      <c r="AK130" s="134"/>
      <c r="AL130" s="134"/>
      <c r="AM130" s="134"/>
      <c r="AN130" s="136">
        <f>SUM(AG130,AT130)</f>
        <v>0</v>
      </c>
      <c r="AO130" s="134"/>
      <c r="AP130" s="134"/>
      <c r="AQ130" s="137" t="s">
        <v>161</v>
      </c>
      <c r="AR130" s="73"/>
      <c r="AS130" s="138">
        <v>0</v>
      </c>
      <c r="AT130" s="139">
        <f>ROUND(SUM(AV130:AW130),2)</f>
        <v>0</v>
      </c>
      <c r="AU130" s="140">
        <f>'R01 - Infrastruktura_01'!P121</f>
        <v>0</v>
      </c>
      <c r="AV130" s="139">
        <f>'R01 - Infrastruktura_01'!J35</f>
        <v>0</v>
      </c>
      <c r="AW130" s="139">
        <f>'R01 - Infrastruktura_01'!J36</f>
        <v>0</v>
      </c>
      <c r="AX130" s="139">
        <f>'R01 - Infrastruktura_01'!J37</f>
        <v>0</v>
      </c>
      <c r="AY130" s="139">
        <f>'R01 - Infrastruktura_01'!J38</f>
        <v>0</v>
      </c>
      <c r="AZ130" s="139">
        <f>'R01 - Infrastruktura_01'!F35</f>
        <v>0</v>
      </c>
      <c r="BA130" s="139">
        <f>'R01 - Infrastruktura_01'!F36</f>
        <v>0</v>
      </c>
      <c r="BB130" s="139">
        <f>'R01 - Infrastruktura_01'!F37</f>
        <v>0</v>
      </c>
      <c r="BC130" s="139">
        <f>'R01 - Infrastruktura_01'!F38</f>
        <v>0</v>
      </c>
      <c r="BD130" s="141">
        <f>'R01 - Infrastruktura_01'!F39</f>
        <v>0</v>
      </c>
      <c r="BE130" s="4"/>
      <c r="BT130" s="142" t="s">
        <v>83</v>
      </c>
      <c r="BV130" s="142" t="s">
        <v>75</v>
      </c>
      <c r="BW130" s="142" t="s">
        <v>187</v>
      </c>
      <c r="BX130" s="142" t="s">
        <v>186</v>
      </c>
      <c r="CL130" s="142" t="s">
        <v>1</v>
      </c>
    </row>
    <row r="131" s="4" customFormat="1" ht="16.5" customHeight="1">
      <c r="A131" s="120" t="s">
        <v>77</v>
      </c>
      <c r="B131" s="71"/>
      <c r="C131" s="134"/>
      <c r="D131" s="134"/>
      <c r="E131" s="135" t="s">
        <v>178</v>
      </c>
      <c r="F131" s="135"/>
      <c r="G131" s="135"/>
      <c r="H131" s="135"/>
      <c r="I131" s="135"/>
      <c r="J131" s="134"/>
      <c r="K131" s="135" t="s">
        <v>179</v>
      </c>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6">
        <f>'R02 - Stavební část_01'!J32</f>
        <v>0</v>
      </c>
      <c r="AH131" s="134"/>
      <c r="AI131" s="134"/>
      <c r="AJ131" s="134"/>
      <c r="AK131" s="134"/>
      <c r="AL131" s="134"/>
      <c r="AM131" s="134"/>
      <c r="AN131" s="136">
        <f>SUM(AG131,AT131)</f>
        <v>0</v>
      </c>
      <c r="AO131" s="134"/>
      <c r="AP131" s="134"/>
      <c r="AQ131" s="137" t="s">
        <v>161</v>
      </c>
      <c r="AR131" s="73"/>
      <c r="AS131" s="138">
        <v>0</v>
      </c>
      <c r="AT131" s="139">
        <f>ROUND(SUM(AV131:AW131),2)</f>
        <v>0</v>
      </c>
      <c r="AU131" s="140">
        <f>'R02 - Stavební část_01'!P127</f>
        <v>0</v>
      </c>
      <c r="AV131" s="139">
        <f>'R02 - Stavební část_01'!J35</f>
        <v>0</v>
      </c>
      <c r="AW131" s="139">
        <f>'R02 - Stavební část_01'!J36</f>
        <v>0</v>
      </c>
      <c r="AX131" s="139">
        <f>'R02 - Stavební část_01'!J37</f>
        <v>0</v>
      </c>
      <c r="AY131" s="139">
        <f>'R02 - Stavební část_01'!J38</f>
        <v>0</v>
      </c>
      <c r="AZ131" s="139">
        <f>'R02 - Stavební část_01'!F35</f>
        <v>0</v>
      </c>
      <c r="BA131" s="139">
        <f>'R02 - Stavební část_01'!F36</f>
        <v>0</v>
      </c>
      <c r="BB131" s="139">
        <f>'R02 - Stavební část_01'!F37</f>
        <v>0</v>
      </c>
      <c r="BC131" s="139">
        <f>'R02 - Stavební část_01'!F38</f>
        <v>0</v>
      </c>
      <c r="BD131" s="141">
        <f>'R02 - Stavební část_01'!F39</f>
        <v>0</v>
      </c>
      <c r="BE131" s="4"/>
      <c r="BT131" s="142" t="s">
        <v>83</v>
      </c>
      <c r="BV131" s="142" t="s">
        <v>75</v>
      </c>
      <c r="BW131" s="142" t="s">
        <v>188</v>
      </c>
      <c r="BX131" s="142" t="s">
        <v>186</v>
      </c>
      <c r="CL131" s="142" t="s">
        <v>1</v>
      </c>
    </row>
    <row r="132" s="4" customFormat="1" ht="16.5" customHeight="1">
      <c r="A132" s="120" t="s">
        <v>77</v>
      </c>
      <c r="B132" s="71"/>
      <c r="C132" s="134"/>
      <c r="D132" s="134"/>
      <c r="E132" s="135" t="s">
        <v>181</v>
      </c>
      <c r="F132" s="135"/>
      <c r="G132" s="135"/>
      <c r="H132" s="135"/>
      <c r="I132" s="135"/>
      <c r="J132" s="134"/>
      <c r="K132" s="135" t="s">
        <v>182</v>
      </c>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6">
        <f>'R03 - ON_01'!J32</f>
        <v>0</v>
      </c>
      <c r="AH132" s="134"/>
      <c r="AI132" s="134"/>
      <c r="AJ132" s="134"/>
      <c r="AK132" s="134"/>
      <c r="AL132" s="134"/>
      <c r="AM132" s="134"/>
      <c r="AN132" s="136">
        <f>SUM(AG132,AT132)</f>
        <v>0</v>
      </c>
      <c r="AO132" s="134"/>
      <c r="AP132" s="134"/>
      <c r="AQ132" s="137" t="s">
        <v>161</v>
      </c>
      <c r="AR132" s="73"/>
      <c r="AS132" s="138">
        <v>0</v>
      </c>
      <c r="AT132" s="139">
        <f>ROUND(SUM(AV132:AW132),2)</f>
        <v>0</v>
      </c>
      <c r="AU132" s="140">
        <f>'R03 - ON_01'!P121</f>
        <v>0</v>
      </c>
      <c r="AV132" s="139">
        <f>'R03 - ON_01'!J35</f>
        <v>0</v>
      </c>
      <c r="AW132" s="139">
        <f>'R03 - ON_01'!J36</f>
        <v>0</v>
      </c>
      <c r="AX132" s="139">
        <f>'R03 - ON_01'!J37</f>
        <v>0</v>
      </c>
      <c r="AY132" s="139">
        <f>'R03 - ON_01'!J38</f>
        <v>0</v>
      </c>
      <c r="AZ132" s="139">
        <f>'R03 - ON_01'!F35</f>
        <v>0</v>
      </c>
      <c r="BA132" s="139">
        <f>'R03 - ON_01'!F36</f>
        <v>0</v>
      </c>
      <c r="BB132" s="139">
        <f>'R03 - ON_01'!F37</f>
        <v>0</v>
      </c>
      <c r="BC132" s="139">
        <f>'R03 - ON_01'!F38</f>
        <v>0</v>
      </c>
      <c r="BD132" s="141">
        <f>'R03 - ON_01'!F39</f>
        <v>0</v>
      </c>
      <c r="BE132" s="4"/>
      <c r="BT132" s="142" t="s">
        <v>83</v>
      </c>
      <c r="BV132" s="142" t="s">
        <v>75</v>
      </c>
      <c r="BW132" s="142" t="s">
        <v>189</v>
      </c>
      <c r="BX132" s="142" t="s">
        <v>186</v>
      </c>
      <c r="CL132" s="142" t="s">
        <v>1</v>
      </c>
    </row>
    <row r="133" s="7" customFormat="1" ht="24.75" customHeight="1">
      <c r="A133" s="7"/>
      <c r="B133" s="121"/>
      <c r="C133" s="122"/>
      <c r="D133" s="123" t="s">
        <v>190</v>
      </c>
      <c r="E133" s="123"/>
      <c r="F133" s="123"/>
      <c r="G133" s="123"/>
      <c r="H133" s="123"/>
      <c r="I133" s="124"/>
      <c r="J133" s="123" t="s">
        <v>191</v>
      </c>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33">
        <f>ROUND(SUM(AG134:AG136),2)</f>
        <v>0</v>
      </c>
      <c r="AH133" s="124"/>
      <c r="AI133" s="124"/>
      <c r="AJ133" s="124"/>
      <c r="AK133" s="124"/>
      <c r="AL133" s="124"/>
      <c r="AM133" s="124"/>
      <c r="AN133" s="125">
        <f>SUM(AG133,AT133)</f>
        <v>0</v>
      </c>
      <c r="AO133" s="124"/>
      <c r="AP133" s="124"/>
      <c r="AQ133" s="126" t="s">
        <v>80</v>
      </c>
      <c r="AR133" s="127"/>
      <c r="AS133" s="128">
        <f>ROUND(SUM(AS134:AS136),2)</f>
        <v>0</v>
      </c>
      <c r="AT133" s="129">
        <f>ROUND(SUM(AV133:AW133),2)</f>
        <v>0</v>
      </c>
      <c r="AU133" s="130">
        <f>ROUND(SUM(AU134:AU136),5)</f>
        <v>0</v>
      </c>
      <c r="AV133" s="129">
        <f>ROUND(AZ133*L29,2)</f>
        <v>0</v>
      </c>
      <c r="AW133" s="129">
        <f>ROUND(BA133*L30,2)</f>
        <v>0</v>
      </c>
      <c r="AX133" s="129">
        <f>ROUND(BB133*L29,2)</f>
        <v>0</v>
      </c>
      <c r="AY133" s="129">
        <f>ROUND(BC133*L30,2)</f>
        <v>0</v>
      </c>
      <c r="AZ133" s="129">
        <f>ROUND(SUM(AZ134:AZ136),2)</f>
        <v>0</v>
      </c>
      <c r="BA133" s="129">
        <f>ROUND(SUM(BA134:BA136),2)</f>
        <v>0</v>
      </c>
      <c r="BB133" s="129">
        <f>ROUND(SUM(BB134:BB136),2)</f>
        <v>0</v>
      </c>
      <c r="BC133" s="129">
        <f>ROUND(SUM(BC134:BC136),2)</f>
        <v>0</v>
      </c>
      <c r="BD133" s="131">
        <f>ROUND(SUM(BD134:BD136),2)</f>
        <v>0</v>
      </c>
      <c r="BE133" s="7"/>
      <c r="BS133" s="132" t="s">
        <v>72</v>
      </c>
      <c r="BT133" s="132" t="s">
        <v>81</v>
      </c>
      <c r="BU133" s="132" t="s">
        <v>74</v>
      </c>
      <c r="BV133" s="132" t="s">
        <v>75</v>
      </c>
      <c r="BW133" s="132" t="s">
        <v>192</v>
      </c>
      <c r="BX133" s="132" t="s">
        <v>5</v>
      </c>
      <c r="CL133" s="132" t="s">
        <v>1</v>
      </c>
      <c r="CM133" s="132" t="s">
        <v>83</v>
      </c>
    </row>
    <row r="134" s="4" customFormat="1" ht="16.5" customHeight="1">
      <c r="A134" s="120" t="s">
        <v>77</v>
      </c>
      <c r="B134" s="71"/>
      <c r="C134" s="134"/>
      <c r="D134" s="134"/>
      <c r="E134" s="135" t="s">
        <v>175</v>
      </c>
      <c r="F134" s="135"/>
      <c r="G134" s="135"/>
      <c r="H134" s="135"/>
      <c r="I134" s="135"/>
      <c r="J134" s="134"/>
      <c r="K134" s="135" t="s">
        <v>176</v>
      </c>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6">
        <f>'R01 - Infrastruktura_02'!J32</f>
        <v>0</v>
      </c>
      <c r="AH134" s="134"/>
      <c r="AI134" s="134"/>
      <c r="AJ134" s="134"/>
      <c r="AK134" s="134"/>
      <c r="AL134" s="134"/>
      <c r="AM134" s="134"/>
      <c r="AN134" s="136">
        <f>SUM(AG134,AT134)</f>
        <v>0</v>
      </c>
      <c r="AO134" s="134"/>
      <c r="AP134" s="134"/>
      <c r="AQ134" s="137" t="s">
        <v>161</v>
      </c>
      <c r="AR134" s="73"/>
      <c r="AS134" s="138">
        <v>0</v>
      </c>
      <c r="AT134" s="139">
        <f>ROUND(SUM(AV134:AW134),2)</f>
        <v>0</v>
      </c>
      <c r="AU134" s="140">
        <f>'R01 - Infrastruktura_02'!P121</f>
        <v>0</v>
      </c>
      <c r="AV134" s="139">
        <f>'R01 - Infrastruktura_02'!J35</f>
        <v>0</v>
      </c>
      <c r="AW134" s="139">
        <f>'R01 - Infrastruktura_02'!J36</f>
        <v>0</v>
      </c>
      <c r="AX134" s="139">
        <f>'R01 - Infrastruktura_02'!J37</f>
        <v>0</v>
      </c>
      <c r="AY134" s="139">
        <f>'R01 - Infrastruktura_02'!J38</f>
        <v>0</v>
      </c>
      <c r="AZ134" s="139">
        <f>'R01 - Infrastruktura_02'!F35</f>
        <v>0</v>
      </c>
      <c r="BA134" s="139">
        <f>'R01 - Infrastruktura_02'!F36</f>
        <v>0</v>
      </c>
      <c r="BB134" s="139">
        <f>'R01 - Infrastruktura_02'!F37</f>
        <v>0</v>
      </c>
      <c r="BC134" s="139">
        <f>'R01 - Infrastruktura_02'!F38</f>
        <v>0</v>
      </c>
      <c r="BD134" s="141">
        <f>'R01 - Infrastruktura_02'!F39</f>
        <v>0</v>
      </c>
      <c r="BE134" s="4"/>
      <c r="BT134" s="142" t="s">
        <v>83</v>
      </c>
      <c r="BV134" s="142" t="s">
        <v>75</v>
      </c>
      <c r="BW134" s="142" t="s">
        <v>193</v>
      </c>
      <c r="BX134" s="142" t="s">
        <v>192</v>
      </c>
      <c r="CL134" s="142" t="s">
        <v>1</v>
      </c>
    </row>
    <row r="135" s="4" customFormat="1" ht="16.5" customHeight="1">
      <c r="A135" s="120" t="s">
        <v>77</v>
      </c>
      <c r="B135" s="71"/>
      <c r="C135" s="134"/>
      <c r="D135" s="134"/>
      <c r="E135" s="135" t="s">
        <v>178</v>
      </c>
      <c r="F135" s="135"/>
      <c r="G135" s="135"/>
      <c r="H135" s="135"/>
      <c r="I135" s="135"/>
      <c r="J135" s="134"/>
      <c r="K135" s="135" t="s">
        <v>179</v>
      </c>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6">
        <f>'R02 - Stavební část_02'!J32</f>
        <v>0</v>
      </c>
      <c r="AH135" s="134"/>
      <c r="AI135" s="134"/>
      <c r="AJ135" s="134"/>
      <c r="AK135" s="134"/>
      <c r="AL135" s="134"/>
      <c r="AM135" s="134"/>
      <c r="AN135" s="136">
        <f>SUM(AG135,AT135)</f>
        <v>0</v>
      </c>
      <c r="AO135" s="134"/>
      <c r="AP135" s="134"/>
      <c r="AQ135" s="137" t="s">
        <v>161</v>
      </c>
      <c r="AR135" s="73"/>
      <c r="AS135" s="138">
        <v>0</v>
      </c>
      <c r="AT135" s="139">
        <f>ROUND(SUM(AV135:AW135),2)</f>
        <v>0</v>
      </c>
      <c r="AU135" s="140">
        <f>'R02 - Stavební část_02'!P129</f>
        <v>0</v>
      </c>
      <c r="AV135" s="139">
        <f>'R02 - Stavební část_02'!J35</f>
        <v>0</v>
      </c>
      <c r="AW135" s="139">
        <f>'R02 - Stavební část_02'!J36</f>
        <v>0</v>
      </c>
      <c r="AX135" s="139">
        <f>'R02 - Stavební část_02'!J37</f>
        <v>0</v>
      </c>
      <c r="AY135" s="139">
        <f>'R02 - Stavební část_02'!J38</f>
        <v>0</v>
      </c>
      <c r="AZ135" s="139">
        <f>'R02 - Stavební část_02'!F35</f>
        <v>0</v>
      </c>
      <c r="BA135" s="139">
        <f>'R02 - Stavební část_02'!F36</f>
        <v>0</v>
      </c>
      <c r="BB135" s="139">
        <f>'R02 - Stavební část_02'!F37</f>
        <v>0</v>
      </c>
      <c r="BC135" s="139">
        <f>'R02 - Stavební část_02'!F38</f>
        <v>0</v>
      </c>
      <c r="BD135" s="141">
        <f>'R02 - Stavební část_02'!F39</f>
        <v>0</v>
      </c>
      <c r="BE135" s="4"/>
      <c r="BT135" s="142" t="s">
        <v>83</v>
      </c>
      <c r="BV135" s="142" t="s">
        <v>75</v>
      </c>
      <c r="BW135" s="142" t="s">
        <v>194</v>
      </c>
      <c r="BX135" s="142" t="s">
        <v>192</v>
      </c>
      <c r="CL135" s="142" t="s">
        <v>1</v>
      </c>
    </row>
    <row r="136" s="4" customFormat="1" ht="16.5" customHeight="1">
      <c r="A136" s="120" t="s">
        <v>77</v>
      </c>
      <c r="B136" s="71"/>
      <c r="C136" s="134"/>
      <c r="D136" s="134"/>
      <c r="E136" s="135" t="s">
        <v>181</v>
      </c>
      <c r="F136" s="135"/>
      <c r="G136" s="135"/>
      <c r="H136" s="135"/>
      <c r="I136" s="135"/>
      <c r="J136" s="134"/>
      <c r="K136" s="135" t="s">
        <v>182</v>
      </c>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6">
        <f>'R03 - ON_02'!J32</f>
        <v>0</v>
      </c>
      <c r="AH136" s="134"/>
      <c r="AI136" s="134"/>
      <c r="AJ136" s="134"/>
      <c r="AK136" s="134"/>
      <c r="AL136" s="134"/>
      <c r="AM136" s="134"/>
      <c r="AN136" s="136">
        <f>SUM(AG136,AT136)</f>
        <v>0</v>
      </c>
      <c r="AO136" s="134"/>
      <c r="AP136" s="134"/>
      <c r="AQ136" s="137" t="s">
        <v>161</v>
      </c>
      <c r="AR136" s="73"/>
      <c r="AS136" s="138">
        <v>0</v>
      </c>
      <c r="AT136" s="139">
        <f>ROUND(SUM(AV136:AW136),2)</f>
        <v>0</v>
      </c>
      <c r="AU136" s="140">
        <f>'R03 - ON_02'!P121</f>
        <v>0</v>
      </c>
      <c r="AV136" s="139">
        <f>'R03 - ON_02'!J35</f>
        <v>0</v>
      </c>
      <c r="AW136" s="139">
        <f>'R03 - ON_02'!J36</f>
        <v>0</v>
      </c>
      <c r="AX136" s="139">
        <f>'R03 - ON_02'!J37</f>
        <v>0</v>
      </c>
      <c r="AY136" s="139">
        <f>'R03 - ON_02'!J38</f>
        <v>0</v>
      </c>
      <c r="AZ136" s="139">
        <f>'R03 - ON_02'!F35</f>
        <v>0</v>
      </c>
      <c r="BA136" s="139">
        <f>'R03 - ON_02'!F36</f>
        <v>0</v>
      </c>
      <c r="BB136" s="139">
        <f>'R03 - ON_02'!F37</f>
        <v>0</v>
      </c>
      <c r="BC136" s="139">
        <f>'R03 - ON_02'!F38</f>
        <v>0</v>
      </c>
      <c r="BD136" s="141">
        <f>'R03 - ON_02'!F39</f>
        <v>0</v>
      </c>
      <c r="BE136" s="4"/>
      <c r="BT136" s="142" t="s">
        <v>83</v>
      </c>
      <c r="BV136" s="142" t="s">
        <v>75</v>
      </c>
      <c r="BW136" s="142" t="s">
        <v>195</v>
      </c>
      <c r="BX136" s="142" t="s">
        <v>192</v>
      </c>
      <c r="CL136" s="142" t="s">
        <v>1</v>
      </c>
    </row>
    <row r="137" s="7" customFormat="1" ht="24.75" customHeight="1">
      <c r="A137" s="120" t="s">
        <v>77</v>
      </c>
      <c r="B137" s="121"/>
      <c r="C137" s="122"/>
      <c r="D137" s="123" t="s">
        <v>196</v>
      </c>
      <c r="E137" s="123"/>
      <c r="F137" s="123"/>
      <c r="G137" s="123"/>
      <c r="H137" s="123"/>
      <c r="I137" s="124"/>
      <c r="J137" s="123" t="s">
        <v>197</v>
      </c>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5">
        <f>'SO 90-90 - Liberec - Mníš...'!J30</f>
        <v>0</v>
      </c>
      <c r="AH137" s="124"/>
      <c r="AI137" s="124"/>
      <c r="AJ137" s="124"/>
      <c r="AK137" s="124"/>
      <c r="AL137" s="124"/>
      <c r="AM137" s="124"/>
      <c r="AN137" s="125">
        <f>SUM(AG137,AT137)</f>
        <v>0</v>
      </c>
      <c r="AO137" s="124"/>
      <c r="AP137" s="124"/>
      <c r="AQ137" s="126" t="s">
        <v>80</v>
      </c>
      <c r="AR137" s="127"/>
      <c r="AS137" s="128">
        <v>0</v>
      </c>
      <c r="AT137" s="129">
        <f>ROUND(SUM(AV137:AW137),2)</f>
        <v>0</v>
      </c>
      <c r="AU137" s="130">
        <f>'SO 90-90 - Liberec - Mníš...'!P120</f>
        <v>0</v>
      </c>
      <c r="AV137" s="129">
        <f>'SO 90-90 - Liberec - Mníš...'!J33</f>
        <v>0</v>
      </c>
      <c r="AW137" s="129">
        <f>'SO 90-90 - Liberec - Mníš...'!J34</f>
        <v>0</v>
      </c>
      <c r="AX137" s="129">
        <f>'SO 90-90 - Liberec - Mníš...'!J35</f>
        <v>0</v>
      </c>
      <c r="AY137" s="129">
        <f>'SO 90-90 - Liberec - Mníš...'!J36</f>
        <v>0</v>
      </c>
      <c r="AZ137" s="129">
        <f>'SO 90-90 - Liberec - Mníš...'!F33</f>
        <v>0</v>
      </c>
      <c r="BA137" s="129">
        <f>'SO 90-90 - Liberec - Mníš...'!F34</f>
        <v>0</v>
      </c>
      <c r="BB137" s="129">
        <f>'SO 90-90 - Liberec - Mníš...'!F35</f>
        <v>0</v>
      </c>
      <c r="BC137" s="129">
        <f>'SO 90-90 - Liberec - Mníš...'!F36</f>
        <v>0</v>
      </c>
      <c r="BD137" s="131">
        <f>'SO 90-90 - Liberec - Mníš...'!F37</f>
        <v>0</v>
      </c>
      <c r="BE137" s="7"/>
      <c r="BT137" s="132" t="s">
        <v>81</v>
      </c>
      <c r="BV137" s="132" t="s">
        <v>75</v>
      </c>
      <c r="BW137" s="132" t="s">
        <v>198</v>
      </c>
      <c r="BX137" s="132" t="s">
        <v>5</v>
      </c>
      <c r="CL137" s="132" t="s">
        <v>1</v>
      </c>
      <c r="CM137" s="132" t="s">
        <v>83</v>
      </c>
    </row>
    <row r="138" s="7" customFormat="1" ht="24.75" customHeight="1">
      <c r="A138" s="120" t="s">
        <v>77</v>
      </c>
      <c r="B138" s="121"/>
      <c r="C138" s="122"/>
      <c r="D138" s="123" t="s">
        <v>199</v>
      </c>
      <c r="E138" s="123"/>
      <c r="F138" s="123"/>
      <c r="G138" s="123"/>
      <c r="H138" s="123"/>
      <c r="I138" s="124"/>
      <c r="J138" s="123" t="s">
        <v>200</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5">
        <f>'SO 98-98 - Liberec - Mníš...'!J30</f>
        <v>0</v>
      </c>
      <c r="AH138" s="124"/>
      <c r="AI138" s="124"/>
      <c r="AJ138" s="124"/>
      <c r="AK138" s="124"/>
      <c r="AL138" s="124"/>
      <c r="AM138" s="124"/>
      <c r="AN138" s="125">
        <f>SUM(AG138,AT138)</f>
        <v>0</v>
      </c>
      <c r="AO138" s="124"/>
      <c r="AP138" s="124"/>
      <c r="AQ138" s="126" t="s">
        <v>80</v>
      </c>
      <c r="AR138" s="127"/>
      <c r="AS138" s="128">
        <v>0</v>
      </c>
      <c r="AT138" s="129">
        <f>ROUND(SUM(AV138:AW138),2)</f>
        <v>0</v>
      </c>
      <c r="AU138" s="130">
        <f>'SO 98-98 - Liberec - Mníš...'!P117</f>
        <v>0</v>
      </c>
      <c r="AV138" s="129">
        <f>'SO 98-98 - Liberec - Mníš...'!J33</f>
        <v>0</v>
      </c>
      <c r="AW138" s="129">
        <f>'SO 98-98 - Liberec - Mníš...'!J34</f>
        <v>0</v>
      </c>
      <c r="AX138" s="129">
        <f>'SO 98-98 - Liberec - Mníš...'!J35</f>
        <v>0</v>
      </c>
      <c r="AY138" s="129">
        <f>'SO 98-98 - Liberec - Mníš...'!J36</f>
        <v>0</v>
      </c>
      <c r="AZ138" s="129">
        <f>'SO 98-98 - Liberec - Mníš...'!F33</f>
        <v>0</v>
      </c>
      <c r="BA138" s="129">
        <f>'SO 98-98 - Liberec - Mníš...'!F34</f>
        <v>0</v>
      </c>
      <c r="BB138" s="129">
        <f>'SO 98-98 - Liberec - Mníš...'!F35</f>
        <v>0</v>
      </c>
      <c r="BC138" s="129">
        <f>'SO 98-98 - Liberec - Mníš...'!F36</f>
        <v>0</v>
      </c>
      <c r="BD138" s="131">
        <f>'SO 98-98 - Liberec - Mníš...'!F37</f>
        <v>0</v>
      </c>
      <c r="BE138" s="7"/>
      <c r="BT138" s="132" t="s">
        <v>81</v>
      </c>
      <c r="BV138" s="132" t="s">
        <v>75</v>
      </c>
      <c r="BW138" s="132" t="s">
        <v>201</v>
      </c>
      <c r="BX138" s="132" t="s">
        <v>5</v>
      </c>
      <c r="CL138" s="132" t="s">
        <v>1</v>
      </c>
      <c r="CM138" s="132" t="s">
        <v>83</v>
      </c>
    </row>
    <row r="139" s="7" customFormat="1" ht="24.75" customHeight="1">
      <c r="A139" s="120" t="s">
        <v>77</v>
      </c>
      <c r="B139" s="121"/>
      <c r="C139" s="122"/>
      <c r="D139" s="123" t="s">
        <v>202</v>
      </c>
      <c r="E139" s="123"/>
      <c r="F139" s="123"/>
      <c r="G139" s="123"/>
      <c r="H139" s="123"/>
      <c r="I139" s="124"/>
      <c r="J139" s="123" t="s">
        <v>203</v>
      </c>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5">
        <f>'SO 99-99 - Liberec - Mníš...'!J30</f>
        <v>0</v>
      </c>
      <c r="AH139" s="124"/>
      <c r="AI139" s="124"/>
      <c r="AJ139" s="124"/>
      <c r="AK139" s="124"/>
      <c r="AL139" s="124"/>
      <c r="AM139" s="124"/>
      <c r="AN139" s="125">
        <f>SUM(AG139,AT139)</f>
        <v>0</v>
      </c>
      <c r="AO139" s="124"/>
      <c r="AP139" s="124"/>
      <c r="AQ139" s="126" t="s">
        <v>80</v>
      </c>
      <c r="AR139" s="127"/>
      <c r="AS139" s="143">
        <v>0</v>
      </c>
      <c r="AT139" s="144">
        <f>ROUND(SUM(AV139:AW139),2)</f>
        <v>0</v>
      </c>
      <c r="AU139" s="145">
        <f>'SO 99-99 - Liberec - Mníš...'!P118</f>
        <v>0</v>
      </c>
      <c r="AV139" s="144">
        <f>'SO 99-99 - Liberec - Mníš...'!J33</f>
        <v>0</v>
      </c>
      <c r="AW139" s="144">
        <f>'SO 99-99 - Liberec - Mníš...'!J34</f>
        <v>0</v>
      </c>
      <c r="AX139" s="144">
        <f>'SO 99-99 - Liberec - Mníš...'!J35</f>
        <v>0</v>
      </c>
      <c r="AY139" s="144">
        <f>'SO 99-99 - Liberec - Mníš...'!J36</f>
        <v>0</v>
      </c>
      <c r="AZ139" s="144">
        <f>'SO 99-99 - Liberec - Mníš...'!F33</f>
        <v>0</v>
      </c>
      <c r="BA139" s="144">
        <f>'SO 99-99 - Liberec - Mníš...'!F34</f>
        <v>0</v>
      </c>
      <c r="BB139" s="144">
        <f>'SO 99-99 - Liberec - Mníš...'!F35</f>
        <v>0</v>
      </c>
      <c r="BC139" s="144">
        <f>'SO 99-99 - Liberec - Mníš...'!F36</f>
        <v>0</v>
      </c>
      <c r="BD139" s="146">
        <f>'SO 99-99 - Liberec - Mníš...'!F37</f>
        <v>0</v>
      </c>
      <c r="BE139" s="7"/>
      <c r="BT139" s="132" t="s">
        <v>81</v>
      </c>
      <c r="BV139" s="132" t="s">
        <v>75</v>
      </c>
      <c r="BW139" s="132" t="s">
        <v>204</v>
      </c>
      <c r="BX139" s="132" t="s">
        <v>5</v>
      </c>
      <c r="CL139" s="132" t="s">
        <v>1</v>
      </c>
      <c r="CM139" s="132" t="s">
        <v>83</v>
      </c>
    </row>
    <row r="140" s="2" customFormat="1" ht="30" customHeight="1">
      <c r="A140" s="39"/>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5"/>
      <c r="AS140" s="39"/>
      <c r="AT140" s="39"/>
      <c r="AU140" s="39"/>
      <c r="AV140" s="39"/>
      <c r="AW140" s="39"/>
      <c r="AX140" s="39"/>
      <c r="AY140" s="39"/>
      <c r="AZ140" s="39"/>
      <c r="BA140" s="39"/>
      <c r="BB140" s="39"/>
      <c r="BC140" s="39"/>
      <c r="BD140" s="39"/>
      <c r="BE140" s="39"/>
    </row>
    <row r="141" s="2" customFormat="1" ht="6.96" customHeight="1">
      <c r="A141" s="39"/>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45"/>
      <c r="AS141" s="39"/>
      <c r="AT141" s="39"/>
      <c r="AU141" s="39"/>
      <c r="AV141" s="39"/>
      <c r="AW141" s="39"/>
      <c r="AX141" s="39"/>
      <c r="AY141" s="39"/>
      <c r="AZ141" s="39"/>
      <c r="BA141" s="39"/>
      <c r="BB141" s="39"/>
      <c r="BC141" s="39"/>
      <c r="BD141" s="39"/>
      <c r="BE141" s="39"/>
    </row>
  </sheetData>
  <sheetProtection sheet="1" formatColumns="0" formatRows="0" objects="1" scenarios="1" spinCount="100000" saltValue="GuTrazQOVoB/oesly8ctGRZzsCcmMzI9IEyOBd/WjSB55sACqK7G686egR8pt+rNx6CApSjiD/pbUSCeR5UwlQ==" hashValue="fiS2g8ReAmTEvL9UuT4h7tqn0lqPVp6BZjJ2z24nFjF6TWgjTqgqD875KHEnouYoZsSyWJ+s7Xh3689vwE53gQ==" algorithmName="SHA-512" password="CC35"/>
  <mergeCells count="218">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I92:AF92"/>
    <mergeCell ref="J101:AF101"/>
    <mergeCell ref="J112:AF112"/>
    <mergeCell ref="J113:AF113"/>
    <mergeCell ref="J115:AF115"/>
    <mergeCell ref="J114:AF114"/>
    <mergeCell ref="J116:AF116"/>
    <mergeCell ref="J95:AF95"/>
    <mergeCell ref="J117:AF117"/>
    <mergeCell ref="J96:AF96"/>
    <mergeCell ref="J97:AF97"/>
    <mergeCell ref="J110:AF110"/>
    <mergeCell ref="J102:AF102"/>
    <mergeCell ref="J109:AF109"/>
    <mergeCell ref="J98:AF98"/>
    <mergeCell ref="J108:AF108"/>
    <mergeCell ref="J99:AF99"/>
    <mergeCell ref="J107:AF107"/>
    <mergeCell ref="J106:AF106"/>
    <mergeCell ref="J118:AF118"/>
    <mergeCell ref="J105:AF105"/>
    <mergeCell ref="J100:AF100"/>
    <mergeCell ref="J104:AF104"/>
    <mergeCell ref="J103:AF103"/>
    <mergeCell ref="J111:AF111"/>
    <mergeCell ref="L85:AJ85"/>
    <mergeCell ref="J119:AF119"/>
    <mergeCell ref="J120:AF120"/>
    <mergeCell ref="K121:AF121"/>
    <mergeCell ref="K122:AF122"/>
    <mergeCell ref="J123:AF123"/>
    <mergeCell ref="J124:AF124"/>
    <mergeCell ref="J125:AF125"/>
    <mergeCell ref="K126:AF126"/>
    <mergeCell ref="K127:AF127"/>
    <mergeCell ref="K128:AF128"/>
    <mergeCell ref="J129:AF129"/>
    <mergeCell ref="K130:AF130"/>
    <mergeCell ref="K131:AF131"/>
    <mergeCell ref="K132:AF132"/>
    <mergeCell ref="J133:AF133"/>
    <mergeCell ref="K134:AF134"/>
    <mergeCell ref="K135:AF135"/>
    <mergeCell ref="K136:AF136"/>
    <mergeCell ref="J137:AF137"/>
    <mergeCell ref="J138:AF138"/>
    <mergeCell ref="J139:AF139"/>
    <mergeCell ref="C92:G92"/>
    <mergeCell ref="D106:H106"/>
    <mergeCell ref="D104:H104"/>
    <mergeCell ref="D105:H105"/>
    <mergeCell ref="D107:H107"/>
    <mergeCell ref="D108:H108"/>
    <mergeCell ref="D109:H109"/>
    <mergeCell ref="D110:H110"/>
    <mergeCell ref="D111:H111"/>
    <mergeCell ref="D112:H112"/>
    <mergeCell ref="D113:H113"/>
    <mergeCell ref="D114:H114"/>
    <mergeCell ref="D115:H115"/>
    <mergeCell ref="D116:H116"/>
    <mergeCell ref="D117:H117"/>
    <mergeCell ref="D103:H103"/>
    <mergeCell ref="D102:H102"/>
    <mergeCell ref="D118:H118"/>
    <mergeCell ref="D101:H101"/>
    <mergeCell ref="D100:H100"/>
    <mergeCell ref="D98:H98"/>
    <mergeCell ref="D95:H95"/>
    <mergeCell ref="D97:H97"/>
    <mergeCell ref="D96:H96"/>
    <mergeCell ref="D99:H99"/>
    <mergeCell ref="D119:H119"/>
    <mergeCell ref="D120:H120"/>
    <mergeCell ref="E121:I121"/>
    <mergeCell ref="E122:I122"/>
    <mergeCell ref="D123:H123"/>
    <mergeCell ref="D124:H124"/>
    <mergeCell ref="D125:H125"/>
    <mergeCell ref="E126:I126"/>
    <mergeCell ref="E127:I127"/>
    <mergeCell ref="E128:I128"/>
    <mergeCell ref="D129:H129"/>
    <mergeCell ref="E130:I130"/>
    <mergeCell ref="E131:I131"/>
    <mergeCell ref="E132:I132"/>
    <mergeCell ref="D133:H133"/>
    <mergeCell ref="E134:I134"/>
    <mergeCell ref="E135:I135"/>
    <mergeCell ref="E136:I136"/>
    <mergeCell ref="D137:H137"/>
    <mergeCell ref="D138:H138"/>
    <mergeCell ref="D139:H139"/>
  </mergeCells>
  <hyperlinks>
    <hyperlink ref="A95" location="'PS 01-11 - ŽST Mníšek u L...'!C2" display="/"/>
    <hyperlink ref="A96" location="'PS 01-31 - Liberec - Mníš...'!C2" display="/"/>
    <hyperlink ref="A97" location="'PS 02-01_DDTS - PS 02-01'!C2" display="/"/>
    <hyperlink ref="A98" location="'PS 02-02_DDTS - PS 02-02'!C2" display="/"/>
    <hyperlink ref="A99" location="'PS 02-11_MK - PS 02-11'!C2" display="/"/>
    <hyperlink ref="A100" location="'PS 02-12_MK - PS 02-12'!C2" display="/"/>
    <hyperlink ref="A101" location="'PS 02-31_Zapojovac - PS 0...'!C2" display="/"/>
    <hyperlink ref="A102" location="'PS 02-32_Zapojovac - PS 0...'!C2" display="/"/>
    <hyperlink ref="A103" location="'PS 02-41_PZTS_PZZ - PS 02-41'!C2" display="/"/>
    <hyperlink ref="A104" location="'PS 02-42_PZTS_Mnisek - PS...'!C2" display="/"/>
    <hyperlink ref="A105" location="'PS 02-51_TK - PS 02-51'!C2" display="/"/>
    <hyperlink ref="A106" location="'PS 02-52_TK - PS 02-52'!C2" display="/"/>
    <hyperlink ref="A107" location="'PS 02-71_Sdel - PS 02-71'!C2" display="/"/>
    <hyperlink ref="A108" location="'PS 02-72_Sdel - PS 02-72'!C2" display="/"/>
    <hyperlink ref="A109" location="'SO 10-01 - Liberec – Mníš...'!C2" display="/"/>
    <hyperlink ref="A110" location="'SO 10-01.1 -  Liberec – M...'!C2" display="/"/>
    <hyperlink ref="A111" location="'SO 10-02 - ŽST Mníšek u L...'!C2" display="/"/>
    <hyperlink ref="A112" location="'SO 11-02 - ŽST Mníšek u L...'!C2" display="/"/>
    <hyperlink ref="A113" location="'SO 12-01 - ŽST Mníšek u L...'!C2" display="/"/>
    <hyperlink ref="A114" location="'SO 13-01 - Liberec – Mníš...'!C2" display="/"/>
    <hyperlink ref="A115" location="'SO 13-02 - Liberec – Mníš...'!C2" display="/"/>
    <hyperlink ref="A116" location="'SO 13-03 - Liberec – Mníš...'!C2" display="/"/>
    <hyperlink ref="A117" location="'SO 13-04 - Liberec – Mníš...'!C2" display="/"/>
    <hyperlink ref="A118" location="'SO 13-05 - ŽST Mníšek u L...'!C2" display="/"/>
    <hyperlink ref="A119" location="'SO 21-01 - Liberec – Mníš...'!C2" display="/"/>
    <hyperlink ref="A121" location="'SO 30-01.1 - Liberec – Mn...'!C2" display="/"/>
    <hyperlink ref="A122" location="'SO 30-01.2 - Liberec – Mn...'!C2" display="/"/>
    <hyperlink ref="A123" location="'SO 71-01 - ŽST Mníšek u L...'!C2" display="/"/>
    <hyperlink ref="A124" location="'SO 77-01 - ŽST Mníšek u L...'!C2" display="/"/>
    <hyperlink ref="A126" location="'R01 - Infrastruktura'!C2" display="/"/>
    <hyperlink ref="A127" location="'R02 - Stavební část'!C2" display="/"/>
    <hyperlink ref="A128" location="'R03 - ON'!C2" display="/"/>
    <hyperlink ref="A130" location="'R01 - Infrastruktura_01'!C2" display="/"/>
    <hyperlink ref="A131" location="'R02 - Stavební část_01'!C2" display="/"/>
    <hyperlink ref="A132" location="'R03 - ON_01'!C2" display="/"/>
    <hyperlink ref="A134" location="'R01 - Infrastruktura_02'!C2" display="/"/>
    <hyperlink ref="A135" location="'R02 - Stavební část_02'!C2" display="/"/>
    <hyperlink ref="A136" location="'R03 - ON_02'!C2" display="/"/>
    <hyperlink ref="A137" location="'SO 90-90 - Liberec - Mníš...'!C2" display="/"/>
    <hyperlink ref="A138" location="'SO 98-98 - Liberec - Mníš...'!C2" display="/"/>
    <hyperlink ref="A139" location="'SO 99-99 - Liberec - Mníš...'!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207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ROUND((SUM(BE129:BE580)),  2)</f>
        <v>0</v>
      </c>
      <c r="G33" s="39"/>
      <c r="H33" s="39"/>
      <c r="I33" s="165">
        <v>0.20999999999999999</v>
      </c>
      <c r="J33" s="164">
        <f>ROUND(((SUM(BE129:BE580))*I33),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ROUND((SUM(BF129:BF580)),  2)</f>
        <v>0</v>
      </c>
      <c r="G34" s="39"/>
      <c r="H34" s="39"/>
      <c r="I34" s="165">
        <v>0.14999999999999999</v>
      </c>
      <c r="J34" s="164">
        <f>ROUND(((SUM(BF129:BF580))*I34),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ROUND((SUM(BG129:BG580)),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ROUND((SUM(BH129:BH580)),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ROUND((SUM(BI129:BI580)),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PS 01-11 - ŽST Mníšek u Liberce, staniční zabezpečovací zařízení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213</v>
      </c>
      <c r="E97" s="192"/>
      <c r="F97" s="192"/>
      <c r="G97" s="192"/>
      <c r="H97" s="192"/>
      <c r="I97" s="192"/>
      <c r="J97" s="193">
        <f>J130</f>
        <v>0</v>
      </c>
      <c r="K97" s="190"/>
      <c r="L97" s="194"/>
      <c r="S97" s="9"/>
      <c r="T97" s="9"/>
      <c r="U97" s="9"/>
      <c r="V97" s="9"/>
      <c r="W97" s="9"/>
      <c r="X97" s="9"/>
      <c r="Y97" s="9"/>
      <c r="Z97" s="9"/>
      <c r="AA97" s="9"/>
      <c r="AB97" s="9"/>
      <c r="AC97" s="9"/>
      <c r="AD97" s="9"/>
      <c r="AE97" s="9"/>
    </row>
    <row r="98" s="10" customFormat="1" ht="19.92" customHeight="1">
      <c r="A98" s="10"/>
      <c r="B98" s="195"/>
      <c r="C98" s="134"/>
      <c r="D98" s="196" t="s">
        <v>214</v>
      </c>
      <c r="E98" s="197"/>
      <c r="F98" s="197"/>
      <c r="G98" s="197"/>
      <c r="H98" s="197"/>
      <c r="I98" s="197"/>
      <c r="J98" s="198">
        <f>J131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215</v>
      </c>
      <c r="E99" s="192"/>
      <c r="F99" s="192"/>
      <c r="G99" s="192"/>
      <c r="H99" s="192"/>
      <c r="I99" s="192"/>
      <c r="J99" s="193">
        <f>J244</f>
        <v>0</v>
      </c>
      <c r="K99" s="190"/>
      <c r="L99" s="194"/>
      <c r="S99" s="9"/>
      <c r="T99" s="9"/>
      <c r="U99" s="9"/>
      <c r="V99" s="9"/>
      <c r="W99" s="9"/>
      <c r="X99" s="9"/>
      <c r="Y99" s="9"/>
      <c r="Z99" s="9"/>
      <c r="AA99" s="9"/>
      <c r="AB99" s="9"/>
      <c r="AC99" s="9"/>
      <c r="AD99" s="9"/>
      <c r="AE99" s="9"/>
    </row>
    <row r="100" s="9" customFormat="1" ht="24.96" customHeight="1">
      <c r="A100" s="9"/>
      <c r="B100" s="189"/>
      <c r="C100" s="190"/>
      <c r="D100" s="191" t="s">
        <v>216</v>
      </c>
      <c r="E100" s="192"/>
      <c r="F100" s="192"/>
      <c r="G100" s="192"/>
      <c r="H100" s="192"/>
      <c r="I100" s="192"/>
      <c r="J100" s="193">
        <f>J257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217</v>
      </c>
      <c r="E101" s="192"/>
      <c r="F101" s="192"/>
      <c r="G101" s="192"/>
      <c r="H101" s="192"/>
      <c r="I101" s="192"/>
      <c r="J101" s="193">
        <f>J274</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218</v>
      </c>
      <c r="E102" s="197"/>
      <c r="F102" s="197"/>
      <c r="G102" s="197"/>
      <c r="H102" s="197"/>
      <c r="I102" s="197"/>
      <c r="J102" s="198">
        <f>J275</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219</v>
      </c>
      <c r="E103" s="197"/>
      <c r="F103" s="197"/>
      <c r="G103" s="197"/>
      <c r="H103" s="197"/>
      <c r="I103" s="197"/>
      <c r="J103" s="198">
        <f>J294</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220</v>
      </c>
      <c r="E104" s="192"/>
      <c r="F104" s="192"/>
      <c r="G104" s="192"/>
      <c r="H104" s="192"/>
      <c r="I104" s="192"/>
      <c r="J104" s="193">
        <f>J297</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221</v>
      </c>
      <c r="E105" s="197"/>
      <c r="F105" s="197"/>
      <c r="G105" s="197"/>
      <c r="H105" s="197"/>
      <c r="I105" s="197"/>
      <c r="J105" s="198">
        <f>J298</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222</v>
      </c>
      <c r="E106" s="192"/>
      <c r="F106" s="192"/>
      <c r="G106" s="192"/>
      <c r="H106" s="192"/>
      <c r="I106" s="192"/>
      <c r="J106" s="193">
        <f>J331</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223</v>
      </c>
      <c r="E107" s="197"/>
      <c r="F107" s="197"/>
      <c r="G107" s="197"/>
      <c r="H107" s="197"/>
      <c r="I107" s="197"/>
      <c r="J107" s="198">
        <f>J332</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224</v>
      </c>
      <c r="E108" s="197"/>
      <c r="F108" s="197"/>
      <c r="G108" s="197"/>
      <c r="H108" s="197"/>
      <c r="I108" s="197"/>
      <c r="J108" s="198">
        <f>J337</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225</v>
      </c>
      <c r="E109" s="192"/>
      <c r="F109" s="192"/>
      <c r="G109" s="192"/>
      <c r="H109" s="192"/>
      <c r="I109" s="192"/>
      <c r="J109" s="193">
        <f>J354</f>
        <v>0</v>
      </c>
      <c r="K109" s="190"/>
      <c r="L109" s="194"/>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Oprava trati v úseku Krásná Studánka – Mníšek u Liberce</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30" customHeight="1">
      <c r="A121" s="39"/>
      <c r="B121" s="40"/>
      <c r="C121" s="41"/>
      <c r="D121" s="41"/>
      <c r="E121" s="77" t="str">
        <f>E9</f>
        <v>PS 01-11 - ŽST Mníšek u Liberce, staniční zabezpečovací zařízení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 xml:space="preserve"> </v>
      </c>
      <c r="G123" s="41"/>
      <c r="H123" s="41"/>
      <c r="I123" s="33" t="s">
        <v>22</v>
      </c>
      <c r="J123" s="80" t="str">
        <f>IF(J12="","",J12)</f>
        <v>30. 6. 2023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E15</f>
        <v xml:space="preserve"> </v>
      </c>
      <c r="G125" s="41"/>
      <c r="H125" s="41"/>
      <c r="I125" s="33" t="s">
        <v>29</v>
      </c>
      <c r="J125" s="37" t="str">
        <f>E21</f>
        <v xml:space="preserve"> </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27</v>
      </c>
      <c r="D126" s="41"/>
      <c r="E126" s="41"/>
      <c r="F126" s="28" t="str">
        <f>IF(E18="","",E18)</f>
        <v>Vyplň údaj</v>
      </c>
      <c r="G126" s="41"/>
      <c r="H126" s="41"/>
      <c r="I126" s="33" t="s">
        <v>31</v>
      </c>
      <c r="J126" s="37" t="str">
        <f>E24</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227</v>
      </c>
      <c r="D128" s="203" t="s">
        <v>58</v>
      </c>
      <c r="E128" s="203" t="s">
        <v>54</v>
      </c>
      <c r="F128" s="203" t="s">
        <v>55</v>
      </c>
      <c r="G128" s="203" t="s">
        <v>228</v>
      </c>
      <c r="H128" s="203" t="s">
        <v>229</v>
      </c>
      <c r="I128" s="203" t="s">
        <v>230</v>
      </c>
      <c r="J128" s="204" t="s">
        <v>210</v>
      </c>
      <c r="K128" s="205" t="s">
        <v>231</v>
      </c>
      <c r="L128" s="206"/>
      <c r="M128" s="101" t="s">
        <v>1</v>
      </c>
      <c r="N128" s="102" t="s">
        <v>37</v>
      </c>
      <c r="O128" s="102" t="s">
        <v>232</v>
      </c>
      <c r="P128" s="102" t="s">
        <v>233</v>
      </c>
      <c r="Q128" s="102" t="s">
        <v>234</v>
      </c>
      <c r="R128" s="102" t="s">
        <v>235</v>
      </c>
      <c r="S128" s="102" t="s">
        <v>236</v>
      </c>
      <c r="T128" s="103" t="s">
        <v>237</v>
      </c>
      <c r="U128" s="200"/>
      <c r="V128" s="200"/>
      <c r="W128" s="200"/>
      <c r="X128" s="200"/>
      <c r="Y128" s="200"/>
      <c r="Z128" s="200"/>
      <c r="AA128" s="200"/>
      <c r="AB128" s="200"/>
      <c r="AC128" s="200"/>
      <c r="AD128" s="200"/>
      <c r="AE128" s="200"/>
    </row>
    <row r="129" s="2" customFormat="1" ht="22.8" customHeight="1">
      <c r="A129" s="39"/>
      <c r="B129" s="40"/>
      <c r="C129" s="108" t="s">
        <v>238</v>
      </c>
      <c r="D129" s="41"/>
      <c r="E129" s="41"/>
      <c r="F129" s="41"/>
      <c r="G129" s="41"/>
      <c r="H129" s="41"/>
      <c r="I129" s="41"/>
      <c r="J129" s="207">
        <f>BK129</f>
        <v>0</v>
      </c>
      <c r="K129" s="41"/>
      <c r="L129" s="45"/>
      <c r="M129" s="104"/>
      <c r="N129" s="208"/>
      <c r="O129" s="105"/>
      <c r="P129" s="209">
        <f>P130+P244+P257+P274+P297+P331+P354</f>
        <v>0</v>
      </c>
      <c r="Q129" s="105"/>
      <c r="R129" s="209">
        <f>R130+R244+R257+R274+R297+R331+R354</f>
        <v>0</v>
      </c>
      <c r="S129" s="105"/>
      <c r="T129" s="210">
        <f>T130+T244+T257+T274+T297+T331+T354</f>
        <v>0</v>
      </c>
      <c r="U129" s="39"/>
      <c r="V129" s="39"/>
      <c r="W129" s="39"/>
      <c r="X129" s="39"/>
      <c r="Y129" s="39"/>
      <c r="Z129" s="39"/>
      <c r="AA129" s="39"/>
      <c r="AB129" s="39"/>
      <c r="AC129" s="39"/>
      <c r="AD129" s="39"/>
      <c r="AE129" s="39"/>
      <c r="AT129" s="18" t="s">
        <v>72</v>
      </c>
      <c r="AU129" s="18" t="s">
        <v>212</v>
      </c>
      <c r="BK129" s="211">
        <f>BK130+BK244+BK257+BK274+BK297+BK331+BK354</f>
        <v>0</v>
      </c>
    </row>
    <row r="130" s="12" customFormat="1" ht="25.92" customHeight="1">
      <c r="A130" s="12"/>
      <c r="B130" s="212"/>
      <c r="C130" s="213"/>
      <c r="D130" s="214" t="s">
        <v>72</v>
      </c>
      <c r="E130" s="215" t="s">
        <v>239</v>
      </c>
      <c r="F130" s="215" t="s">
        <v>240</v>
      </c>
      <c r="G130" s="213"/>
      <c r="H130" s="213"/>
      <c r="I130" s="216"/>
      <c r="J130" s="217">
        <f>BK130</f>
        <v>0</v>
      </c>
      <c r="K130" s="213"/>
      <c r="L130" s="218"/>
      <c r="M130" s="219"/>
      <c r="N130" s="220"/>
      <c r="O130" s="220"/>
      <c r="P130" s="221">
        <f>P131</f>
        <v>0</v>
      </c>
      <c r="Q130" s="220"/>
      <c r="R130" s="221">
        <f>R131</f>
        <v>0</v>
      </c>
      <c r="S130" s="220"/>
      <c r="T130" s="222">
        <f>T131</f>
        <v>0</v>
      </c>
      <c r="U130" s="12"/>
      <c r="V130" s="12"/>
      <c r="W130" s="12"/>
      <c r="X130" s="12"/>
      <c r="Y130" s="12"/>
      <c r="Z130" s="12"/>
      <c r="AA130" s="12"/>
      <c r="AB130" s="12"/>
      <c r="AC130" s="12"/>
      <c r="AD130" s="12"/>
      <c r="AE130" s="12"/>
      <c r="AR130" s="223" t="s">
        <v>81</v>
      </c>
      <c r="AT130" s="224" t="s">
        <v>72</v>
      </c>
      <c r="AU130" s="224" t="s">
        <v>73</v>
      </c>
      <c r="AY130" s="223" t="s">
        <v>241</v>
      </c>
      <c r="BK130" s="225">
        <f>BK131</f>
        <v>0</v>
      </c>
    </row>
    <row r="131" s="12" customFormat="1" ht="22.8" customHeight="1">
      <c r="A131" s="12"/>
      <c r="B131" s="212"/>
      <c r="C131" s="213"/>
      <c r="D131" s="214" t="s">
        <v>72</v>
      </c>
      <c r="E131" s="226" t="s">
        <v>81</v>
      </c>
      <c r="F131" s="226" t="s">
        <v>242</v>
      </c>
      <c r="G131" s="213"/>
      <c r="H131" s="213"/>
      <c r="I131" s="216"/>
      <c r="J131" s="227">
        <f>BK131</f>
        <v>0</v>
      </c>
      <c r="K131" s="213"/>
      <c r="L131" s="218"/>
      <c r="M131" s="219"/>
      <c r="N131" s="220"/>
      <c r="O131" s="220"/>
      <c r="P131" s="221">
        <f>SUM(P132:P243)</f>
        <v>0</v>
      </c>
      <c r="Q131" s="220"/>
      <c r="R131" s="221">
        <f>SUM(R132:R243)</f>
        <v>0</v>
      </c>
      <c r="S131" s="220"/>
      <c r="T131" s="222">
        <f>SUM(T132:T243)</f>
        <v>0</v>
      </c>
      <c r="U131" s="12"/>
      <c r="V131" s="12"/>
      <c r="W131" s="12"/>
      <c r="X131" s="12"/>
      <c r="Y131" s="12"/>
      <c r="Z131" s="12"/>
      <c r="AA131" s="12"/>
      <c r="AB131" s="12"/>
      <c r="AC131" s="12"/>
      <c r="AD131" s="12"/>
      <c r="AE131" s="12"/>
      <c r="AR131" s="223" t="s">
        <v>81</v>
      </c>
      <c r="AT131" s="224" t="s">
        <v>72</v>
      </c>
      <c r="AU131" s="224" t="s">
        <v>81</v>
      </c>
      <c r="AY131" s="223" t="s">
        <v>241</v>
      </c>
      <c r="BK131" s="225">
        <f>SUM(BK132:BK243)</f>
        <v>0</v>
      </c>
    </row>
    <row r="132" s="2" customFormat="1" ht="33" customHeight="1">
      <c r="A132" s="39"/>
      <c r="B132" s="40"/>
      <c r="C132" s="228" t="s">
        <v>81</v>
      </c>
      <c r="D132" s="228" t="s">
        <v>243</v>
      </c>
      <c r="E132" s="229" t="s">
        <v>244</v>
      </c>
      <c r="F132" s="230" t="s">
        <v>245</v>
      </c>
      <c r="G132" s="231" t="s">
        <v>246</v>
      </c>
      <c r="H132" s="232">
        <v>102.90000000000001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83</v>
      </c>
    </row>
    <row r="133" s="2" customFormat="1">
      <c r="A133" s="39"/>
      <c r="B133" s="40"/>
      <c r="C133" s="41"/>
      <c r="D133" s="242" t="s">
        <v>248</v>
      </c>
      <c r="E133" s="41"/>
      <c r="F133" s="243" t="s">
        <v>245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2" customFormat="1" ht="33" customHeight="1">
      <c r="A134" s="39"/>
      <c r="B134" s="40"/>
      <c r="C134" s="228" t="s">
        <v>83</v>
      </c>
      <c r="D134" s="228" t="s">
        <v>243</v>
      </c>
      <c r="E134" s="229" t="s">
        <v>249</v>
      </c>
      <c r="F134" s="230" t="s">
        <v>250</v>
      </c>
      <c r="G134" s="231" t="s">
        <v>246</v>
      </c>
      <c r="H134" s="232">
        <v>776.39999999999998</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247</v>
      </c>
    </row>
    <row r="135" s="2" customFormat="1">
      <c r="A135" s="39"/>
      <c r="B135" s="40"/>
      <c r="C135" s="41"/>
      <c r="D135" s="242" t="s">
        <v>248</v>
      </c>
      <c r="E135" s="41"/>
      <c r="F135" s="243" t="s">
        <v>250</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2" customFormat="1" ht="24.15" customHeight="1">
      <c r="A136" s="39"/>
      <c r="B136" s="40"/>
      <c r="C136" s="228" t="s">
        <v>251</v>
      </c>
      <c r="D136" s="228" t="s">
        <v>243</v>
      </c>
      <c r="E136" s="229" t="s">
        <v>252</v>
      </c>
      <c r="F136" s="230" t="s">
        <v>253</v>
      </c>
      <c r="G136" s="231" t="s">
        <v>246</v>
      </c>
      <c r="H136" s="232">
        <v>635.24000000000001</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247</v>
      </c>
      <c r="AT136" s="240" t="s">
        <v>243</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254</v>
      </c>
    </row>
    <row r="137" s="2" customFormat="1">
      <c r="A137" s="39"/>
      <c r="B137" s="40"/>
      <c r="C137" s="41"/>
      <c r="D137" s="242" t="s">
        <v>248</v>
      </c>
      <c r="E137" s="41"/>
      <c r="F137" s="243" t="s">
        <v>253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2" customFormat="1" ht="37.8" customHeight="1">
      <c r="A138" s="39"/>
      <c r="B138" s="40"/>
      <c r="C138" s="228" t="s">
        <v>247</v>
      </c>
      <c r="D138" s="228" t="s">
        <v>243</v>
      </c>
      <c r="E138" s="229" t="s">
        <v>255</v>
      </c>
      <c r="F138" s="230" t="s">
        <v>256</v>
      </c>
      <c r="G138" s="231" t="s">
        <v>257</v>
      </c>
      <c r="H138" s="232">
        <v>2491</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247</v>
      </c>
      <c r="AT138" s="240" t="s">
        <v>243</v>
      </c>
      <c r="AU138" s="240" t="s">
        <v>83</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258</v>
      </c>
    </row>
    <row r="139" s="2" customFormat="1">
      <c r="A139" s="39"/>
      <c r="B139" s="40"/>
      <c r="C139" s="41"/>
      <c r="D139" s="242" t="s">
        <v>248</v>
      </c>
      <c r="E139" s="41"/>
      <c r="F139" s="243" t="s">
        <v>256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83</v>
      </c>
    </row>
    <row r="140" s="2" customFormat="1" ht="24.15" customHeight="1">
      <c r="A140" s="39"/>
      <c r="B140" s="40"/>
      <c r="C140" s="247" t="s">
        <v>259</v>
      </c>
      <c r="D140" s="247" t="s">
        <v>260</v>
      </c>
      <c r="E140" s="248" t="s">
        <v>261</v>
      </c>
      <c r="F140" s="249" t="s">
        <v>262</v>
      </c>
      <c r="G140" s="250" t="s">
        <v>263</v>
      </c>
      <c r="H140" s="251">
        <v>2</v>
      </c>
      <c r="I140" s="252"/>
      <c r="J140" s="253">
        <f>ROUND(I140*H140,2)</f>
        <v>0</v>
      </c>
      <c r="K140" s="254"/>
      <c r="L140" s="255"/>
      <c r="M140" s="256" t="s">
        <v>1</v>
      </c>
      <c r="N140" s="25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258</v>
      </c>
      <c r="AT140" s="240" t="s">
        <v>260</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264</v>
      </c>
    </row>
    <row r="141" s="2" customFormat="1">
      <c r="A141" s="39"/>
      <c r="B141" s="40"/>
      <c r="C141" s="41"/>
      <c r="D141" s="242" t="s">
        <v>248</v>
      </c>
      <c r="E141" s="41"/>
      <c r="F141" s="243" t="s">
        <v>262</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2" customFormat="1" ht="33" customHeight="1">
      <c r="A142" s="39"/>
      <c r="B142" s="40"/>
      <c r="C142" s="247" t="s">
        <v>254</v>
      </c>
      <c r="D142" s="247" t="s">
        <v>260</v>
      </c>
      <c r="E142" s="248" t="s">
        <v>265</v>
      </c>
      <c r="F142" s="249" t="s">
        <v>266</v>
      </c>
      <c r="G142" s="250" t="s">
        <v>267</v>
      </c>
      <c r="H142" s="251">
        <v>2230</v>
      </c>
      <c r="I142" s="252"/>
      <c r="J142" s="253">
        <f>ROUND(I142*H142,2)</f>
        <v>0</v>
      </c>
      <c r="K142" s="254"/>
      <c r="L142" s="255"/>
      <c r="M142" s="256" t="s">
        <v>1</v>
      </c>
      <c r="N142" s="25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258</v>
      </c>
      <c r="AT142" s="240" t="s">
        <v>260</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268</v>
      </c>
    </row>
    <row r="143" s="2" customFormat="1">
      <c r="A143" s="39"/>
      <c r="B143" s="40"/>
      <c r="C143" s="41"/>
      <c r="D143" s="242" t="s">
        <v>248</v>
      </c>
      <c r="E143" s="41"/>
      <c r="F143" s="243" t="s">
        <v>266</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2" customFormat="1" ht="33" customHeight="1">
      <c r="A144" s="39"/>
      <c r="B144" s="40"/>
      <c r="C144" s="247" t="s">
        <v>269</v>
      </c>
      <c r="D144" s="247" t="s">
        <v>260</v>
      </c>
      <c r="E144" s="248" t="s">
        <v>270</v>
      </c>
      <c r="F144" s="249" t="s">
        <v>271</v>
      </c>
      <c r="G144" s="250" t="s">
        <v>267</v>
      </c>
      <c r="H144" s="251">
        <v>275</v>
      </c>
      <c r="I144" s="252"/>
      <c r="J144" s="253">
        <f>ROUND(I144*H144,2)</f>
        <v>0</v>
      </c>
      <c r="K144" s="254"/>
      <c r="L144" s="255"/>
      <c r="M144" s="256" t="s">
        <v>1</v>
      </c>
      <c r="N144" s="25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258</v>
      </c>
      <c r="AT144" s="240" t="s">
        <v>260</v>
      </c>
      <c r="AU144" s="240" t="s">
        <v>83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272</v>
      </c>
    </row>
    <row r="145" s="2" customFormat="1">
      <c r="A145" s="39"/>
      <c r="B145" s="40"/>
      <c r="C145" s="41"/>
      <c r="D145" s="242" t="s">
        <v>248</v>
      </c>
      <c r="E145" s="41"/>
      <c r="F145" s="243" t="s">
        <v>271</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83</v>
      </c>
    </row>
    <row r="146" s="2" customFormat="1" ht="33" customHeight="1">
      <c r="A146" s="39"/>
      <c r="B146" s="40"/>
      <c r="C146" s="247" t="s">
        <v>258</v>
      </c>
      <c r="D146" s="247" t="s">
        <v>260</v>
      </c>
      <c r="E146" s="248" t="s">
        <v>273</v>
      </c>
      <c r="F146" s="249" t="s">
        <v>274</v>
      </c>
      <c r="G146" s="250" t="s">
        <v>267</v>
      </c>
      <c r="H146" s="251">
        <v>2300</v>
      </c>
      <c r="I146" s="252"/>
      <c r="J146" s="253">
        <f>ROUND(I146*H146,2)</f>
        <v>0</v>
      </c>
      <c r="K146" s="254"/>
      <c r="L146" s="255"/>
      <c r="M146" s="256" t="s">
        <v>1</v>
      </c>
      <c r="N146" s="25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258</v>
      </c>
      <c r="AT146" s="240" t="s">
        <v>260</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275</v>
      </c>
    </row>
    <row r="147" s="2" customFormat="1">
      <c r="A147" s="39"/>
      <c r="B147" s="40"/>
      <c r="C147" s="41"/>
      <c r="D147" s="242" t="s">
        <v>248</v>
      </c>
      <c r="E147" s="41"/>
      <c r="F147" s="243" t="s">
        <v>274</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2" customFormat="1" ht="33" customHeight="1">
      <c r="A148" s="39"/>
      <c r="B148" s="40"/>
      <c r="C148" s="247" t="s">
        <v>276</v>
      </c>
      <c r="D148" s="247" t="s">
        <v>260</v>
      </c>
      <c r="E148" s="248" t="s">
        <v>277</v>
      </c>
      <c r="F148" s="249" t="s">
        <v>278</v>
      </c>
      <c r="G148" s="250" t="s">
        <v>267</v>
      </c>
      <c r="H148" s="251">
        <v>900</v>
      </c>
      <c r="I148" s="252"/>
      <c r="J148" s="253">
        <f>ROUND(I148*H148,2)</f>
        <v>0</v>
      </c>
      <c r="K148" s="254"/>
      <c r="L148" s="255"/>
      <c r="M148" s="256" t="s">
        <v>1</v>
      </c>
      <c r="N148" s="25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258</v>
      </c>
      <c r="AT148" s="240" t="s">
        <v>260</v>
      </c>
      <c r="AU148" s="240" t="s">
        <v>83</v>
      </c>
      <c r="AY148" s="18" t="s">
        <v>241</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247</v>
      </c>
      <c r="BM148" s="240" t="s">
        <v>279</v>
      </c>
    </row>
    <row r="149" s="2" customFormat="1">
      <c r="A149" s="39"/>
      <c r="B149" s="40"/>
      <c r="C149" s="41"/>
      <c r="D149" s="242" t="s">
        <v>248</v>
      </c>
      <c r="E149" s="41"/>
      <c r="F149" s="243" t="s">
        <v>278</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248</v>
      </c>
      <c r="AU149" s="18" t="s">
        <v>83</v>
      </c>
    </row>
    <row r="150" s="2" customFormat="1" ht="33" customHeight="1">
      <c r="A150" s="39"/>
      <c r="B150" s="40"/>
      <c r="C150" s="247" t="s">
        <v>264</v>
      </c>
      <c r="D150" s="247" t="s">
        <v>260</v>
      </c>
      <c r="E150" s="248" t="s">
        <v>280</v>
      </c>
      <c r="F150" s="249" t="s">
        <v>281</v>
      </c>
      <c r="G150" s="250" t="s">
        <v>267</v>
      </c>
      <c r="H150" s="251">
        <v>2540</v>
      </c>
      <c r="I150" s="252"/>
      <c r="J150" s="253">
        <f>ROUND(I150*H150,2)</f>
        <v>0</v>
      </c>
      <c r="K150" s="254"/>
      <c r="L150" s="255"/>
      <c r="M150" s="256" t="s">
        <v>1</v>
      </c>
      <c r="N150" s="25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258</v>
      </c>
      <c r="AT150" s="240" t="s">
        <v>260</v>
      </c>
      <c r="AU150" s="240" t="s">
        <v>83</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282</v>
      </c>
    </row>
    <row r="151" s="2" customFormat="1">
      <c r="A151" s="39"/>
      <c r="B151" s="40"/>
      <c r="C151" s="41"/>
      <c r="D151" s="242" t="s">
        <v>248</v>
      </c>
      <c r="E151" s="41"/>
      <c r="F151" s="243" t="s">
        <v>281</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83</v>
      </c>
    </row>
    <row r="152" s="2" customFormat="1" ht="33" customHeight="1">
      <c r="A152" s="39"/>
      <c r="B152" s="40"/>
      <c r="C152" s="247" t="s">
        <v>283</v>
      </c>
      <c r="D152" s="247" t="s">
        <v>260</v>
      </c>
      <c r="E152" s="248" t="s">
        <v>284</v>
      </c>
      <c r="F152" s="249" t="s">
        <v>285</v>
      </c>
      <c r="G152" s="250" t="s">
        <v>267</v>
      </c>
      <c r="H152" s="251">
        <v>620</v>
      </c>
      <c r="I152" s="252"/>
      <c r="J152" s="253">
        <f>ROUND(I152*H152,2)</f>
        <v>0</v>
      </c>
      <c r="K152" s="254"/>
      <c r="L152" s="255"/>
      <c r="M152" s="256" t="s">
        <v>1</v>
      </c>
      <c r="N152" s="25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258</v>
      </c>
      <c r="AT152" s="240" t="s">
        <v>260</v>
      </c>
      <c r="AU152" s="240" t="s">
        <v>83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286</v>
      </c>
    </row>
    <row r="153" s="2" customFormat="1">
      <c r="A153" s="39"/>
      <c r="B153" s="40"/>
      <c r="C153" s="41"/>
      <c r="D153" s="242" t="s">
        <v>248</v>
      </c>
      <c r="E153" s="41"/>
      <c r="F153" s="243" t="s">
        <v>285</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83</v>
      </c>
    </row>
    <row r="154" s="2" customFormat="1" ht="49.05" customHeight="1">
      <c r="A154" s="39"/>
      <c r="B154" s="40"/>
      <c r="C154" s="247" t="s">
        <v>268</v>
      </c>
      <c r="D154" s="247" t="s">
        <v>260</v>
      </c>
      <c r="E154" s="248" t="s">
        <v>287</v>
      </c>
      <c r="F154" s="249" t="s">
        <v>288</v>
      </c>
      <c r="G154" s="250" t="s">
        <v>263</v>
      </c>
      <c r="H154" s="251">
        <v>2</v>
      </c>
      <c r="I154" s="252"/>
      <c r="J154" s="253">
        <f>ROUND(I154*H154,2)</f>
        <v>0</v>
      </c>
      <c r="K154" s="254"/>
      <c r="L154" s="255"/>
      <c r="M154" s="256" t="s">
        <v>1</v>
      </c>
      <c r="N154" s="25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258</v>
      </c>
      <c r="AT154" s="240" t="s">
        <v>260</v>
      </c>
      <c r="AU154" s="240" t="s">
        <v>83</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289</v>
      </c>
    </row>
    <row r="155" s="2" customFormat="1">
      <c r="A155" s="39"/>
      <c r="B155" s="40"/>
      <c r="C155" s="41"/>
      <c r="D155" s="242" t="s">
        <v>248</v>
      </c>
      <c r="E155" s="41"/>
      <c r="F155" s="243" t="s">
        <v>288</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83</v>
      </c>
    </row>
    <row r="156" s="2" customFormat="1" ht="24.15" customHeight="1">
      <c r="A156" s="39"/>
      <c r="B156" s="40"/>
      <c r="C156" s="247" t="s">
        <v>290</v>
      </c>
      <c r="D156" s="247" t="s">
        <v>260</v>
      </c>
      <c r="E156" s="248" t="s">
        <v>291</v>
      </c>
      <c r="F156" s="249" t="s">
        <v>292</v>
      </c>
      <c r="G156" s="250" t="s">
        <v>263</v>
      </c>
      <c r="H156" s="251">
        <v>7</v>
      </c>
      <c r="I156" s="252"/>
      <c r="J156" s="253">
        <f>ROUND(I156*H156,2)</f>
        <v>0</v>
      </c>
      <c r="K156" s="254"/>
      <c r="L156" s="255"/>
      <c r="M156" s="256" t="s">
        <v>1</v>
      </c>
      <c r="N156" s="25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258</v>
      </c>
      <c r="AT156" s="240" t="s">
        <v>260</v>
      </c>
      <c r="AU156" s="240" t="s">
        <v>83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293</v>
      </c>
    </row>
    <row r="157" s="2" customFormat="1">
      <c r="A157" s="39"/>
      <c r="B157" s="40"/>
      <c r="C157" s="41"/>
      <c r="D157" s="242" t="s">
        <v>248</v>
      </c>
      <c r="E157" s="41"/>
      <c r="F157" s="243" t="s">
        <v>292</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83</v>
      </c>
    </row>
    <row r="158" s="2" customFormat="1" ht="24.15" customHeight="1">
      <c r="A158" s="39"/>
      <c r="B158" s="40"/>
      <c r="C158" s="247" t="s">
        <v>272</v>
      </c>
      <c r="D158" s="247" t="s">
        <v>260</v>
      </c>
      <c r="E158" s="248" t="s">
        <v>294</v>
      </c>
      <c r="F158" s="249" t="s">
        <v>295</v>
      </c>
      <c r="G158" s="250" t="s">
        <v>263</v>
      </c>
      <c r="H158" s="251">
        <v>7</v>
      </c>
      <c r="I158" s="252"/>
      <c r="J158" s="253">
        <f>ROUND(I158*H158,2)</f>
        <v>0</v>
      </c>
      <c r="K158" s="254"/>
      <c r="L158" s="255"/>
      <c r="M158" s="256" t="s">
        <v>1</v>
      </c>
      <c r="N158" s="25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258</v>
      </c>
      <c r="AT158" s="240" t="s">
        <v>260</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296</v>
      </c>
    </row>
    <row r="159" s="2" customFormat="1">
      <c r="A159" s="39"/>
      <c r="B159" s="40"/>
      <c r="C159" s="41"/>
      <c r="D159" s="242" t="s">
        <v>248</v>
      </c>
      <c r="E159" s="41"/>
      <c r="F159" s="243" t="s">
        <v>295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2" customFormat="1" ht="24.15" customHeight="1">
      <c r="A160" s="39"/>
      <c r="B160" s="40"/>
      <c r="C160" s="247" t="s">
        <v>8</v>
      </c>
      <c r="D160" s="247" t="s">
        <v>260</v>
      </c>
      <c r="E160" s="248" t="s">
        <v>297</v>
      </c>
      <c r="F160" s="249" t="s">
        <v>298</v>
      </c>
      <c r="G160" s="250" t="s">
        <v>263</v>
      </c>
      <c r="H160" s="251">
        <v>20</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258</v>
      </c>
      <c r="AT160" s="240" t="s">
        <v>260</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299</v>
      </c>
    </row>
    <row r="161" s="2" customFormat="1">
      <c r="A161" s="39"/>
      <c r="B161" s="40"/>
      <c r="C161" s="41"/>
      <c r="D161" s="242" t="s">
        <v>248</v>
      </c>
      <c r="E161" s="41"/>
      <c r="F161" s="243" t="s">
        <v>298</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2" customFormat="1" ht="24.15" customHeight="1">
      <c r="A162" s="39"/>
      <c r="B162" s="40"/>
      <c r="C162" s="247" t="s">
        <v>275</v>
      </c>
      <c r="D162" s="247" t="s">
        <v>260</v>
      </c>
      <c r="E162" s="248" t="s">
        <v>300</v>
      </c>
      <c r="F162" s="249" t="s">
        <v>301</v>
      </c>
      <c r="G162" s="250" t="s">
        <v>263</v>
      </c>
      <c r="H162" s="251">
        <v>20</v>
      </c>
      <c r="I162" s="252"/>
      <c r="J162" s="253">
        <f>ROUND(I162*H162,2)</f>
        <v>0</v>
      </c>
      <c r="K162" s="254"/>
      <c r="L162" s="255"/>
      <c r="M162" s="256" t="s">
        <v>1</v>
      </c>
      <c r="N162" s="25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258</v>
      </c>
      <c r="AT162" s="240" t="s">
        <v>260</v>
      </c>
      <c r="AU162" s="240" t="s">
        <v>83</v>
      </c>
      <c r="AY162" s="18" t="s">
        <v>241</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247</v>
      </c>
      <c r="BM162" s="240" t="s">
        <v>302</v>
      </c>
    </row>
    <row r="163" s="2" customFormat="1">
      <c r="A163" s="39"/>
      <c r="B163" s="40"/>
      <c r="C163" s="41"/>
      <c r="D163" s="242" t="s">
        <v>248</v>
      </c>
      <c r="E163" s="41"/>
      <c r="F163" s="243" t="s">
        <v>301</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248</v>
      </c>
      <c r="AU163" s="18" t="s">
        <v>83</v>
      </c>
    </row>
    <row r="164" s="2" customFormat="1" ht="33" customHeight="1">
      <c r="A164" s="39"/>
      <c r="B164" s="40"/>
      <c r="C164" s="247" t="s">
        <v>303</v>
      </c>
      <c r="D164" s="247" t="s">
        <v>260</v>
      </c>
      <c r="E164" s="248" t="s">
        <v>304</v>
      </c>
      <c r="F164" s="249" t="s">
        <v>305</v>
      </c>
      <c r="G164" s="250" t="s">
        <v>267</v>
      </c>
      <c r="H164" s="251">
        <v>1055</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258</v>
      </c>
      <c r="AT164" s="240" t="s">
        <v>260</v>
      </c>
      <c r="AU164" s="240" t="s">
        <v>83</v>
      </c>
      <c r="AY164" s="18" t="s">
        <v>241</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247</v>
      </c>
      <c r="BM164" s="240" t="s">
        <v>306</v>
      </c>
    </row>
    <row r="165" s="2" customFormat="1">
      <c r="A165" s="39"/>
      <c r="B165" s="40"/>
      <c r="C165" s="41"/>
      <c r="D165" s="242" t="s">
        <v>248</v>
      </c>
      <c r="E165" s="41"/>
      <c r="F165" s="243" t="s">
        <v>305</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248</v>
      </c>
      <c r="AU165" s="18" t="s">
        <v>83</v>
      </c>
    </row>
    <row r="166" s="2" customFormat="1" ht="33" customHeight="1">
      <c r="A166" s="39"/>
      <c r="B166" s="40"/>
      <c r="C166" s="247" t="s">
        <v>279</v>
      </c>
      <c r="D166" s="247" t="s">
        <v>260</v>
      </c>
      <c r="E166" s="248" t="s">
        <v>307</v>
      </c>
      <c r="F166" s="249" t="s">
        <v>308</v>
      </c>
      <c r="G166" s="250" t="s">
        <v>267</v>
      </c>
      <c r="H166" s="251">
        <v>1129</v>
      </c>
      <c r="I166" s="252"/>
      <c r="J166" s="253">
        <f>ROUND(I166*H166,2)</f>
        <v>0</v>
      </c>
      <c r="K166" s="254"/>
      <c r="L166" s="255"/>
      <c r="M166" s="256" t="s">
        <v>1</v>
      </c>
      <c r="N166" s="25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258</v>
      </c>
      <c r="AT166" s="240" t="s">
        <v>260</v>
      </c>
      <c r="AU166" s="240" t="s">
        <v>83</v>
      </c>
      <c r="AY166" s="18" t="s">
        <v>241</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247</v>
      </c>
      <c r="BM166" s="240" t="s">
        <v>309</v>
      </c>
    </row>
    <row r="167" s="2" customFormat="1">
      <c r="A167" s="39"/>
      <c r="B167" s="40"/>
      <c r="C167" s="41"/>
      <c r="D167" s="242" t="s">
        <v>248</v>
      </c>
      <c r="E167" s="41"/>
      <c r="F167" s="243" t="s">
        <v>308</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248</v>
      </c>
      <c r="AU167" s="18" t="s">
        <v>83</v>
      </c>
    </row>
    <row r="168" s="2" customFormat="1" ht="24.15" customHeight="1">
      <c r="A168" s="39"/>
      <c r="B168" s="40"/>
      <c r="C168" s="247" t="s">
        <v>310</v>
      </c>
      <c r="D168" s="247" t="s">
        <v>260</v>
      </c>
      <c r="E168" s="248" t="s">
        <v>311</v>
      </c>
      <c r="F168" s="249" t="s">
        <v>312</v>
      </c>
      <c r="G168" s="250" t="s">
        <v>263</v>
      </c>
      <c r="H168" s="251">
        <v>4</v>
      </c>
      <c r="I168" s="252"/>
      <c r="J168" s="253">
        <f>ROUND(I168*H168,2)</f>
        <v>0</v>
      </c>
      <c r="K168" s="254"/>
      <c r="L168" s="255"/>
      <c r="M168" s="256" t="s">
        <v>1</v>
      </c>
      <c r="N168" s="25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258</v>
      </c>
      <c r="AT168" s="240" t="s">
        <v>260</v>
      </c>
      <c r="AU168" s="240" t="s">
        <v>83</v>
      </c>
      <c r="AY168" s="18" t="s">
        <v>241</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247</v>
      </c>
      <c r="BM168" s="240" t="s">
        <v>313</v>
      </c>
    </row>
    <row r="169" s="2" customFormat="1">
      <c r="A169" s="39"/>
      <c r="B169" s="40"/>
      <c r="C169" s="41"/>
      <c r="D169" s="242" t="s">
        <v>248</v>
      </c>
      <c r="E169" s="41"/>
      <c r="F169" s="243" t="s">
        <v>312</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248</v>
      </c>
      <c r="AU169" s="18" t="s">
        <v>83</v>
      </c>
    </row>
    <row r="170" s="2" customFormat="1" ht="33" customHeight="1">
      <c r="A170" s="39"/>
      <c r="B170" s="40"/>
      <c r="C170" s="247" t="s">
        <v>282</v>
      </c>
      <c r="D170" s="247" t="s">
        <v>260</v>
      </c>
      <c r="E170" s="248" t="s">
        <v>314</v>
      </c>
      <c r="F170" s="249" t="s">
        <v>315</v>
      </c>
      <c r="G170" s="250" t="s">
        <v>263</v>
      </c>
      <c r="H170" s="251">
        <v>8</v>
      </c>
      <c r="I170" s="252"/>
      <c r="J170" s="253">
        <f>ROUND(I170*H170,2)</f>
        <v>0</v>
      </c>
      <c r="K170" s="254"/>
      <c r="L170" s="255"/>
      <c r="M170" s="256" t="s">
        <v>1</v>
      </c>
      <c r="N170" s="25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258</v>
      </c>
      <c r="AT170" s="240" t="s">
        <v>260</v>
      </c>
      <c r="AU170" s="240" t="s">
        <v>83</v>
      </c>
      <c r="AY170" s="18" t="s">
        <v>241</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247</v>
      </c>
      <c r="BM170" s="240" t="s">
        <v>316</v>
      </c>
    </row>
    <row r="171" s="2" customFormat="1">
      <c r="A171" s="39"/>
      <c r="B171" s="40"/>
      <c r="C171" s="41"/>
      <c r="D171" s="242" t="s">
        <v>248</v>
      </c>
      <c r="E171" s="41"/>
      <c r="F171" s="243" t="s">
        <v>315</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248</v>
      </c>
      <c r="AU171" s="18" t="s">
        <v>83</v>
      </c>
    </row>
    <row r="172" s="2" customFormat="1" ht="37.8" customHeight="1">
      <c r="A172" s="39"/>
      <c r="B172" s="40"/>
      <c r="C172" s="247" t="s">
        <v>7</v>
      </c>
      <c r="D172" s="247" t="s">
        <v>260</v>
      </c>
      <c r="E172" s="248" t="s">
        <v>317</v>
      </c>
      <c r="F172" s="249" t="s">
        <v>318</v>
      </c>
      <c r="G172" s="250" t="s">
        <v>263</v>
      </c>
      <c r="H172" s="251">
        <v>55</v>
      </c>
      <c r="I172" s="252"/>
      <c r="J172" s="253">
        <f>ROUND(I172*H172,2)</f>
        <v>0</v>
      </c>
      <c r="K172" s="254"/>
      <c r="L172" s="255"/>
      <c r="M172" s="256" t="s">
        <v>1</v>
      </c>
      <c r="N172" s="25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258</v>
      </c>
      <c r="AT172" s="240" t="s">
        <v>260</v>
      </c>
      <c r="AU172" s="240" t="s">
        <v>83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319</v>
      </c>
    </row>
    <row r="173" s="2" customFormat="1">
      <c r="A173" s="39"/>
      <c r="B173" s="40"/>
      <c r="C173" s="41"/>
      <c r="D173" s="242" t="s">
        <v>248</v>
      </c>
      <c r="E173" s="41"/>
      <c r="F173" s="243" t="s">
        <v>318</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83</v>
      </c>
    </row>
    <row r="174" s="2" customFormat="1" ht="24.15" customHeight="1">
      <c r="A174" s="39"/>
      <c r="B174" s="40"/>
      <c r="C174" s="247" t="s">
        <v>286</v>
      </c>
      <c r="D174" s="247" t="s">
        <v>260</v>
      </c>
      <c r="E174" s="248" t="s">
        <v>320</v>
      </c>
      <c r="F174" s="249" t="s">
        <v>321</v>
      </c>
      <c r="G174" s="250" t="s">
        <v>263</v>
      </c>
      <c r="H174" s="251">
        <v>2</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258</v>
      </c>
      <c r="AT174" s="240" t="s">
        <v>260</v>
      </c>
      <c r="AU174" s="240" t="s">
        <v>83</v>
      </c>
      <c r="AY174" s="18" t="s">
        <v>241</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247</v>
      </c>
      <c r="BM174" s="240" t="s">
        <v>322</v>
      </c>
    </row>
    <row r="175" s="2" customFormat="1">
      <c r="A175" s="39"/>
      <c r="B175" s="40"/>
      <c r="C175" s="41"/>
      <c r="D175" s="242" t="s">
        <v>248</v>
      </c>
      <c r="E175" s="41"/>
      <c r="F175" s="243" t="s">
        <v>321</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248</v>
      </c>
      <c r="AU175" s="18" t="s">
        <v>83</v>
      </c>
    </row>
    <row r="176" s="2" customFormat="1" ht="16.5" customHeight="1">
      <c r="A176" s="39"/>
      <c r="B176" s="40"/>
      <c r="C176" s="247" t="s">
        <v>323</v>
      </c>
      <c r="D176" s="247" t="s">
        <v>260</v>
      </c>
      <c r="E176" s="248" t="s">
        <v>324</v>
      </c>
      <c r="F176" s="249" t="s">
        <v>325</v>
      </c>
      <c r="G176" s="250" t="s">
        <v>263</v>
      </c>
      <c r="H176" s="251">
        <v>3</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258</v>
      </c>
      <c r="AT176" s="240" t="s">
        <v>260</v>
      </c>
      <c r="AU176" s="240" t="s">
        <v>83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326</v>
      </c>
    </row>
    <row r="177" s="2" customFormat="1">
      <c r="A177" s="39"/>
      <c r="B177" s="40"/>
      <c r="C177" s="41"/>
      <c r="D177" s="242" t="s">
        <v>248</v>
      </c>
      <c r="E177" s="41"/>
      <c r="F177" s="243" t="s">
        <v>325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248</v>
      </c>
      <c r="AU177" s="18" t="s">
        <v>83</v>
      </c>
    </row>
    <row r="178" s="2" customFormat="1" ht="24.15" customHeight="1">
      <c r="A178" s="39"/>
      <c r="B178" s="40"/>
      <c r="C178" s="247" t="s">
        <v>289</v>
      </c>
      <c r="D178" s="247" t="s">
        <v>260</v>
      </c>
      <c r="E178" s="248" t="s">
        <v>327</v>
      </c>
      <c r="F178" s="249" t="s">
        <v>328</v>
      </c>
      <c r="G178" s="250" t="s">
        <v>263</v>
      </c>
      <c r="H178" s="251">
        <v>3</v>
      </c>
      <c r="I178" s="252"/>
      <c r="J178" s="253">
        <f>ROUND(I178*H178,2)</f>
        <v>0</v>
      </c>
      <c r="K178" s="254"/>
      <c r="L178" s="255"/>
      <c r="M178" s="256" t="s">
        <v>1</v>
      </c>
      <c r="N178" s="25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258</v>
      </c>
      <c r="AT178" s="240" t="s">
        <v>260</v>
      </c>
      <c r="AU178" s="240" t="s">
        <v>83</v>
      </c>
      <c r="AY178" s="18" t="s">
        <v>241</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247</v>
      </c>
      <c r="BM178" s="240" t="s">
        <v>329</v>
      </c>
    </row>
    <row r="179" s="2" customFormat="1">
      <c r="A179" s="39"/>
      <c r="B179" s="40"/>
      <c r="C179" s="41"/>
      <c r="D179" s="242" t="s">
        <v>248</v>
      </c>
      <c r="E179" s="41"/>
      <c r="F179" s="243" t="s">
        <v>328</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248</v>
      </c>
      <c r="AU179" s="18" t="s">
        <v>83</v>
      </c>
    </row>
    <row r="180" s="2" customFormat="1" ht="24.15" customHeight="1">
      <c r="A180" s="39"/>
      <c r="B180" s="40"/>
      <c r="C180" s="247" t="s">
        <v>330</v>
      </c>
      <c r="D180" s="247" t="s">
        <v>260</v>
      </c>
      <c r="E180" s="248" t="s">
        <v>331</v>
      </c>
      <c r="F180" s="249" t="s">
        <v>332</v>
      </c>
      <c r="G180" s="250" t="s">
        <v>263</v>
      </c>
      <c r="H180" s="251">
        <v>5</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258</v>
      </c>
      <c r="AT180" s="240" t="s">
        <v>260</v>
      </c>
      <c r="AU180" s="240" t="s">
        <v>83</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247</v>
      </c>
      <c r="BM180" s="240" t="s">
        <v>333</v>
      </c>
    </row>
    <row r="181" s="2" customFormat="1">
      <c r="A181" s="39"/>
      <c r="B181" s="40"/>
      <c r="C181" s="41"/>
      <c r="D181" s="242" t="s">
        <v>248</v>
      </c>
      <c r="E181" s="41"/>
      <c r="F181" s="243" t="s">
        <v>332</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83</v>
      </c>
    </row>
    <row r="182" s="2" customFormat="1" ht="24.15" customHeight="1">
      <c r="A182" s="39"/>
      <c r="B182" s="40"/>
      <c r="C182" s="247" t="s">
        <v>293</v>
      </c>
      <c r="D182" s="247" t="s">
        <v>260</v>
      </c>
      <c r="E182" s="248" t="s">
        <v>334</v>
      </c>
      <c r="F182" s="249" t="s">
        <v>335</v>
      </c>
      <c r="G182" s="250" t="s">
        <v>263</v>
      </c>
      <c r="H182" s="251">
        <v>3</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258</v>
      </c>
      <c r="AT182" s="240" t="s">
        <v>260</v>
      </c>
      <c r="AU182" s="240" t="s">
        <v>83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247</v>
      </c>
      <c r="BM182" s="240" t="s">
        <v>336</v>
      </c>
    </row>
    <row r="183" s="2" customFormat="1">
      <c r="A183" s="39"/>
      <c r="B183" s="40"/>
      <c r="C183" s="41"/>
      <c r="D183" s="242" t="s">
        <v>248</v>
      </c>
      <c r="E183" s="41"/>
      <c r="F183" s="243" t="s">
        <v>335</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83</v>
      </c>
    </row>
    <row r="184" s="2" customFormat="1" ht="16.5" customHeight="1">
      <c r="A184" s="39"/>
      <c r="B184" s="40"/>
      <c r="C184" s="247" t="s">
        <v>337</v>
      </c>
      <c r="D184" s="247" t="s">
        <v>260</v>
      </c>
      <c r="E184" s="248" t="s">
        <v>338</v>
      </c>
      <c r="F184" s="249" t="s">
        <v>339</v>
      </c>
      <c r="G184" s="250" t="s">
        <v>263</v>
      </c>
      <c r="H184" s="251">
        <v>2</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258</v>
      </c>
      <c r="AT184" s="240" t="s">
        <v>260</v>
      </c>
      <c r="AU184" s="240" t="s">
        <v>83</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247</v>
      </c>
      <c r="BM184" s="240" t="s">
        <v>340</v>
      </c>
    </row>
    <row r="185" s="2" customFormat="1">
      <c r="A185" s="39"/>
      <c r="B185" s="40"/>
      <c r="C185" s="41"/>
      <c r="D185" s="242" t="s">
        <v>248</v>
      </c>
      <c r="E185" s="41"/>
      <c r="F185" s="243" t="s">
        <v>339</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83</v>
      </c>
    </row>
    <row r="186" s="2" customFormat="1" ht="16.5" customHeight="1">
      <c r="A186" s="39"/>
      <c r="B186" s="40"/>
      <c r="C186" s="247" t="s">
        <v>296</v>
      </c>
      <c r="D186" s="247" t="s">
        <v>260</v>
      </c>
      <c r="E186" s="248" t="s">
        <v>341</v>
      </c>
      <c r="F186" s="249" t="s">
        <v>342</v>
      </c>
      <c r="G186" s="250" t="s">
        <v>263</v>
      </c>
      <c r="H186" s="251">
        <v>2</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258</v>
      </c>
      <c r="AT186" s="240" t="s">
        <v>260</v>
      </c>
      <c r="AU186" s="240" t="s">
        <v>83</v>
      </c>
      <c r="AY186" s="18" t="s">
        <v>241</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247</v>
      </c>
      <c r="BM186" s="240" t="s">
        <v>343</v>
      </c>
    </row>
    <row r="187" s="2" customFormat="1">
      <c r="A187" s="39"/>
      <c r="B187" s="40"/>
      <c r="C187" s="41"/>
      <c r="D187" s="242" t="s">
        <v>248</v>
      </c>
      <c r="E187" s="41"/>
      <c r="F187" s="243" t="s">
        <v>342</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248</v>
      </c>
      <c r="AU187" s="18" t="s">
        <v>83</v>
      </c>
    </row>
    <row r="188" s="2" customFormat="1" ht="24.15" customHeight="1">
      <c r="A188" s="39"/>
      <c r="B188" s="40"/>
      <c r="C188" s="247" t="s">
        <v>344</v>
      </c>
      <c r="D188" s="247" t="s">
        <v>260</v>
      </c>
      <c r="E188" s="248" t="s">
        <v>345</v>
      </c>
      <c r="F188" s="249" t="s">
        <v>346</v>
      </c>
      <c r="G188" s="250" t="s">
        <v>263</v>
      </c>
      <c r="H188" s="251">
        <v>2</v>
      </c>
      <c r="I188" s="252"/>
      <c r="J188" s="253">
        <f>ROUND(I188*H188,2)</f>
        <v>0</v>
      </c>
      <c r="K188" s="254"/>
      <c r="L188" s="255"/>
      <c r="M188" s="256" t="s">
        <v>1</v>
      </c>
      <c r="N188" s="25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258</v>
      </c>
      <c r="AT188" s="240" t="s">
        <v>260</v>
      </c>
      <c r="AU188" s="240" t="s">
        <v>83</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247</v>
      </c>
      <c r="BM188" s="240" t="s">
        <v>347</v>
      </c>
    </row>
    <row r="189" s="2" customFormat="1">
      <c r="A189" s="39"/>
      <c r="B189" s="40"/>
      <c r="C189" s="41"/>
      <c r="D189" s="242" t="s">
        <v>248</v>
      </c>
      <c r="E189" s="41"/>
      <c r="F189" s="243" t="s">
        <v>346</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83</v>
      </c>
    </row>
    <row r="190" s="2" customFormat="1" ht="33" customHeight="1">
      <c r="A190" s="39"/>
      <c r="B190" s="40"/>
      <c r="C190" s="247" t="s">
        <v>299</v>
      </c>
      <c r="D190" s="247" t="s">
        <v>260</v>
      </c>
      <c r="E190" s="248" t="s">
        <v>348</v>
      </c>
      <c r="F190" s="249" t="s">
        <v>349</v>
      </c>
      <c r="G190" s="250" t="s">
        <v>263</v>
      </c>
      <c r="H190" s="251">
        <v>5</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258</v>
      </c>
      <c r="AT190" s="240" t="s">
        <v>260</v>
      </c>
      <c r="AU190" s="240" t="s">
        <v>83</v>
      </c>
      <c r="AY190" s="18" t="s">
        <v>241</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247</v>
      </c>
      <c r="BM190" s="240" t="s">
        <v>350</v>
      </c>
    </row>
    <row r="191" s="2" customFormat="1">
      <c r="A191" s="39"/>
      <c r="B191" s="40"/>
      <c r="C191" s="41"/>
      <c r="D191" s="242" t="s">
        <v>248</v>
      </c>
      <c r="E191" s="41"/>
      <c r="F191" s="243" t="s">
        <v>349</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248</v>
      </c>
      <c r="AU191" s="18" t="s">
        <v>83</v>
      </c>
    </row>
    <row r="192" s="2" customFormat="1" ht="24.15" customHeight="1">
      <c r="A192" s="39"/>
      <c r="B192" s="40"/>
      <c r="C192" s="247" t="s">
        <v>351</v>
      </c>
      <c r="D192" s="247" t="s">
        <v>260</v>
      </c>
      <c r="E192" s="248" t="s">
        <v>352</v>
      </c>
      <c r="F192" s="249" t="s">
        <v>353</v>
      </c>
      <c r="G192" s="250" t="s">
        <v>263</v>
      </c>
      <c r="H192" s="251">
        <v>2</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258</v>
      </c>
      <c r="AT192" s="240" t="s">
        <v>260</v>
      </c>
      <c r="AU192" s="240" t="s">
        <v>83</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247</v>
      </c>
      <c r="BM192" s="240" t="s">
        <v>354</v>
      </c>
    </row>
    <row r="193" s="2" customFormat="1">
      <c r="A193" s="39"/>
      <c r="B193" s="40"/>
      <c r="C193" s="41"/>
      <c r="D193" s="242" t="s">
        <v>248</v>
      </c>
      <c r="E193" s="41"/>
      <c r="F193" s="243" t="s">
        <v>353</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83</v>
      </c>
    </row>
    <row r="194" s="2" customFormat="1" ht="24.15" customHeight="1">
      <c r="A194" s="39"/>
      <c r="B194" s="40"/>
      <c r="C194" s="247" t="s">
        <v>302</v>
      </c>
      <c r="D194" s="247" t="s">
        <v>260</v>
      </c>
      <c r="E194" s="248" t="s">
        <v>355</v>
      </c>
      <c r="F194" s="249" t="s">
        <v>356</v>
      </c>
      <c r="G194" s="250" t="s">
        <v>263</v>
      </c>
      <c r="H194" s="251">
        <v>2</v>
      </c>
      <c r="I194" s="252"/>
      <c r="J194" s="253">
        <f>ROUND(I194*H194,2)</f>
        <v>0</v>
      </c>
      <c r="K194" s="254"/>
      <c r="L194" s="255"/>
      <c r="M194" s="256" t="s">
        <v>1</v>
      </c>
      <c r="N194" s="25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258</v>
      </c>
      <c r="AT194" s="240" t="s">
        <v>260</v>
      </c>
      <c r="AU194" s="240" t="s">
        <v>83</v>
      </c>
      <c r="AY194" s="18" t="s">
        <v>241</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247</v>
      </c>
      <c r="BM194" s="240" t="s">
        <v>357</v>
      </c>
    </row>
    <row r="195" s="2" customFormat="1">
      <c r="A195" s="39"/>
      <c r="B195" s="40"/>
      <c r="C195" s="41"/>
      <c r="D195" s="242" t="s">
        <v>248</v>
      </c>
      <c r="E195" s="41"/>
      <c r="F195" s="243" t="s">
        <v>356</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248</v>
      </c>
      <c r="AU195" s="18" t="s">
        <v>83</v>
      </c>
    </row>
    <row r="196" s="2" customFormat="1" ht="33" customHeight="1">
      <c r="A196" s="39"/>
      <c r="B196" s="40"/>
      <c r="C196" s="247" t="s">
        <v>358</v>
      </c>
      <c r="D196" s="247" t="s">
        <v>260</v>
      </c>
      <c r="E196" s="248" t="s">
        <v>359</v>
      </c>
      <c r="F196" s="249" t="s">
        <v>360</v>
      </c>
      <c r="G196" s="250" t="s">
        <v>263</v>
      </c>
      <c r="H196" s="251">
        <v>2</v>
      </c>
      <c r="I196" s="252"/>
      <c r="J196" s="253">
        <f>ROUND(I196*H196,2)</f>
        <v>0</v>
      </c>
      <c r="K196" s="254"/>
      <c r="L196" s="255"/>
      <c r="M196" s="256" t="s">
        <v>1</v>
      </c>
      <c r="N196" s="25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258</v>
      </c>
      <c r="AT196" s="240" t="s">
        <v>260</v>
      </c>
      <c r="AU196" s="240" t="s">
        <v>83</v>
      </c>
      <c r="AY196" s="18" t="s">
        <v>241</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247</v>
      </c>
      <c r="BM196" s="240" t="s">
        <v>361</v>
      </c>
    </row>
    <row r="197" s="2" customFormat="1">
      <c r="A197" s="39"/>
      <c r="B197" s="40"/>
      <c r="C197" s="41"/>
      <c r="D197" s="242" t="s">
        <v>248</v>
      </c>
      <c r="E197" s="41"/>
      <c r="F197" s="243" t="s">
        <v>360</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248</v>
      </c>
      <c r="AU197" s="18" t="s">
        <v>83</v>
      </c>
    </row>
    <row r="198" s="2" customFormat="1" ht="21.75" customHeight="1">
      <c r="A198" s="39"/>
      <c r="B198" s="40"/>
      <c r="C198" s="247" t="s">
        <v>306</v>
      </c>
      <c r="D198" s="247" t="s">
        <v>260</v>
      </c>
      <c r="E198" s="248" t="s">
        <v>362</v>
      </c>
      <c r="F198" s="249" t="s">
        <v>363</v>
      </c>
      <c r="G198" s="250" t="s">
        <v>263</v>
      </c>
      <c r="H198" s="251">
        <v>2</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258</v>
      </c>
      <c r="AT198" s="240" t="s">
        <v>260</v>
      </c>
      <c r="AU198" s="240" t="s">
        <v>83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364</v>
      </c>
    </row>
    <row r="199" s="2" customFormat="1">
      <c r="A199" s="39"/>
      <c r="B199" s="40"/>
      <c r="C199" s="41"/>
      <c r="D199" s="242" t="s">
        <v>248</v>
      </c>
      <c r="E199" s="41"/>
      <c r="F199" s="243" t="s">
        <v>363</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83</v>
      </c>
    </row>
    <row r="200" s="2" customFormat="1" ht="33" customHeight="1">
      <c r="A200" s="39"/>
      <c r="B200" s="40"/>
      <c r="C200" s="247" t="s">
        <v>365</v>
      </c>
      <c r="D200" s="247" t="s">
        <v>260</v>
      </c>
      <c r="E200" s="248" t="s">
        <v>366</v>
      </c>
      <c r="F200" s="249" t="s">
        <v>367</v>
      </c>
      <c r="G200" s="250" t="s">
        <v>263</v>
      </c>
      <c r="H200" s="251">
        <v>5</v>
      </c>
      <c r="I200" s="252"/>
      <c r="J200" s="253">
        <f>ROUND(I200*H200,2)</f>
        <v>0</v>
      </c>
      <c r="K200" s="254"/>
      <c r="L200" s="255"/>
      <c r="M200" s="256" t="s">
        <v>1</v>
      </c>
      <c r="N200" s="25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258</v>
      </c>
      <c r="AT200" s="240" t="s">
        <v>260</v>
      </c>
      <c r="AU200" s="240" t="s">
        <v>83</v>
      </c>
      <c r="AY200" s="18" t="s">
        <v>241</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247</v>
      </c>
      <c r="BM200" s="240" t="s">
        <v>368</v>
      </c>
    </row>
    <row r="201" s="2" customFormat="1">
      <c r="A201" s="39"/>
      <c r="B201" s="40"/>
      <c r="C201" s="41"/>
      <c r="D201" s="242" t="s">
        <v>248</v>
      </c>
      <c r="E201" s="41"/>
      <c r="F201" s="243" t="s">
        <v>367</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248</v>
      </c>
      <c r="AU201" s="18" t="s">
        <v>83</v>
      </c>
    </row>
    <row r="202" s="2" customFormat="1" ht="21.75" customHeight="1">
      <c r="A202" s="39"/>
      <c r="B202" s="40"/>
      <c r="C202" s="247" t="s">
        <v>309</v>
      </c>
      <c r="D202" s="247" t="s">
        <v>260</v>
      </c>
      <c r="E202" s="248" t="s">
        <v>369</v>
      </c>
      <c r="F202" s="249" t="s">
        <v>370</v>
      </c>
      <c r="G202" s="250" t="s">
        <v>263</v>
      </c>
      <c r="H202" s="251">
        <v>20</v>
      </c>
      <c r="I202" s="252"/>
      <c r="J202" s="253">
        <f>ROUND(I202*H202,2)</f>
        <v>0</v>
      </c>
      <c r="K202" s="254"/>
      <c r="L202" s="255"/>
      <c r="M202" s="256" t="s">
        <v>1</v>
      </c>
      <c r="N202" s="25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258</v>
      </c>
      <c r="AT202" s="240" t="s">
        <v>260</v>
      </c>
      <c r="AU202" s="240" t="s">
        <v>83</v>
      </c>
      <c r="AY202" s="18" t="s">
        <v>241</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247</v>
      </c>
      <c r="BM202" s="240" t="s">
        <v>371</v>
      </c>
    </row>
    <row r="203" s="2" customFormat="1">
      <c r="A203" s="39"/>
      <c r="B203" s="40"/>
      <c r="C203" s="41"/>
      <c r="D203" s="242" t="s">
        <v>248</v>
      </c>
      <c r="E203" s="41"/>
      <c r="F203" s="243" t="s">
        <v>370</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248</v>
      </c>
      <c r="AU203" s="18" t="s">
        <v>83</v>
      </c>
    </row>
    <row r="204" s="2" customFormat="1" ht="21.75" customHeight="1">
      <c r="A204" s="39"/>
      <c r="B204" s="40"/>
      <c r="C204" s="247" t="s">
        <v>372</v>
      </c>
      <c r="D204" s="247" t="s">
        <v>260</v>
      </c>
      <c r="E204" s="248" t="s">
        <v>373</v>
      </c>
      <c r="F204" s="249" t="s">
        <v>374</v>
      </c>
      <c r="G204" s="250" t="s">
        <v>263</v>
      </c>
      <c r="H204" s="251">
        <v>8</v>
      </c>
      <c r="I204" s="252"/>
      <c r="J204" s="253">
        <f>ROUND(I204*H204,2)</f>
        <v>0</v>
      </c>
      <c r="K204" s="254"/>
      <c r="L204" s="255"/>
      <c r="M204" s="256" t="s">
        <v>1</v>
      </c>
      <c r="N204" s="25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258</v>
      </c>
      <c r="AT204" s="240" t="s">
        <v>260</v>
      </c>
      <c r="AU204" s="240" t="s">
        <v>83</v>
      </c>
      <c r="AY204" s="18" t="s">
        <v>241</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247</v>
      </c>
      <c r="BM204" s="240" t="s">
        <v>375</v>
      </c>
    </row>
    <row r="205" s="2" customFormat="1">
      <c r="A205" s="39"/>
      <c r="B205" s="40"/>
      <c r="C205" s="41"/>
      <c r="D205" s="242" t="s">
        <v>248</v>
      </c>
      <c r="E205" s="41"/>
      <c r="F205" s="243" t="s">
        <v>374</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248</v>
      </c>
      <c r="AU205" s="18" t="s">
        <v>83</v>
      </c>
    </row>
    <row r="206" s="2" customFormat="1" ht="24.15" customHeight="1">
      <c r="A206" s="39"/>
      <c r="B206" s="40"/>
      <c r="C206" s="247" t="s">
        <v>313</v>
      </c>
      <c r="D206" s="247" t="s">
        <v>260</v>
      </c>
      <c r="E206" s="248" t="s">
        <v>376</v>
      </c>
      <c r="F206" s="249" t="s">
        <v>377</v>
      </c>
      <c r="G206" s="250" t="s">
        <v>263</v>
      </c>
      <c r="H206" s="251">
        <v>287</v>
      </c>
      <c r="I206" s="252"/>
      <c r="J206" s="253">
        <f>ROUND(I206*H206,2)</f>
        <v>0</v>
      </c>
      <c r="K206" s="254"/>
      <c r="L206" s="255"/>
      <c r="M206" s="256" t="s">
        <v>1</v>
      </c>
      <c r="N206" s="25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258</v>
      </c>
      <c r="AT206" s="240" t="s">
        <v>260</v>
      </c>
      <c r="AU206" s="240" t="s">
        <v>83</v>
      </c>
      <c r="AY206" s="18" t="s">
        <v>241</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247</v>
      </c>
      <c r="BM206" s="240" t="s">
        <v>378</v>
      </c>
    </row>
    <row r="207" s="2" customFormat="1">
      <c r="A207" s="39"/>
      <c r="B207" s="40"/>
      <c r="C207" s="41"/>
      <c r="D207" s="242" t="s">
        <v>248</v>
      </c>
      <c r="E207" s="41"/>
      <c r="F207" s="243" t="s">
        <v>377</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248</v>
      </c>
      <c r="AU207" s="18" t="s">
        <v>83</v>
      </c>
    </row>
    <row r="208" s="2" customFormat="1" ht="24.15" customHeight="1">
      <c r="A208" s="39"/>
      <c r="B208" s="40"/>
      <c r="C208" s="247" t="s">
        <v>379</v>
      </c>
      <c r="D208" s="247" t="s">
        <v>260</v>
      </c>
      <c r="E208" s="248" t="s">
        <v>380</v>
      </c>
      <c r="F208" s="249" t="s">
        <v>381</v>
      </c>
      <c r="G208" s="250" t="s">
        <v>263</v>
      </c>
      <c r="H208" s="251">
        <v>1</v>
      </c>
      <c r="I208" s="252"/>
      <c r="J208" s="253">
        <f>ROUND(I208*H208,2)</f>
        <v>0</v>
      </c>
      <c r="K208" s="254"/>
      <c r="L208" s="255"/>
      <c r="M208" s="256" t="s">
        <v>1</v>
      </c>
      <c r="N208" s="25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258</v>
      </c>
      <c r="AT208" s="240" t="s">
        <v>260</v>
      </c>
      <c r="AU208" s="240" t="s">
        <v>83</v>
      </c>
      <c r="AY208" s="18" t="s">
        <v>241</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247</v>
      </c>
      <c r="BM208" s="240" t="s">
        <v>382</v>
      </c>
    </row>
    <row r="209" s="2" customFormat="1">
      <c r="A209" s="39"/>
      <c r="B209" s="40"/>
      <c r="C209" s="41"/>
      <c r="D209" s="242" t="s">
        <v>248</v>
      </c>
      <c r="E209" s="41"/>
      <c r="F209" s="243" t="s">
        <v>381</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248</v>
      </c>
      <c r="AU209" s="18" t="s">
        <v>83</v>
      </c>
    </row>
    <row r="210" s="2" customFormat="1" ht="24.15" customHeight="1">
      <c r="A210" s="39"/>
      <c r="B210" s="40"/>
      <c r="C210" s="247" t="s">
        <v>316</v>
      </c>
      <c r="D210" s="247" t="s">
        <v>260</v>
      </c>
      <c r="E210" s="248" t="s">
        <v>383</v>
      </c>
      <c r="F210" s="249" t="s">
        <v>384</v>
      </c>
      <c r="G210" s="250" t="s">
        <v>263</v>
      </c>
      <c r="H210" s="251">
        <v>1</v>
      </c>
      <c r="I210" s="252"/>
      <c r="J210" s="253">
        <f>ROUND(I210*H210,2)</f>
        <v>0</v>
      </c>
      <c r="K210" s="254"/>
      <c r="L210" s="255"/>
      <c r="M210" s="256" t="s">
        <v>1</v>
      </c>
      <c r="N210" s="25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258</v>
      </c>
      <c r="AT210" s="240" t="s">
        <v>260</v>
      </c>
      <c r="AU210" s="240" t="s">
        <v>83</v>
      </c>
      <c r="AY210" s="18" t="s">
        <v>241</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247</v>
      </c>
      <c r="BM210" s="240" t="s">
        <v>385</v>
      </c>
    </row>
    <row r="211" s="2" customFormat="1">
      <c r="A211" s="39"/>
      <c r="B211" s="40"/>
      <c r="C211" s="41"/>
      <c r="D211" s="242" t="s">
        <v>248</v>
      </c>
      <c r="E211" s="41"/>
      <c r="F211" s="243" t="s">
        <v>384</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248</v>
      </c>
      <c r="AU211" s="18" t="s">
        <v>83</v>
      </c>
    </row>
    <row r="212" s="2" customFormat="1" ht="24.15" customHeight="1">
      <c r="A212" s="39"/>
      <c r="B212" s="40"/>
      <c r="C212" s="247" t="s">
        <v>386</v>
      </c>
      <c r="D212" s="247" t="s">
        <v>260</v>
      </c>
      <c r="E212" s="248" t="s">
        <v>387</v>
      </c>
      <c r="F212" s="249" t="s">
        <v>388</v>
      </c>
      <c r="G212" s="250" t="s">
        <v>263</v>
      </c>
      <c r="H212" s="251">
        <v>574</v>
      </c>
      <c r="I212" s="252"/>
      <c r="J212" s="253">
        <f>ROUND(I212*H212,2)</f>
        <v>0</v>
      </c>
      <c r="K212" s="254"/>
      <c r="L212" s="255"/>
      <c r="M212" s="256" t="s">
        <v>1</v>
      </c>
      <c r="N212" s="25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258</v>
      </c>
      <c r="AT212" s="240" t="s">
        <v>260</v>
      </c>
      <c r="AU212" s="240" t="s">
        <v>83</v>
      </c>
      <c r="AY212" s="18" t="s">
        <v>241</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247</v>
      </c>
      <c r="BM212" s="240" t="s">
        <v>389</v>
      </c>
    </row>
    <row r="213" s="2" customFormat="1">
      <c r="A213" s="39"/>
      <c r="B213" s="40"/>
      <c r="C213" s="41"/>
      <c r="D213" s="242" t="s">
        <v>248</v>
      </c>
      <c r="E213" s="41"/>
      <c r="F213" s="243" t="s">
        <v>388</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248</v>
      </c>
      <c r="AU213" s="18" t="s">
        <v>83</v>
      </c>
    </row>
    <row r="214" s="2" customFormat="1" ht="24.15" customHeight="1">
      <c r="A214" s="39"/>
      <c r="B214" s="40"/>
      <c r="C214" s="247" t="s">
        <v>319</v>
      </c>
      <c r="D214" s="247" t="s">
        <v>260</v>
      </c>
      <c r="E214" s="248" t="s">
        <v>376</v>
      </c>
      <c r="F214" s="249" t="s">
        <v>377</v>
      </c>
      <c r="G214" s="250" t="s">
        <v>263</v>
      </c>
      <c r="H214" s="251">
        <v>348</v>
      </c>
      <c r="I214" s="252"/>
      <c r="J214" s="253">
        <f>ROUND(I214*H214,2)</f>
        <v>0</v>
      </c>
      <c r="K214" s="254"/>
      <c r="L214" s="255"/>
      <c r="M214" s="256" t="s">
        <v>1</v>
      </c>
      <c r="N214" s="25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258</v>
      </c>
      <c r="AT214" s="240" t="s">
        <v>260</v>
      </c>
      <c r="AU214" s="240" t="s">
        <v>83</v>
      </c>
      <c r="AY214" s="18" t="s">
        <v>241</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247</v>
      </c>
      <c r="BM214" s="240" t="s">
        <v>390</v>
      </c>
    </row>
    <row r="215" s="2" customFormat="1">
      <c r="A215" s="39"/>
      <c r="B215" s="40"/>
      <c r="C215" s="41"/>
      <c r="D215" s="242" t="s">
        <v>248</v>
      </c>
      <c r="E215" s="41"/>
      <c r="F215" s="243" t="s">
        <v>377</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248</v>
      </c>
      <c r="AU215" s="18" t="s">
        <v>83</v>
      </c>
    </row>
    <row r="216" s="2" customFormat="1" ht="24.15" customHeight="1">
      <c r="A216" s="39"/>
      <c r="B216" s="40"/>
      <c r="C216" s="247" t="s">
        <v>391</v>
      </c>
      <c r="D216" s="247" t="s">
        <v>260</v>
      </c>
      <c r="E216" s="248" t="s">
        <v>387</v>
      </c>
      <c r="F216" s="249" t="s">
        <v>388</v>
      </c>
      <c r="G216" s="250" t="s">
        <v>263</v>
      </c>
      <c r="H216" s="251">
        <v>696</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258</v>
      </c>
      <c r="AT216" s="240" t="s">
        <v>260</v>
      </c>
      <c r="AU216" s="240" t="s">
        <v>83</v>
      </c>
      <c r="AY216" s="18" t="s">
        <v>241</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247</v>
      </c>
      <c r="BM216" s="240" t="s">
        <v>392</v>
      </c>
    </row>
    <row r="217" s="2" customFormat="1">
      <c r="A217" s="39"/>
      <c r="B217" s="40"/>
      <c r="C217" s="41"/>
      <c r="D217" s="242" t="s">
        <v>248</v>
      </c>
      <c r="E217" s="41"/>
      <c r="F217" s="243" t="s">
        <v>388</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248</v>
      </c>
      <c r="AU217" s="18" t="s">
        <v>83</v>
      </c>
    </row>
    <row r="218" s="2" customFormat="1" ht="33" customHeight="1">
      <c r="A218" s="39"/>
      <c r="B218" s="40"/>
      <c r="C218" s="247" t="s">
        <v>322</v>
      </c>
      <c r="D218" s="247" t="s">
        <v>260</v>
      </c>
      <c r="E218" s="248" t="s">
        <v>393</v>
      </c>
      <c r="F218" s="249" t="s">
        <v>394</v>
      </c>
      <c r="G218" s="250" t="s">
        <v>267</v>
      </c>
      <c r="H218" s="251">
        <v>460</v>
      </c>
      <c r="I218" s="252"/>
      <c r="J218" s="253">
        <f>ROUND(I218*H218,2)</f>
        <v>0</v>
      </c>
      <c r="K218" s="254"/>
      <c r="L218" s="255"/>
      <c r="M218" s="256" t="s">
        <v>1</v>
      </c>
      <c r="N218" s="257" t="s">
        <v>38</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258</v>
      </c>
      <c r="AT218" s="240" t="s">
        <v>260</v>
      </c>
      <c r="AU218" s="240" t="s">
        <v>83</v>
      </c>
      <c r="AY218" s="18" t="s">
        <v>241</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247</v>
      </c>
      <c r="BM218" s="240" t="s">
        <v>395</v>
      </c>
    </row>
    <row r="219" s="2" customFormat="1">
      <c r="A219" s="39"/>
      <c r="B219" s="40"/>
      <c r="C219" s="41"/>
      <c r="D219" s="242" t="s">
        <v>248</v>
      </c>
      <c r="E219" s="41"/>
      <c r="F219" s="243" t="s">
        <v>394</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248</v>
      </c>
      <c r="AU219" s="18" t="s">
        <v>83</v>
      </c>
    </row>
    <row r="220" s="2" customFormat="1" ht="24.15" customHeight="1">
      <c r="A220" s="39"/>
      <c r="B220" s="40"/>
      <c r="C220" s="247" t="s">
        <v>396</v>
      </c>
      <c r="D220" s="247" t="s">
        <v>260</v>
      </c>
      <c r="E220" s="248" t="s">
        <v>397</v>
      </c>
      <c r="F220" s="249" t="s">
        <v>312</v>
      </c>
      <c r="G220" s="250" t="s">
        <v>263</v>
      </c>
      <c r="H220" s="251">
        <v>4</v>
      </c>
      <c r="I220" s="252"/>
      <c r="J220" s="253">
        <f>ROUND(I220*H220,2)</f>
        <v>0</v>
      </c>
      <c r="K220" s="254"/>
      <c r="L220" s="255"/>
      <c r="M220" s="256" t="s">
        <v>1</v>
      </c>
      <c r="N220" s="25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258</v>
      </c>
      <c r="AT220" s="240" t="s">
        <v>260</v>
      </c>
      <c r="AU220" s="240" t="s">
        <v>83</v>
      </c>
      <c r="AY220" s="18" t="s">
        <v>241</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247</v>
      </c>
      <c r="BM220" s="240" t="s">
        <v>398</v>
      </c>
    </row>
    <row r="221" s="2" customFormat="1">
      <c r="A221" s="39"/>
      <c r="B221" s="40"/>
      <c r="C221" s="41"/>
      <c r="D221" s="242" t="s">
        <v>248</v>
      </c>
      <c r="E221" s="41"/>
      <c r="F221" s="243" t="s">
        <v>312</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248</v>
      </c>
      <c r="AU221" s="18" t="s">
        <v>83</v>
      </c>
    </row>
    <row r="222" s="2" customFormat="1" ht="16.5" customHeight="1">
      <c r="A222" s="39"/>
      <c r="B222" s="40"/>
      <c r="C222" s="228" t="s">
        <v>326</v>
      </c>
      <c r="D222" s="228" t="s">
        <v>243</v>
      </c>
      <c r="E222" s="229" t="s">
        <v>399</v>
      </c>
      <c r="F222" s="230" t="s">
        <v>400</v>
      </c>
      <c r="G222" s="231" t="s">
        <v>263</v>
      </c>
      <c r="H222" s="232">
        <v>10</v>
      </c>
      <c r="I222" s="233"/>
      <c r="J222" s="234">
        <f>ROUND(I222*H222,2)</f>
        <v>0</v>
      </c>
      <c r="K222" s="235"/>
      <c r="L222" s="45"/>
      <c r="M222" s="236" t="s">
        <v>1</v>
      </c>
      <c r="N222" s="237" t="s">
        <v>38</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247</v>
      </c>
      <c r="AT222" s="240" t="s">
        <v>243</v>
      </c>
      <c r="AU222" s="240" t="s">
        <v>83</v>
      </c>
      <c r="AY222" s="18" t="s">
        <v>241</v>
      </c>
      <c r="BE222" s="241">
        <f>IF(N222="základní",J222,0)</f>
        <v>0</v>
      </c>
      <c r="BF222" s="241">
        <f>IF(N222="snížená",J222,0)</f>
        <v>0</v>
      </c>
      <c r="BG222" s="241">
        <f>IF(N222="zákl. přenesená",J222,0)</f>
        <v>0</v>
      </c>
      <c r="BH222" s="241">
        <f>IF(N222="sníž. přenesená",J222,0)</f>
        <v>0</v>
      </c>
      <c r="BI222" s="241">
        <f>IF(N222="nulová",J222,0)</f>
        <v>0</v>
      </c>
      <c r="BJ222" s="18" t="s">
        <v>81</v>
      </c>
      <c r="BK222" s="241">
        <f>ROUND(I222*H222,2)</f>
        <v>0</v>
      </c>
      <c r="BL222" s="18" t="s">
        <v>247</v>
      </c>
      <c r="BM222" s="240" t="s">
        <v>401</v>
      </c>
    </row>
    <row r="223" s="2" customFormat="1">
      <c r="A223" s="39"/>
      <c r="B223" s="40"/>
      <c r="C223" s="41"/>
      <c r="D223" s="242" t="s">
        <v>248</v>
      </c>
      <c r="E223" s="41"/>
      <c r="F223" s="243" t="s">
        <v>400</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248</v>
      </c>
      <c r="AU223" s="18" t="s">
        <v>83</v>
      </c>
    </row>
    <row r="224" s="2" customFormat="1" ht="24.15" customHeight="1">
      <c r="A224" s="39"/>
      <c r="B224" s="40"/>
      <c r="C224" s="247" t="s">
        <v>402</v>
      </c>
      <c r="D224" s="247" t="s">
        <v>260</v>
      </c>
      <c r="E224" s="248" t="s">
        <v>403</v>
      </c>
      <c r="F224" s="249" t="s">
        <v>404</v>
      </c>
      <c r="G224" s="250" t="s">
        <v>263</v>
      </c>
      <c r="H224" s="251">
        <v>1</v>
      </c>
      <c r="I224" s="252"/>
      <c r="J224" s="253">
        <f>ROUND(I224*H224,2)</f>
        <v>0</v>
      </c>
      <c r="K224" s="254"/>
      <c r="L224" s="255"/>
      <c r="M224" s="256" t="s">
        <v>1</v>
      </c>
      <c r="N224" s="25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258</v>
      </c>
      <c r="AT224" s="240" t="s">
        <v>260</v>
      </c>
      <c r="AU224" s="240" t="s">
        <v>83</v>
      </c>
      <c r="AY224" s="18" t="s">
        <v>241</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247</v>
      </c>
      <c r="BM224" s="240" t="s">
        <v>405</v>
      </c>
    </row>
    <row r="225" s="2" customFormat="1">
      <c r="A225" s="39"/>
      <c r="B225" s="40"/>
      <c r="C225" s="41"/>
      <c r="D225" s="242" t="s">
        <v>248</v>
      </c>
      <c r="E225" s="41"/>
      <c r="F225" s="243" t="s">
        <v>404</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248</v>
      </c>
      <c r="AU225" s="18" t="s">
        <v>83</v>
      </c>
    </row>
    <row r="226" s="2" customFormat="1" ht="33" customHeight="1">
      <c r="A226" s="39"/>
      <c r="B226" s="40"/>
      <c r="C226" s="228" t="s">
        <v>329</v>
      </c>
      <c r="D226" s="228" t="s">
        <v>243</v>
      </c>
      <c r="E226" s="229" t="s">
        <v>406</v>
      </c>
      <c r="F226" s="230" t="s">
        <v>407</v>
      </c>
      <c r="G226" s="231" t="s">
        <v>263</v>
      </c>
      <c r="H226" s="232">
        <v>16</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247</v>
      </c>
      <c r="AT226" s="240" t="s">
        <v>243</v>
      </c>
      <c r="AU226" s="240" t="s">
        <v>83</v>
      </c>
      <c r="AY226" s="18" t="s">
        <v>241</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247</v>
      </c>
      <c r="BM226" s="240" t="s">
        <v>408</v>
      </c>
    </row>
    <row r="227" s="2" customFormat="1">
      <c r="A227" s="39"/>
      <c r="B227" s="40"/>
      <c r="C227" s="41"/>
      <c r="D227" s="242" t="s">
        <v>248</v>
      </c>
      <c r="E227" s="41"/>
      <c r="F227" s="243" t="s">
        <v>407</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248</v>
      </c>
      <c r="AU227" s="18" t="s">
        <v>83</v>
      </c>
    </row>
    <row r="228" s="2" customFormat="1" ht="24.15" customHeight="1">
      <c r="A228" s="39"/>
      <c r="B228" s="40"/>
      <c r="C228" s="247" t="s">
        <v>409</v>
      </c>
      <c r="D228" s="247" t="s">
        <v>260</v>
      </c>
      <c r="E228" s="248" t="s">
        <v>410</v>
      </c>
      <c r="F228" s="249" t="s">
        <v>411</v>
      </c>
      <c r="G228" s="250" t="s">
        <v>263</v>
      </c>
      <c r="H228" s="251">
        <v>7</v>
      </c>
      <c r="I228" s="252"/>
      <c r="J228" s="253">
        <f>ROUND(I228*H228,2)</f>
        <v>0</v>
      </c>
      <c r="K228" s="254"/>
      <c r="L228" s="255"/>
      <c r="M228" s="256" t="s">
        <v>1</v>
      </c>
      <c r="N228" s="25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258</v>
      </c>
      <c r="AT228" s="240" t="s">
        <v>260</v>
      </c>
      <c r="AU228" s="240" t="s">
        <v>83</v>
      </c>
      <c r="AY228" s="18" t="s">
        <v>241</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247</v>
      </c>
      <c r="BM228" s="240" t="s">
        <v>412</v>
      </c>
    </row>
    <row r="229" s="2" customFormat="1">
      <c r="A229" s="39"/>
      <c r="B229" s="40"/>
      <c r="C229" s="41"/>
      <c r="D229" s="242" t="s">
        <v>248</v>
      </c>
      <c r="E229" s="41"/>
      <c r="F229" s="243" t="s">
        <v>411</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248</v>
      </c>
      <c r="AU229" s="18" t="s">
        <v>83</v>
      </c>
    </row>
    <row r="230" s="2" customFormat="1" ht="24.15" customHeight="1">
      <c r="A230" s="39"/>
      <c r="B230" s="40"/>
      <c r="C230" s="228" t="s">
        <v>333</v>
      </c>
      <c r="D230" s="228" t="s">
        <v>243</v>
      </c>
      <c r="E230" s="229" t="s">
        <v>413</v>
      </c>
      <c r="F230" s="230" t="s">
        <v>414</v>
      </c>
      <c r="G230" s="231" t="s">
        <v>263</v>
      </c>
      <c r="H230" s="232">
        <v>21</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247</v>
      </c>
      <c r="AT230" s="240" t="s">
        <v>243</v>
      </c>
      <c r="AU230" s="240" t="s">
        <v>83</v>
      </c>
      <c r="AY230" s="18" t="s">
        <v>241</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247</v>
      </c>
      <c r="BM230" s="240" t="s">
        <v>415</v>
      </c>
    </row>
    <row r="231" s="2" customFormat="1">
      <c r="A231" s="39"/>
      <c r="B231" s="40"/>
      <c r="C231" s="41"/>
      <c r="D231" s="242" t="s">
        <v>248</v>
      </c>
      <c r="E231" s="41"/>
      <c r="F231" s="243" t="s">
        <v>414</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248</v>
      </c>
      <c r="AU231" s="18" t="s">
        <v>83</v>
      </c>
    </row>
    <row r="232" s="2" customFormat="1" ht="24.15" customHeight="1">
      <c r="A232" s="39"/>
      <c r="B232" s="40"/>
      <c r="C232" s="247" t="s">
        <v>416</v>
      </c>
      <c r="D232" s="247" t="s">
        <v>260</v>
      </c>
      <c r="E232" s="248" t="s">
        <v>417</v>
      </c>
      <c r="F232" s="249" t="s">
        <v>418</v>
      </c>
      <c r="G232" s="250" t="s">
        <v>263</v>
      </c>
      <c r="H232" s="251">
        <v>7</v>
      </c>
      <c r="I232" s="252"/>
      <c r="J232" s="253">
        <f>ROUND(I232*H232,2)</f>
        <v>0</v>
      </c>
      <c r="K232" s="254"/>
      <c r="L232" s="255"/>
      <c r="M232" s="256" t="s">
        <v>1</v>
      </c>
      <c r="N232" s="257" t="s">
        <v>38</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258</v>
      </c>
      <c r="AT232" s="240" t="s">
        <v>260</v>
      </c>
      <c r="AU232" s="240" t="s">
        <v>83</v>
      </c>
      <c r="AY232" s="18" t="s">
        <v>241</v>
      </c>
      <c r="BE232" s="241">
        <f>IF(N232="základní",J232,0)</f>
        <v>0</v>
      </c>
      <c r="BF232" s="241">
        <f>IF(N232="snížená",J232,0)</f>
        <v>0</v>
      </c>
      <c r="BG232" s="241">
        <f>IF(N232="zákl. přenesená",J232,0)</f>
        <v>0</v>
      </c>
      <c r="BH232" s="241">
        <f>IF(N232="sníž. přenesená",J232,0)</f>
        <v>0</v>
      </c>
      <c r="BI232" s="241">
        <f>IF(N232="nulová",J232,0)</f>
        <v>0</v>
      </c>
      <c r="BJ232" s="18" t="s">
        <v>81</v>
      </c>
      <c r="BK232" s="241">
        <f>ROUND(I232*H232,2)</f>
        <v>0</v>
      </c>
      <c r="BL232" s="18" t="s">
        <v>247</v>
      </c>
      <c r="BM232" s="240" t="s">
        <v>419</v>
      </c>
    </row>
    <row r="233" s="2" customFormat="1">
      <c r="A233" s="39"/>
      <c r="B233" s="40"/>
      <c r="C233" s="41"/>
      <c r="D233" s="242" t="s">
        <v>248</v>
      </c>
      <c r="E233" s="41"/>
      <c r="F233" s="243" t="s">
        <v>418</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248</v>
      </c>
      <c r="AU233" s="18" t="s">
        <v>83</v>
      </c>
    </row>
    <row r="234" s="2" customFormat="1" ht="24.15" customHeight="1">
      <c r="A234" s="39"/>
      <c r="B234" s="40"/>
      <c r="C234" s="228" t="s">
        <v>336</v>
      </c>
      <c r="D234" s="228" t="s">
        <v>243</v>
      </c>
      <c r="E234" s="229" t="s">
        <v>420</v>
      </c>
      <c r="F234" s="230" t="s">
        <v>421</v>
      </c>
      <c r="G234" s="231" t="s">
        <v>263</v>
      </c>
      <c r="H234" s="232">
        <v>10</v>
      </c>
      <c r="I234" s="233"/>
      <c r="J234" s="234">
        <f>ROUND(I234*H234,2)</f>
        <v>0</v>
      </c>
      <c r="K234" s="235"/>
      <c r="L234" s="45"/>
      <c r="M234" s="236" t="s">
        <v>1</v>
      </c>
      <c r="N234" s="23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247</v>
      </c>
      <c r="AT234" s="240" t="s">
        <v>243</v>
      </c>
      <c r="AU234" s="240" t="s">
        <v>83</v>
      </c>
      <c r="AY234" s="18" t="s">
        <v>241</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247</v>
      </c>
      <c r="BM234" s="240" t="s">
        <v>422</v>
      </c>
    </row>
    <row r="235" s="2" customFormat="1">
      <c r="A235" s="39"/>
      <c r="B235" s="40"/>
      <c r="C235" s="41"/>
      <c r="D235" s="242" t="s">
        <v>248</v>
      </c>
      <c r="E235" s="41"/>
      <c r="F235" s="243" t="s">
        <v>421</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248</v>
      </c>
      <c r="AU235" s="18" t="s">
        <v>83</v>
      </c>
    </row>
    <row r="236" s="2" customFormat="1" ht="33" customHeight="1">
      <c r="A236" s="39"/>
      <c r="B236" s="40"/>
      <c r="C236" s="247" t="s">
        <v>423</v>
      </c>
      <c r="D236" s="247" t="s">
        <v>260</v>
      </c>
      <c r="E236" s="248" t="s">
        <v>424</v>
      </c>
      <c r="F236" s="249" t="s">
        <v>425</v>
      </c>
      <c r="G236" s="250" t="s">
        <v>426</v>
      </c>
      <c r="H236" s="251">
        <v>7</v>
      </c>
      <c r="I236" s="252"/>
      <c r="J236" s="253">
        <f>ROUND(I236*H236,2)</f>
        <v>0</v>
      </c>
      <c r="K236" s="254"/>
      <c r="L236" s="255"/>
      <c r="M236" s="256" t="s">
        <v>1</v>
      </c>
      <c r="N236" s="25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258</v>
      </c>
      <c r="AT236" s="240" t="s">
        <v>260</v>
      </c>
      <c r="AU236" s="240" t="s">
        <v>83</v>
      </c>
      <c r="AY236" s="18" t="s">
        <v>241</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247</v>
      </c>
      <c r="BM236" s="240" t="s">
        <v>427</v>
      </c>
    </row>
    <row r="237" s="2" customFormat="1">
      <c r="A237" s="39"/>
      <c r="B237" s="40"/>
      <c r="C237" s="41"/>
      <c r="D237" s="242" t="s">
        <v>248</v>
      </c>
      <c r="E237" s="41"/>
      <c r="F237" s="243" t="s">
        <v>425</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248</v>
      </c>
      <c r="AU237" s="18" t="s">
        <v>83</v>
      </c>
    </row>
    <row r="238" s="2" customFormat="1" ht="24.15" customHeight="1">
      <c r="A238" s="39"/>
      <c r="B238" s="40"/>
      <c r="C238" s="247" t="s">
        <v>340</v>
      </c>
      <c r="D238" s="247" t="s">
        <v>260</v>
      </c>
      <c r="E238" s="248" t="s">
        <v>428</v>
      </c>
      <c r="F238" s="249" t="s">
        <v>429</v>
      </c>
      <c r="G238" s="250" t="s">
        <v>263</v>
      </c>
      <c r="H238" s="251">
        <v>14</v>
      </c>
      <c r="I238" s="252"/>
      <c r="J238" s="253">
        <f>ROUND(I238*H238,2)</f>
        <v>0</v>
      </c>
      <c r="K238" s="254"/>
      <c r="L238" s="255"/>
      <c r="M238" s="256" t="s">
        <v>1</v>
      </c>
      <c r="N238" s="257" t="s">
        <v>38</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258</v>
      </c>
      <c r="AT238" s="240" t="s">
        <v>260</v>
      </c>
      <c r="AU238" s="240" t="s">
        <v>83</v>
      </c>
      <c r="AY238" s="18" t="s">
        <v>241</v>
      </c>
      <c r="BE238" s="241">
        <f>IF(N238="základní",J238,0)</f>
        <v>0</v>
      </c>
      <c r="BF238" s="241">
        <f>IF(N238="snížená",J238,0)</f>
        <v>0</v>
      </c>
      <c r="BG238" s="241">
        <f>IF(N238="zákl. přenesená",J238,0)</f>
        <v>0</v>
      </c>
      <c r="BH238" s="241">
        <f>IF(N238="sníž. přenesená",J238,0)</f>
        <v>0</v>
      </c>
      <c r="BI238" s="241">
        <f>IF(N238="nulová",J238,0)</f>
        <v>0</v>
      </c>
      <c r="BJ238" s="18" t="s">
        <v>81</v>
      </c>
      <c r="BK238" s="241">
        <f>ROUND(I238*H238,2)</f>
        <v>0</v>
      </c>
      <c r="BL238" s="18" t="s">
        <v>247</v>
      </c>
      <c r="BM238" s="240" t="s">
        <v>430</v>
      </c>
    </row>
    <row r="239" s="2" customFormat="1">
      <c r="A239" s="39"/>
      <c r="B239" s="40"/>
      <c r="C239" s="41"/>
      <c r="D239" s="242" t="s">
        <v>248</v>
      </c>
      <c r="E239" s="41"/>
      <c r="F239" s="243" t="s">
        <v>429</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248</v>
      </c>
      <c r="AU239" s="18" t="s">
        <v>83</v>
      </c>
    </row>
    <row r="240" s="2" customFormat="1" ht="24.15" customHeight="1">
      <c r="A240" s="39"/>
      <c r="B240" s="40"/>
      <c r="C240" s="247" t="s">
        <v>431</v>
      </c>
      <c r="D240" s="247" t="s">
        <v>260</v>
      </c>
      <c r="E240" s="248" t="s">
        <v>432</v>
      </c>
      <c r="F240" s="249" t="s">
        <v>433</v>
      </c>
      <c r="G240" s="250" t="s">
        <v>263</v>
      </c>
      <c r="H240" s="251">
        <v>14</v>
      </c>
      <c r="I240" s="252"/>
      <c r="J240" s="253">
        <f>ROUND(I240*H240,2)</f>
        <v>0</v>
      </c>
      <c r="K240" s="254"/>
      <c r="L240" s="255"/>
      <c r="M240" s="256" t="s">
        <v>1</v>
      </c>
      <c r="N240" s="257" t="s">
        <v>38</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258</v>
      </c>
      <c r="AT240" s="240" t="s">
        <v>260</v>
      </c>
      <c r="AU240" s="240" t="s">
        <v>83</v>
      </c>
      <c r="AY240" s="18" t="s">
        <v>241</v>
      </c>
      <c r="BE240" s="241">
        <f>IF(N240="základní",J240,0)</f>
        <v>0</v>
      </c>
      <c r="BF240" s="241">
        <f>IF(N240="snížená",J240,0)</f>
        <v>0</v>
      </c>
      <c r="BG240" s="241">
        <f>IF(N240="zákl. přenesená",J240,0)</f>
        <v>0</v>
      </c>
      <c r="BH240" s="241">
        <f>IF(N240="sníž. přenesená",J240,0)</f>
        <v>0</v>
      </c>
      <c r="BI240" s="241">
        <f>IF(N240="nulová",J240,0)</f>
        <v>0</v>
      </c>
      <c r="BJ240" s="18" t="s">
        <v>81</v>
      </c>
      <c r="BK240" s="241">
        <f>ROUND(I240*H240,2)</f>
        <v>0</v>
      </c>
      <c r="BL240" s="18" t="s">
        <v>247</v>
      </c>
      <c r="BM240" s="240" t="s">
        <v>434</v>
      </c>
    </row>
    <row r="241" s="2" customFormat="1">
      <c r="A241" s="39"/>
      <c r="B241" s="40"/>
      <c r="C241" s="41"/>
      <c r="D241" s="242" t="s">
        <v>248</v>
      </c>
      <c r="E241" s="41"/>
      <c r="F241" s="243" t="s">
        <v>433</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248</v>
      </c>
      <c r="AU241" s="18" t="s">
        <v>83</v>
      </c>
    </row>
    <row r="242" s="2" customFormat="1" ht="24.15" customHeight="1">
      <c r="A242" s="39"/>
      <c r="B242" s="40"/>
      <c r="C242" s="247" t="s">
        <v>343</v>
      </c>
      <c r="D242" s="247" t="s">
        <v>260</v>
      </c>
      <c r="E242" s="248" t="s">
        <v>435</v>
      </c>
      <c r="F242" s="249" t="s">
        <v>436</v>
      </c>
      <c r="G242" s="250" t="s">
        <v>263</v>
      </c>
      <c r="H242" s="251">
        <v>7</v>
      </c>
      <c r="I242" s="252"/>
      <c r="J242" s="253">
        <f>ROUND(I242*H242,2)</f>
        <v>0</v>
      </c>
      <c r="K242" s="254"/>
      <c r="L242" s="255"/>
      <c r="M242" s="256" t="s">
        <v>1</v>
      </c>
      <c r="N242" s="257" t="s">
        <v>38</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258</v>
      </c>
      <c r="AT242" s="240" t="s">
        <v>260</v>
      </c>
      <c r="AU242" s="240" t="s">
        <v>83</v>
      </c>
      <c r="AY242" s="18" t="s">
        <v>241</v>
      </c>
      <c r="BE242" s="241">
        <f>IF(N242="základní",J242,0)</f>
        <v>0</v>
      </c>
      <c r="BF242" s="241">
        <f>IF(N242="snížená",J242,0)</f>
        <v>0</v>
      </c>
      <c r="BG242" s="241">
        <f>IF(N242="zákl. přenesená",J242,0)</f>
        <v>0</v>
      </c>
      <c r="BH242" s="241">
        <f>IF(N242="sníž. přenesená",J242,0)</f>
        <v>0</v>
      </c>
      <c r="BI242" s="241">
        <f>IF(N242="nulová",J242,0)</f>
        <v>0</v>
      </c>
      <c r="BJ242" s="18" t="s">
        <v>81</v>
      </c>
      <c r="BK242" s="241">
        <f>ROUND(I242*H242,2)</f>
        <v>0</v>
      </c>
      <c r="BL242" s="18" t="s">
        <v>247</v>
      </c>
      <c r="BM242" s="240" t="s">
        <v>437</v>
      </c>
    </row>
    <row r="243" s="2" customFormat="1">
      <c r="A243" s="39"/>
      <c r="B243" s="40"/>
      <c r="C243" s="41"/>
      <c r="D243" s="242" t="s">
        <v>248</v>
      </c>
      <c r="E243" s="41"/>
      <c r="F243" s="243" t="s">
        <v>436</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248</v>
      </c>
      <c r="AU243" s="18" t="s">
        <v>83</v>
      </c>
    </row>
    <row r="244" s="12" customFormat="1" ht="25.92" customHeight="1">
      <c r="A244" s="12"/>
      <c r="B244" s="212"/>
      <c r="C244" s="213"/>
      <c r="D244" s="214" t="s">
        <v>72</v>
      </c>
      <c r="E244" s="215" t="s">
        <v>438</v>
      </c>
      <c r="F244" s="215" t="s">
        <v>439</v>
      </c>
      <c r="G244" s="213"/>
      <c r="H244" s="213"/>
      <c r="I244" s="216"/>
      <c r="J244" s="217">
        <f>BK244</f>
        <v>0</v>
      </c>
      <c r="K244" s="213"/>
      <c r="L244" s="218"/>
      <c r="M244" s="219"/>
      <c r="N244" s="220"/>
      <c r="O244" s="220"/>
      <c r="P244" s="221">
        <f>SUM(P245:P256)</f>
        <v>0</v>
      </c>
      <c r="Q244" s="220"/>
      <c r="R244" s="221">
        <f>SUM(R245:R256)</f>
        <v>0</v>
      </c>
      <c r="S244" s="220"/>
      <c r="T244" s="222">
        <f>SUM(T245:T256)</f>
        <v>0</v>
      </c>
      <c r="U244" s="12"/>
      <c r="V244" s="12"/>
      <c r="W244" s="12"/>
      <c r="X244" s="12"/>
      <c r="Y244" s="12"/>
      <c r="Z244" s="12"/>
      <c r="AA244" s="12"/>
      <c r="AB244" s="12"/>
      <c r="AC244" s="12"/>
      <c r="AD244" s="12"/>
      <c r="AE244" s="12"/>
      <c r="AR244" s="223" t="s">
        <v>81</v>
      </c>
      <c r="AT244" s="224" t="s">
        <v>72</v>
      </c>
      <c r="AU244" s="224" t="s">
        <v>73</v>
      </c>
      <c r="AY244" s="223" t="s">
        <v>241</v>
      </c>
      <c r="BK244" s="225">
        <f>SUM(BK245:BK256)</f>
        <v>0</v>
      </c>
    </row>
    <row r="245" s="2" customFormat="1" ht="24.15" customHeight="1">
      <c r="A245" s="39"/>
      <c r="B245" s="40"/>
      <c r="C245" s="247" t="s">
        <v>440</v>
      </c>
      <c r="D245" s="247" t="s">
        <v>260</v>
      </c>
      <c r="E245" s="248" t="s">
        <v>441</v>
      </c>
      <c r="F245" s="249" t="s">
        <v>442</v>
      </c>
      <c r="G245" s="250" t="s">
        <v>263</v>
      </c>
      <c r="H245" s="251">
        <v>1</v>
      </c>
      <c r="I245" s="252"/>
      <c r="J245" s="253">
        <f>ROUND(I245*H245,2)</f>
        <v>0</v>
      </c>
      <c r="K245" s="254"/>
      <c r="L245" s="255"/>
      <c r="M245" s="256" t="s">
        <v>1</v>
      </c>
      <c r="N245" s="25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258</v>
      </c>
      <c r="AT245" s="240" t="s">
        <v>260</v>
      </c>
      <c r="AU245" s="240" t="s">
        <v>81</v>
      </c>
      <c r="AY245" s="18" t="s">
        <v>241</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247</v>
      </c>
      <c r="BM245" s="240" t="s">
        <v>443</v>
      </c>
    </row>
    <row r="246" s="2" customFormat="1">
      <c r="A246" s="39"/>
      <c r="B246" s="40"/>
      <c r="C246" s="41"/>
      <c r="D246" s="242" t="s">
        <v>248</v>
      </c>
      <c r="E246" s="41"/>
      <c r="F246" s="243" t="s">
        <v>442</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248</v>
      </c>
      <c r="AU246" s="18" t="s">
        <v>81</v>
      </c>
    </row>
    <row r="247" s="2" customFormat="1" ht="24.15" customHeight="1">
      <c r="A247" s="39"/>
      <c r="B247" s="40"/>
      <c r="C247" s="247" t="s">
        <v>347</v>
      </c>
      <c r="D247" s="247" t="s">
        <v>260</v>
      </c>
      <c r="E247" s="248" t="s">
        <v>444</v>
      </c>
      <c r="F247" s="249" t="s">
        <v>445</v>
      </c>
      <c r="G247" s="250" t="s">
        <v>263</v>
      </c>
      <c r="H247" s="251">
        <v>12</v>
      </c>
      <c r="I247" s="252"/>
      <c r="J247" s="253">
        <f>ROUND(I247*H247,2)</f>
        <v>0</v>
      </c>
      <c r="K247" s="254"/>
      <c r="L247" s="255"/>
      <c r="M247" s="256" t="s">
        <v>1</v>
      </c>
      <c r="N247" s="25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258</v>
      </c>
      <c r="AT247" s="240" t="s">
        <v>260</v>
      </c>
      <c r="AU247" s="240" t="s">
        <v>81</v>
      </c>
      <c r="AY247" s="18" t="s">
        <v>241</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247</v>
      </c>
      <c r="BM247" s="240" t="s">
        <v>446</v>
      </c>
    </row>
    <row r="248" s="2" customFormat="1">
      <c r="A248" s="39"/>
      <c r="B248" s="40"/>
      <c r="C248" s="41"/>
      <c r="D248" s="242" t="s">
        <v>248</v>
      </c>
      <c r="E248" s="41"/>
      <c r="F248" s="243" t="s">
        <v>445</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248</v>
      </c>
      <c r="AU248" s="18" t="s">
        <v>81</v>
      </c>
    </row>
    <row r="249" s="2" customFormat="1" ht="49.05" customHeight="1">
      <c r="A249" s="39"/>
      <c r="B249" s="40"/>
      <c r="C249" s="247" t="s">
        <v>447</v>
      </c>
      <c r="D249" s="247" t="s">
        <v>260</v>
      </c>
      <c r="E249" s="248" t="s">
        <v>448</v>
      </c>
      <c r="F249" s="249" t="s">
        <v>449</v>
      </c>
      <c r="G249" s="250" t="s">
        <v>263</v>
      </c>
      <c r="H249" s="251">
        <v>12</v>
      </c>
      <c r="I249" s="252"/>
      <c r="J249" s="253">
        <f>ROUND(I249*H249,2)</f>
        <v>0</v>
      </c>
      <c r="K249" s="254"/>
      <c r="L249" s="255"/>
      <c r="M249" s="256" t="s">
        <v>1</v>
      </c>
      <c r="N249" s="257" t="s">
        <v>38</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258</v>
      </c>
      <c r="AT249" s="240" t="s">
        <v>260</v>
      </c>
      <c r="AU249" s="240" t="s">
        <v>81</v>
      </c>
      <c r="AY249" s="18" t="s">
        <v>241</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247</v>
      </c>
      <c r="BM249" s="240" t="s">
        <v>450</v>
      </c>
    </row>
    <row r="250" s="2" customFormat="1">
      <c r="A250" s="39"/>
      <c r="B250" s="40"/>
      <c r="C250" s="41"/>
      <c r="D250" s="242" t="s">
        <v>248</v>
      </c>
      <c r="E250" s="41"/>
      <c r="F250" s="243" t="s">
        <v>449</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248</v>
      </c>
      <c r="AU250" s="18" t="s">
        <v>81</v>
      </c>
    </row>
    <row r="251" s="2" customFormat="1" ht="62.7" customHeight="1">
      <c r="A251" s="39"/>
      <c r="B251" s="40"/>
      <c r="C251" s="247" t="s">
        <v>350</v>
      </c>
      <c r="D251" s="247" t="s">
        <v>260</v>
      </c>
      <c r="E251" s="248" t="s">
        <v>451</v>
      </c>
      <c r="F251" s="249" t="s">
        <v>452</v>
      </c>
      <c r="G251" s="250" t="s">
        <v>263</v>
      </c>
      <c r="H251" s="251">
        <v>1</v>
      </c>
      <c r="I251" s="252"/>
      <c r="J251" s="253">
        <f>ROUND(I251*H251,2)</f>
        <v>0</v>
      </c>
      <c r="K251" s="254"/>
      <c r="L251" s="255"/>
      <c r="M251" s="256" t="s">
        <v>1</v>
      </c>
      <c r="N251" s="25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258</v>
      </c>
      <c r="AT251" s="240" t="s">
        <v>260</v>
      </c>
      <c r="AU251" s="240" t="s">
        <v>81</v>
      </c>
      <c r="AY251" s="18" t="s">
        <v>241</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247</v>
      </c>
      <c r="BM251" s="240" t="s">
        <v>453</v>
      </c>
    </row>
    <row r="252" s="2" customFormat="1">
      <c r="A252" s="39"/>
      <c r="B252" s="40"/>
      <c r="C252" s="41"/>
      <c r="D252" s="242" t="s">
        <v>248</v>
      </c>
      <c r="E252" s="41"/>
      <c r="F252" s="243" t="s">
        <v>452</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248</v>
      </c>
      <c r="AU252" s="18" t="s">
        <v>81</v>
      </c>
    </row>
    <row r="253" s="2" customFormat="1" ht="37.8" customHeight="1">
      <c r="A253" s="39"/>
      <c r="B253" s="40"/>
      <c r="C253" s="247" t="s">
        <v>454</v>
      </c>
      <c r="D253" s="247" t="s">
        <v>260</v>
      </c>
      <c r="E253" s="248" t="s">
        <v>455</v>
      </c>
      <c r="F253" s="249" t="s">
        <v>456</v>
      </c>
      <c r="G253" s="250" t="s">
        <v>263</v>
      </c>
      <c r="H253" s="251">
        <v>1</v>
      </c>
      <c r="I253" s="252"/>
      <c r="J253" s="253">
        <f>ROUND(I253*H253,2)</f>
        <v>0</v>
      </c>
      <c r="K253" s="254"/>
      <c r="L253" s="255"/>
      <c r="M253" s="256" t="s">
        <v>1</v>
      </c>
      <c r="N253" s="257" t="s">
        <v>38</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258</v>
      </c>
      <c r="AT253" s="240" t="s">
        <v>260</v>
      </c>
      <c r="AU253" s="240" t="s">
        <v>81</v>
      </c>
      <c r="AY253" s="18" t="s">
        <v>241</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247</v>
      </c>
      <c r="BM253" s="240" t="s">
        <v>457</v>
      </c>
    </row>
    <row r="254" s="2" customFormat="1">
      <c r="A254" s="39"/>
      <c r="B254" s="40"/>
      <c r="C254" s="41"/>
      <c r="D254" s="242" t="s">
        <v>248</v>
      </c>
      <c r="E254" s="41"/>
      <c r="F254" s="243" t="s">
        <v>456</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248</v>
      </c>
      <c r="AU254" s="18" t="s">
        <v>81</v>
      </c>
    </row>
    <row r="255" s="2" customFormat="1" ht="24.15" customHeight="1">
      <c r="A255" s="39"/>
      <c r="B255" s="40"/>
      <c r="C255" s="228" t="s">
        <v>354</v>
      </c>
      <c r="D255" s="228" t="s">
        <v>243</v>
      </c>
      <c r="E255" s="229" t="s">
        <v>458</v>
      </c>
      <c r="F255" s="230" t="s">
        <v>459</v>
      </c>
      <c r="G255" s="231" t="s">
        <v>263</v>
      </c>
      <c r="H255" s="232">
        <v>2</v>
      </c>
      <c r="I255" s="233"/>
      <c r="J255" s="234">
        <f>ROUND(I255*H255,2)</f>
        <v>0</v>
      </c>
      <c r="K255" s="235"/>
      <c r="L255" s="45"/>
      <c r="M255" s="236" t="s">
        <v>1</v>
      </c>
      <c r="N255" s="237" t="s">
        <v>38</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247</v>
      </c>
      <c r="AT255" s="240" t="s">
        <v>243</v>
      </c>
      <c r="AU255" s="240" t="s">
        <v>81</v>
      </c>
      <c r="AY255" s="18" t="s">
        <v>241</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247</v>
      </c>
      <c r="BM255" s="240" t="s">
        <v>460</v>
      </c>
    </row>
    <row r="256" s="2" customFormat="1">
      <c r="A256" s="39"/>
      <c r="B256" s="40"/>
      <c r="C256" s="41"/>
      <c r="D256" s="242" t="s">
        <v>248</v>
      </c>
      <c r="E256" s="41"/>
      <c r="F256" s="243" t="s">
        <v>459</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248</v>
      </c>
      <c r="AU256" s="18" t="s">
        <v>81</v>
      </c>
    </row>
    <row r="257" s="12" customFormat="1" ht="25.92" customHeight="1">
      <c r="A257" s="12"/>
      <c r="B257" s="212"/>
      <c r="C257" s="213"/>
      <c r="D257" s="214" t="s">
        <v>72</v>
      </c>
      <c r="E257" s="215" t="s">
        <v>461</v>
      </c>
      <c r="F257" s="215" t="s">
        <v>462</v>
      </c>
      <c r="G257" s="213"/>
      <c r="H257" s="213"/>
      <c r="I257" s="216"/>
      <c r="J257" s="217">
        <f>BK257</f>
        <v>0</v>
      </c>
      <c r="K257" s="213"/>
      <c r="L257" s="218"/>
      <c r="M257" s="219"/>
      <c r="N257" s="220"/>
      <c r="O257" s="220"/>
      <c r="P257" s="221">
        <f>SUM(P258:P273)</f>
        <v>0</v>
      </c>
      <c r="Q257" s="220"/>
      <c r="R257" s="221">
        <f>SUM(R258:R273)</f>
        <v>0</v>
      </c>
      <c r="S257" s="220"/>
      <c r="T257" s="222">
        <f>SUM(T258:T273)</f>
        <v>0</v>
      </c>
      <c r="U257" s="12"/>
      <c r="V257" s="12"/>
      <c r="W257" s="12"/>
      <c r="X257" s="12"/>
      <c r="Y257" s="12"/>
      <c r="Z257" s="12"/>
      <c r="AA257" s="12"/>
      <c r="AB257" s="12"/>
      <c r="AC257" s="12"/>
      <c r="AD257" s="12"/>
      <c r="AE257" s="12"/>
      <c r="AR257" s="223" t="s">
        <v>81</v>
      </c>
      <c r="AT257" s="224" t="s">
        <v>72</v>
      </c>
      <c r="AU257" s="224" t="s">
        <v>73</v>
      </c>
      <c r="AY257" s="223" t="s">
        <v>241</v>
      </c>
      <c r="BK257" s="225">
        <f>SUM(BK258:BK273)</f>
        <v>0</v>
      </c>
    </row>
    <row r="258" s="2" customFormat="1" ht="66.75" customHeight="1">
      <c r="A258" s="39"/>
      <c r="B258" s="40"/>
      <c r="C258" s="228" t="s">
        <v>463</v>
      </c>
      <c r="D258" s="228" t="s">
        <v>243</v>
      </c>
      <c r="E258" s="229" t="s">
        <v>464</v>
      </c>
      <c r="F258" s="230" t="s">
        <v>465</v>
      </c>
      <c r="G258" s="231" t="s">
        <v>263</v>
      </c>
      <c r="H258" s="232">
        <v>12</v>
      </c>
      <c r="I258" s="233"/>
      <c r="J258" s="234">
        <f>ROUND(I258*H258,2)</f>
        <v>0</v>
      </c>
      <c r="K258" s="235"/>
      <c r="L258" s="45"/>
      <c r="M258" s="236" t="s">
        <v>1</v>
      </c>
      <c r="N258" s="237" t="s">
        <v>38</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247</v>
      </c>
      <c r="AT258" s="240" t="s">
        <v>243</v>
      </c>
      <c r="AU258" s="240" t="s">
        <v>81</v>
      </c>
      <c r="AY258" s="18" t="s">
        <v>241</v>
      </c>
      <c r="BE258" s="241">
        <f>IF(N258="základní",J258,0)</f>
        <v>0</v>
      </c>
      <c r="BF258" s="241">
        <f>IF(N258="snížená",J258,0)</f>
        <v>0</v>
      </c>
      <c r="BG258" s="241">
        <f>IF(N258="zákl. přenesená",J258,0)</f>
        <v>0</v>
      </c>
      <c r="BH258" s="241">
        <f>IF(N258="sníž. přenesená",J258,0)</f>
        <v>0</v>
      </c>
      <c r="BI258" s="241">
        <f>IF(N258="nulová",J258,0)</f>
        <v>0</v>
      </c>
      <c r="BJ258" s="18" t="s">
        <v>81</v>
      </c>
      <c r="BK258" s="241">
        <f>ROUND(I258*H258,2)</f>
        <v>0</v>
      </c>
      <c r="BL258" s="18" t="s">
        <v>247</v>
      </c>
      <c r="BM258" s="240" t="s">
        <v>466</v>
      </c>
    </row>
    <row r="259" s="2" customFormat="1">
      <c r="A259" s="39"/>
      <c r="B259" s="40"/>
      <c r="C259" s="41"/>
      <c r="D259" s="242" t="s">
        <v>248</v>
      </c>
      <c r="E259" s="41"/>
      <c r="F259" s="243" t="s">
        <v>465</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248</v>
      </c>
      <c r="AU259" s="18" t="s">
        <v>81</v>
      </c>
    </row>
    <row r="260" s="2" customFormat="1" ht="24.15" customHeight="1">
      <c r="A260" s="39"/>
      <c r="B260" s="40"/>
      <c r="C260" s="247" t="s">
        <v>357</v>
      </c>
      <c r="D260" s="247" t="s">
        <v>260</v>
      </c>
      <c r="E260" s="248" t="s">
        <v>467</v>
      </c>
      <c r="F260" s="249" t="s">
        <v>468</v>
      </c>
      <c r="G260" s="250" t="s">
        <v>263</v>
      </c>
      <c r="H260" s="251">
        <v>1</v>
      </c>
      <c r="I260" s="252"/>
      <c r="J260" s="253">
        <f>ROUND(I260*H260,2)</f>
        <v>0</v>
      </c>
      <c r="K260" s="254"/>
      <c r="L260" s="255"/>
      <c r="M260" s="256" t="s">
        <v>1</v>
      </c>
      <c r="N260" s="257" t="s">
        <v>38</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258</v>
      </c>
      <c r="AT260" s="240" t="s">
        <v>260</v>
      </c>
      <c r="AU260" s="240" t="s">
        <v>81</v>
      </c>
      <c r="AY260" s="18" t="s">
        <v>241</v>
      </c>
      <c r="BE260" s="241">
        <f>IF(N260="základní",J260,0)</f>
        <v>0</v>
      </c>
      <c r="BF260" s="241">
        <f>IF(N260="snížená",J260,0)</f>
        <v>0</v>
      </c>
      <c r="BG260" s="241">
        <f>IF(N260="zákl. přenesená",J260,0)</f>
        <v>0</v>
      </c>
      <c r="BH260" s="241">
        <f>IF(N260="sníž. přenesená",J260,0)</f>
        <v>0</v>
      </c>
      <c r="BI260" s="241">
        <f>IF(N260="nulová",J260,0)</f>
        <v>0</v>
      </c>
      <c r="BJ260" s="18" t="s">
        <v>81</v>
      </c>
      <c r="BK260" s="241">
        <f>ROUND(I260*H260,2)</f>
        <v>0</v>
      </c>
      <c r="BL260" s="18" t="s">
        <v>247</v>
      </c>
      <c r="BM260" s="240" t="s">
        <v>469</v>
      </c>
    </row>
    <row r="261" s="2" customFormat="1">
      <c r="A261" s="39"/>
      <c r="B261" s="40"/>
      <c r="C261" s="41"/>
      <c r="D261" s="242" t="s">
        <v>248</v>
      </c>
      <c r="E261" s="41"/>
      <c r="F261" s="243" t="s">
        <v>468</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248</v>
      </c>
      <c r="AU261" s="18" t="s">
        <v>81</v>
      </c>
    </row>
    <row r="262" s="2" customFormat="1" ht="24.15" customHeight="1">
      <c r="A262" s="39"/>
      <c r="B262" s="40"/>
      <c r="C262" s="247" t="s">
        <v>470</v>
      </c>
      <c r="D262" s="247" t="s">
        <v>260</v>
      </c>
      <c r="E262" s="248" t="s">
        <v>471</v>
      </c>
      <c r="F262" s="249" t="s">
        <v>472</v>
      </c>
      <c r="G262" s="250" t="s">
        <v>263</v>
      </c>
      <c r="H262" s="251">
        <v>1</v>
      </c>
      <c r="I262" s="252"/>
      <c r="J262" s="253">
        <f>ROUND(I262*H262,2)</f>
        <v>0</v>
      </c>
      <c r="K262" s="254"/>
      <c r="L262" s="255"/>
      <c r="M262" s="256" t="s">
        <v>1</v>
      </c>
      <c r="N262" s="257" t="s">
        <v>38</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258</v>
      </c>
      <c r="AT262" s="240" t="s">
        <v>260</v>
      </c>
      <c r="AU262" s="240" t="s">
        <v>81</v>
      </c>
      <c r="AY262" s="18" t="s">
        <v>241</v>
      </c>
      <c r="BE262" s="241">
        <f>IF(N262="základní",J262,0)</f>
        <v>0</v>
      </c>
      <c r="BF262" s="241">
        <f>IF(N262="snížená",J262,0)</f>
        <v>0</v>
      </c>
      <c r="BG262" s="241">
        <f>IF(N262="zákl. přenesená",J262,0)</f>
        <v>0</v>
      </c>
      <c r="BH262" s="241">
        <f>IF(N262="sníž. přenesená",J262,0)</f>
        <v>0</v>
      </c>
      <c r="BI262" s="241">
        <f>IF(N262="nulová",J262,0)</f>
        <v>0</v>
      </c>
      <c r="BJ262" s="18" t="s">
        <v>81</v>
      </c>
      <c r="BK262" s="241">
        <f>ROUND(I262*H262,2)</f>
        <v>0</v>
      </c>
      <c r="BL262" s="18" t="s">
        <v>247</v>
      </c>
      <c r="BM262" s="240" t="s">
        <v>473</v>
      </c>
    </row>
    <row r="263" s="2" customFormat="1">
      <c r="A263" s="39"/>
      <c r="B263" s="40"/>
      <c r="C263" s="41"/>
      <c r="D263" s="242" t="s">
        <v>248</v>
      </c>
      <c r="E263" s="41"/>
      <c r="F263" s="243" t="s">
        <v>472</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248</v>
      </c>
      <c r="AU263" s="18" t="s">
        <v>81</v>
      </c>
    </row>
    <row r="264" s="2" customFormat="1" ht="24.15" customHeight="1">
      <c r="A264" s="39"/>
      <c r="B264" s="40"/>
      <c r="C264" s="247" t="s">
        <v>361</v>
      </c>
      <c r="D264" s="247" t="s">
        <v>260</v>
      </c>
      <c r="E264" s="248" t="s">
        <v>474</v>
      </c>
      <c r="F264" s="249" t="s">
        <v>475</v>
      </c>
      <c r="G264" s="250" t="s">
        <v>263</v>
      </c>
      <c r="H264" s="251">
        <v>1</v>
      </c>
      <c r="I264" s="252"/>
      <c r="J264" s="253">
        <f>ROUND(I264*H264,2)</f>
        <v>0</v>
      </c>
      <c r="K264" s="254"/>
      <c r="L264" s="255"/>
      <c r="M264" s="256" t="s">
        <v>1</v>
      </c>
      <c r="N264" s="257" t="s">
        <v>38</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258</v>
      </c>
      <c r="AT264" s="240" t="s">
        <v>260</v>
      </c>
      <c r="AU264" s="240" t="s">
        <v>81</v>
      </c>
      <c r="AY264" s="18" t="s">
        <v>241</v>
      </c>
      <c r="BE264" s="241">
        <f>IF(N264="základní",J264,0)</f>
        <v>0</v>
      </c>
      <c r="BF264" s="241">
        <f>IF(N264="snížená",J264,0)</f>
        <v>0</v>
      </c>
      <c r="BG264" s="241">
        <f>IF(N264="zákl. přenesená",J264,0)</f>
        <v>0</v>
      </c>
      <c r="BH264" s="241">
        <f>IF(N264="sníž. přenesená",J264,0)</f>
        <v>0</v>
      </c>
      <c r="BI264" s="241">
        <f>IF(N264="nulová",J264,0)</f>
        <v>0</v>
      </c>
      <c r="BJ264" s="18" t="s">
        <v>81</v>
      </c>
      <c r="BK264" s="241">
        <f>ROUND(I264*H264,2)</f>
        <v>0</v>
      </c>
      <c r="BL264" s="18" t="s">
        <v>247</v>
      </c>
      <c r="BM264" s="240" t="s">
        <v>476</v>
      </c>
    </row>
    <row r="265" s="2" customFormat="1">
      <c r="A265" s="39"/>
      <c r="B265" s="40"/>
      <c r="C265" s="41"/>
      <c r="D265" s="242" t="s">
        <v>248</v>
      </c>
      <c r="E265" s="41"/>
      <c r="F265" s="243" t="s">
        <v>475</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248</v>
      </c>
      <c r="AU265" s="18" t="s">
        <v>81</v>
      </c>
    </row>
    <row r="266" s="2" customFormat="1" ht="44.25" customHeight="1">
      <c r="A266" s="39"/>
      <c r="B266" s="40"/>
      <c r="C266" s="228" t="s">
        <v>477</v>
      </c>
      <c r="D266" s="228" t="s">
        <v>243</v>
      </c>
      <c r="E266" s="229" t="s">
        <v>478</v>
      </c>
      <c r="F266" s="230" t="s">
        <v>479</v>
      </c>
      <c r="G266" s="231" t="s">
        <v>263</v>
      </c>
      <c r="H266" s="232">
        <v>1</v>
      </c>
      <c r="I266" s="233"/>
      <c r="J266" s="234">
        <f>ROUND(I266*H266,2)</f>
        <v>0</v>
      </c>
      <c r="K266" s="235"/>
      <c r="L266" s="45"/>
      <c r="M266" s="236" t="s">
        <v>1</v>
      </c>
      <c r="N266" s="237" t="s">
        <v>38</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247</v>
      </c>
      <c r="AT266" s="240" t="s">
        <v>243</v>
      </c>
      <c r="AU266" s="240" t="s">
        <v>81</v>
      </c>
      <c r="AY266" s="18" t="s">
        <v>241</v>
      </c>
      <c r="BE266" s="241">
        <f>IF(N266="základní",J266,0)</f>
        <v>0</v>
      </c>
      <c r="BF266" s="241">
        <f>IF(N266="snížená",J266,0)</f>
        <v>0</v>
      </c>
      <c r="BG266" s="241">
        <f>IF(N266="zákl. přenesená",J266,0)</f>
        <v>0</v>
      </c>
      <c r="BH266" s="241">
        <f>IF(N266="sníž. přenesená",J266,0)</f>
        <v>0</v>
      </c>
      <c r="BI266" s="241">
        <f>IF(N266="nulová",J266,0)</f>
        <v>0</v>
      </c>
      <c r="BJ266" s="18" t="s">
        <v>81</v>
      </c>
      <c r="BK266" s="241">
        <f>ROUND(I266*H266,2)</f>
        <v>0</v>
      </c>
      <c r="BL266" s="18" t="s">
        <v>247</v>
      </c>
      <c r="BM266" s="240" t="s">
        <v>480</v>
      </c>
    </row>
    <row r="267" s="2" customFormat="1">
      <c r="A267" s="39"/>
      <c r="B267" s="40"/>
      <c r="C267" s="41"/>
      <c r="D267" s="242" t="s">
        <v>248</v>
      </c>
      <c r="E267" s="41"/>
      <c r="F267" s="243" t="s">
        <v>479</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248</v>
      </c>
      <c r="AU267" s="18" t="s">
        <v>81</v>
      </c>
    </row>
    <row r="268" s="2" customFormat="1" ht="16.5" customHeight="1">
      <c r="A268" s="39"/>
      <c r="B268" s="40"/>
      <c r="C268" s="247" t="s">
        <v>364</v>
      </c>
      <c r="D268" s="247" t="s">
        <v>260</v>
      </c>
      <c r="E268" s="248" t="s">
        <v>481</v>
      </c>
      <c r="F268" s="249" t="s">
        <v>482</v>
      </c>
      <c r="G268" s="250" t="s">
        <v>263</v>
      </c>
      <c r="H268" s="251">
        <v>5</v>
      </c>
      <c r="I268" s="252"/>
      <c r="J268" s="253">
        <f>ROUND(I268*H268,2)</f>
        <v>0</v>
      </c>
      <c r="K268" s="254"/>
      <c r="L268" s="255"/>
      <c r="M268" s="256" t="s">
        <v>1</v>
      </c>
      <c r="N268" s="257" t="s">
        <v>38</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258</v>
      </c>
      <c r="AT268" s="240" t="s">
        <v>260</v>
      </c>
      <c r="AU268" s="240" t="s">
        <v>81</v>
      </c>
      <c r="AY268" s="18" t="s">
        <v>241</v>
      </c>
      <c r="BE268" s="241">
        <f>IF(N268="základní",J268,0)</f>
        <v>0</v>
      </c>
      <c r="BF268" s="241">
        <f>IF(N268="snížená",J268,0)</f>
        <v>0</v>
      </c>
      <c r="BG268" s="241">
        <f>IF(N268="zákl. přenesená",J268,0)</f>
        <v>0</v>
      </c>
      <c r="BH268" s="241">
        <f>IF(N268="sníž. přenesená",J268,0)</f>
        <v>0</v>
      </c>
      <c r="BI268" s="241">
        <f>IF(N268="nulová",J268,0)</f>
        <v>0</v>
      </c>
      <c r="BJ268" s="18" t="s">
        <v>81</v>
      </c>
      <c r="BK268" s="241">
        <f>ROUND(I268*H268,2)</f>
        <v>0</v>
      </c>
      <c r="BL268" s="18" t="s">
        <v>247</v>
      </c>
      <c r="BM268" s="240" t="s">
        <v>483</v>
      </c>
    </row>
    <row r="269" s="2" customFormat="1">
      <c r="A269" s="39"/>
      <c r="B269" s="40"/>
      <c r="C269" s="41"/>
      <c r="D269" s="242" t="s">
        <v>248</v>
      </c>
      <c r="E269" s="41"/>
      <c r="F269" s="243" t="s">
        <v>482</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248</v>
      </c>
      <c r="AU269" s="18" t="s">
        <v>81</v>
      </c>
    </row>
    <row r="270" s="2" customFormat="1" ht="21.75" customHeight="1">
      <c r="A270" s="39"/>
      <c r="B270" s="40"/>
      <c r="C270" s="247" t="s">
        <v>484</v>
      </c>
      <c r="D270" s="247" t="s">
        <v>260</v>
      </c>
      <c r="E270" s="248" t="s">
        <v>485</v>
      </c>
      <c r="F270" s="249" t="s">
        <v>486</v>
      </c>
      <c r="G270" s="250" t="s">
        <v>263</v>
      </c>
      <c r="H270" s="251">
        <v>1</v>
      </c>
      <c r="I270" s="252"/>
      <c r="J270" s="253">
        <f>ROUND(I270*H270,2)</f>
        <v>0</v>
      </c>
      <c r="K270" s="254"/>
      <c r="L270" s="255"/>
      <c r="M270" s="256" t="s">
        <v>1</v>
      </c>
      <c r="N270" s="257" t="s">
        <v>38</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258</v>
      </c>
      <c r="AT270" s="240" t="s">
        <v>260</v>
      </c>
      <c r="AU270" s="240" t="s">
        <v>81</v>
      </c>
      <c r="AY270" s="18" t="s">
        <v>241</v>
      </c>
      <c r="BE270" s="241">
        <f>IF(N270="základní",J270,0)</f>
        <v>0</v>
      </c>
      <c r="BF270" s="241">
        <f>IF(N270="snížená",J270,0)</f>
        <v>0</v>
      </c>
      <c r="BG270" s="241">
        <f>IF(N270="zákl. přenesená",J270,0)</f>
        <v>0</v>
      </c>
      <c r="BH270" s="241">
        <f>IF(N270="sníž. přenesená",J270,0)</f>
        <v>0</v>
      </c>
      <c r="BI270" s="241">
        <f>IF(N270="nulová",J270,0)</f>
        <v>0</v>
      </c>
      <c r="BJ270" s="18" t="s">
        <v>81</v>
      </c>
      <c r="BK270" s="241">
        <f>ROUND(I270*H270,2)</f>
        <v>0</v>
      </c>
      <c r="BL270" s="18" t="s">
        <v>247</v>
      </c>
      <c r="BM270" s="240" t="s">
        <v>487</v>
      </c>
    </row>
    <row r="271" s="2" customFormat="1">
      <c r="A271" s="39"/>
      <c r="B271" s="40"/>
      <c r="C271" s="41"/>
      <c r="D271" s="242" t="s">
        <v>248</v>
      </c>
      <c r="E271" s="41"/>
      <c r="F271" s="243" t="s">
        <v>486</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248</v>
      </c>
      <c r="AU271" s="18" t="s">
        <v>81</v>
      </c>
    </row>
    <row r="272" s="2" customFormat="1" ht="24.15" customHeight="1">
      <c r="A272" s="39"/>
      <c r="B272" s="40"/>
      <c r="C272" s="228" t="s">
        <v>368</v>
      </c>
      <c r="D272" s="228" t="s">
        <v>243</v>
      </c>
      <c r="E272" s="229" t="s">
        <v>488</v>
      </c>
      <c r="F272" s="230" t="s">
        <v>489</v>
      </c>
      <c r="G272" s="231" t="s">
        <v>263</v>
      </c>
      <c r="H272" s="232">
        <v>1</v>
      </c>
      <c r="I272" s="233"/>
      <c r="J272" s="234">
        <f>ROUND(I272*H272,2)</f>
        <v>0</v>
      </c>
      <c r="K272" s="235"/>
      <c r="L272" s="45"/>
      <c r="M272" s="236" t="s">
        <v>1</v>
      </c>
      <c r="N272" s="237" t="s">
        <v>38</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247</v>
      </c>
      <c r="AT272" s="240" t="s">
        <v>243</v>
      </c>
      <c r="AU272" s="240" t="s">
        <v>81</v>
      </c>
      <c r="AY272" s="18" t="s">
        <v>241</v>
      </c>
      <c r="BE272" s="241">
        <f>IF(N272="základní",J272,0)</f>
        <v>0</v>
      </c>
      <c r="BF272" s="241">
        <f>IF(N272="snížená",J272,0)</f>
        <v>0</v>
      </c>
      <c r="BG272" s="241">
        <f>IF(N272="zákl. přenesená",J272,0)</f>
        <v>0</v>
      </c>
      <c r="BH272" s="241">
        <f>IF(N272="sníž. přenesená",J272,0)</f>
        <v>0</v>
      </c>
      <c r="BI272" s="241">
        <f>IF(N272="nulová",J272,0)</f>
        <v>0</v>
      </c>
      <c r="BJ272" s="18" t="s">
        <v>81</v>
      </c>
      <c r="BK272" s="241">
        <f>ROUND(I272*H272,2)</f>
        <v>0</v>
      </c>
      <c r="BL272" s="18" t="s">
        <v>247</v>
      </c>
      <c r="BM272" s="240" t="s">
        <v>490</v>
      </c>
    </row>
    <row r="273" s="2" customFormat="1">
      <c r="A273" s="39"/>
      <c r="B273" s="40"/>
      <c r="C273" s="41"/>
      <c r="D273" s="242" t="s">
        <v>248</v>
      </c>
      <c r="E273" s="41"/>
      <c r="F273" s="243" t="s">
        <v>489</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248</v>
      </c>
      <c r="AU273" s="18" t="s">
        <v>81</v>
      </c>
    </row>
    <row r="274" s="12" customFormat="1" ht="25.92" customHeight="1">
      <c r="A274" s="12"/>
      <c r="B274" s="212"/>
      <c r="C274" s="213"/>
      <c r="D274" s="214" t="s">
        <v>72</v>
      </c>
      <c r="E274" s="215" t="s">
        <v>491</v>
      </c>
      <c r="F274" s="215" t="s">
        <v>492</v>
      </c>
      <c r="G274" s="213"/>
      <c r="H274" s="213"/>
      <c r="I274" s="216"/>
      <c r="J274" s="217">
        <f>BK274</f>
        <v>0</v>
      </c>
      <c r="K274" s="213"/>
      <c r="L274" s="218"/>
      <c r="M274" s="219"/>
      <c r="N274" s="220"/>
      <c r="O274" s="220"/>
      <c r="P274" s="221">
        <f>P275+P294</f>
        <v>0</v>
      </c>
      <c r="Q274" s="220"/>
      <c r="R274" s="221">
        <f>R275+R294</f>
        <v>0</v>
      </c>
      <c r="S274" s="220"/>
      <c r="T274" s="222">
        <f>T275+T294</f>
        <v>0</v>
      </c>
      <c r="U274" s="12"/>
      <c r="V274" s="12"/>
      <c r="W274" s="12"/>
      <c r="X274" s="12"/>
      <c r="Y274" s="12"/>
      <c r="Z274" s="12"/>
      <c r="AA274" s="12"/>
      <c r="AB274" s="12"/>
      <c r="AC274" s="12"/>
      <c r="AD274" s="12"/>
      <c r="AE274" s="12"/>
      <c r="AR274" s="223" t="s">
        <v>81</v>
      </c>
      <c r="AT274" s="224" t="s">
        <v>72</v>
      </c>
      <c r="AU274" s="224" t="s">
        <v>73</v>
      </c>
      <c r="AY274" s="223" t="s">
        <v>241</v>
      </c>
      <c r="BK274" s="225">
        <f>BK275+BK294</f>
        <v>0</v>
      </c>
    </row>
    <row r="275" s="12" customFormat="1" ht="22.8" customHeight="1">
      <c r="A275" s="12"/>
      <c r="B275" s="212"/>
      <c r="C275" s="213"/>
      <c r="D275" s="214" t="s">
        <v>72</v>
      </c>
      <c r="E275" s="226" t="s">
        <v>493</v>
      </c>
      <c r="F275" s="226" t="s">
        <v>494</v>
      </c>
      <c r="G275" s="213"/>
      <c r="H275" s="213"/>
      <c r="I275" s="216"/>
      <c r="J275" s="227">
        <f>BK275</f>
        <v>0</v>
      </c>
      <c r="K275" s="213"/>
      <c r="L275" s="218"/>
      <c r="M275" s="219"/>
      <c r="N275" s="220"/>
      <c r="O275" s="220"/>
      <c r="P275" s="221">
        <f>SUM(P276:P293)</f>
        <v>0</v>
      </c>
      <c r="Q275" s="220"/>
      <c r="R275" s="221">
        <f>SUM(R276:R293)</f>
        <v>0</v>
      </c>
      <c r="S275" s="220"/>
      <c r="T275" s="222">
        <f>SUM(T276:T293)</f>
        <v>0</v>
      </c>
      <c r="U275" s="12"/>
      <c r="V275" s="12"/>
      <c r="W275" s="12"/>
      <c r="X275" s="12"/>
      <c r="Y275" s="12"/>
      <c r="Z275" s="12"/>
      <c r="AA275" s="12"/>
      <c r="AB275" s="12"/>
      <c r="AC275" s="12"/>
      <c r="AD275" s="12"/>
      <c r="AE275" s="12"/>
      <c r="AR275" s="223" t="s">
        <v>81</v>
      </c>
      <c r="AT275" s="224" t="s">
        <v>72</v>
      </c>
      <c r="AU275" s="224" t="s">
        <v>81</v>
      </c>
      <c r="AY275" s="223" t="s">
        <v>241</v>
      </c>
      <c r="BK275" s="225">
        <f>SUM(BK276:BK293)</f>
        <v>0</v>
      </c>
    </row>
    <row r="276" s="2" customFormat="1" ht="33" customHeight="1">
      <c r="A276" s="39"/>
      <c r="B276" s="40"/>
      <c r="C276" s="247" t="s">
        <v>495</v>
      </c>
      <c r="D276" s="247" t="s">
        <v>260</v>
      </c>
      <c r="E276" s="248" t="s">
        <v>496</v>
      </c>
      <c r="F276" s="249" t="s">
        <v>497</v>
      </c>
      <c r="G276" s="250" t="s">
        <v>267</v>
      </c>
      <c r="H276" s="251">
        <v>30</v>
      </c>
      <c r="I276" s="252"/>
      <c r="J276" s="253">
        <f>ROUND(I276*H276,2)</f>
        <v>0</v>
      </c>
      <c r="K276" s="254"/>
      <c r="L276" s="255"/>
      <c r="M276" s="256" t="s">
        <v>1</v>
      </c>
      <c r="N276" s="257" t="s">
        <v>38</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258</v>
      </c>
      <c r="AT276" s="240" t="s">
        <v>260</v>
      </c>
      <c r="AU276" s="240" t="s">
        <v>83</v>
      </c>
      <c r="AY276" s="18" t="s">
        <v>241</v>
      </c>
      <c r="BE276" s="241">
        <f>IF(N276="základní",J276,0)</f>
        <v>0</v>
      </c>
      <c r="BF276" s="241">
        <f>IF(N276="snížená",J276,0)</f>
        <v>0</v>
      </c>
      <c r="BG276" s="241">
        <f>IF(N276="zákl. přenesená",J276,0)</f>
        <v>0</v>
      </c>
      <c r="BH276" s="241">
        <f>IF(N276="sníž. přenesená",J276,0)</f>
        <v>0</v>
      </c>
      <c r="BI276" s="241">
        <f>IF(N276="nulová",J276,0)</f>
        <v>0</v>
      </c>
      <c r="BJ276" s="18" t="s">
        <v>81</v>
      </c>
      <c r="BK276" s="241">
        <f>ROUND(I276*H276,2)</f>
        <v>0</v>
      </c>
      <c r="BL276" s="18" t="s">
        <v>247</v>
      </c>
      <c r="BM276" s="240" t="s">
        <v>498</v>
      </c>
    </row>
    <row r="277" s="2" customFormat="1">
      <c r="A277" s="39"/>
      <c r="B277" s="40"/>
      <c r="C277" s="41"/>
      <c r="D277" s="242" t="s">
        <v>248</v>
      </c>
      <c r="E277" s="41"/>
      <c r="F277" s="243" t="s">
        <v>497</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248</v>
      </c>
      <c r="AU277" s="18" t="s">
        <v>83</v>
      </c>
    </row>
    <row r="278" s="2" customFormat="1" ht="24.15" customHeight="1">
      <c r="A278" s="39"/>
      <c r="B278" s="40"/>
      <c r="C278" s="247" t="s">
        <v>371</v>
      </c>
      <c r="D278" s="247" t="s">
        <v>260</v>
      </c>
      <c r="E278" s="248" t="s">
        <v>499</v>
      </c>
      <c r="F278" s="249" t="s">
        <v>500</v>
      </c>
      <c r="G278" s="250" t="s">
        <v>267</v>
      </c>
      <c r="H278" s="251">
        <v>1100</v>
      </c>
      <c r="I278" s="252"/>
      <c r="J278" s="253">
        <f>ROUND(I278*H278,2)</f>
        <v>0</v>
      </c>
      <c r="K278" s="254"/>
      <c r="L278" s="255"/>
      <c r="M278" s="256" t="s">
        <v>1</v>
      </c>
      <c r="N278" s="257" t="s">
        <v>38</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258</v>
      </c>
      <c r="AT278" s="240" t="s">
        <v>260</v>
      </c>
      <c r="AU278" s="240" t="s">
        <v>83</v>
      </c>
      <c r="AY278" s="18" t="s">
        <v>241</v>
      </c>
      <c r="BE278" s="241">
        <f>IF(N278="základní",J278,0)</f>
        <v>0</v>
      </c>
      <c r="BF278" s="241">
        <f>IF(N278="snížená",J278,0)</f>
        <v>0</v>
      </c>
      <c r="BG278" s="241">
        <f>IF(N278="zákl. přenesená",J278,0)</f>
        <v>0</v>
      </c>
      <c r="BH278" s="241">
        <f>IF(N278="sníž. přenesená",J278,0)</f>
        <v>0</v>
      </c>
      <c r="BI278" s="241">
        <f>IF(N278="nulová",J278,0)</f>
        <v>0</v>
      </c>
      <c r="BJ278" s="18" t="s">
        <v>81</v>
      </c>
      <c r="BK278" s="241">
        <f>ROUND(I278*H278,2)</f>
        <v>0</v>
      </c>
      <c r="BL278" s="18" t="s">
        <v>247</v>
      </c>
      <c r="BM278" s="240" t="s">
        <v>501</v>
      </c>
    </row>
    <row r="279" s="2" customFormat="1">
      <c r="A279" s="39"/>
      <c r="B279" s="40"/>
      <c r="C279" s="41"/>
      <c r="D279" s="242" t="s">
        <v>248</v>
      </c>
      <c r="E279" s="41"/>
      <c r="F279" s="243" t="s">
        <v>500</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248</v>
      </c>
      <c r="AU279" s="18" t="s">
        <v>83</v>
      </c>
    </row>
    <row r="280" s="2" customFormat="1" ht="49.05" customHeight="1">
      <c r="A280" s="39"/>
      <c r="B280" s="40"/>
      <c r="C280" s="247" t="s">
        <v>502</v>
      </c>
      <c r="D280" s="247" t="s">
        <v>260</v>
      </c>
      <c r="E280" s="248" t="s">
        <v>503</v>
      </c>
      <c r="F280" s="249" t="s">
        <v>504</v>
      </c>
      <c r="G280" s="250" t="s">
        <v>267</v>
      </c>
      <c r="H280" s="251">
        <v>210</v>
      </c>
      <c r="I280" s="252"/>
      <c r="J280" s="253">
        <f>ROUND(I280*H280,2)</f>
        <v>0</v>
      </c>
      <c r="K280" s="254"/>
      <c r="L280" s="255"/>
      <c r="M280" s="256" t="s">
        <v>1</v>
      </c>
      <c r="N280" s="257" t="s">
        <v>38</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258</v>
      </c>
      <c r="AT280" s="240" t="s">
        <v>260</v>
      </c>
      <c r="AU280" s="240" t="s">
        <v>83</v>
      </c>
      <c r="AY280" s="18" t="s">
        <v>241</v>
      </c>
      <c r="BE280" s="241">
        <f>IF(N280="základní",J280,0)</f>
        <v>0</v>
      </c>
      <c r="BF280" s="241">
        <f>IF(N280="snížená",J280,0)</f>
        <v>0</v>
      </c>
      <c r="BG280" s="241">
        <f>IF(N280="zákl. přenesená",J280,0)</f>
        <v>0</v>
      </c>
      <c r="BH280" s="241">
        <f>IF(N280="sníž. přenesená",J280,0)</f>
        <v>0</v>
      </c>
      <c r="BI280" s="241">
        <f>IF(N280="nulová",J280,0)</f>
        <v>0</v>
      </c>
      <c r="BJ280" s="18" t="s">
        <v>81</v>
      </c>
      <c r="BK280" s="241">
        <f>ROUND(I280*H280,2)</f>
        <v>0</v>
      </c>
      <c r="BL280" s="18" t="s">
        <v>247</v>
      </c>
      <c r="BM280" s="240" t="s">
        <v>505</v>
      </c>
    </row>
    <row r="281" s="2" customFormat="1">
      <c r="A281" s="39"/>
      <c r="B281" s="40"/>
      <c r="C281" s="41"/>
      <c r="D281" s="242" t="s">
        <v>248</v>
      </c>
      <c r="E281" s="41"/>
      <c r="F281" s="243" t="s">
        <v>504</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248</v>
      </c>
      <c r="AU281" s="18" t="s">
        <v>83</v>
      </c>
    </row>
    <row r="282" s="2" customFormat="1" ht="24.15" customHeight="1">
      <c r="A282" s="39"/>
      <c r="B282" s="40"/>
      <c r="C282" s="247" t="s">
        <v>375</v>
      </c>
      <c r="D282" s="247" t="s">
        <v>260</v>
      </c>
      <c r="E282" s="248" t="s">
        <v>506</v>
      </c>
      <c r="F282" s="249" t="s">
        <v>507</v>
      </c>
      <c r="G282" s="250" t="s">
        <v>263</v>
      </c>
      <c r="H282" s="251">
        <v>3</v>
      </c>
      <c r="I282" s="252"/>
      <c r="J282" s="253">
        <f>ROUND(I282*H282,2)</f>
        <v>0</v>
      </c>
      <c r="K282" s="254"/>
      <c r="L282" s="255"/>
      <c r="M282" s="256" t="s">
        <v>1</v>
      </c>
      <c r="N282" s="257" t="s">
        <v>38</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258</v>
      </c>
      <c r="AT282" s="240" t="s">
        <v>260</v>
      </c>
      <c r="AU282" s="240" t="s">
        <v>83</v>
      </c>
      <c r="AY282" s="18" t="s">
        <v>241</v>
      </c>
      <c r="BE282" s="241">
        <f>IF(N282="základní",J282,0)</f>
        <v>0</v>
      </c>
      <c r="BF282" s="241">
        <f>IF(N282="snížená",J282,0)</f>
        <v>0</v>
      </c>
      <c r="BG282" s="241">
        <f>IF(N282="zákl. přenesená",J282,0)</f>
        <v>0</v>
      </c>
      <c r="BH282" s="241">
        <f>IF(N282="sníž. přenesená",J282,0)</f>
        <v>0</v>
      </c>
      <c r="BI282" s="241">
        <f>IF(N282="nulová",J282,0)</f>
        <v>0</v>
      </c>
      <c r="BJ282" s="18" t="s">
        <v>81</v>
      </c>
      <c r="BK282" s="241">
        <f>ROUND(I282*H282,2)</f>
        <v>0</v>
      </c>
      <c r="BL282" s="18" t="s">
        <v>247</v>
      </c>
      <c r="BM282" s="240" t="s">
        <v>508</v>
      </c>
    </row>
    <row r="283" s="2" customFormat="1">
      <c r="A283" s="39"/>
      <c r="B283" s="40"/>
      <c r="C283" s="41"/>
      <c r="D283" s="242" t="s">
        <v>248</v>
      </c>
      <c r="E283" s="41"/>
      <c r="F283" s="243" t="s">
        <v>507</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248</v>
      </c>
      <c r="AU283" s="18" t="s">
        <v>83</v>
      </c>
    </row>
    <row r="284" s="2" customFormat="1" ht="24.15" customHeight="1">
      <c r="A284" s="39"/>
      <c r="B284" s="40"/>
      <c r="C284" s="247" t="s">
        <v>509</v>
      </c>
      <c r="D284" s="247" t="s">
        <v>260</v>
      </c>
      <c r="E284" s="248" t="s">
        <v>510</v>
      </c>
      <c r="F284" s="249" t="s">
        <v>511</v>
      </c>
      <c r="G284" s="250" t="s">
        <v>267</v>
      </c>
      <c r="H284" s="251">
        <v>250</v>
      </c>
      <c r="I284" s="252"/>
      <c r="J284" s="253">
        <f>ROUND(I284*H284,2)</f>
        <v>0</v>
      </c>
      <c r="K284" s="254"/>
      <c r="L284" s="255"/>
      <c r="M284" s="256" t="s">
        <v>1</v>
      </c>
      <c r="N284" s="257" t="s">
        <v>38</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258</v>
      </c>
      <c r="AT284" s="240" t="s">
        <v>260</v>
      </c>
      <c r="AU284" s="240" t="s">
        <v>83</v>
      </c>
      <c r="AY284" s="18" t="s">
        <v>241</v>
      </c>
      <c r="BE284" s="241">
        <f>IF(N284="základní",J284,0)</f>
        <v>0</v>
      </c>
      <c r="BF284" s="241">
        <f>IF(N284="snížená",J284,0)</f>
        <v>0</v>
      </c>
      <c r="BG284" s="241">
        <f>IF(N284="zákl. přenesená",J284,0)</f>
        <v>0</v>
      </c>
      <c r="BH284" s="241">
        <f>IF(N284="sníž. přenesená",J284,0)</f>
        <v>0</v>
      </c>
      <c r="BI284" s="241">
        <f>IF(N284="nulová",J284,0)</f>
        <v>0</v>
      </c>
      <c r="BJ284" s="18" t="s">
        <v>81</v>
      </c>
      <c r="BK284" s="241">
        <f>ROUND(I284*H284,2)</f>
        <v>0</v>
      </c>
      <c r="BL284" s="18" t="s">
        <v>247</v>
      </c>
      <c r="BM284" s="240" t="s">
        <v>512</v>
      </c>
    </row>
    <row r="285" s="2" customFormat="1">
      <c r="A285" s="39"/>
      <c r="B285" s="40"/>
      <c r="C285" s="41"/>
      <c r="D285" s="242" t="s">
        <v>248</v>
      </c>
      <c r="E285" s="41"/>
      <c r="F285" s="243" t="s">
        <v>511</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248</v>
      </c>
      <c r="AU285" s="18" t="s">
        <v>83</v>
      </c>
    </row>
    <row r="286" s="2" customFormat="1" ht="24.15" customHeight="1">
      <c r="A286" s="39"/>
      <c r="B286" s="40"/>
      <c r="C286" s="247" t="s">
        <v>378</v>
      </c>
      <c r="D286" s="247" t="s">
        <v>260</v>
      </c>
      <c r="E286" s="248" t="s">
        <v>513</v>
      </c>
      <c r="F286" s="249" t="s">
        <v>514</v>
      </c>
      <c r="G286" s="250" t="s">
        <v>267</v>
      </c>
      <c r="H286" s="251">
        <v>125</v>
      </c>
      <c r="I286" s="252"/>
      <c r="J286" s="253">
        <f>ROUND(I286*H286,2)</f>
        <v>0</v>
      </c>
      <c r="K286" s="254"/>
      <c r="L286" s="255"/>
      <c r="M286" s="256" t="s">
        <v>1</v>
      </c>
      <c r="N286" s="257" t="s">
        <v>38</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258</v>
      </c>
      <c r="AT286" s="240" t="s">
        <v>260</v>
      </c>
      <c r="AU286" s="240" t="s">
        <v>83</v>
      </c>
      <c r="AY286" s="18" t="s">
        <v>241</v>
      </c>
      <c r="BE286" s="241">
        <f>IF(N286="základní",J286,0)</f>
        <v>0</v>
      </c>
      <c r="BF286" s="241">
        <f>IF(N286="snížená",J286,0)</f>
        <v>0</v>
      </c>
      <c r="BG286" s="241">
        <f>IF(N286="zákl. přenesená",J286,0)</f>
        <v>0</v>
      </c>
      <c r="BH286" s="241">
        <f>IF(N286="sníž. přenesená",J286,0)</f>
        <v>0</v>
      </c>
      <c r="BI286" s="241">
        <f>IF(N286="nulová",J286,0)</f>
        <v>0</v>
      </c>
      <c r="BJ286" s="18" t="s">
        <v>81</v>
      </c>
      <c r="BK286" s="241">
        <f>ROUND(I286*H286,2)</f>
        <v>0</v>
      </c>
      <c r="BL286" s="18" t="s">
        <v>247</v>
      </c>
      <c r="BM286" s="240" t="s">
        <v>515</v>
      </c>
    </row>
    <row r="287" s="2" customFormat="1">
      <c r="A287" s="39"/>
      <c r="B287" s="40"/>
      <c r="C287" s="41"/>
      <c r="D287" s="242" t="s">
        <v>248</v>
      </c>
      <c r="E287" s="41"/>
      <c r="F287" s="243" t="s">
        <v>514</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248</v>
      </c>
      <c r="AU287" s="18" t="s">
        <v>83</v>
      </c>
    </row>
    <row r="288" s="2" customFormat="1" ht="24.15" customHeight="1">
      <c r="A288" s="39"/>
      <c r="B288" s="40"/>
      <c r="C288" s="247" t="s">
        <v>516</v>
      </c>
      <c r="D288" s="247" t="s">
        <v>260</v>
      </c>
      <c r="E288" s="248" t="s">
        <v>517</v>
      </c>
      <c r="F288" s="249" t="s">
        <v>518</v>
      </c>
      <c r="G288" s="250" t="s">
        <v>267</v>
      </c>
      <c r="H288" s="251">
        <v>44</v>
      </c>
      <c r="I288" s="252"/>
      <c r="J288" s="253">
        <f>ROUND(I288*H288,2)</f>
        <v>0</v>
      </c>
      <c r="K288" s="254"/>
      <c r="L288" s="255"/>
      <c r="M288" s="256" t="s">
        <v>1</v>
      </c>
      <c r="N288" s="257" t="s">
        <v>38</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258</v>
      </c>
      <c r="AT288" s="240" t="s">
        <v>260</v>
      </c>
      <c r="AU288" s="240" t="s">
        <v>83</v>
      </c>
      <c r="AY288" s="18" t="s">
        <v>241</v>
      </c>
      <c r="BE288" s="241">
        <f>IF(N288="základní",J288,0)</f>
        <v>0</v>
      </c>
      <c r="BF288" s="241">
        <f>IF(N288="snížená",J288,0)</f>
        <v>0</v>
      </c>
      <c r="BG288" s="241">
        <f>IF(N288="zákl. přenesená",J288,0)</f>
        <v>0</v>
      </c>
      <c r="BH288" s="241">
        <f>IF(N288="sníž. přenesená",J288,0)</f>
        <v>0</v>
      </c>
      <c r="BI288" s="241">
        <f>IF(N288="nulová",J288,0)</f>
        <v>0</v>
      </c>
      <c r="BJ288" s="18" t="s">
        <v>81</v>
      </c>
      <c r="BK288" s="241">
        <f>ROUND(I288*H288,2)</f>
        <v>0</v>
      </c>
      <c r="BL288" s="18" t="s">
        <v>247</v>
      </c>
      <c r="BM288" s="240" t="s">
        <v>519</v>
      </c>
    </row>
    <row r="289" s="2" customFormat="1">
      <c r="A289" s="39"/>
      <c r="B289" s="40"/>
      <c r="C289" s="41"/>
      <c r="D289" s="242" t="s">
        <v>248</v>
      </c>
      <c r="E289" s="41"/>
      <c r="F289" s="243" t="s">
        <v>518</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248</v>
      </c>
      <c r="AU289" s="18" t="s">
        <v>83</v>
      </c>
    </row>
    <row r="290" s="2" customFormat="1" ht="24.15" customHeight="1">
      <c r="A290" s="39"/>
      <c r="B290" s="40"/>
      <c r="C290" s="247" t="s">
        <v>382</v>
      </c>
      <c r="D290" s="247" t="s">
        <v>260</v>
      </c>
      <c r="E290" s="248" t="s">
        <v>520</v>
      </c>
      <c r="F290" s="249" t="s">
        <v>521</v>
      </c>
      <c r="G290" s="250" t="s">
        <v>267</v>
      </c>
      <c r="H290" s="251">
        <v>24</v>
      </c>
      <c r="I290" s="252"/>
      <c r="J290" s="253">
        <f>ROUND(I290*H290,2)</f>
        <v>0</v>
      </c>
      <c r="K290" s="254"/>
      <c r="L290" s="255"/>
      <c r="M290" s="256" t="s">
        <v>1</v>
      </c>
      <c r="N290" s="257" t="s">
        <v>38</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258</v>
      </c>
      <c r="AT290" s="240" t="s">
        <v>260</v>
      </c>
      <c r="AU290" s="240" t="s">
        <v>83</v>
      </c>
      <c r="AY290" s="18" t="s">
        <v>241</v>
      </c>
      <c r="BE290" s="241">
        <f>IF(N290="základní",J290,0)</f>
        <v>0</v>
      </c>
      <c r="BF290" s="241">
        <f>IF(N290="snížená",J290,0)</f>
        <v>0</v>
      </c>
      <c r="BG290" s="241">
        <f>IF(N290="zákl. přenesená",J290,0)</f>
        <v>0</v>
      </c>
      <c r="BH290" s="241">
        <f>IF(N290="sníž. přenesená",J290,0)</f>
        <v>0</v>
      </c>
      <c r="BI290" s="241">
        <f>IF(N290="nulová",J290,0)</f>
        <v>0</v>
      </c>
      <c r="BJ290" s="18" t="s">
        <v>81</v>
      </c>
      <c r="BK290" s="241">
        <f>ROUND(I290*H290,2)</f>
        <v>0</v>
      </c>
      <c r="BL290" s="18" t="s">
        <v>247</v>
      </c>
      <c r="BM290" s="240" t="s">
        <v>522</v>
      </c>
    </row>
    <row r="291" s="2" customFormat="1">
      <c r="A291" s="39"/>
      <c r="B291" s="40"/>
      <c r="C291" s="41"/>
      <c r="D291" s="242" t="s">
        <v>248</v>
      </c>
      <c r="E291" s="41"/>
      <c r="F291" s="243" t="s">
        <v>521</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248</v>
      </c>
      <c r="AU291" s="18" t="s">
        <v>83</v>
      </c>
    </row>
    <row r="292" s="2" customFormat="1" ht="24.15" customHeight="1">
      <c r="A292" s="39"/>
      <c r="B292" s="40"/>
      <c r="C292" s="247" t="s">
        <v>523</v>
      </c>
      <c r="D292" s="247" t="s">
        <v>260</v>
      </c>
      <c r="E292" s="248" t="s">
        <v>524</v>
      </c>
      <c r="F292" s="249" t="s">
        <v>525</v>
      </c>
      <c r="G292" s="250" t="s">
        <v>263</v>
      </c>
      <c r="H292" s="251">
        <v>4</v>
      </c>
      <c r="I292" s="252"/>
      <c r="J292" s="253">
        <f>ROUND(I292*H292,2)</f>
        <v>0</v>
      </c>
      <c r="K292" s="254"/>
      <c r="L292" s="255"/>
      <c r="M292" s="256" t="s">
        <v>1</v>
      </c>
      <c r="N292" s="257" t="s">
        <v>38</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258</v>
      </c>
      <c r="AT292" s="240" t="s">
        <v>260</v>
      </c>
      <c r="AU292" s="240" t="s">
        <v>83</v>
      </c>
      <c r="AY292" s="18" t="s">
        <v>241</v>
      </c>
      <c r="BE292" s="241">
        <f>IF(N292="základní",J292,0)</f>
        <v>0</v>
      </c>
      <c r="BF292" s="241">
        <f>IF(N292="snížená",J292,0)</f>
        <v>0</v>
      </c>
      <c r="BG292" s="241">
        <f>IF(N292="zákl. přenesená",J292,0)</f>
        <v>0</v>
      </c>
      <c r="BH292" s="241">
        <f>IF(N292="sníž. přenesená",J292,0)</f>
        <v>0</v>
      </c>
      <c r="BI292" s="241">
        <f>IF(N292="nulová",J292,0)</f>
        <v>0</v>
      </c>
      <c r="BJ292" s="18" t="s">
        <v>81</v>
      </c>
      <c r="BK292" s="241">
        <f>ROUND(I292*H292,2)</f>
        <v>0</v>
      </c>
      <c r="BL292" s="18" t="s">
        <v>247</v>
      </c>
      <c r="BM292" s="240" t="s">
        <v>526</v>
      </c>
    </row>
    <row r="293" s="2" customFormat="1">
      <c r="A293" s="39"/>
      <c r="B293" s="40"/>
      <c r="C293" s="41"/>
      <c r="D293" s="242" t="s">
        <v>248</v>
      </c>
      <c r="E293" s="41"/>
      <c r="F293" s="243" t="s">
        <v>525</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248</v>
      </c>
      <c r="AU293" s="18" t="s">
        <v>83</v>
      </c>
    </row>
    <row r="294" s="12" customFormat="1" ht="22.8" customHeight="1">
      <c r="A294" s="12"/>
      <c r="B294" s="212"/>
      <c r="C294" s="213"/>
      <c r="D294" s="214" t="s">
        <v>72</v>
      </c>
      <c r="E294" s="226" t="s">
        <v>259</v>
      </c>
      <c r="F294" s="226" t="s">
        <v>527</v>
      </c>
      <c r="G294" s="213"/>
      <c r="H294" s="213"/>
      <c r="I294" s="216"/>
      <c r="J294" s="227">
        <f>BK294</f>
        <v>0</v>
      </c>
      <c r="K294" s="213"/>
      <c r="L294" s="218"/>
      <c r="M294" s="219"/>
      <c r="N294" s="220"/>
      <c r="O294" s="220"/>
      <c r="P294" s="221">
        <f>SUM(P295:P296)</f>
        <v>0</v>
      </c>
      <c r="Q294" s="220"/>
      <c r="R294" s="221">
        <f>SUM(R295:R296)</f>
        <v>0</v>
      </c>
      <c r="S294" s="220"/>
      <c r="T294" s="222">
        <f>SUM(T295:T296)</f>
        <v>0</v>
      </c>
      <c r="U294" s="12"/>
      <c r="V294" s="12"/>
      <c r="W294" s="12"/>
      <c r="X294" s="12"/>
      <c r="Y294" s="12"/>
      <c r="Z294" s="12"/>
      <c r="AA294" s="12"/>
      <c r="AB294" s="12"/>
      <c r="AC294" s="12"/>
      <c r="AD294" s="12"/>
      <c r="AE294" s="12"/>
      <c r="AR294" s="223" t="s">
        <v>81</v>
      </c>
      <c r="AT294" s="224" t="s">
        <v>72</v>
      </c>
      <c r="AU294" s="224" t="s">
        <v>81</v>
      </c>
      <c r="AY294" s="223" t="s">
        <v>241</v>
      </c>
      <c r="BK294" s="225">
        <f>SUM(BK295:BK296)</f>
        <v>0</v>
      </c>
    </row>
    <row r="295" s="2" customFormat="1" ht="24.15" customHeight="1">
      <c r="A295" s="39"/>
      <c r="B295" s="40"/>
      <c r="C295" s="228" t="s">
        <v>385</v>
      </c>
      <c r="D295" s="228" t="s">
        <v>243</v>
      </c>
      <c r="E295" s="229" t="s">
        <v>528</v>
      </c>
      <c r="F295" s="230" t="s">
        <v>529</v>
      </c>
      <c r="G295" s="231" t="s">
        <v>246</v>
      </c>
      <c r="H295" s="232">
        <v>5.4000000000000004</v>
      </c>
      <c r="I295" s="233"/>
      <c r="J295" s="234">
        <f>ROUND(I295*H295,2)</f>
        <v>0</v>
      </c>
      <c r="K295" s="235"/>
      <c r="L295" s="45"/>
      <c r="M295" s="236" t="s">
        <v>1</v>
      </c>
      <c r="N295" s="237" t="s">
        <v>38</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247</v>
      </c>
      <c r="AT295" s="240" t="s">
        <v>243</v>
      </c>
      <c r="AU295" s="240" t="s">
        <v>83</v>
      </c>
      <c r="AY295" s="18" t="s">
        <v>241</v>
      </c>
      <c r="BE295" s="241">
        <f>IF(N295="základní",J295,0)</f>
        <v>0</v>
      </c>
      <c r="BF295" s="241">
        <f>IF(N295="snížená",J295,0)</f>
        <v>0</v>
      </c>
      <c r="BG295" s="241">
        <f>IF(N295="zákl. přenesená",J295,0)</f>
        <v>0</v>
      </c>
      <c r="BH295" s="241">
        <f>IF(N295="sníž. přenesená",J295,0)</f>
        <v>0</v>
      </c>
      <c r="BI295" s="241">
        <f>IF(N295="nulová",J295,0)</f>
        <v>0</v>
      </c>
      <c r="BJ295" s="18" t="s">
        <v>81</v>
      </c>
      <c r="BK295" s="241">
        <f>ROUND(I295*H295,2)</f>
        <v>0</v>
      </c>
      <c r="BL295" s="18" t="s">
        <v>247</v>
      </c>
      <c r="BM295" s="240" t="s">
        <v>530</v>
      </c>
    </row>
    <row r="296" s="2" customFormat="1">
      <c r="A296" s="39"/>
      <c r="B296" s="40"/>
      <c r="C296" s="41"/>
      <c r="D296" s="242" t="s">
        <v>248</v>
      </c>
      <c r="E296" s="41"/>
      <c r="F296" s="243" t="s">
        <v>529</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248</v>
      </c>
      <c r="AU296" s="18" t="s">
        <v>83</v>
      </c>
    </row>
    <row r="297" s="12" customFormat="1" ht="25.92" customHeight="1">
      <c r="A297" s="12"/>
      <c r="B297" s="212"/>
      <c r="C297" s="213"/>
      <c r="D297" s="214" t="s">
        <v>72</v>
      </c>
      <c r="E297" s="215" t="s">
        <v>531</v>
      </c>
      <c r="F297" s="215" t="s">
        <v>532</v>
      </c>
      <c r="G297" s="213"/>
      <c r="H297" s="213"/>
      <c r="I297" s="216"/>
      <c r="J297" s="217">
        <f>BK297</f>
        <v>0</v>
      </c>
      <c r="K297" s="213"/>
      <c r="L297" s="218"/>
      <c r="M297" s="219"/>
      <c r="N297" s="220"/>
      <c r="O297" s="220"/>
      <c r="P297" s="221">
        <f>P298</f>
        <v>0</v>
      </c>
      <c r="Q297" s="220"/>
      <c r="R297" s="221">
        <f>R298</f>
        <v>0</v>
      </c>
      <c r="S297" s="220"/>
      <c r="T297" s="222">
        <f>T298</f>
        <v>0</v>
      </c>
      <c r="U297" s="12"/>
      <c r="V297" s="12"/>
      <c r="W297" s="12"/>
      <c r="X297" s="12"/>
      <c r="Y297" s="12"/>
      <c r="Z297" s="12"/>
      <c r="AA297" s="12"/>
      <c r="AB297" s="12"/>
      <c r="AC297" s="12"/>
      <c r="AD297" s="12"/>
      <c r="AE297" s="12"/>
      <c r="AR297" s="223" t="s">
        <v>83</v>
      </c>
      <c r="AT297" s="224" t="s">
        <v>72</v>
      </c>
      <c r="AU297" s="224" t="s">
        <v>73</v>
      </c>
      <c r="AY297" s="223" t="s">
        <v>241</v>
      </c>
      <c r="BK297" s="225">
        <f>BK298</f>
        <v>0</v>
      </c>
    </row>
    <row r="298" s="12" customFormat="1" ht="22.8" customHeight="1">
      <c r="A298" s="12"/>
      <c r="B298" s="212"/>
      <c r="C298" s="213"/>
      <c r="D298" s="214" t="s">
        <v>72</v>
      </c>
      <c r="E298" s="226" t="s">
        <v>533</v>
      </c>
      <c r="F298" s="226" t="s">
        <v>534</v>
      </c>
      <c r="G298" s="213"/>
      <c r="H298" s="213"/>
      <c r="I298" s="216"/>
      <c r="J298" s="227">
        <f>BK298</f>
        <v>0</v>
      </c>
      <c r="K298" s="213"/>
      <c r="L298" s="218"/>
      <c r="M298" s="219"/>
      <c r="N298" s="220"/>
      <c r="O298" s="220"/>
      <c r="P298" s="221">
        <f>SUM(P299:P330)</f>
        <v>0</v>
      </c>
      <c r="Q298" s="220"/>
      <c r="R298" s="221">
        <f>SUM(R299:R330)</f>
        <v>0</v>
      </c>
      <c r="S298" s="220"/>
      <c r="T298" s="222">
        <f>SUM(T299:T330)</f>
        <v>0</v>
      </c>
      <c r="U298" s="12"/>
      <c r="V298" s="12"/>
      <c r="W298" s="12"/>
      <c r="X298" s="12"/>
      <c r="Y298" s="12"/>
      <c r="Z298" s="12"/>
      <c r="AA298" s="12"/>
      <c r="AB298" s="12"/>
      <c r="AC298" s="12"/>
      <c r="AD298" s="12"/>
      <c r="AE298" s="12"/>
      <c r="AR298" s="223" t="s">
        <v>83</v>
      </c>
      <c r="AT298" s="224" t="s">
        <v>72</v>
      </c>
      <c r="AU298" s="224" t="s">
        <v>81</v>
      </c>
      <c r="AY298" s="223" t="s">
        <v>241</v>
      </c>
      <c r="BK298" s="225">
        <f>SUM(BK299:BK330)</f>
        <v>0</v>
      </c>
    </row>
    <row r="299" s="2" customFormat="1" ht="24.15" customHeight="1">
      <c r="A299" s="39"/>
      <c r="B299" s="40"/>
      <c r="C299" s="228" t="s">
        <v>535</v>
      </c>
      <c r="D299" s="228" t="s">
        <v>243</v>
      </c>
      <c r="E299" s="229" t="s">
        <v>536</v>
      </c>
      <c r="F299" s="230" t="s">
        <v>537</v>
      </c>
      <c r="G299" s="231" t="s">
        <v>538</v>
      </c>
      <c r="H299" s="232">
        <v>2</v>
      </c>
      <c r="I299" s="233"/>
      <c r="J299" s="234">
        <f>ROUND(I299*H299,2)</f>
        <v>0</v>
      </c>
      <c r="K299" s="235"/>
      <c r="L299" s="45"/>
      <c r="M299" s="236" t="s">
        <v>1</v>
      </c>
      <c r="N299" s="237" t="s">
        <v>38</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275</v>
      </c>
      <c r="AT299" s="240" t="s">
        <v>243</v>
      </c>
      <c r="AU299" s="240" t="s">
        <v>83</v>
      </c>
      <c r="AY299" s="18" t="s">
        <v>241</v>
      </c>
      <c r="BE299" s="241">
        <f>IF(N299="základní",J299,0)</f>
        <v>0</v>
      </c>
      <c r="BF299" s="241">
        <f>IF(N299="snížená",J299,0)</f>
        <v>0</v>
      </c>
      <c r="BG299" s="241">
        <f>IF(N299="zákl. přenesená",J299,0)</f>
        <v>0</v>
      </c>
      <c r="BH299" s="241">
        <f>IF(N299="sníž. přenesená",J299,0)</f>
        <v>0</v>
      </c>
      <c r="BI299" s="241">
        <f>IF(N299="nulová",J299,0)</f>
        <v>0</v>
      </c>
      <c r="BJ299" s="18" t="s">
        <v>81</v>
      </c>
      <c r="BK299" s="241">
        <f>ROUND(I299*H299,2)</f>
        <v>0</v>
      </c>
      <c r="BL299" s="18" t="s">
        <v>275</v>
      </c>
      <c r="BM299" s="240" t="s">
        <v>539</v>
      </c>
    </row>
    <row r="300" s="2" customFormat="1">
      <c r="A300" s="39"/>
      <c r="B300" s="40"/>
      <c r="C300" s="41"/>
      <c r="D300" s="242" t="s">
        <v>248</v>
      </c>
      <c r="E300" s="41"/>
      <c r="F300" s="243" t="s">
        <v>537</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248</v>
      </c>
      <c r="AU300" s="18" t="s">
        <v>83</v>
      </c>
    </row>
    <row r="301" s="2" customFormat="1" ht="24.15" customHeight="1">
      <c r="A301" s="39"/>
      <c r="B301" s="40"/>
      <c r="C301" s="228" t="s">
        <v>389</v>
      </c>
      <c r="D301" s="228" t="s">
        <v>243</v>
      </c>
      <c r="E301" s="229" t="s">
        <v>540</v>
      </c>
      <c r="F301" s="230" t="s">
        <v>541</v>
      </c>
      <c r="G301" s="231" t="s">
        <v>538</v>
      </c>
      <c r="H301" s="232">
        <v>2</v>
      </c>
      <c r="I301" s="233"/>
      <c r="J301" s="234">
        <f>ROUND(I301*H301,2)</f>
        <v>0</v>
      </c>
      <c r="K301" s="235"/>
      <c r="L301" s="45"/>
      <c r="M301" s="236" t="s">
        <v>1</v>
      </c>
      <c r="N301" s="237" t="s">
        <v>38</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275</v>
      </c>
      <c r="AT301" s="240" t="s">
        <v>243</v>
      </c>
      <c r="AU301" s="240" t="s">
        <v>83</v>
      </c>
      <c r="AY301" s="18" t="s">
        <v>241</v>
      </c>
      <c r="BE301" s="241">
        <f>IF(N301="základní",J301,0)</f>
        <v>0</v>
      </c>
      <c r="BF301" s="241">
        <f>IF(N301="snížená",J301,0)</f>
        <v>0</v>
      </c>
      <c r="BG301" s="241">
        <f>IF(N301="zákl. přenesená",J301,0)</f>
        <v>0</v>
      </c>
      <c r="BH301" s="241">
        <f>IF(N301="sníž. přenesená",J301,0)</f>
        <v>0</v>
      </c>
      <c r="BI301" s="241">
        <f>IF(N301="nulová",J301,0)</f>
        <v>0</v>
      </c>
      <c r="BJ301" s="18" t="s">
        <v>81</v>
      </c>
      <c r="BK301" s="241">
        <f>ROUND(I301*H301,2)</f>
        <v>0</v>
      </c>
      <c r="BL301" s="18" t="s">
        <v>275</v>
      </c>
      <c r="BM301" s="240" t="s">
        <v>542</v>
      </c>
    </row>
    <row r="302" s="2" customFormat="1">
      <c r="A302" s="39"/>
      <c r="B302" s="40"/>
      <c r="C302" s="41"/>
      <c r="D302" s="242" t="s">
        <v>248</v>
      </c>
      <c r="E302" s="41"/>
      <c r="F302" s="243" t="s">
        <v>541</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248</v>
      </c>
      <c r="AU302" s="18" t="s">
        <v>83</v>
      </c>
    </row>
    <row r="303" s="2" customFormat="1" ht="24.15" customHeight="1">
      <c r="A303" s="39"/>
      <c r="B303" s="40"/>
      <c r="C303" s="228" t="s">
        <v>543</v>
      </c>
      <c r="D303" s="228" t="s">
        <v>243</v>
      </c>
      <c r="E303" s="229" t="s">
        <v>544</v>
      </c>
      <c r="F303" s="230" t="s">
        <v>545</v>
      </c>
      <c r="G303" s="231" t="s">
        <v>538</v>
      </c>
      <c r="H303" s="232">
        <v>1</v>
      </c>
      <c r="I303" s="233"/>
      <c r="J303" s="234">
        <f>ROUND(I303*H303,2)</f>
        <v>0</v>
      </c>
      <c r="K303" s="235"/>
      <c r="L303" s="45"/>
      <c r="M303" s="236" t="s">
        <v>1</v>
      </c>
      <c r="N303" s="237" t="s">
        <v>38</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275</v>
      </c>
      <c r="AT303" s="240" t="s">
        <v>243</v>
      </c>
      <c r="AU303" s="240" t="s">
        <v>83</v>
      </c>
      <c r="AY303" s="18" t="s">
        <v>241</v>
      </c>
      <c r="BE303" s="241">
        <f>IF(N303="základní",J303,0)</f>
        <v>0</v>
      </c>
      <c r="BF303" s="241">
        <f>IF(N303="snížená",J303,0)</f>
        <v>0</v>
      </c>
      <c r="BG303" s="241">
        <f>IF(N303="zákl. přenesená",J303,0)</f>
        <v>0</v>
      </c>
      <c r="BH303" s="241">
        <f>IF(N303="sníž. přenesená",J303,0)</f>
        <v>0</v>
      </c>
      <c r="BI303" s="241">
        <f>IF(N303="nulová",J303,0)</f>
        <v>0</v>
      </c>
      <c r="BJ303" s="18" t="s">
        <v>81</v>
      </c>
      <c r="BK303" s="241">
        <f>ROUND(I303*H303,2)</f>
        <v>0</v>
      </c>
      <c r="BL303" s="18" t="s">
        <v>275</v>
      </c>
      <c r="BM303" s="240" t="s">
        <v>546</v>
      </c>
    </row>
    <row r="304" s="2" customFormat="1">
      <c r="A304" s="39"/>
      <c r="B304" s="40"/>
      <c r="C304" s="41"/>
      <c r="D304" s="242" t="s">
        <v>248</v>
      </c>
      <c r="E304" s="41"/>
      <c r="F304" s="243" t="s">
        <v>545</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248</v>
      </c>
      <c r="AU304" s="18" t="s">
        <v>83</v>
      </c>
    </row>
    <row r="305" s="2" customFormat="1" ht="24.15" customHeight="1">
      <c r="A305" s="39"/>
      <c r="B305" s="40"/>
      <c r="C305" s="228" t="s">
        <v>390</v>
      </c>
      <c r="D305" s="228" t="s">
        <v>243</v>
      </c>
      <c r="E305" s="229" t="s">
        <v>547</v>
      </c>
      <c r="F305" s="230" t="s">
        <v>548</v>
      </c>
      <c r="G305" s="231" t="s">
        <v>538</v>
      </c>
      <c r="H305" s="232">
        <v>1</v>
      </c>
      <c r="I305" s="233"/>
      <c r="J305" s="234">
        <f>ROUND(I305*H305,2)</f>
        <v>0</v>
      </c>
      <c r="K305" s="235"/>
      <c r="L305" s="45"/>
      <c r="M305" s="236" t="s">
        <v>1</v>
      </c>
      <c r="N305" s="237" t="s">
        <v>38</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275</v>
      </c>
      <c r="AT305" s="240" t="s">
        <v>243</v>
      </c>
      <c r="AU305" s="240" t="s">
        <v>83</v>
      </c>
      <c r="AY305" s="18" t="s">
        <v>241</v>
      </c>
      <c r="BE305" s="241">
        <f>IF(N305="základní",J305,0)</f>
        <v>0</v>
      </c>
      <c r="BF305" s="241">
        <f>IF(N305="snížená",J305,0)</f>
        <v>0</v>
      </c>
      <c r="BG305" s="241">
        <f>IF(N305="zákl. přenesená",J305,0)</f>
        <v>0</v>
      </c>
      <c r="BH305" s="241">
        <f>IF(N305="sníž. přenesená",J305,0)</f>
        <v>0</v>
      </c>
      <c r="BI305" s="241">
        <f>IF(N305="nulová",J305,0)</f>
        <v>0</v>
      </c>
      <c r="BJ305" s="18" t="s">
        <v>81</v>
      </c>
      <c r="BK305" s="241">
        <f>ROUND(I305*H305,2)</f>
        <v>0</v>
      </c>
      <c r="BL305" s="18" t="s">
        <v>275</v>
      </c>
      <c r="BM305" s="240" t="s">
        <v>549</v>
      </c>
    </row>
    <row r="306" s="2" customFormat="1">
      <c r="A306" s="39"/>
      <c r="B306" s="40"/>
      <c r="C306" s="41"/>
      <c r="D306" s="242" t="s">
        <v>248</v>
      </c>
      <c r="E306" s="41"/>
      <c r="F306" s="243" t="s">
        <v>548</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248</v>
      </c>
      <c r="AU306" s="18" t="s">
        <v>83</v>
      </c>
    </row>
    <row r="307" s="2" customFormat="1" ht="24.15" customHeight="1">
      <c r="A307" s="39"/>
      <c r="B307" s="40"/>
      <c r="C307" s="228" t="s">
        <v>550</v>
      </c>
      <c r="D307" s="228" t="s">
        <v>243</v>
      </c>
      <c r="E307" s="229" t="s">
        <v>551</v>
      </c>
      <c r="F307" s="230" t="s">
        <v>552</v>
      </c>
      <c r="G307" s="231" t="s">
        <v>538</v>
      </c>
      <c r="H307" s="232">
        <v>1</v>
      </c>
      <c r="I307" s="233"/>
      <c r="J307" s="234">
        <f>ROUND(I307*H307,2)</f>
        <v>0</v>
      </c>
      <c r="K307" s="235"/>
      <c r="L307" s="45"/>
      <c r="M307" s="236" t="s">
        <v>1</v>
      </c>
      <c r="N307" s="237" t="s">
        <v>38</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275</v>
      </c>
      <c r="AT307" s="240" t="s">
        <v>243</v>
      </c>
      <c r="AU307" s="240" t="s">
        <v>83</v>
      </c>
      <c r="AY307" s="18" t="s">
        <v>241</v>
      </c>
      <c r="BE307" s="241">
        <f>IF(N307="základní",J307,0)</f>
        <v>0</v>
      </c>
      <c r="BF307" s="241">
        <f>IF(N307="snížená",J307,0)</f>
        <v>0</v>
      </c>
      <c r="BG307" s="241">
        <f>IF(N307="zákl. přenesená",J307,0)</f>
        <v>0</v>
      </c>
      <c r="BH307" s="241">
        <f>IF(N307="sníž. přenesená",J307,0)</f>
        <v>0</v>
      </c>
      <c r="BI307" s="241">
        <f>IF(N307="nulová",J307,0)</f>
        <v>0</v>
      </c>
      <c r="BJ307" s="18" t="s">
        <v>81</v>
      </c>
      <c r="BK307" s="241">
        <f>ROUND(I307*H307,2)</f>
        <v>0</v>
      </c>
      <c r="BL307" s="18" t="s">
        <v>275</v>
      </c>
      <c r="BM307" s="240" t="s">
        <v>553</v>
      </c>
    </row>
    <row r="308" s="2" customFormat="1">
      <c r="A308" s="39"/>
      <c r="B308" s="40"/>
      <c r="C308" s="41"/>
      <c r="D308" s="242" t="s">
        <v>248</v>
      </c>
      <c r="E308" s="41"/>
      <c r="F308" s="243" t="s">
        <v>552</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248</v>
      </c>
      <c r="AU308" s="18" t="s">
        <v>83</v>
      </c>
    </row>
    <row r="309" s="2" customFormat="1" ht="24.15" customHeight="1">
      <c r="A309" s="39"/>
      <c r="B309" s="40"/>
      <c r="C309" s="228" t="s">
        <v>392</v>
      </c>
      <c r="D309" s="228" t="s">
        <v>243</v>
      </c>
      <c r="E309" s="229" t="s">
        <v>554</v>
      </c>
      <c r="F309" s="230" t="s">
        <v>555</v>
      </c>
      <c r="G309" s="231" t="s">
        <v>538</v>
      </c>
      <c r="H309" s="232">
        <v>1</v>
      </c>
      <c r="I309" s="233"/>
      <c r="J309" s="234">
        <f>ROUND(I309*H309,2)</f>
        <v>0</v>
      </c>
      <c r="K309" s="235"/>
      <c r="L309" s="45"/>
      <c r="M309" s="236" t="s">
        <v>1</v>
      </c>
      <c r="N309" s="237" t="s">
        <v>38</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275</v>
      </c>
      <c r="AT309" s="240" t="s">
        <v>243</v>
      </c>
      <c r="AU309" s="240" t="s">
        <v>83</v>
      </c>
      <c r="AY309" s="18" t="s">
        <v>241</v>
      </c>
      <c r="BE309" s="241">
        <f>IF(N309="základní",J309,0)</f>
        <v>0</v>
      </c>
      <c r="BF309" s="241">
        <f>IF(N309="snížená",J309,0)</f>
        <v>0</v>
      </c>
      <c r="BG309" s="241">
        <f>IF(N309="zákl. přenesená",J309,0)</f>
        <v>0</v>
      </c>
      <c r="BH309" s="241">
        <f>IF(N309="sníž. přenesená",J309,0)</f>
        <v>0</v>
      </c>
      <c r="BI309" s="241">
        <f>IF(N309="nulová",J309,0)</f>
        <v>0</v>
      </c>
      <c r="BJ309" s="18" t="s">
        <v>81</v>
      </c>
      <c r="BK309" s="241">
        <f>ROUND(I309*H309,2)</f>
        <v>0</v>
      </c>
      <c r="BL309" s="18" t="s">
        <v>275</v>
      </c>
      <c r="BM309" s="240" t="s">
        <v>556</v>
      </c>
    </row>
    <row r="310" s="2" customFormat="1">
      <c r="A310" s="39"/>
      <c r="B310" s="40"/>
      <c r="C310" s="41"/>
      <c r="D310" s="242" t="s">
        <v>248</v>
      </c>
      <c r="E310" s="41"/>
      <c r="F310" s="243" t="s">
        <v>555</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248</v>
      </c>
      <c r="AU310" s="18" t="s">
        <v>83</v>
      </c>
    </row>
    <row r="311" s="2" customFormat="1" ht="16.5" customHeight="1">
      <c r="A311" s="39"/>
      <c r="B311" s="40"/>
      <c r="C311" s="228" t="s">
        <v>557</v>
      </c>
      <c r="D311" s="228" t="s">
        <v>243</v>
      </c>
      <c r="E311" s="229" t="s">
        <v>558</v>
      </c>
      <c r="F311" s="230" t="s">
        <v>559</v>
      </c>
      <c r="G311" s="231" t="s">
        <v>267</v>
      </c>
      <c r="H311" s="232">
        <v>450</v>
      </c>
      <c r="I311" s="233"/>
      <c r="J311" s="234">
        <f>ROUND(I311*H311,2)</f>
        <v>0</v>
      </c>
      <c r="K311" s="235"/>
      <c r="L311" s="45"/>
      <c r="M311" s="236" t="s">
        <v>1</v>
      </c>
      <c r="N311" s="237" t="s">
        <v>38</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275</v>
      </c>
      <c r="AT311" s="240" t="s">
        <v>243</v>
      </c>
      <c r="AU311" s="240" t="s">
        <v>83</v>
      </c>
      <c r="AY311" s="18" t="s">
        <v>241</v>
      </c>
      <c r="BE311" s="241">
        <f>IF(N311="základní",J311,0)</f>
        <v>0</v>
      </c>
      <c r="BF311" s="241">
        <f>IF(N311="snížená",J311,0)</f>
        <v>0</v>
      </c>
      <c r="BG311" s="241">
        <f>IF(N311="zákl. přenesená",J311,0)</f>
        <v>0</v>
      </c>
      <c r="BH311" s="241">
        <f>IF(N311="sníž. přenesená",J311,0)</f>
        <v>0</v>
      </c>
      <c r="BI311" s="241">
        <f>IF(N311="nulová",J311,0)</f>
        <v>0</v>
      </c>
      <c r="BJ311" s="18" t="s">
        <v>81</v>
      </c>
      <c r="BK311" s="241">
        <f>ROUND(I311*H311,2)</f>
        <v>0</v>
      </c>
      <c r="BL311" s="18" t="s">
        <v>275</v>
      </c>
      <c r="BM311" s="240" t="s">
        <v>560</v>
      </c>
    </row>
    <row r="312" s="2" customFormat="1">
      <c r="A312" s="39"/>
      <c r="B312" s="40"/>
      <c r="C312" s="41"/>
      <c r="D312" s="242" t="s">
        <v>248</v>
      </c>
      <c r="E312" s="41"/>
      <c r="F312" s="243" t="s">
        <v>559</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248</v>
      </c>
      <c r="AU312" s="18" t="s">
        <v>83</v>
      </c>
    </row>
    <row r="313" s="2" customFormat="1" ht="24.15" customHeight="1">
      <c r="A313" s="39"/>
      <c r="B313" s="40"/>
      <c r="C313" s="228" t="s">
        <v>395</v>
      </c>
      <c r="D313" s="228" t="s">
        <v>243</v>
      </c>
      <c r="E313" s="229" t="s">
        <v>561</v>
      </c>
      <c r="F313" s="230" t="s">
        <v>562</v>
      </c>
      <c r="G313" s="231" t="s">
        <v>563</v>
      </c>
      <c r="H313" s="232">
        <v>0.87</v>
      </c>
      <c r="I313" s="233"/>
      <c r="J313" s="234">
        <f>ROUND(I313*H313,2)</f>
        <v>0</v>
      </c>
      <c r="K313" s="235"/>
      <c r="L313" s="45"/>
      <c r="M313" s="236" t="s">
        <v>1</v>
      </c>
      <c r="N313" s="237" t="s">
        <v>38</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275</v>
      </c>
      <c r="AT313" s="240" t="s">
        <v>243</v>
      </c>
      <c r="AU313" s="240" t="s">
        <v>83</v>
      </c>
      <c r="AY313" s="18" t="s">
        <v>241</v>
      </c>
      <c r="BE313" s="241">
        <f>IF(N313="základní",J313,0)</f>
        <v>0</v>
      </c>
      <c r="BF313" s="241">
        <f>IF(N313="snížená",J313,0)</f>
        <v>0</v>
      </c>
      <c r="BG313" s="241">
        <f>IF(N313="zákl. přenesená",J313,0)</f>
        <v>0</v>
      </c>
      <c r="BH313" s="241">
        <f>IF(N313="sníž. přenesená",J313,0)</f>
        <v>0</v>
      </c>
      <c r="BI313" s="241">
        <f>IF(N313="nulová",J313,0)</f>
        <v>0</v>
      </c>
      <c r="BJ313" s="18" t="s">
        <v>81</v>
      </c>
      <c r="BK313" s="241">
        <f>ROUND(I313*H313,2)</f>
        <v>0</v>
      </c>
      <c r="BL313" s="18" t="s">
        <v>275</v>
      </c>
      <c r="BM313" s="240" t="s">
        <v>564</v>
      </c>
    </row>
    <row r="314" s="2" customFormat="1">
      <c r="A314" s="39"/>
      <c r="B314" s="40"/>
      <c r="C314" s="41"/>
      <c r="D314" s="242" t="s">
        <v>248</v>
      </c>
      <c r="E314" s="41"/>
      <c r="F314" s="243" t="s">
        <v>562</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248</v>
      </c>
      <c r="AU314" s="18" t="s">
        <v>83</v>
      </c>
    </row>
    <row r="315" s="2" customFormat="1" ht="37.8" customHeight="1">
      <c r="A315" s="39"/>
      <c r="B315" s="40"/>
      <c r="C315" s="228" t="s">
        <v>565</v>
      </c>
      <c r="D315" s="228" t="s">
        <v>243</v>
      </c>
      <c r="E315" s="229" t="s">
        <v>566</v>
      </c>
      <c r="F315" s="230" t="s">
        <v>567</v>
      </c>
      <c r="G315" s="231" t="s">
        <v>260</v>
      </c>
      <c r="H315" s="232">
        <v>225</v>
      </c>
      <c r="I315" s="233"/>
      <c r="J315" s="234">
        <f>ROUND(I315*H315,2)</f>
        <v>0</v>
      </c>
      <c r="K315" s="235"/>
      <c r="L315" s="45"/>
      <c r="M315" s="236" t="s">
        <v>1</v>
      </c>
      <c r="N315" s="237" t="s">
        <v>38</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275</v>
      </c>
      <c r="AT315" s="240" t="s">
        <v>243</v>
      </c>
      <c r="AU315" s="240" t="s">
        <v>83</v>
      </c>
      <c r="AY315" s="18" t="s">
        <v>241</v>
      </c>
      <c r="BE315" s="241">
        <f>IF(N315="základní",J315,0)</f>
        <v>0</v>
      </c>
      <c r="BF315" s="241">
        <f>IF(N315="snížená",J315,0)</f>
        <v>0</v>
      </c>
      <c r="BG315" s="241">
        <f>IF(N315="zákl. přenesená",J315,0)</f>
        <v>0</v>
      </c>
      <c r="BH315" s="241">
        <f>IF(N315="sníž. přenesená",J315,0)</f>
        <v>0</v>
      </c>
      <c r="BI315" s="241">
        <f>IF(N315="nulová",J315,0)</f>
        <v>0</v>
      </c>
      <c r="BJ315" s="18" t="s">
        <v>81</v>
      </c>
      <c r="BK315" s="241">
        <f>ROUND(I315*H315,2)</f>
        <v>0</v>
      </c>
      <c r="BL315" s="18" t="s">
        <v>275</v>
      </c>
      <c r="BM315" s="240" t="s">
        <v>568</v>
      </c>
    </row>
    <row r="316" s="2" customFormat="1">
      <c r="A316" s="39"/>
      <c r="B316" s="40"/>
      <c r="C316" s="41"/>
      <c r="D316" s="242" t="s">
        <v>248</v>
      </c>
      <c r="E316" s="41"/>
      <c r="F316" s="243" t="s">
        <v>567</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248</v>
      </c>
      <c r="AU316" s="18" t="s">
        <v>83</v>
      </c>
    </row>
    <row r="317" s="2" customFormat="1" ht="37.8" customHeight="1">
      <c r="A317" s="39"/>
      <c r="B317" s="40"/>
      <c r="C317" s="228" t="s">
        <v>398</v>
      </c>
      <c r="D317" s="228" t="s">
        <v>243</v>
      </c>
      <c r="E317" s="229" t="s">
        <v>569</v>
      </c>
      <c r="F317" s="230" t="s">
        <v>570</v>
      </c>
      <c r="G317" s="231" t="s">
        <v>538</v>
      </c>
      <c r="H317" s="232">
        <v>1</v>
      </c>
      <c r="I317" s="233"/>
      <c r="J317" s="234">
        <f>ROUND(I317*H317,2)</f>
        <v>0</v>
      </c>
      <c r="K317" s="235"/>
      <c r="L317" s="45"/>
      <c r="M317" s="236" t="s">
        <v>1</v>
      </c>
      <c r="N317" s="237" t="s">
        <v>38</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275</v>
      </c>
      <c r="AT317" s="240" t="s">
        <v>243</v>
      </c>
      <c r="AU317" s="240" t="s">
        <v>83</v>
      </c>
      <c r="AY317" s="18" t="s">
        <v>241</v>
      </c>
      <c r="BE317" s="241">
        <f>IF(N317="základní",J317,0)</f>
        <v>0</v>
      </c>
      <c r="BF317" s="241">
        <f>IF(N317="snížená",J317,0)</f>
        <v>0</v>
      </c>
      <c r="BG317" s="241">
        <f>IF(N317="zákl. přenesená",J317,0)</f>
        <v>0</v>
      </c>
      <c r="BH317" s="241">
        <f>IF(N317="sníž. přenesená",J317,0)</f>
        <v>0</v>
      </c>
      <c r="BI317" s="241">
        <f>IF(N317="nulová",J317,0)</f>
        <v>0</v>
      </c>
      <c r="BJ317" s="18" t="s">
        <v>81</v>
      </c>
      <c r="BK317" s="241">
        <f>ROUND(I317*H317,2)</f>
        <v>0</v>
      </c>
      <c r="BL317" s="18" t="s">
        <v>275</v>
      </c>
      <c r="BM317" s="240" t="s">
        <v>571</v>
      </c>
    </row>
    <row r="318" s="2" customFormat="1">
      <c r="A318" s="39"/>
      <c r="B318" s="40"/>
      <c r="C318" s="41"/>
      <c r="D318" s="242" t="s">
        <v>248</v>
      </c>
      <c r="E318" s="41"/>
      <c r="F318" s="243" t="s">
        <v>570</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248</v>
      </c>
      <c r="AU318" s="18" t="s">
        <v>83</v>
      </c>
    </row>
    <row r="319" s="2" customFormat="1" ht="37.8" customHeight="1">
      <c r="A319" s="39"/>
      <c r="B319" s="40"/>
      <c r="C319" s="228" t="s">
        <v>572</v>
      </c>
      <c r="D319" s="228" t="s">
        <v>243</v>
      </c>
      <c r="E319" s="229" t="s">
        <v>573</v>
      </c>
      <c r="F319" s="230" t="s">
        <v>574</v>
      </c>
      <c r="G319" s="231" t="s">
        <v>538</v>
      </c>
      <c r="H319" s="232">
        <v>1</v>
      </c>
      <c r="I319" s="233"/>
      <c r="J319" s="234">
        <f>ROUND(I319*H319,2)</f>
        <v>0</v>
      </c>
      <c r="K319" s="235"/>
      <c r="L319" s="45"/>
      <c r="M319" s="236" t="s">
        <v>1</v>
      </c>
      <c r="N319" s="237" t="s">
        <v>38</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275</v>
      </c>
      <c r="AT319" s="240" t="s">
        <v>243</v>
      </c>
      <c r="AU319" s="240" t="s">
        <v>83</v>
      </c>
      <c r="AY319" s="18" t="s">
        <v>241</v>
      </c>
      <c r="BE319" s="241">
        <f>IF(N319="základní",J319,0)</f>
        <v>0</v>
      </c>
      <c r="BF319" s="241">
        <f>IF(N319="snížená",J319,0)</f>
        <v>0</v>
      </c>
      <c r="BG319" s="241">
        <f>IF(N319="zákl. přenesená",J319,0)</f>
        <v>0</v>
      </c>
      <c r="BH319" s="241">
        <f>IF(N319="sníž. přenesená",J319,0)</f>
        <v>0</v>
      </c>
      <c r="BI319" s="241">
        <f>IF(N319="nulová",J319,0)</f>
        <v>0</v>
      </c>
      <c r="BJ319" s="18" t="s">
        <v>81</v>
      </c>
      <c r="BK319" s="241">
        <f>ROUND(I319*H319,2)</f>
        <v>0</v>
      </c>
      <c r="BL319" s="18" t="s">
        <v>275</v>
      </c>
      <c r="BM319" s="240" t="s">
        <v>575</v>
      </c>
    </row>
    <row r="320" s="2" customFormat="1">
      <c r="A320" s="39"/>
      <c r="B320" s="40"/>
      <c r="C320" s="41"/>
      <c r="D320" s="242" t="s">
        <v>248</v>
      </c>
      <c r="E320" s="41"/>
      <c r="F320" s="243" t="s">
        <v>574</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248</v>
      </c>
      <c r="AU320" s="18" t="s">
        <v>83</v>
      </c>
    </row>
    <row r="321" s="2" customFormat="1" ht="37.8" customHeight="1">
      <c r="A321" s="39"/>
      <c r="B321" s="40"/>
      <c r="C321" s="228" t="s">
        <v>401</v>
      </c>
      <c r="D321" s="228" t="s">
        <v>243</v>
      </c>
      <c r="E321" s="229" t="s">
        <v>576</v>
      </c>
      <c r="F321" s="230" t="s">
        <v>577</v>
      </c>
      <c r="G321" s="231" t="s">
        <v>538</v>
      </c>
      <c r="H321" s="232">
        <v>1</v>
      </c>
      <c r="I321" s="233"/>
      <c r="J321" s="234">
        <f>ROUND(I321*H321,2)</f>
        <v>0</v>
      </c>
      <c r="K321" s="235"/>
      <c r="L321" s="45"/>
      <c r="M321" s="236" t="s">
        <v>1</v>
      </c>
      <c r="N321" s="237" t="s">
        <v>38</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275</v>
      </c>
      <c r="AT321" s="240" t="s">
        <v>243</v>
      </c>
      <c r="AU321" s="240" t="s">
        <v>83</v>
      </c>
      <c r="AY321" s="18" t="s">
        <v>241</v>
      </c>
      <c r="BE321" s="241">
        <f>IF(N321="základní",J321,0)</f>
        <v>0</v>
      </c>
      <c r="BF321" s="241">
        <f>IF(N321="snížená",J321,0)</f>
        <v>0</v>
      </c>
      <c r="BG321" s="241">
        <f>IF(N321="zákl. přenesená",J321,0)</f>
        <v>0</v>
      </c>
      <c r="BH321" s="241">
        <f>IF(N321="sníž. přenesená",J321,0)</f>
        <v>0</v>
      </c>
      <c r="BI321" s="241">
        <f>IF(N321="nulová",J321,0)</f>
        <v>0</v>
      </c>
      <c r="BJ321" s="18" t="s">
        <v>81</v>
      </c>
      <c r="BK321" s="241">
        <f>ROUND(I321*H321,2)</f>
        <v>0</v>
      </c>
      <c r="BL321" s="18" t="s">
        <v>275</v>
      </c>
      <c r="BM321" s="240" t="s">
        <v>578</v>
      </c>
    </row>
    <row r="322" s="2" customFormat="1">
      <c r="A322" s="39"/>
      <c r="B322" s="40"/>
      <c r="C322" s="41"/>
      <c r="D322" s="242" t="s">
        <v>248</v>
      </c>
      <c r="E322" s="41"/>
      <c r="F322" s="243" t="s">
        <v>577</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248</v>
      </c>
      <c r="AU322" s="18" t="s">
        <v>83</v>
      </c>
    </row>
    <row r="323" s="2" customFormat="1" ht="37.8" customHeight="1">
      <c r="A323" s="39"/>
      <c r="B323" s="40"/>
      <c r="C323" s="228" t="s">
        <v>579</v>
      </c>
      <c r="D323" s="228" t="s">
        <v>243</v>
      </c>
      <c r="E323" s="229" t="s">
        <v>580</v>
      </c>
      <c r="F323" s="230" t="s">
        <v>581</v>
      </c>
      <c r="G323" s="231" t="s">
        <v>538</v>
      </c>
      <c r="H323" s="232">
        <v>1</v>
      </c>
      <c r="I323" s="233"/>
      <c r="J323" s="234">
        <f>ROUND(I323*H323,2)</f>
        <v>0</v>
      </c>
      <c r="K323" s="235"/>
      <c r="L323" s="45"/>
      <c r="M323" s="236" t="s">
        <v>1</v>
      </c>
      <c r="N323" s="237" t="s">
        <v>38</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275</v>
      </c>
      <c r="AT323" s="240" t="s">
        <v>243</v>
      </c>
      <c r="AU323" s="240" t="s">
        <v>83</v>
      </c>
      <c r="AY323" s="18" t="s">
        <v>241</v>
      </c>
      <c r="BE323" s="241">
        <f>IF(N323="základní",J323,0)</f>
        <v>0</v>
      </c>
      <c r="BF323" s="241">
        <f>IF(N323="snížená",J323,0)</f>
        <v>0</v>
      </c>
      <c r="BG323" s="241">
        <f>IF(N323="zákl. přenesená",J323,0)</f>
        <v>0</v>
      </c>
      <c r="BH323" s="241">
        <f>IF(N323="sníž. přenesená",J323,0)</f>
        <v>0</v>
      </c>
      <c r="BI323" s="241">
        <f>IF(N323="nulová",J323,0)</f>
        <v>0</v>
      </c>
      <c r="BJ323" s="18" t="s">
        <v>81</v>
      </c>
      <c r="BK323" s="241">
        <f>ROUND(I323*H323,2)</f>
        <v>0</v>
      </c>
      <c r="BL323" s="18" t="s">
        <v>275</v>
      </c>
      <c r="BM323" s="240" t="s">
        <v>582</v>
      </c>
    </row>
    <row r="324" s="2" customFormat="1">
      <c r="A324" s="39"/>
      <c r="B324" s="40"/>
      <c r="C324" s="41"/>
      <c r="D324" s="242" t="s">
        <v>248</v>
      </c>
      <c r="E324" s="41"/>
      <c r="F324" s="243" t="s">
        <v>581</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248</v>
      </c>
      <c r="AU324" s="18" t="s">
        <v>83</v>
      </c>
    </row>
    <row r="325" s="2" customFormat="1" ht="24.15" customHeight="1">
      <c r="A325" s="39"/>
      <c r="B325" s="40"/>
      <c r="C325" s="228" t="s">
        <v>405</v>
      </c>
      <c r="D325" s="228" t="s">
        <v>243</v>
      </c>
      <c r="E325" s="229" t="s">
        <v>583</v>
      </c>
      <c r="F325" s="230" t="s">
        <v>584</v>
      </c>
      <c r="G325" s="231" t="s">
        <v>538</v>
      </c>
      <c r="H325" s="232">
        <v>1</v>
      </c>
      <c r="I325" s="233"/>
      <c r="J325" s="234">
        <f>ROUND(I325*H325,2)</f>
        <v>0</v>
      </c>
      <c r="K325" s="235"/>
      <c r="L325" s="45"/>
      <c r="M325" s="236" t="s">
        <v>1</v>
      </c>
      <c r="N325" s="237" t="s">
        <v>38</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275</v>
      </c>
      <c r="AT325" s="240" t="s">
        <v>243</v>
      </c>
      <c r="AU325" s="240" t="s">
        <v>83</v>
      </c>
      <c r="AY325" s="18" t="s">
        <v>241</v>
      </c>
      <c r="BE325" s="241">
        <f>IF(N325="základní",J325,0)</f>
        <v>0</v>
      </c>
      <c r="BF325" s="241">
        <f>IF(N325="snížená",J325,0)</f>
        <v>0</v>
      </c>
      <c r="BG325" s="241">
        <f>IF(N325="zákl. přenesená",J325,0)</f>
        <v>0</v>
      </c>
      <c r="BH325" s="241">
        <f>IF(N325="sníž. přenesená",J325,0)</f>
        <v>0</v>
      </c>
      <c r="BI325" s="241">
        <f>IF(N325="nulová",J325,0)</f>
        <v>0</v>
      </c>
      <c r="BJ325" s="18" t="s">
        <v>81</v>
      </c>
      <c r="BK325" s="241">
        <f>ROUND(I325*H325,2)</f>
        <v>0</v>
      </c>
      <c r="BL325" s="18" t="s">
        <v>275</v>
      </c>
      <c r="BM325" s="240" t="s">
        <v>585</v>
      </c>
    </row>
    <row r="326" s="2" customFormat="1">
      <c r="A326" s="39"/>
      <c r="B326" s="40"/>
      <c r="C326" s="41"/>
      <c r="D326" s="242" t="s">
        <v>248</v>
      </c>
      <c r="E326" s="41"/>
      <c r="F326" s="243" t="s">
        <v>584</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248</v>
      </c>
      <c r="AU326" s="18" t="s">
        <v>83</v>
      </c>
    </row>
    <row r="327" s="2" customFormat="1" ht="24.15" customHeight="1">
      <c r="A327" s="39"/>
      <c r="B327" s="40"/>
      <c r="C327" s="228" t="s">
        <v>586</v>
      </c>
      <c r="D327" s="228" t="s">
        <v>243</v>
      </c>
      <c r="E327" s="229" t="s">
        <v>587</v>
      </c>
      <c r="F327" s="230" t="s">
        <v>588</v>
      </c>
      <c r="G327" s="231" t="s">
        <v>538</v>
      </c>
      <c r="H327" s="232">
        <v>1</v>
      </c>
      <c r="I327" s="233"/>
      <c r="J327" s="234">
        <f>ROUND(I327*H327,2)</f>
        <v>0</v>
      </c>
      <c r="K327" s="235"/>
      <c r="L327" s="45"/>
      <c r="M327" s="236" t="s">
        <v>1</v>
      </c>
      <c r="N327" s="237" t="s">
        <v>38</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275</v>
      </c>
      <c r="AT327" s="240" t="s">
        <v>243</v>
      </c>
      <c r="AU327" s="240" t="s">
        <v>83</v>
      </c>
      <c r="AY327" s="18" t="s">
        <v>241</v>
      </c>
      <c r="BE327" s="241">
        <f>IF(N327="základní",J327,0)</f>
        <v>0</v>
      </c>
      <c r="BF327" s="241">
        <f>IF(N327="snížená",J327,0)</f>
        <v>0</v>
      </c>
      <c r="BG327" s="241">
        <f>IF(N327="zákl. přenesená",J327,0)</f>
        <v>0</v>
      </c>
      <c r="BH327" s="241">
        <f>IF(N327="sníž. přenesená",J327,0)</f>
        <v>0</v>
      </c>
      <c r="BI327" s="241">
        <f>IF(N327="nulová",J327,0)</f>
        <v>0</v>
      </c>
      <c r="BJ327" s="18" t="s">
        <v>81</v>
      </c>
      <c r="BK327" s="241">
        <f>ROUND(I327*H327,2)</f>
        <v>0</v>
      </c>
      <c r="BL327" s="18" t="s">
        <v>275</v>
      </c>
      <c r="BM327" s="240" t="s">
        <v>589</v>
      </c>
    </row>
    <row r="328" s="2" customFormat="1">
      <c r="A328" s="39"/>
      <c r="B328" s="40"/>
      <c r="C328" s="41"/>
      <c r="D328" s="242" t="s">
        <v>248</v>
      </c>
      <c r="E328" s="41"/>
      <c r="F328" s="243" t="s">
        <v>588</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248</v>
      </c>
      <c r="AU328" s="18" t="s">
        <v>83</v>
      </c>
    </row>
    <row r="329" s="2" customFormat="1" ht="24.15" customHeight="1">
      <c r="A329" s="39"/>
      <c r="B329" s="40"/>
      <c r="C329" s="228" t="s">
        <v>408</v>
      </c>
      <c r="D329" s="228" t="s">
        <v>243</v>
      </c>
      <c r="E329" s="229" t="s">
        <v>590</v>
      </c>
      <c r="F329" s="230" t="s">
        <v>591</v>
      </c>
      <c r="G329" s="231" t="s">
        <v>538</v>
      </c>
      <c r="H329" s="232">
        <v>1</v>
      </c>
      <c r="I329" s="233"/>
      <c r="J329" s="234">
        <f>ROUND(I329*H329,2)</f>
        <v>0</v>
      </c>
      <c r="K329" s="235"/>
      <c r="L329" s="45"/>
      <c r="M329" s="236" t="s">
        <v>1</v>
      </c>
      <c r="N329" s="237" t="s">
        <v>38</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275</v>
      </c>
      <c r="AT329" s="240" t="s">
        <v>243</v>
      </c>
      <c r="AU329" s="240" t="s">
        <v>83</v>
      </c>
      <c r="AY329" s="18" t="s">
        <v>241</v>
      </c>
      <c r="BE329" s="241">
        <f>IF(N329="základní",J329,0)</f>
        <v>0</v>
      </c>
      <c r="BF329" s="241">
        <f>IF(N329="snížená",J329,0)</f>
        <v>0</v>
      </c>
      <c r="BG329" s="241">
        <f>IF(N329="zákl. přenesená",J329,0)</f>
        <v>0</v>
      </c>
      <c r="BH329" s="241">
        <f>IF(N329="sníž. přenesená",J329,0)</f>
        <v>0</v>
      </c>
      <c r="BI329" s="241">
        <f>IF(N329="nulová",J329,0)</f>
        <v>0</v>
      </c>
      <c r="BJ329" s="18" t="s">
        <v>81</v>
      </c>
      <c r="BK329" s="241">
        <f>ROUND(I329*H329,2)</f>
        <v>0</v>
      </c>
      <c r="BL329" s="18" t="s">
        <v>275</v>
      </c>
      <c r="BM329" s="240" t="s">
        <v>592</v>
      </c>
    </row>
    <row r="330" s="2" customFormat="1">
      <c r="A330" s="39"/>
      <c r="B330" s="40"/>
      <c r="C330" s="41"/>
      <c r="D330" s="242" t="s">
        <v>248</v>
      </c>
      <c r="E330" s="41"/>
      <c r="F330" s="243" t="s">
        <v>591</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248</v>
      </c>
      <c r="AU330" s="18" t="s">
        <v>83</v>
      </c>
    </row>
    <row r="331" s="12" customFormat="1" ht="25.92" customHeight="1">
      <c r="A331" s="12"/>
      <c r="B331" s="212"/>
      <c r="C331" s="213"/>
      <c r="D331" s="214" t="s">
        <v>72</v>
      </c>
      <c r="E331" s="215" t="s">
        <v>260</v>
      </c>
      <c r="F331" s="215" t="s">
        <v>593</v>
      </c>
      <c r="G331" s="213"/>
      <c r="H331" s="213"/>
      <c r="I331" s="216"/>
      <c r="J331" s="217">
        <f>BK331</f>
        <v>0</v>
      </c>
      <c r="K331" s="213"/>
      <c r="L331" s="218"/>
      <c r="M331" s="219"/>
      <c r="N331" s="220"/>
      <c r="O331" s="220"/>
      <c r="P331" s="221">
        <f>P332+P337</f>
        <v>0</v>
      </c>
      <c r="Q331" s="220"/>
      <c r="R331" s="221">
        <f>R332+R337</f>
        <v>0</v>
      </c>
      <c r="S331" s="220"/>
      <c r="T331" s="222">
        <f>T332+T337</f>
        <v>0</v>
      </c>
      <c r="U331" s="12"/>
      <c r="V331" s="12"/>
      <c r="W331" s="12"/>
      <c r="X331" s="12"/>
      <c r="Y331" s="12"/>
      <c r="Z331" s="12"/>
      <c r="AA331" s="12"/>
      <c r="AB331" s="12"/>
      <c r="AC331" s="12"/>
      <c r="AD331" s="12"/>
      <c r="AE331" s="12"/>
      <c r="AR331" s="223" t="s">
        <v>251</v>
      </c>
      <c r="AT331" s="224" t="s">
        <v>72</v>
      </c>
      <c r="AU331" s="224" t="s">
        <v>73</v>
      </c>
      <c r="AY331" s="223" t="s">
        <v>241</v>
      </c>
      <c r="BK331" s="225">
        <f>BK332+BK337</f>
        <v>0</v>
      </c>
    </row>
    <row r="332" s="12" customFormat="1" ht="22.8" customHeight="1">
      <c r="A332" s="12"/>
      <c r="B332" s="212"/>
      <c r="C332" s="213"/>
      <c r="D332" s="214" t="s">
        <v>72</v>
      </c>
      <c r="E332" s="226" t="s">
        <v>594</v>
      </c>
      <c r="F332" s="226" t="s">
        <v>595</v>
      </c>
      <c r="G332" s="213"/>
      <c r="H332" s="213"/>
      <c r="I332" s="216"/>
      <c r="J332" s="227">
        <f>BK332</f>
        <v>0</v>
      </c>
      <c r="K332" s="213"/>
      <c r="L332" s="218"/>
      <c r="M332" s="219"/>
      <c r="N332" s="220"/>
      <c r="O332" s="220"/>
      <c r="P332" s="221">
        <f>SUM(P333:P336)</f>
        <v>0</v>
      </c>
      <c r="Q332" s="220"/>
      <c r="R332" s="221">
        <f>SUM(R333:R336)</f>
        <v>0</v>
      </c>
      <c r="S332" s="220"/>
      <c r="T332" s="222">
        <f>SUM(T333:T336)</f>
        <v>0</v>
      </c>
      <c r="U332" s="12"/>
      <c r="V332" s="12"/>
      <c r="W332" s="12"/>
      <c r="X332" s="12"/>
      <c r="Y332" s="12"/>
      <c r="Z332" s="12"/>
      <c r="AA332" s="12"/>
      <c r="AB332" s="12"/>
      <c r="AC332" s="12"/>
      <c r="AD332" s="12"/>
      <c r="AE332" s="12"/>
      <c r="AR332" s="223" t="s">
        <v>251</v>
      </c>
      <c r="AT332" s="224" t="s">
        <v>72</v>
      </c>
      <c r="AU332" s="224" t="s">
        <v>81</v>
      </c>
      <c r="AY332" s="223" t="s">
        <v>241</v>
      </c>
      <c r="BK332" s="225">
        <f>SUM(BK333:BK336)</f>
        <v>0</v>
      </c>
    </row>
    <row r="333" s="2" customFormat="1" ht="24.15" customHeight="1">
      <c r="A333" s="39"/>
      <c r="B333" s="40"/>
      <c r="C333" s="228" t="s">
        <v>596</v>
      </c>
      <c r="D333" s="228" t="s">
        <v>243</v>
      </c>
      <c r="E333" s="229" t="s">
        <v>597</v>
      </c>
      <c r="F333" s="230" t="s">
        <v>598</v>
      </c>
      <c r="G333" s="231" t="s">
        <v>263</v>
      </c>
      <c r="H333" s="232">
        <v>3</v>
      </c>
      <c r="I333" s="233"/>
      <c r="J333" s="234">
        <f>ROUND(I333*H333,2)</f>
        <v>0</v>
      </c>
      <c r="K333" s="235"/>
      <c r="L333" s="45"/>
      <c r="M333" s="236" t="s">
        <v>1</v>
      </c>
      <c r="N333" s="237" t="s">
        <v>38</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357</v>
      </c>
      <c r="AT333" s="240" t="s">
        <v>243</v>
      </c>
      <c r="AU333" s="240" t="s">
        <v>83</v>
      </c>
      <c r="AY333" s="18" t="s">
        <v>241</v>
      </c>
      <c r="BE333" s="241">
        <f>IF(N333="základní",J333,0)</f>
        <v>0</v>
      </c>
      <c r="BF333" s="241">
        <f>IF(N333="snížená",J333,0)</f>
        <v>0</v>
      </c>
      <c r="BG333" s="241">
        <f>IF(N333="zákl. přenesená",J333,0)</f>
        <v>0</v>
      </c>
      <c r="BH333" s="241">
        <f>IF(N333="sníž. přenesená",J333,0)</f>
        <v>0</v>
      </c>
      <c r="BI333" s="241">
        <f>IF(N333="nulová",J333,0)</f>
        <v>0</v>
      </c>
      <c r="BJ333" s="18" t="s">
        <v>81</v>
      </c>
      <c r="BK333" s="241">
        <f>ROUND(I333*H333,2)</f>
        <v>0</v>
      </c>
      <c r="BL333" s="18" t="s">
        <v>357</v>
      </c>
      <c r="BM333" s="240" t="s">
        <v>599</v>
      </c>
    </row>
    <row r="334" s="2" customFormat="1">
      <c r="A334" s="39"/>
      <c r="B334" s="40"/>
      <c r="C334" s="41"/>
      <c r="D334" s="242" t="s">
        <v>248</v>
      </c>
      <c r="E334" s="41"/>
      <c r="F334" s="243" t="s">
        <v>598</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248</v>
      </c>
      <c r="AU334" s="18" t="s">
        <v>83</v>
      </c>
    </row>
    <row r="335" s="2" customFormat="1" ht="24.15" customHeight="1">
      <c r="A335" s="39"/>
      <c r="B335" s="40"/>
      <c r="C335" s="228" t="s">
        <v>412</v>
      </c>
      <c r="D335" s="228" t="s">
        <v>243</v>
      </c>
      <c r="E335" s="229" t="s">
        <v>600</v>
      </c>
      <c r="F335" s="230" t="s">
        <v>601</v>
      </c>
      <c r="G335" s="231" t="s">
        <v>602</v>
      </c>
      <c r="H335" s="232">
        <v>2</v>
      </c>
      <c r="I335" s="233"/>
      <c r="J335" s="234">
        <f>ROUND(I335*H335,2)</f>
        <v>0</v>
      </c>
      <c r="K335" s="235"/>
      <c r="L335" s="45"/>
      <c r="M335" s="236" t="s">
        <v>1</v>
      </c>
      <c r="N335" s="237" t="s">
        <v>38</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357</v>
      </c>
      <c r="AT335" s="240" t="s">
        <v>243</v>
      </c>
      <c r="AU335" s="240" t="s">
        <v>83</v>
      </c>
      <c r="AY335" s="18" t="s">
        <v>241</v>
      </c>
      <c r="BE335" s="241">
        <f>IF(N335="základní",J335,0)</f>
        <v>0</v>
      </c>
      <c r="BF335" s="241">
        <f>IF(N335="snížená",J335,0)</f>
        <v>0</v>
      </c>
      <c r="BG335" s="241">
        <f>IF(N335="zákl. přenesená",J335,0)</f>
        <v>0</v>
      </c>
      <c r="BH335" s="241">
        <f>IF(N335="sníž. přenesená",J335,0)</f>
        <v>0</v>
      </c>
      <c r="BI335" s="241">
        <f>IF(N335="nulová",J335,0)</f>
        <v>0</v>
      </c>
      <c r="BJ335" s="18" t="s">
        <v>81</v>
      </c>
      <c r="BK335" s="241">
        <f>ROUND(I335*H335,2)</f>
        <v>0</v>
      </c>
      <c r="BL335" s="18" t="s">
        <v>357</v>
      </c>
      <c r="BM335" s="240" t="s">
        <v>603</v>
      </c>
    </row>
    <row r="336" s="2" customFormat="1">
      <c r="A336" s="39"/>
      <c r="B336" s="40"/>
      <c r="C336" s="41"/>
      <c r="D336" s="242" t="s">
        <v>248</v>
      </c>
      <c r="E336" s="41"/>
      <c r="F336" s="243" t="s">
        <v>601</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248</v>
      </c>
      <c r="AU336" s="18" t="s">
        <v>83</v>
      </c>
    </row>
    <row r="337" s="12" customFormat="1" ht="22.8" customHeight="1">
      <c r="A337" s="12"/>
      <c r="B337" s="212"/>
      <c r="C337" s="213"/>
      <c r="D337" s="214" t="s">
        <v>72</v>
      </c>
      <c r="E337" s="226" t="s">
        <v>604</v>
      </c>
      <c r="F337" s="226" t="s">
        <v>605</v>
      </c>
      <c r="G337" s="213"/>
      <c r="H337" s="213"/>
      <c r="I337" s="216"/>
      <c r="J337" s="227">
        <f>BK337</f>
        <v>0</v>
      </c>
      <c r="K337" s="213"/>
      <c r="L337" s="218"/>
      <c r="M337" s="219"/>
      <c r="N337" s="220"/>
      <c r="O337" s="220"/>
      <c r="P337" s="221">
        <f>SUM(P338:P353)</f>
        <v>0</v>
      </c>
      <c r="Q337" s="220"/>
      <c r="R337" s="221">
        <f>SUM(R338:R353)</f>
        <v>0</v>
      </c>
      <c r="S337" s="220"/>
      <c r="T337" s="222">
        <f>SUM(T338:T353)</f>
        <v>0</v>
      </c>
      <c r="U337" s="12"/>
      <c r="V337" s="12"/>
      <c r="W337" s="12"/>
      <c r="X337" s="12"/>
      <c r="Y337" s="12"/>
      <c r="Z337" s="12"/>
      <c r="AA337" s="12"/>
      <c r="AB337" s="12"/>
      <c r="AC337" s="12"/>
      <c r="AD337" s="12"/>
      <c r="AE337" s="12"/>
      <c r="AR337" s="223" t="s">
        <v>251</v>
      </c>
      <c r="AT337" s="224" t="s">
        <v>72</v>
      </c>
      <c r="AU337" s="224" t="s">
        <v>81</v>
      </c>
      <c r="AY337" s="223" t="s">
        <v>241</v>
      </c>
      <c r="BK337" s="225">
        <f>SUM(BK338:BK353)</f>
        <v>0</v>
      </c>
    </row>
    <row r="338" s="2" customFormat="1" ht="24.15" customHeight="1">
      <c r="A338" s="39"/>
      <c r="B338" s="40"/>
      <c r="C338" s="228" t="s">
        <v>606</v>
      </c>
      <c r="D338" s="228" t="s">
        <v>243</v>
      </c>
      <c r="E338" s="229" t="s">
        <v>607</v>
      </c>
      <c r="F338" s="230" t="s">
        <v>608</v>
      </c>
      <c r="G338" s="231" t="s">
        <v>609</v>
      </c>
      <c r="H338" s="232">
        <v>1.095</v>
      </c>
      <c r="I338" s="233"/>
      <c r="J338" s="234">
        <f>ROUND(I338*H338,2)</f>
        <v>0</v>
      </c>
      <c r="K338" s="235"/>
      <c r="L338" s="45"/>
      <c r="M338" s="236" t="s">
        <v>1</v>
      </c>
      <c r="N338" s="237" t="s">
        <v>38</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357</v>
      </c>
      <c r="AT338" s="240" t="s">
        <v>243</v>
      </c>
      <c r="AU338" s="240" t="s">
        <v>83</v>
      </c>
      <c r="AY338" s="18" t="s">
        <v>241</v>
      </c>
      <c r="BE338" s="241">
        <f>IF(N338="základní",J338,0)</f>
        <v>0</v>
      </c>
      <c r="BF338" s="241">
        <f>IF(N338="snížená",J338,0)</f>
        <v>0</v>
      </c>
      <c r="BG338" s="241">
        <f>IF(N338="zákl. přenesená",J338,0)</f>
        <v>0</v>
      </c>
      <c r="BH338" s="241">
        <f>IF(N338="sníž. přenesená",J338,0)</f>
        <v>0</v>
      </c>
      <c r="BI338" s="241">
        <f>IF(N338="nulová",J338,0)</f>
        <v>0</v>
      </c>
      <c r="BJ338" s="18" t="s">
        <v>81</v>
      </c>
      <c r="BK338" s="241">
        <f>ROUND(I338*H338,2)</f>
        <v>0</v>
      </c>
      <c r="BL338" s="18" t="s">
        <v>357</v>
      </c>
      <c r="BM338" s="240" t="s">
        <v>610</v>
      </c>
    </row>
    <row r="339" s="2" customFormat="1">
      <c r="A339" s="39"/>
      <c r="B339" s="40"/>
      <c r="C339" s="41"/>
      <c r="D339" s="242" t="s">
        <v>248</v>
      </c>
      <c r="E339" s="41"/>
      <c r="F339" s="243" t="s">
        <v>608</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248</v>
      </c>
      <c r="AU339" s="18" t="s">
        <v>83</v>
      </c>
    </row>
    <row r="340" s="2" customFormat="1" ht="24.15" customHeight="1">
      <c r="A340" s="39"/>
      <c r="B340" s="40"/>
      <c r="C340" s="228" t="s">
        <v>415</v>
      </c>
      <c r="D340" s="228" t="s">
        <v>243</v>
      </c>
      <c r="E340" s="229" t="s">
        <v>611</v>
      </c>
      <c r="F340" s="230" t="s">
        <v>612</v>
      </c>
      <c r="G340" s="231" t="s">
        <v>609</v>
      </c>
      <c r="H340" s="232">
        <v>1.0600000000000001</v>
      </c>
      <c r="I340" s="233"/>
      <c r="J340" s="234">
        <f>ROUND(I340*H340,2)</f>
        <v>0</v>
      </c>
      <c r="K340" s="235"/>
      <c r="L340" s="45"/>
      <c r="M340" s="236" t="s">
        <v>1</v>
      </c>
      <c r="N340" s="237" t="s">
        <v>38</v>
      </c>
      <c r="O340" s="92"/>
      <c r="P340" s="238">
        <f>O340*H340</f>
        <v>0</v>
      </c>
      <c r="Q340" s="238">
        <v>0</v>
      </c>
      <c r="R340" s="238">
        <f>Q340*H340</f>
        <v>0</v>
      </c>
      <c r="S340" s="238">
        <v>0</v>
      </c>
      <c r="T340" s="239">
        <f>S340*H340</f>
        <v>0</v>
      </c>
      <c r="U340" s="39"/>
      <c r="V340" s="39"/>
      <c r="W340" s="39"/>
      <c r="X340" s="39"/>
      <c r="Y340" s="39"/>
      <c r="Z340" s="39"/>
      <c r="AA340" s="39"/>
      <c r="AB340" s="39"/>
      <c r="AC340" s="39"/>
      <c r="AD340" s="39"/>
      <c r="AE340" s="39"/>
      <c r="AR340" s="240" t="s">
        <v>357</v>
      </c>
      <c r="AT340" s="240" t="s">
        <v>243</v>
      </c>
      <c r="AU340" s="240" t="s">
        <v>83</v>
      </c>
      <c r="AY340" s="18" t="s">
        <v>241</v>
      </c>
      <c r="BE340" s="241">
        <f>IF(N340="základní",J340,0)</f>
        <v>0</v>
      </c>
      <c r="BF340" s="241">
        <f>IF(N340="snížená",J340,0)</f>
        <v>0</v>
      </c>
      <c r="BG340" s="241">
        <f>IF(N340="zákl. přenesená",J340,0)</f>
        <v>0</v>
      </c>
      <c r="BH340" s="241">
        <f>IF(N340="sníž. přenesená",J340,0)</f>
        <v>0</v>
      </c>
      <c r="BI340" s="241">
        <f>IF(N340="nulová",J340,0)</f>
        <v>0</v>
      </c>
      <c r="BJ340" s="18" t="s">
        <v>81</v>
      </c>
      <c r="BK340" s="241">
        <f>ROUND(I340*H340,2)</f>
        <v>0</v>
      </c>
      <c r="BL340" s="18" t="s">
        <v>357</v>
      </c>
      <c r="BM340" s="240" t="s">
        <v>613</v>
      </c>
    </row>
    <row r="341" s="2" customFormat="1">
      <c r="A341" s="39"/>
      <c r="B341" s="40"/>
      <c r="C341" s="41"/>
      <c r="D341" s="242" t="s">
        <v>248</v>
      </c>
      <c r="E341" s="41"/>
      <c r="F341" s="243" t="s">
        <v>612</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248</v>
      </c>
      <c r="AU341" s="18" t="s">
        <v>83</v>
      </c>
    </row>
    <row r="342" s="2" customFormat="1" ht="37.8" customHeight="1">
      <c r="A342" s="39"/>
      <c r="B342" s="40"/>
      <c r="C342" s="228" t="s">
        <v>614</v>
      </c>
      <c r="D342" s="228" t="s">
        <v>243</v>
      </c>
      <c r="E342" s="229" t="s">
        <v>615</v>
      </c>
      <c r="F342" s="230" t="s">
        <v>616</v>
      </c>
      <c r="G342" s="231" t="s">
        <v>267</v>
      </c>
      <c r="H342" s="232">
        <v>268</v>
      </c>
      <c r="I342" s="233"/>
      <c r="J342" s="234">
        <f>ROUND(I342*H342,2)</f>
        <v>0</v>
      </c>
      <c r="K342" s="235"/>
      <c r="L342" s="45"/>
      <c r="M342" s="236" t="s">
        <v>1</v>
      </c>
      <c r="N342" s="237" t="s">
        <v>38</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357</v>
      </c>
      <c r="AT342" s="240" t="s">
        <v>243</v>
      </c>
      <c r="AU342" s="240" t="s">
        <v>83</v>
      </c>
      <c r="AY342" s="18" t="s">
        <v>241</v>
      </c>
      <c r="BE342" s="241">
        <f>IF(N342="základní",J342,0)</f>
        <v>0</v>
      </c>
      <c r="BF342" s="241">
        <f>IF(N342="snížená",J342,0)</f>
        <v>0</v>
      </c>
      <c r="BG342" s="241">
        <f>IF(N342="zákl. přenesená",J342,0)</f>
        <v>0</v>
      </c>
      <c r="BH342" s="241">
        <f>IF(N342="sníž. přenesená",J342,0)</f>
        <v>0</v>
      </c>
      <c r="BI342" s="241">
        <f>IF(N342="nulová",J342,0)</f>
        <v>0</v>
      </c>
      <c r="BJ342" s="18" t="s">
        <v>81</v>
      </c>
      <c r="BK342" s="241">
        <f>ROUND(I342*H342,2)</f>
        <v>0</v>
      </c>
      <c r="BL342" s="18" t="s">
        <v>357</v>
      </c>
      <c r="BM342" s="240" t="s">
        <v>617</v>
      </c>
    </row>
    <row r="343" s="2" customFormat="1">
      <c r="A343" s="39"/>
      <c r="B343" s="40"/>
      <c r="C343" s="41"/>
      <c r="D343" s="242" t="s">
        <v>248</v>
      </c>
      <c r="E343" s="41"/>
      <c r="F343" s="243" t="s">
        <v>616</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248</v>
      </c>
      <c r="AU343" s="18" t="s">
        <v>83</v>
      </c>
    </row>
    <row r="344" s="2" customFormat="1" ht="24.15" customHeight="1">
      <c r="A344" s="39"/>
      <c r="B344" s="40"/>
      <c r="C344" s="228" t="s">
        <v>419</v>
      </c>
      <c r="D344" s="228" t="s">
        <v>243</v>
      </c>
      <c r="E344" s="229" t="s">
        <v>618</v>
      </c>
      <c r="F344" s="230" t="s">
        <v>619</v>
      </c>
      <c r="G344" s="231" t="s">
        <v>267</v>
      </c>
      <c r="H344" s="232">
        <v>326</v>
      </c>
      <c r="I344" s="233"/>
      <c r="J344" s="234">
        <f>ROUND(I344*H344,2)</f>
        <v>0</v>
      </c>
      <c r="K344" s="235"/>
      <c r="L344" s="45"/>
      <c r="M344" s="236" t="s">
        <v>1</v>
      </c>
      <c r="N344" s="237" t="s">
        <v>38</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357</v>
      </c>
      <c r="AT344" s="240" t="s">
        <v>243</v>
      </c>
      <c r="AU344" s="240" t="s">
        <v>83</v>
      </c>
      <c r="AY344" s="18" t="s">
        <v>241</v>
      </c>
      <c r="BE344" s="241">
        <f>IF(N344="základní",J344,0)</f>
        <v>0</v>
      </c>
      <c r="BF344" s="241">
        <f>IF(N344="snížená",J344,0)</f>
        <v>0</v>
      </c>
      <c r="BG344" s="241">
        <f>IF(N344="zákl. přenesená",J344,0)</f>
        <v>0</v>
      </c>
      <c r="BH344" s="241">
        <f>IF(N344="sníž. přenesená",J344,0)</f>
        <v>0</v>
      </c>
      <c r="BI344" s="241">
        <f>IF(N344="nulová",J344,0)</f>
        <v>0</v>
      </c>
      <c r="BJ344" s="18" t="s">
        <v>81</v>
      </c>
      <c r="BK344" s="241">
        <f>ROUND(I344*H344,2)</f>
        <v>0</v>
      </c>
      <c r="BL344" s="18" t="s">
        <v>357</v>
      </c>
      <c r="BM344" s="240" t="s">
        <v>620</v>
      </c>
    </row>
    <row r="345" s="2" customFormat="1">
      <c r="A345" s="39"/>
      <c r="B345" s="40"/>
      <c r="C345" s="41"/>
      <c r="D345" s="242" t="s">
        <v>248</v>
      </c>
      <c r="E345" s="41"/>
      <c r="F345" s="243" t="s">
        <v>619</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248</v>
      </c>
      <c r="AU345" s="18" t="s">
        <v>83</v>
      </c>
    </row>
    <row r="346" s="2" customFormat="1" ht="24.15" customHeight="1">
      <c r="A346" s="39"/>
      <c r="B346" s="40"/>
      <c r="C346" s="228" t="s">
        <v>621</v>
      </c>
      <c r="D346" s="228" t="s">
        <v>243</v>
      </c>
      <c r="E346" s="229" t="s">
        <v>622</v>
      </c>
      <c r="F346" s="230" t="s">
        <v>623</v>
      </c>
      <c r="G346" s="231" t="s">
        <v>267</v>
      </c>
      <c r="H346" s="232">
        <v>348</v>
      </c>
      <c r="I346" s="233"/>
      <c r="J346" s="234">
        <f>ROUND(I346*H346,2)</f>
        <v>0</v>
      </c>
      <c r="K346" s="235"/>
      <c r="L346" s="45"/>
      <c r="M346" s="236" t="s">
        <v>1</v>
      </c>
      <c r="N346" s="237" t="s">
        <v>38</v>
      </c>
      <c r="O346" s="92"/>
      <c r="P346" s="238">
        <f>O346*H346</f>
        <v>0</v>
      </c>
      <c r="Q346" s="238">
        <v>0</v>
      </c>
      <c r="R346" s="238">
        <f>Q346*H346</f>
        <v>0</v>
      </c>
      <c r="S346" s="238">
        <v>0</v>
      </c>
      <c r="T346" s="239">
        <f>S346*H346</f>
        <v>0</v>
      </c>
      <c r="U346" s="39"/>
      <c r="V346" s="39"/>
      <c r="W346" s="39"/>
      <c r="X346" s="39"/>
      <c r="Y346" s="39"/>
      <c r="Z346" s="39"/>
      <c r="AA346" s="39"/>
      <c r="AB346" s="39"/>
      <c r="AC346" s="39"/>
      <c r="AD346" s="39"/>
      <c r="AE346" s="39"/>
      <c r="AR346" s="240" t="s">
        <v>357</v>
      </c>
      <c r="AT346" s="240" t="s">
        <v>243</v>
      </c>
      <c r="AU346" s="240" t="s">
        <v>83</v>
      </c>
      <c r="AY346" s="18" t="s">
        <v>241</v>
      </c>
      <c r="BE346" s="241">
        <f>IF(N346="základní",J346,0)</f>
        <v>0</v>
      </c>
      <c r="BF346" s="241">
        <f>IF(N346="snížená",J346,0)</f>
        <v>0</v>
      </c>
      <c r="BG346" s="241">
        <f>IF(N346="zákl. přenesená",J346,0)</f>
        <v>0</v>
      </c>
      <c r="BH346" s="241">
        <f>IF(N346="sníž. přenesená",J346,0)</f>
        <v>0</v>
      </c>
      <c r="BI346" s="241">
        <f>IF(N346="nulová",J346,0)</f>
        <v>0</v>
      </c>
      <c r="BJ346" s="18" t="s">
        <v>81</v>
      </c>
      <c r="BK346" s="241">
        <f>ROUND(I346*H346,2)</f>
        <v>0</v>
      </c>
      <c r="BL346" s="18" t="s">
        <v>357</v>
      </c>
      <c r="BM346" s="240" t="s">
        <v>624</v>
      </c>
    </row>
    <row r="347" s="2" customFormat="1">
      <c r="A347" s="39"/>
      <c r="B347" s="40"/>
      <c r="C347" s="41"/>
      <c r="D347" s="242" t="s">
        <v>248</v>
      </c>
      <c r="E347" s="41"/>
      <c r="F347" s="243" t="s">
        <v>623</v>
      </c>
      <c r="G347" s="41"/>
      <c r="H347" s="41"/>
      <c r="I347" s="244"/>
      <c r="J347" s="41"/>
      <c r="K347" s="41"/>
      <c r="L347" s="45"/>
      <c r="M347" s="245"/>
      <c r="N347" s="246"/>
      <c r="O347" s="92"/>
      <c r="P347" s="92"/>
      <c r="Q347" s="92"/>
      <c r="R347" s="92"/>
      <c r="S347" s="92"/>
      <c r="T347" s="93"/>
      <c r="U347" s="39"/>
      <c r="V347" s="39"/>
      <c r="W347" s="39"/>
      <c r="X347" s="39"/>
      <c r="Y347" s="39"/>
      <c r="Z347" s="39"/>
      <c r="AA347" s="39"/>
      <c r="AB347" s="39"/>
      <c r="AC347" s="39"/>
      <c r="AD347" s="39"/>
      <c r="AE347" s="39"/>
      <c r="AT347" s="18" t="s">
        <v>248</v>
      </c>
      <c r="AU347" s="18" t="s">
        <v>83</v>
      </c>
    </row>
    <row r="348" s="2" customFormat="1" ht="16.5" customHeight="1">
      <c r="A348" s="39"/>
      <c r="B348" s="40"/>
      <c r="C348" s="247" t="s">
        <v>422</v>
      </c>
      <c r="D348" s="247" t="s">
        <v>260</v>
      </c>
      <c r="E348" s="248" t="s">
        <v>625</v>
      </c>
      <c r="F348" s="249" t="s">
        <v>626</v>
      </c>
      <c r="G348" s="250" t="s">
        <v>563</v>
      </c>
      <c r="H348" s="251">
        <v>12.5</v>
      </c>
      <c r="I348" s="252"/>
      <c r="J348" s="253">
        <f>ROUND(I348*H348,2)</f>
        <v>0</v>
      </c>
      <c r="K348" s="254"/>
      <c r="L348" s="255"/>
      <c r="M348" s="256" t="s">
        <v>1</v>
      </c>
      <c r="N348" s="257" t="s">
        <v>38</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627</v>
      </c>
      <c r="AT348" s="240" t="s">
        <v>260</v>
      </c>
      <c r="AU348" s="240" t="s">
        <v>83</v>
      </c>
      <c r="AY348" s="18" t="s">
        <v>241</v>
      </c>
      <c r="BE348" s="241">
        <f>IF(N348="základní",J348,0)</f>
        <v>0</v>
      </c>
      <c r="BF348" s="241">
        <f>IF(N348="snížená",J348,0)</f>
        <v>0</v>
      </c>
      <c r="BG348" s="241">
        <f>IF(N348="zákl. přenesená",J348,0)</f>
        <v>0</v>
      </c>
      <c r="BH348" s="241">
        <f>IF(N348="sníž. přenesená",J348,0)</f>
        <v>0</v>
      </c>
      <c r="BI348" s="241">
        <f>IF(N348="nulová",J348,0)</f>
        <v>0</v>
      </c>
      <c r="BJ348" s="18" t="s">
        <v>81</v>
      </c>
      <c r="BK348" s="241">
        <f>ROUND(I348*H348,2)</f>
        <v>0</v>
      </c>
      <c r="BL348" s="18" t="s">
        <v>357</v>
      </c>
      <c r="BM348" s="240" t="s">
        <v>628</v>
      </c>
    </row>
    <row r="349" s="2" customFormat="1">
      <c r="A349" s="39"/>
      <c r="B349" s="40"/>
      <c r="C349" s="41"/>
      <c r="D349" s="242" t="s">
        <v>248</v>
      </c>
      <c r="E349" s="41"/>
      <c r="F349" s="243" t="s">
        <v>626</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248</v>
      </c>
      <c r="AU349" s="18" t="s">
        <v>83</v>
      </c>
    </row>
    <row r="350" s="2" customFormat="1" ht="24.15" customHeight="1">
      <c r="A350" s="39"/>
      <c r="B350" s="40"/>
      <c r="C350" s="228" t="s">
        <v>629</v>
      </c>
      <c r="D350" s="228" t="s">
        <v>243</v>
      </c>
      <c r="E350" s="229" t="s">
        <v>630</v>
      </c>
      <c r="F350" s="230" t="s">
        <v>631</v>
      </c>
      <c r="G350" s="231" t="s">
        <v>263</v>
      </c>
      <c r="H350" s="232">
        <v>16</v>
      </c>
      <c r="I350" s="233"/>
      <c r="J350" s="234">
        <f>ROUND(I350*H350,2)</f>
        <v>0</v>
      </c>
      <c r="K350" s="235"/>
      <c r="L350" s="45"/>
      <c r="M350" s="236" t="s">
        <v>1</v>
      </c>
      <c r="N350" s="237" t="s">
        <v>38</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357</v>
      </c>
      <c r="AT350" s="240" t="s">
        <v>243</v>
      </c>
      <c r="AU350" s="240" t="s">
        <v>83</v>
      </c>
      <c r="AY350" s="18" t="s">
        <v>241</v>
      </c>
      <c r="BE350" s="241">
        <f>IF(N350="základní",J350,0)</f>
        <v>0</v>
      </c>
      <c r="BF350" s="241">
        <f>IF(N350="snížená",J350,0)</f>
        <v>0</v>
      </c>
      <c r="BG350" s="241">
        <f>IF(N350="zákl. přenesená",J350,0)</f>
        <v>0</v>
      </c>
      <c r="BH350" s="241">
        <f>IF(N350="sníž. přenesená",J350,0)</f>
        <v>0</v>
      </c>
      <c r="BI350" s="241">
        <f>IF(N350="nulová",J350,0)</f>
        <v>0</v>
      </c>
      <c r="BJ350" s="18" t="s">
        <v>81</v>
      </c>
      <c r="BK350" s="241">
        <f>ROUND(I350*H350,2)</f>
        <v>0</v>
      </c>
      <c r="BL350" s="18" t="s">
        <v>357</v>
      </c>
      <c r="BM350" s="240" t="s">
        <v>632</v>
      </c>
    </row>
    <row r="351" s="2" customFormat="1">
      <c r="A351" s="39"/>
      <c r="B351" s="40"/>
      <c r="C351" s="41"/>
      <c r="D351" s="242" t="s">
        <v>248</v>
      </c>
      <c r="E351" s="41"/>
      <c r="F351" s="243" t="s">
        <v>631</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248</v>
      </c>
      <c r="AU351" s="18" t="s">
        <v>83</v>
      </c>
    </row>
    <row r="352" s="2" customFormat="1" ht="24.15" customHeight="1">
      <c r="A352" s="39"/>
      <c r="B352" s="40"/>
      <c r="C352" s="228" t="s">
        <v>427</v>
      </c>
      <c r="D352" s="228" t="s">
        <v>243</v>
      </c>
      <c r="E352" s="229" t="s">
        <v>633</v>
      </c>
      <c r="F352" s="230" t="s">
        <v>634</v>
      </c>
      <c r="G352" s="231" t="s">
        <v>563</v>
      </c>
      <c r="H352" s="232">
        <v>52.200000000000003</v>
      </c>
      <c r="I352" s="233"/>
      <c r="J352" s="234">
        <f>ROUND(I352*H352,2)</f>
        <v>0</v>
      </c>
      <c r="K352" s="235"/>
      <c r="L352" s="45"/>
      <c r="M352" s="236" t="s">
        <v>1</v>
      </c>
      <c r="N352" s="237" t="s">
        <v>38</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357</v>
      </c>
      <c r="AT352" s="240" t="s">
        <v>243</v>
      </c>
      <c r="AU352" s="240" t="s">
        <v>83</v>
      </c>
      <c r="AY352" s="18" t="s">
        <v>241</v>
      </c>
      <c r="BE352" s="241">
        <f>IF(N352="základní",J352,0)</f>
        <v>0</v>
      </c>
      <c r="BF352" s="241">
        <f>IF(N352="snížená",J352,0)</f>
        <v>0</v>
      </c>
      <c r="BG352" s="241">
        <f>IF(N352="zákl. přenesená",J352,0)</f>
        <v>0</v>
      </c>
      <c r="BH352" s="241">
        <f>IF(N352="sníž. přenesená",J352,0)</f>
        <v>0</v>
      </c>
      <c r="BI352" s="241">
        <f>IF(N352="nulová",J352,0)</f>
        <v>0</v>
      </c>
      <c r="BJ352" s="18" t="s">
        <v>81</v>
      </c>
      <c r="BK352" s="241">
        <f>ROUND(I352*H352,2)</f>
        <v>0</v>
      </c>
      <c r="BL352" s="18" t="s">
        <v>357</v>
      </c>
      <c r="BM352" s="240" t="s">
        <v>635</v>
      </c>
    </row>
    <row r="353" s="2" customFormat="1">
      <c r="A353" s="39"/>
      <c r="B353" s="40"/>
      <c r="C353" s="41"/>
      <c r="D353" s="242" t="s">
        <v>248</v>
      </c>
      <c r="E353" s="41"/>
      <c r="F353" s="243" t="s">
        <v>634</v>
      </c>
      <c r="G353" s="41"/>
      <c r="H353" s="41"/>
      <c r="I353" s="244"/>
      <c r="J353" s="41"/>
      <c r="K353" s="41"/>
      <c r="L353" s="45"/>
      <c r="M353" s="245"/>
      <c r="N353" s="246"/>
      <c r="O353" s="92"/>
      <c r="P353" s="92"/>
      <c r="Q353" s="92"/>
      <c r="R353" s="92"/>
      <c r="S353" s="92"/>
      <c r="T353" s="93"/>
      <c r="U353" s="39"/>
      <c r="V353" s="39"/>
      <c r="W353" s="39"/>
      <c r="X353" s="39"/>
      <c r="Y353" s="39"/>
      <c r="Z353" s="39"/>
      <c r="AA353" s="39"/>
      <c r="AB353" s="39"/>
      <c r="AC353" s="39"/>
      <c r="AD353" s="39"/>
      <c r="AE353" s="39"/>
      <c r="AT353" s="18" t="s">
        <v>248</v>
      </c>
      <c r="AU353" s="18" t="s">
        <v>83</v>
      </c>
    </row>
    <row r="354" s="12" customFormat="1" ht="25.92" customHeight="1">
      <c r="A354" s="12"/>
      <c r="B354" s="212"/>
      <c r="C354" s="213"/>
      <c r="D354" s="214" t="s">
        <v>72</v>
      </c>
      <c r="E354" s="215" t="s">
        <v>636</v>
      </c>
      <c r="F354" s="215" t="s">
        <v>637</v>
      </c>
      <c r="G354" s="213"/>
      <c r="H354" s="213"/>
      <c r="I354" s="216"/>
      <c r="J354" s="217">
        <f>BK354</f>
        <v>0</v>
      </c>
      <c r="K354" s="213"/>
      <c r="L354" s="218"/>
      <c r="M354" s="219"/>
      <c r="N354" s="220"/>
      <c r="O354" s="220"/>
      <c r="P354" s="221">
        <f>SUM(P355:P580)</f>
        <v>0</v>
      </c>
      <c r="Q354" s="220"/>
      <c r="R354" s="221">
        <f>SUM(R355:R580)</f>
        <v>0</v>
      </c>
      <c r="S354" s="220"/>
      <c r="T354" s="222">
        <f>SUM(T355:T580)</f>
        <v>0</v>
      </c>
      <c r="U354" s="12"/>
      <c r="V354" s="12"/>
      <c r="W354" s="12"/>
      <c r="X354" s="12"/>
      <c r="Y354" s="12"/>
      <c r="Z354" s="12"/>
      <c r="AA354" s="12"/>
      <c r="AB354" s="12"/>
      <c r="AC354" s="12"/>
      <c r="AD354" s="12"/>
      <c r="AE354" s="12"/>
      <c r="AR354" s="223" t="s">
        <v>247</v>
      </c>
      <c r="AT354" s="224" t="s">
        <v>72</v>
      </c>
      <c r="AU354" s="224" t="s">
        <v>73</v>
      </c>
      <c r="AY354" s="223" t="s">
        <v>241</v>
      </c>
      <c r="BK354" s="225">
        <f>SUM(BK355:BK580)</f>
        <v>0</v>
      </c>
    </row>
    <row r="355" s="2" customFormat="1" ht="24.15" customHeight="1">
      <c r="A355" s="39"/>
      <c r="B355" s="40"/>
      <c r="C355" s="228" t="s">
        <v>638</v>
      </c>
      <c r="D355" s="228" t="s">
        <v>243</v>
      </c>
      <c r="E355" s="229" t="s">
        <v>639</v>
      </c>
      <c r="F355" s="230" t="s">
        <v>640</v>
      </c>
      <c r="G355" s="231" t="s">
        <v>263</v>
      </c>
      <c r="H355" s="232">
        <v>14</v>
      </c>
      <c r="I355" s="233"/>
      <c r="J355" s="234">
        <f>ROUND(I355*H355,2)</f>
        <v>0</v>
      </c>
      <c r="K355" s="235"/>
      <c r="L355" s="45"/>
      <c r="M355" s="236" t="s">
        <v>1</v>
      </c>
      <c r="N355" s="237" t="s">
        <v>38</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641</v>
      </c>
      <c r="AT355" s="240" t="s">
        <v>243</v>
      </c>
      <c r="AU355" s="240" t="s">
        <v>81</v>
      </c>
      <c r="AY355" s="18" t="s">
        <v>241</v>
      </c>
      <c r="BE355" s="241">
        <f>IF(N355="základní",J355,0)</f>
        <v>0</v>
      </c>
      <c r="BF355" s="241">
        <f>IF(N355="snížená",J355,0)</f>
        <v>0</v>
      </c>
      <c r="BG355" s="241">
        <f>IF(N355="zákl. přenesená",J355,0)</f>
        <v>0</v>
      </c>
      <c r="BH355" s="241">
        <f>IF(N355="sníž. přenesená",J355,0)</f>
        <v>0</v>
      </c>
      <c r="BI355" s="241">
        <f>IF(N355="nulová",J355,0)</f>
        <v>0</v>
      </c>
      <c r="BJ355" s="18" t="s">
        <v>81</v>
      </c>
      <c r="BK355" s="241">
        <f>ROUND(I355*H355,2)</f>
        <v>0</v>
      </c>
      <c r="BL355" s="18" t="s">
        <v>641</v>
      </c>
      <c r="BM355" s="240" t="s">
        <v>642</v>
      </c>
    </row>
    <row r="356" s="2" customFormat="1">
      <c r="A356" s="39"/>
      <c r="B356" s="40"/>
      <c r="C356" s="41"/>
      <c r="D356" s="242" t="s">
        <v>248</v>
      </c>
      <c r="E356" s="41"/>
      <c r="F356" s="243" t="s">
        <v>640</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248</v>
      </c>
      <c r="AU356" s="18" t="s">
        <v>81</v>
      </c>
    </row>
    <row r="357" s="2" customFormat="1" ht="21.75" customHeight="1">
      <c r="A357" s="39"/>
      <c r="B357" s="40"/>
      <c r="C357" s="247" t="s">
        <v>430</v>
      </c>
      <c r="D357" s="247" t="s">
        <v>260</v>
      </c>
      <c r="E357" s="248" t="s">
        <v>643</v>
      </c>
      <c r="F357" s="249" t="s">
        <v>644</v>
      </c>
      <c r="G357" s="250" t="s">
        <v>263</v>
      </c>
      <c r="H357" s="251">
        <v>7</v>
      </c>
      <c r="I357" s="252"/>
      <c r="J357" s="253">
        <f>ROUND(I357*H357,2)</f>
        <v>0</v>
      </c>
      <c r="K357" s="254"/>
      <c r="L357" s="255"/>
      <c r="M357" s="256" t="s">
        <v>1</v>
      </c>
      <c r="N357" s="257" t="s">
        <v>38</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641</v>
      </c>
      <c r="AT357" s="240" t="s">
        <v>260</v>
      </c>
      <c r="AU357" s="240" t="s">
        <v>81</v>
      </c>
      <c r="AY357" s="18" t="s">
        <v>241</v>
      </c>
      <c r="BE357" s="241">
        <f>IF(N357="základní",J357,0)</f>
        <v>0</v>
      </c>
      <c r="BF357" s="241">
        <f>IF(N357="snížená",J357,0)</f>
        <v>0</v>
      </c>
      <c r="BG357" s="241">
        <f>IF(N357="zákl. přenesená",J357,0)</f>
        <v>0</v>
      </c>
      <c r="BH357" s="241">
        <f>IF(N357="sníž. přenesená",J357,0)</f>
        <v>0</v>
      </c>
      <c r="BI357" s="241">
        <f>IF(N357="nulová",J357,0)</f>
        <v>0</v>
      </c>
      <c r="BJ357" s="18" t="s">
        <v>81</v>
      </c>
      <c r="BK357" s="241">
        <f>ROUND(I357*H357,2)</f>
        <v>0</v>
      </c>
      <c r="BL357" s="18" t="s">
        <v>641</v>
      </c>
      <c r="BM357" s="240" t="s">
        <v>645</v>
      </c>
    </row>
    <row r="358" s="2" customFormat="1">
      <c r="A358" s="39"/>
      <c r="B358" s="40"/>
      <c r="C358" s="41"/>
      <c r="D358" s="242" t="s">
        <v>248</v>
      </c>
      <c r="E358" s="41"/>
      <c r="F358" s="243" t="s">
        <v>644</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248</v>
      </c>
      <c r="AU358" s="18" t="s">
        <v>81</v>
      </c>
    </row>
    <row r="359" s="2" customFormat="1" ht="37.8" customHeight="1">
      <c r="A359" s="39"/>
      <c r="B359" s="40"/>
      <c r="C359" s="228" t="s">
        <v>646</v>
      </c>
      <c r="D359" s="228" t="s">
        <v>243</v>
      </c>
      <c r="E359" s="229" t="s">
        <v>647</v>
      </c>
      <c r="F359" s="230" t="s">
        <v>648</v>
      </c>
      <c r="G359" s="231" t="s">
        <v>267</v>
      </c>
      <c r="H359" s="232">
        <v>985</v>
      </c>
      <c r="I359" s="233"/>
      <c r="J359" s="234">
        <f>ROUND(I359*H359,2)</f>
        <v>0</v>
      </c>
      <c r="K359" s="235"/>
      <c r="L359" s="45"/>
      <c r="M359" s="236" t="s">
        <v>1</v>
      </c>
      <c r="N359" s="237" t="s">
        <v>38</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641</v>
      </c>
      <c r="AT359" s="240" t="s">
        <v>243</v>
      </c>
      <c r="AU359" s="240" t="s">
        <v>81</v>
      </c>
      <c r="AY359" s="18" t="s">
        <v>241</v>
      </c>
      <c r="BE359" s="241">
        <f>IF(N359="základní",J359,0)</f>
        <v>0</v>
      </c>
      <c r="BF359" s="241">
        <f>IF(N359="snížená",J359,0)</f>
        <v>0</v>
      </c>
      <c r="BG359" s="241">
        <f>IF(N359="zákl. přenesená",J359,0)</f>
        <v>0</v>
      </c>
      <c r="BH359" s="241">
        <f>IF(N359="sníž. přenesená",J359,0)</f>
        <v>0</v>
      </c>
      <c r="BI359" s="241">
        <f>IF(N359="nulová",J359,0)</f>
        <v>0</v>
      </c>
      <c r="BJ359" s="18" t="s">
        <v>81</v>
      </c>
      <c r="BK359" s="241">
        <f>ROUND(I359*H359,2)</f>
        <v>0</v>
      </c>
      <c r="BL359" s="18" t="s">
        <v>641</v>
      </c>
      <c r="BM359" s="240" t="s">
        <v>649</v>
      </c>
    </row>
    <row r="360" s="2" customFormat="1">
      <c r="A360" s="39"/>
      <c r="B360" s="40"/>
      <c r="C360" s="41"/>
      <c r="D360" s="242" t="s">
        <v>248</v>
      </c>
      <c r="E360" s="41"/>
      <c r="F360" s="243" t="s">
        <v>648</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248</v>
      </c>
      <c r="AU360" s="18" t="s">
        <v>81</v>
      </c>
    </row>
    <row r="361" s="2" customFormat="1" ht="24.15" customHeight="1">
      <c r="A361" s="39"/>
      <c r="B361" s="40"/>
      <c r="C361" s="228" t="s">
        <v>434</v>
      </c>
      <c r="D361" s="228" t="s">
        <v>243</v>
      </c>
      <c r="E361" s="229" t="s">
        <v>650</v>
      </c>
      <c r="F361" s="230" t="s">
        <v>651</v>
      </c>
      <c r="G361" s="231" t="s">
        <v>267</v>
      </c>
      <c r="H361" s="232">
        <v>1780</v>
      </c>
      <c r="I361" s="233"/>
      <c r="J361" s="234">
        <f>ROUND(I361*H361,2)</f>
        <v>0</v>
      </c>
      <c r="K361" s="235"/>
      <c r="L361" s="45"/>
      <c r="M361" s="236" t="s">
        <v>1</v>
      </c>
      <c r="N361" s="237" t="s">
        <v>38</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641</v>
      </c>
      <c r="AT361" s="240" t="s">
        <v>243</v>
      </c>
      <c r="AU361" s="240" t="s">
        <v>81</v>
      </c>
      <c r="AY361" s="18" t="s">
        <v>241</v>
      </c>
      <c r="BE361" s="241">
        <f>IF(N361="základní",J361,0)</f>
        <v>0</v>
      </c>
      <c r="BF361" s="241">
        <f>IF(N361="snížená",J361,0)</f>
        <v>0</v>
      </c>
      <c r="BG361" s="241">
        <f>IF(N361="zákl. přenesená",J361,0)</f>
        <v>0</v>
      </c>
      <c r="BH361" s="241">
        <f>IF(N361="sníž. přenesená",J361,0)</f>
        <v>0</v>
      </c>
      <c r="BI361" s="241">
        <f>IF(N361="nulová",J361,0)</f>
        <v>0</v>
      </c>
      <c r="BJ361" s="18" t="s">
        <v>81</v>
      </c>
      <c r="BK361" s="241">
        <f>ROUND(I361*H361,2)</f>
        <v>0</v>
      </c>
      <c r="BL361" s="18" t="s">
        <v>641</v>
      </c>
      <c r="BM361" s="240" t="s">
        <v>652</v>
      </c>
    </row>
    <row r="362" s="2" customFormat="1">
      <c r="A362" s="39"/>
      <c r="B362" s="40"/>
      <c r="C362" s="41"/>
      <c r="D362" s="242" t="s">
        <v>248</v>
      </c>
      <c r="E362" s="41"/>
      <c r="F362" s="243" t="s">
        <v>651</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248</v>
      </c>
      <c r="AU362" s="18" t="s">
        <v>81</v>
      </c>
    </row>
    <row r="363" s="2" customFormat="1" ht="37.8" customHeight="1">
      <c r="A363" s="39"/>
      <c r="B363" s="40"/>
      <c r="C363" s="228" t="s">
        <v>653</v>
      </c>
      <c r="D363" s="228" t="s">
        <v>243</v>
      </c>
      <c r="E363" s="229" t="s">
        <v>654</v>
      </c>
      <c r="F363" s="230" t="s">
        <v>655</v>
      </c>
      <c r="G363" s="231" t="s">
        <v>267</v>
      </c>
      <c r="H363" s="232">
        <v>4805</v>
      </c>
      <c r="I363" s="233"/>
      <c r="J363" s="234">
        <f>ROUND(I363*H363,2)</f>
        <v>0</v>
      </c>
      <c r="K363" s="235"/>
      <c r="L363" s="45"/>
      <c r="M363" s="236" t="s">
        <v>1</v>
      </c>
      <c r="N363" s="237" t="s">
        <v>38</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641</v>
      </c>
      <c r="AT363" s="240" t="s">
        <v>243</v>
      </c>
      <c r="AU363" s="240" t="s">
        <v>81</v>
      </c>
      <c r="AY363" s="18" t="s">
        <v>241</v>
      </c>
      <c r="BE363" s="241">
        <f>IF(N363="základní",J363,0)</f>
        <v>0</v>
      </c>
      <c r="BF363" s="241">
        <f>IF(N363="snížená",J363,0)</f>
        <v>0</v>
      </c>
      <c r="BG363" s="241">
        <f>IF(N363="zákl. přenesená",J363,0)</f>
        <v>0</v>
      </c>
      <c r="BH363" s="241">
        <f>IF(N363="sníž. přenesená",J363,0)</f>
        <v>0</v>
      </c>
      <c r="BI363" s="241">
        <f>IF(N363="nulová",J363,0)</f>
        <v>0</v>
      </c>
      <c r="BJ363" s="18" t="s">
        <v>81</v>
      </c>
      <c r="BK363" s="241">
        <f>ROUND(I363*H363,2)</f>
        <v>0</v>
      </c>
      <c r="BL363" s="18" t="s">
        <v>641</v>
      </c>
      <c r="BM363" s="240" t="s">
        <v>656</v>
      </c>
    </row>
    <row r="364" s="2" customFormat="1">
      <c r="A364" s="39"/>
      <c r="B364" s="40"/>
      <c r="C364" s="41"/>
      <c r="D364" s="242" t="s">
        <v>248</v>
      </c>
      <c r="E364" s="41"/>
      <c r="F364" s="243" t="s">
        <v>655</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248</v>
      </c>
      <c r="AU364" s="18" t="s">
        <v>81</v>
      </c>
    </row>
    <row r="365" s="2" customFormat="1" ht="37.8" customHeight="1">
      <c r="A365" s="39"/>
      <c r="B365" s="40"/>
      <c r="C365" s="228" t="s">
        <v>437</v>
      </c>
      <c r="D365" s="228" t="s">
        <v>243</v>
      </c>
      <c r="E365" s="229" t="s">
        <v>657</v>
      </c>
      <c r="F365" s="230" t="s">
        <v>658</v>
      </c>
      <c r="G365" s="231" t="s">
        <v>267</v>
      </c>
      <c r="H365" s="232">
        <v>1360</v>
      </c>
      <c r="I365" s="233"/>
      <c r="J365" s="234">
        <f>ROUND(I365*H365,2)</f>
        <v>0</v>
      </c>
      <c r="K365" s="235"/>
      <c r="L365" s="45"/>
      <c r="M365" s="236" t="s">
        <v>1</v>
      </c>
      <c r="N365" s="237" t="s">
        <v>38</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641</v>
      </c>
      <c r="AT365" s="240" t="s">
        <v>243</v>
      </c>
      <c r="AU365" s="240" t="s">
        <v>81</v>
      </c>
      <c r="AY365" s="18" t="s">
        <v>241</v>
      </c>
      <c r="BE365" s="241">
        <f>IF(N365="základní",J365,0)</f>
        <v>0</v>
      </c>
      <c r="BF365" s="241">
        <f>IF(N365="snížená",J365,0)</f>
        <v>0</v>
      </c>
      <c r="BG365" s="241">
        <f>IF(N365="zákl. přenesená",J365,0)</f>
        <v>0</v>
      </c>
      <c r="BH365" s="241">
        <f>IF(N365="sníž. přenesená",J365,0)</f>
        <v>0</v>
      </c>
      <c r="BI365" s="241">
        <f>IF(N365="nulová",J365,0)</f>
        <v>0</v>
      </c>
      <c r="BJ365" s="18" t="s">
        <v>81</v>
      </c>
      <c r="BK365" s="241">
        <f>ROUND(I365*H365,2)</f>
        <v>0</v>
      </c>
      <c r="BL365" s="18" t="s">
        <v>641</v>
      </c>
      <c r="BM365" s="240" t="s">
        <v>659</v>
      </c>
    </row>
    <row r="366" s="2" customFormat="1">
      <c r="A366" s="39"/>
      <c r="B366" s="40"/>
      <c r="C366" s="41"/>
      <c r="D366" s="242" t="s">
        <v>248</v>
      </c>
      <c r="E366" s="41"/>
      <c r="F366" s="243" t="s">
        <v>658</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248</v>
      </c>
      <c r="AU366" s="18" t="s">
        <v>81</v>
      </c>
    </row>
    <row r="367" s="2" customFormat="1" ht="37.8" customHeight="1">
      <c r="A367" s="39"/>
      <c r="B367" s="40"/>
      <c r="C367" s="228" t="s">
        <v>660</v>
      </c>
      <c r="D367" s="228" t="s">
        <v>243</v>
      </c>
      <c r="E367" s="229" t="s">
        <v>661</v>
      </c>
      <c r="F367" s="230" t="s">
        <v>662</v>
      </c>
      <c r="G367" s="231" t="s">
        <v>267</v>
      </c>
      <c r="H367" s="232">
        <v>2510</v>
      </c>
      <c r="I367" s="233"/>
      <c r="J367" s="234">
        <f>ROUND(I367*H367,2)</f>
        <v>0</v>
      </c>
      <c r="K367" s="235"/>
      <c r="L367" s="45"/>
      <c r="M367" s="236" t="s">
        <v>1</v>
      </c>
      <c r="N367" s="237" t="s">
        <v>38</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641</v>
      </c>
      <c r="AT367" s="240" t="s">
        <v>243</v>
      </c>
      <c r="AU367" s="240" t="s">
        <v>81</v>
      </c>
      <c r="AY367" s="18" t="s">
        <v>241</v>
      </c>
      <c r="BE367" s="241">
        <f>IF(N367="základní",J367,0)</f>
        <v>0</v>
      </c>
      <c r="BF367" s="241">
        <f>IF(N367="snížená",J367,0)</f>
        <v>0</v>
      </c>
      <c r="BG367" s="241">
        <f>IF(N367="zákl. přenesená",J367,0)</f>
        <v>0</v>
      </c>
      <c r="BH367" s="241">
        <f>IF(N367="sníž. přenesená",J367,0)</f>
        <v>0</v>
      </c>
      <c r="BI367" s="241">
        <f>IF(N367="nulová",J367,0)</f>
        <v>0</v>
      </c>
      <c r="BJ367" s="18" t="s">
        <v>81</v>
      </c>
      <c r="BK367" s="241">
        <f>ROUND(I367*H367,2)</f>
        <v>0</v>
      </c>
      <c r="BL367" s="18" t="s">
        <v>641</v>
      </c>
      <c r="BM367" s="240" t="s">
        <v>663</v>
      </c>
    </row>
    <row r="368" s="2" customFormat="1">
      <c r="A368" s="39"/>
      <c r="B368" s="40"/>
      <c r="C368" s="41"/>
      <c r="D368" s="242" t="s">
        <v>248</v>
      </c>
      <c r="E368" s="41"/>
      <c r="F368" s="243" t="s">
        <v>662</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248</v>
      </c>
      <c r="AU368" s="18" t="s">
        <v>81</v>
      </c>
    </row>
    <row r="369" s="2" customFormat="1" ht="44.25" customHeight="1">
      <c r="A369" s="39"/>
      <c r="B369" s="40"/>
      <c r="C369" s="228" t="s">
        <v>443</v>
      </c>
      <c r="D369" s="228" t="s">
        <v>243</v>
      </c>
      <c r="E369" s="229" t="s">
        <v>664</v>
      </c>
      <c r="F369" s="230" t="s">
        <v>665</v>
      </c>
      <c r="G369" s="231" t="s">
        <v>267</v>
      </c>
      <c r="H369" s="232">
        <v>348</v>
      </c>
      <c r="I369" s="233"/>
      <c r="J369" s="234">
        <f>ROUND(I369*H369,2)</f>
        <v>0</v>
      </c>
      <c r="K369" s="235"/>
      <c r="L369" s="45"/>
      <c r="M369" s="236" t="s">
        <v>1</v>
      </c>
      <c r="N369" s="237" t="s">
        <v>38</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641</v>
      </c>
      <c r="AT369" s="240" t="s">
        <v>243</v>
      </c>
      <c r="AU369" s="240" t="s">
        <v>81</v>
      </c>
      <c r="AY369" s="18" t="s">
        <v>241</v>
      </c>
      <c r="BE369" s="241">
        <f>IF(N369="základní",J369,0)</f>
        <v>0</v>
      </c>
      <c r="BF369" s="241">
        <f>IF(N369="snížená",J369,0)</f>
        <v>0</v>
      </c>
      <c r="BG369" s="241">
        <f>IF(N369="zákl. přenesená",J369,0)</f>
        <v>0</v>
      </c>
      <c r="BH369" s="241">
        <f>IF(N369="sníž. přenesená",J369,0)</f>
        <v>0</v>
      </c>
      <c r="BI369" s="241">
        <f>IF(N369="nulová",J369,0)</f>
        <v>0</v>
      </c>
      <c r="BJ369" s="18" t="s">
        <v>81</v>
      </c>
      <c r="BK369" s="241">
        <f>ROUND(I369*H369,2)</f>
        <v>0</v>
      </c>
      <c r="BL369" s="18" t="s">
        <v>641</v>
      </c>
      <c r="BM369" s="240" t="s">
        <v>666</v>
      </c>
    </row>
    <row r="370" s="2" customFormat="1">
      <c r="A370" s="39"/>
      <c r="B370" s="40"/>
      <c r="C370" s="41"/>
      <c r="D370" s="242" t="s">
        <v>248</v>
      </c>
      <c r="E370" s="41"/>
      <c r="F370" s="243" t="s">
        <v>665</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248</v>
      </c>
      <c r="AU370" s="18" t="s">
        <v>81</v>
      </c>
    </row>
    <row r="371" s="2" customFormat="1" ht="33" customHeight="1">
      <c r="A371" s="39"/>
      <c r="B371" s="40"/>
      <c r="C371" s="228" t="s">
        <v>667</v>
      </c>
      <c r="D371" s="228" t="s">
        <v>243</v>
      </c>
      <c r="E371" s="229" t="s">
        <v>668</v>
      </c>
      <c r="F371" s="230" t="s">
        <v>669</v>
      </c>
      <c r="G371" s="231" t="s">
        <v>263</v>
      </c>
      <c r="H371" s="232">
        <v>8</v>
      </c>
      <c r="I371" s="233"/>
      <c r="J371" s="234">
        <f>ROUND(I371*H371,2)</f>
        <v>0</v>
      </c>
      <c r="K371" s="235"/>
      <c r="L371" s="45"/>
      <c r="M371" s="236" t="s">
        <v>1</v>
      </c>
      <c r="N371" s="237" t="s">
        <v>38</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641</v>
      </c>
      <c r="AT371" s="240" t="s">
        <v>243</v>
      </c>
      <c r="AU371" s="240" t="s">
        <v>81</v>
      </c>
      <c r="AY371" s="18" t="s">
        <v>241</v>
      </c>
      <c r="BE371" s="241">
        <f>IF(N371="základní",J371,0)</f>
        <v>0</v>
      </c>
      <c r="BF371" s="241">
        <f>IF(N371="snížená",J371,0)</f>
        <v>0</v>
      </c>
      <c r="BG371" s="241">
        <f>IF(N371="zákl. přenesená",J371,0)</f>
        <v>0</v>
      </c>
      <c r="BH371" s="241">
        <f>IF(N371="sníž. přenesená",J371,0)</f>
        <v>0</v>
      </c>
      <c r="BI371" s="241">
        <f>IF(N371="nulová",J371,0)</f>
        <v>0</v>
      </c>
      <c r="BJ371" s="18" t="s">
        <v>81</v>
      </c>
      <c r="BK371" s="241">
        <f>ROUND(I371*H371,2)</f>
        <v>0</v>
      </c>
      <c r="BL371" s="18" t="s">
        <v>641</v>
      </c>
      <c r="BM371" s="240" t="s">
        <v>670</v>
      </c>
    </row>
    <row r="372" s="2" customFormat="1">
      <c r="A372" s="39"/>
      <c r="B372" s="40"/>
      <c r="C372" s="41"/>
      <c r="D372" s="242" t="s">
        <v>248</v>
      </c>
      <c r="E372" s="41"/>
      <c r="F372" s="243" t="s">
        <v>669</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248</v>
      </c>
      <c r="AU372" s="18" t="s">
        <v>81</v>
      </c>
    </row>
    <row r="373" s="2" customFormat="1" ht="33" customHeight="1">
      <c r="A373" s="39"/>
      <c r="B373" s="40"/>
      <c r="C373" s="228" t="s">
        <v>446</v>
      </c>
      <c r="D373" s="228" t="s">
        <v>243</v>
      </c>
      <c r="E373" s="229" t="s">
        <v>671</v>
      </c>
      <c r="F373" s="230" t="s">
        <v>672</v>
      </c>
      <c r="G373" s="231" t="s">
        <v>263</v>
      </c>
      <c r="H373" s="232">
        <v>5</v>
      </c>
      <c r="I373" s="233"/>
      <c r="J373" s="234">
        <f>ROUND(I373*H373,2)</f>
        <v>0</v>
      </c>
      <c r="K373" s="235"/>
      <c r="L373" s="45"/>
      <c r="M373" s="236" t="s">
        <v>1</v>
      </c>
      <c r="N373" s="237" t="s">
        <v>38</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641</v>
      </c>
      <c r="AT373" s="240" t="s">
        <v>243</v>
      </c>
      <c r="AU373" s="240" t="s">
        <v>81</v>
      </c>
      <c r="AY373" s="18" t="s">
        <v>241</v>
      </c>
      <c r="BE373" s="241">
        <f>IF(N373="základní",J373,0)</f>
        <v>0</v>
      </c>
      <c r="BF373" s="241">
        <f>IF(N373="snížená",J373,0)</f>
        <v>0</v>
      </c>
      <c r="BG373" s="241">
        <f>IF(N373="zákl. přenesená",J373,0)</f>
        <v>0</v>
      </c>
      <c r="BH373" s="241">
        <f>IF(N373="sníž. přenesená",J373,0)</f>
        <v>0</v>
      </c>
      <c r="BI373" s="241">
        <f>IF(N373="nulová",J373,0)</f>
        <v>0</v>
      </c>
      <c r="BJ373" s="18" t="s">
        <v>81</v>
      </c>
      <c r="BK373" s="241">
        <f>ROUND(I373*H373,2)</f>
        <v>0</v>
      </c>
      <c r="BL373" s="18" t="s">
        <v>641</v>
      </c>
      <c r="BM373" s="240" t="s">
        <v>673</v>
      </c>
    </row>
    <row r="374" s="2" customFormat="1">
      <c r="A374" s="39"/>
      <c r="B374" s="40"/>
      <c r="C374" s="41"/>
      <c r="D374" s="242" t="s">
        <v>248</v>
      </c>
      <c r="E374" s="41"/>
      <c r="F374" s="243" t="s">
        <v>672</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248</v>
      </c>
      <c r="AU374" s="18" t="s">
        <v>81</v>
      </c>
    </row>
    <row r="375" s="2" customFormat="1" ht="16.5" customHeight="1">
      <c r="A375" s="39"/>
      <c r="B375" s="40"/>
      <c r="C375" s="228" t="s">
        <v>674</v>
      </c>
      <c r="D375" s="228" t="s">
        <v>243</v>
      </c>
      <c r="E375" s="229" t="s">
        <v>675</v>
      </c>
      <c r="F375" s="230" t="s">
        <v>676</v>
      </c>
      <c r="G375" s="231" t="s">
        <v>263</v>
      </c>
      <c r="H375" s="232">
        <v>147</v>
      </c>
      <c r="I375" s="233"/>
      <c r="J375" s="234">
        <f>ROUND(I375*H375,2)</f>
        <v>0</v>
      </c>
      <c r="K375" s="235"/>
      <c r="L375" s="45"/>
      <c r="M375" s="236" t="s">
        <v>1</v>
      </c>
      <c r="N375" s="237" t="s">
        <v>38</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641</v>
      </c>
      <c r="AT375" s="240" t="s">
        <v>243</v>
      </c>
      <c r="AU375" s="240" t="s">
        <v>81</v>
      </c>
      <c r="AY375" s="18" t="s">
        <v>241</v>
      </c>
      <c r="BE375" s="241">
        <f>IF(N375="základní",J375,0)</f>
        <v>0</v>
      </c>
      <c r="BF375" s="241">
        <f>IF(N375="snížená",J375,0)</f>
        <v>0</v>
      </c>
      <c r="BG375" s="241">
        <f>IF(N375="zákl. přenesená",J375,0)</f>
        <v>0</v>
      </c>
      <c r="BH375" s="241">
        <f>IF(N375="sníž. přenesená",J375,0)</f>
        <v>0</v>
      </c>
      <c r="BI375" s="241">
        <f>IF(N375="nulová",J375,0)</f>
        <v>0</v>
      </c>
      <c r="BJ375" s="18" t="s">
        <v>81</v>
      </c>
      <c r="BK375" s="241">
        <f>ROUND(I375*H375,2)</f>
        <v>0</v>
      </c>
      <c r="BL375" s="18" t="s">
        <v>641</v>
      </c>
      <c r="BM375" s="240" t="s">
        <v>677</v>
      </c>
    </row>
    <row r="376" s="2" customFormat="1">
      <c r="A376" s="39"/>
      <c r="B376" s="40"/>
      <c r="C376" s="41"/>
      <c r="D376" s="242" t="s">
        <v>248</v>
      </c>
      <c r="E376" s="41"/>
      <c r="F376" s="243" t="s">
        <v>676</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248</v>
      </c>
      <c r="AU376" s="18" t="s">
        <v>81</v>
      </c>
    </row>
    <row r="377" s="2" customFormat="1" ht="24.15" customHeight="1">
      <c r="A377" s="39"/>
      <c r="B377" s="40"/>
      <c r="C377" s="228" t="s">
        <v>450</v>
      </c>
      <c r="D377" s="228" t="s">
        <v>243</v>
      </c>
      <c r="E377" s="229" t="s">
        <v>678</v>
      </c>
      <c r="F377" s="230" t="s">
        <v>679</v>
      </c>
      <c r="G377" s="231" t="s">
        <v>263</v>
      </c>
      <c r="H377" s="232">
        <v>4</v>
      </c>
      <c r="I377" s="233"/>
      <c r="J377" s="234">
        <f>ROUND(I377*H377,2)</f>
        <v>0</v>
      </c>
      <c r="K377" s="235"/>
      <c r="L377" s="45"/>
      <c r="M377" s="236" t="s">
        <v>1</v>
      </c>
      <c r="N377" s="237" t="s">
        <v>38</v>
      </c>
      <c r="O377" s="92"/>
      <c r="P377" s="238">
        <f>O377*H377</f>
        <v>0</v>
      </c>
      <c r="Q377" s="238">
        <v>0</v>
      </c>
      <c r="R377" s="238">
        <f>Q377*H377</f>
        <v>0</v>
      </c>
      <c r="S377" s="238">
        <v>0</v>
      </c>
      <c r="T377" s="239">
        <f>S377*H377</f>
        <v>0</v>
      </c>
      <c r="U377" s="39"/>
      <c r="V377" s="39"/>
      <c r="W377" s="39"/>
      <c r="X377" s="39"/>
      <c r="Y377" s="39"/>
      <c r="Z377" s="39"/>
      <c r="AA377" s="39"/>
      <c r="AB377" s="39"/>
      <c r="AC377" s="39"/>
      <c r="AD377" s="39"/>
      <c r="AE377" s="39"/>
      <c r="AR377" s="240" t="s">
        <v>641</v>
      </c>
      <c r="AT377" s="240" t="s">
        <v>243</v>
      </c>
      <c r="AU377" s="240" t="s">
        <v>81</v>
      </c>
      <c r="AY377" s="18" t="s">
        <v>241</v>
      </c>
      <c r="BE377" s="241">
        <f>IF(N377="základní",J377,0)</f>
        <v>0</v>
      </c>
      <c r="BF377" s="241">
        <f>IF(N377="snížená",J377,0)</f>
        <v>0</v>
      </c>
      <c r="BG377" s="241">
        <f>IF(N377="zákl. přenesená",J377,0)</f>
        <v>0</v>
      </c>
      <c r="BH377" s="241">
        <f>IF(N377="sníž. přenesená",J377,0)</f>
        <v>0</v>
      </c>
      <c r="BI377" s="241">
        <f>IF(N377="nulová",J377,0)</f>
        <v>0</v>
      </c>
      <c r="BJ377" s="18" t="s">
        <v>81</v>
      </c>
      <c r="BK377" s="241">
        <f>ROUND(I377*H377,2)</f>
        <v>0</v>
      </c>
      <c r="BL377" s="18" t="s">
        <v>641</v>
      </c>
      <c r="BM377" s="240" t="s">
        <v>680</v>
      </c>
    </row>
    <row r="378" s="2" customFormat="1">
      <c r="A378" s="39"/>
      <c r="B378" s="40"/>
      <c r="C378" s="41"/>
      <c r="D378" s="242" t="s">
        <v>248</v>
      </c>
      <c r="E378" s="41"/>
      <c r="F378" s="243" t="s">
        <v>679</v>
      </c>
      <c r="G378" s="41"/>
      <c r="H378" s="41"/>
      <c r="I378" s="244"/>
      <c r="J378" s="41"/>
      <c r="K378" s="41"/>
      <c r="L378" s="45"/>
      <c r="M378" s="245"/>
      <c r="N378" s="246"/>
      <c r="O378" s="92"/>
      <c r="P378" s="92"/>
      <c r="Q378" s="92"/>
      <c r="R378" s="92"/>
      <c r="S378" s="92"/>
      <c r="T378" s="93"/>
      <c r="U378" s="39"/>
      <c r="V378" s="39"/>
      <c r="W378" s="39"/>
      <c r="X378" s="39"/>
      <c r="Y378" s="39"/>
      <c r="Z378" s="39"/>
      <c r="AA378" s="39"/>
      <c r="AB378" s="39"/>
      <c r="AC378" s="39"/>
      <c r="AD378" s="39"/>
      <c r="AE378" s="39"/>
      <c r="AT378" s="18" t="s">
        <v>248</v>
      </c>
      <c r="AU378" s="18" t="s">
        <v>81</v>
      </c>
    </row>
    <row r="379" s="2" customFormat="1" ht="24.15" customHeight="1">
      <c r="A379" s="39"/>
      <c r="B379" s="40"/>
      <c r="C379" s="228" t="s">
        <v>681</v>
      </c>
      <c r="D379" s="228" t="s">
        <v>243</v>
      </c>
      <c r="E379" s="229" t="s">
        <v>682</v>
      </c>
      <c r="F379" s="230" t="s">
        <v>683</v>
      </c>
      <c r="G379" s="231" t="s">
        <v>263</v>
      </c>
      <c r="H379" s="232">
        <v>30</v>
      </c>
      <c r="I379" s="233"/>
      <c r="J379" s="234">
        <f>ROUND(I379*H379,2)</f>
        <v>0</v>
      </c>
      <c r="K379" s="235"/>
      <c r="L379" s="45"/>
      <c r="M379" s="236" t="s">
        <v>1</v>
      </c>
      <c r="N379" s="237" t="s">
        <v>38</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641</v>
      </c>
      <c r="AT379" s="240" t="s">
        <v>243</v>
      </c>
      <c r="AU379" s="240" t="s">
        <v>81</v>
      </c>
      <c r="AY379" s="18" t="s">
        <v>241</v>
      </c>
      <c r="BE379" s="241">
        <f>IF(N379="základní",J379,0)</f>
        <v>0</v>
      </c>
      <c r="BF379" s="241">
        <f>IF(N379="snížená",J379,0)</f>
        <v>0</v>
      </c>
      <c r="BG379" s="241">
        <f>IF(N379="zákl. přenesená",J379,0)</f>
        <v>0</v>
      </c>
      <c r="BH379" s="241">
        <f>IF(N379="sníž. přenesená",J379,0)</f>
        <v>0</v>
      </c>
      <c r="BI379" s="241">
        <f>IF(N379="nulová",J379,0)</f>
        <v>0</v>
      </c>
      <c r="BJ379" s="18" t="s">
        <v>81</v>
      </c>
      <c r="BK379" s="241">
        <f>ROUND(I379*H379,2)</f>
        <v>0</v>
      </c>
      <c r="BL379" s="18" t="s">
        <v>641</v>
      </c>
      <c r="BM379" s="240" t="s">
        <v>684</v>
      </c>
    </row>
    <row r="380" s="2" customFormat="1">
      <c r="A380" s="39"/>
      <c r="B380" s="40"/>
      <c r="C380" s="41"/>
      <c r="D380" s="242" t="s">
        <v>248</v>
      </c>
      <c r="E380" s="41"/>
      <c r="F380" s="243" t="s">
        <v>683</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248</v>
      </c>
      <c r="AU380" s="18" t="s">
        <v>81</v>
      </c>
    </row>
    <row r="381" s="2" customFormat="1" ht="33" customHeight="1">
      <c r="A381" s="39"/>
      <c r="B381" s="40"/>
      <c r="C381" s="228" t="s">
        <v>453</v>
      </c>
      <c r="D381" s="228" t="s">
        <v>243</v>
      </c>
      <c r="E381" s="229" t="s">
        <v>685</v>
      </c>
      <c r="F381" s="230" t="s">
        <v>686</v>
      </c>
      <c r="G381" s="231" t="s">
        <v>263</v>
      </c>
      <c r="H381" s="232">
        <v>36</v>
      </c>
      <c r="I381" s="233"/>
      <c r="J381" s="234">
        <f>ROUND(I381*H381,2)</f>
        <v>0</v>
      </c>
      <c r="K381" s="235"/>
      <c r="L381" s="45"/>
      <c r="M381" s="236" t="s">
        <v>1</v>
      </c>
      <c r="N381" s="237" t="s">
        <v>38</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641</v>
      </c>
      <c r="AT381" s="240" t="s">
        <v>243</v>
      </c>
      <c r="AU381" s="240" t="s">
        <v>81</v>
      </c>
      <c r="AY381" s="18" t="s">
        <v>241</v>
      </c>
      <c r="BE381" s="241">
        <f>IF(N381="základní",J381,0)</f>
        <v>0</v>
      </c>
      <c r="BF381" s="241">
        <f>IF(N381="snížená",J381,0)</f>
        <v>0</v>
      </c>
      <c r="BG381" s="241">
        <f>IF(N381="zákl. přenesená",J381,0)</f>
        <v>0</v>
      </c>
      <c r="BH381" s="241">
        <f>IF(N381="sníž. přenesená",J381,0)</f>
        <v>0</v>
      </c>
      <c r="BI381" s="241">
        <f>IF(N381="nulová",J381,0)</f>
        <v>0</v>
      </c>
      <c r="BJ381" s="18" t="s">
        <v>81</v>
      </c>
      <c r="BK381" s="241">
        <f>ROUND(I381*H381,2)</f>
        <v>0</v>
      </c>
      <c r="BL381" s="18" t="s">
        <v>641</v>
      </c>
      <c r="BM381" s="240" t="s">
        <v>687</v>
      </c>
    </row>
    <row r="382" s="2" customFormat="1">
      <c r="A382" s="39"/>
      <c r="B382" s="40"/>
      <c r="C382" s="41"/>
      <c r="D382" s="242" t="s">
        <v>248</v>
      </c>
      <c r="E382" s="41"/>
      <c r="F382" s="243" t="s">
        <v>686</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248</v>
      </c>
      <c r="AU382" s="18" t="s">
        <v>81</v>
      </c>
    </row>
    <row r="383" s="2" customFormat="1" ht="33" customHeight="1">
      <c r="A383" s="39"/>
      <c r="B383" s="40"/>
      <c r="C383" s="228" t="s">
        <v>688</v>
      </c>
      <c r="D383" s="228" t="s">
        <v>243</v>
      </c>
      <c r="E383" s="229" t="s">
        <v>689</v>
      </c>
      <c r="F383" s="230" t="s">
        <v>690</v>
      </c>
      <c r="G383" s="231" t="s">
        <v>263</v>
      </c>
      <c r="H383" s="232">
        <v>14</v>
      </c>
      <c r="I383" s="233"/>
      <c r="J383" s="234">
        <f>ROUND(I383*H383,2)</f>
        <v>0</v>
      </c>
      <c r="K383" s="235"/>
      <c r="L383" s="45"/>
      <c r="M383" s="236" t="s">
        <v>1</v>
      </c>
      <c r="N383" s="237" t="s">
        <v>38</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641</v>
      </c>
      <c r="AT383" s="240" t="s">
        <v>243</v>
      </c>
      <c r="AU383" s="240" t="s">
        <v>81</v>
      </c>
      <c r="AY383" s="18" t="s">
        <v>241</v>
      </c>
      <c r="BE383" s="241">
        <f>IF(N383="základní",J383,0)</f>
        <v>0</v>
      </c>
      <c r="BF383" s="241">
        <f>IF(N383="snížená",J383,0)</f>
        <v>0</v>
      </c>
      <c r="BG383" s="241">
        <f>IF(N383="zákl. přenesená",J383,0)</f>
        <v>0</v>
      </c>
      <c r="BH383" s="241">
        <f>IF(N383="sníž. přenesená",J383,0)</f>
        <v>0</v>
      </c>
      <c r="BI383" s="241">
        <f>IF(N383="nulová",J383,0)</f>
        <v>0</v>
      </c>
      <c r="BJ383" s="18" t="s">
        <v>81</v>
      </c>
      <c r="BK383" s="241">
        <f>ROUND(I383*H383,2)</f>
        <v>0</v>
      </c>
      <c r="BL383" s="18" t="s">
        <v>641</v>
      </c>
      <c r="BM383" s="240" t="s">
        <v>691</v>
      </c>
    </row>
    <row r="384" s="2" customFormat="1">
      <c r="A384" s="39"/>
      <c r="B384" s="40"/>
      <c r="C384" s="41"/>
      <c r="D384" s="242" t="s">
        <v>248</v>
      </c>
      <c r="E384" s="41"/>
      <c r="F384" s="243" t="s">
        <v>690</v>
      </c>
      <c r="G384" s="41"/>
      <c r="H384" s="41"/>
      <c r="I384" s="244"/>
      <c r="J384" s="41"/>
      <c r="K384" s="41"/>
      <c r="L384" s="45"/>
      <c r="M384" s="245"/>
      <c r="N384" s="246"/>
      <c r="O384" s="92"/>
      <c r="P384" s="92"/>
      <c r="Q384" s="92"/>
      <c r="R384" s="92"/>
      <c r="S384" s="92"/>
      <c r="T384" s="93"/>
      <c r="U384" s="39"/>
      <c r="V384" s="39"/>
      <c r="W384" s="39"/>
      <c r="X384" s="39"/>
      <c r="Y384" s="39"/>
      <c r="Z384" s="39"/>
      <c r="AA384" s="39"/>
      <c r="AB384" s="39"/>
      <c r="AC384" s="39"/>
      <c r="AD384" s="39"/>
      <c r="AE384" s="39"/>
      <c r="AT384" s="18" t="s">
        <v>248</v>
      </c>
      <c r="AU384" s="18" t="s">
        <v>81</v>
      </c>
    </row>
    <row r="385" s="2" customFormat="1" ht="33" customHeight="1">
      <c r="A385" s="39"/>
      <c r="B385" s="40"/>
      <c r="C385" s="228" t="s">
        <v>457</v>
      </c>
      <c r="D385" s="228" t="s">
        <v>243</v>
      </c>
      <c r="E385" s="229" t="s">
        <v>692</v>
      </c>
      <c r="F385" s="230" t="s">
        <v>693</v>
      </c>
      <c r="G385" s="231" t="s">
        <v>263</v>
      </c>
      <c r="H385" s="232">
        <v>29</v>
      </c>
      <c r="I385" s="233"/>
      <c r="J385" s="234">
        <f>ROUND(I385*H385,2)</f>
        <v>0</v>
      </c>
      <c r="K385" s="235"/>
      <c r="L385" s="45"/>
      <c r="M385" s="236" t="s">
        <v>1</v>
      </c>
      <c r="N385" s="237" t="s">
        <v>38</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641</v>
      </c>
      <c r="AT385" s="240" t="s">
        <v>243</v>
      </c>
      <c r="AU385" s="240" t="s">
        <v>81</v>
      </c>
      <c r="AY385" s="18" t="s">
        <v>241</v>
      </c>
      <c r="BE385" s="241">
        <f>IF(N385="základní",J385,0)</f>
        <v>0</v>
      </c>
      <c r="BF385" s="241">
        <f>IF(N385="snížená",J385,0)</f>
        <v>0</v>
      </c>
      <c r="BG385" s="241">
        <f>IF(N385="zákl. přenesená",J385,0)</f>
        <v>0</v>
      </c>
      <c r="BH385" s="241">
        <f>IF(N385="sníž. přenesená",J385,0)</f>
        <v>0</v>
      </c>
      <c r="BI385" s="241">
        <f>IF(N385="nulová",J385,0)</f>
        <v>0</v>
      </c>
      <c r="BJ385" s="18" t="s">
        <v>81</v>
      </c>
      <c r="BK385" s="241">
        <f>ROUND(I385*H385,2)</f>
        <v>0</v>
      </c>
      <c r="BL385" s="18" t="s">
        <v>641</v>
      </c>
      <c r="BM385" s="240" t="s">
        <v>694</v>
      </c>
    </row>
    <row r="386" s="2" customFormat="1">
      <c r="A386" s="39"/>
      <c r="B386" s="40"/>
      <c r="C386" s="41"/>
      <c r="D386" s="242" t="s">
        <v>248</v>
      </c>
      <c r="E386" s="41"/>
      <c r="F386" s="243" t="s">
        <v>693</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248</v>
      </c>
      <c r="AU386" s="18" t="s">
        <v>81</v>
      </c>
    </row>
    <row r="387" s="2" customFormat="1" ht="33" customHeight="1">
      <c r="A387" s="39"/>
      <c r="B387" s="40"/>
      <c r="C387" s="228" t="s">
        <v>695</v>
      </c>
      <c r="D387" s="228" t="s">
        <v>243</v>
      </c>
      <c r="E387" s="229" t="s">
        <v>696</v>
      </c>
      <c r="F387" s="230" t="s">
        <v>697</v>
      </c>
      <c r="G387" s="231" t="s">
        <v>263</v>
      </c>
      <c r="H387" s="232">
        <v>9</v>
      </c>
      <c r="I387" s="233"/>
      <c r="J387" s="234">
        <f>ROUND(I387*H387,2)</f>
        <v>0</v>
      </c>
      <c r="K387" s="235"/>
      <c r="L387" s="45"/>
      <c r="M387" s="236" t="s">
        <v>1</v>
      </c>
      <c r="N387" s="237" t="s">
        <v>38</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641</v>
      </c>
      <c r="AT387" s="240" t="s">
        <v>243</v>
      </c>
      <c r="AU387" s="240" t="s">
        <v>81</v>
      </c>
      <c r="AY387" s="18" t="s">
        <v>241</v>
      </c>
      <c r="BE387" s="241">
        <f>IF(N387="základní",J387,0)</f>
        <v>0</v>
      </c>
      <c r="BF387" s="241">
        <f>IF(N387="snížená",J387,0)</f>
        <v>0</v>
      </c>
      <c r="BG387" s="241">
        <f>IF(N387="zákl. přenesená",J387,0)</f>
        <v>0</v>
      </c>
      <c r="BH387" s="241">
        <f>IF(N387="sníž. přenesená",J387,0)</f>
        <v>0</v>
      </c>
      <c r="BI387" s="241">
        <f>IF(N387="nulová",J387,0)</f>
        <v>0</v>
      </c>
      <c r="BJ387" s="18" t="s">
        <v>81</v>
      </c>
      <c r="BK387" s="241">
        <f>ROUND(I387*H387,2)</f>
        <v>0</v>
      </c>
      <c r="BL387" s="18" t="s">
        <v>641</v>
      </c>
      <c r="BM387" s="240" t="s">
        <v>698</v>
      </c>
    </row>
    <row r="388" s="2" customFormat="1">
      <c r="A388" s="39"/>
      <c r="B388" s="40"/>
      <c r="C388" s="41"/>
      <c r="D388" s="242" t="s">
        <v>248</v>
      </c>
      <c r="E388" s="41"/>
      <c r="F388" s="243" t="s">
        <v>697</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248</v>
      </c>
      <c r="AU388" s="18" t="s">
        <v>81</v>
      </c>
    </row>
    <row r="389" s="2" customFormat="1" ht="33" customHeight="1">
      <c r="A389" s="39"/>
      <c r="B389" s="40"/>
      <c r="C389" s="228" t="s">
        <v>460</v>
      </c>
      <c r="D389" s="228" t="s">
        <v>243</v>
      </c>
      <c r="E389" s="229" t="s">
        <v>699</v>
      </c>
      <c r="F389" s="230" t="s">
        <v>700</v>
      </c>
      <c r="G389" s="231" t="s">
        <v>263</v>
      </c>
      <c r="H389" s="232">
        <v>9</v>
      </c>
      <c r="I389" s="233"/>
      <c r="J389" s="234">
        <f>ROUND(I389*H389,2)</f>
        <v>0</v>
      </c>
      <c r="K389" s="235"/>
      <c r="L389" s="45"/>
      <c r="M389" s="236" t="s">
        <v>1</v>
      </c>
      <c r="N389" s="237" t="s">
        <v>38</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641</v>
      </c>
      <c r="AT389" s="240" t="s">
        <v>243</v>
      </c>
      <c r="AU389" s="240" t="s">
        <v>81</v>
      </c>
      <c r="AY389" s="18" t="s">
        <v>241</v>
      </c>
      <c r="BE389" s="241">
        <f>IF(N389="základní",J389,0)</f>
        <v>0</v>
      </c>
      <c r="BF389" s="241">
        <f>IF(N389="snížená",J389,0)</f>
        <v>0</v>
      </c>
      <c r="BG389" s="241">
        <f>IF(N389="zákl. přenesená",J389,0)</f>
        <v>0</v>
      </c>
      <c r="BH389" s="241">
        <f>IF(N389="sníž. přenesená",J389,0)</f>
        <v>0</v>
      </c>
      <c r="BI389" s="241">
        <f>IF(N389="nulová",J389,0)</f>
        <v>0</v>
      </c>
      <c r="BJ389" s="18" t="s">
        <v>81</v>
      </c>
      <c r="BK389" s="241">
        <f>ROUND(I389*H389,2)</f>
        <v>0</v>
      </c>
      <c r="BL389" s="18" t="s">
        <v>641</v>
      </c>
      <c r="BM389" s="240" t="s">
        <v>701</v>
      </c>
    </row>
    <row r="390" s="2" customFormat="1">
      <c r="A390" s="39"/>
      <c r="B390" s="40"/>
      <c r="C390" s="41"/>
      <c r="D390" s="242" t="s">
        <v>248</v>
      </c>
      <c r="E390" s="41"/>
      <c r="F390" s="243" t="s">
        <v>700</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248</v>
      </c>
      <c r="AU390" s="18" t="s">
        <v>81</v>
      </c>
    </row>
    <row r="391" s="2" customFormat="1" ht="33" customHeight="1">
      <c r="A391" s="39"/>
      <c r="B391" s="40"/>
      <c r="C391" s="228" t="s">
        <v>702</v>
      </c>
      <c r="D391" s="228" t="s">
        <v>243</v>
      </c>
      <c r="E391" s="229" t="s">
        <v>703</v>
      </c>
      <c r="F391" s="230" t="s">
        <v>704</v>
      </c>
      <c r="G391" s="231" t="s">
        <v>263</v>
      </c>
      <c r="H391" s="232">
        <v>12</v>
      </c>
      <c r="I391" s="233"/>
      <c r="J391" s="234">
        <f>ROUND(I391*H391,2)</f>
        <v>0</v>
      </c>
      <c r="K391" s="235"/>
      <c r="L391" s="45"/>
      <c r="M391" s="236" t="s">
        <v>1</v>
      </c>
      <c r="N391" s="237" t="s">
        <v>38</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641</v>
      </c>
      <c r="AT391" s="240" t="s">
        <v>243</v>
      </c>
      <c r="AU391" s="240" t="s">
        <v>81</v>
      </c>
      <c r="AY391" s="18" t="s">
        <v>241</v>
      </c>
      <c r="BE391" s="241">
        <f>IF(N391="základní",J391,0)</f>
        <v>0</v>
      </c>
      <c r="BF391" s="241">
        <f>IF(N391="snížená",J391,0)</f>
        <v>0</v>
      </c>
      <c r="BG391" s="241">
        <f>IF(N391="zákl. přenesená",J391,0)</f>
        <v>0</v>
      </c>
      <c r="BH391" s="241">
        <f>IF(N391="sníž. přenesená",J391,0)</f>
        <v>0</v>
      </c>
      <c r="BI391" s="241">
        <f>IF(N391="nulová",J391,0)</f>
        <v>0</v>
      </c>
      <c r="BJ391" s="18" t="s">
        <v>81</v>
      </c>
      <c r="BK391" s="241">
        <f>ROUND(I391*H391,2)</f>
        <v>0</v>
      </c>
      <c r="BL391" s="18" t="s">
        <v>641</v>
      </c>
      <c r="BM391" s="240" t="s">
        <v>705</v>
      </c>
    </row>
    <row r="392" s="2" customFormat="1">
      <c r="A392" s="39"/>
      <c r="B392" s="40"/>
      <c r="C392" s="41"/>
      <c r="D392" s="242" t="s">
        <v>248</v>
      </c>
      <c r="E392" s="41"/>
      <c r="F392" s="243" t="s">
        <v>704</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248</v>
      </c>
      <c r="AU392" s="18" t="s">
        <v>81</v>
      </c>
    </row>
    <row r="393" s="2" customFormat="1" ht="24.15" customHeight="1">
      <c r="A393" s="39"/>
      <c r="B393" s="40"/>
      <c r="C393" s="247" t="s">
        <v>466</v>
      </c>
      <c r="D393" s="247" t="s">
        <v>260</v>
      </c>
      <c r="E393" s="248" t="s">
        <v>706</v>
      </c>
      <c r="F393" s="249" t="s">
        <v>707</v>
      </c>
      <c r="G393" s="250" t="s">
        <v>267</v>
      </c>
      <c r="H393" s="251">
        <v>485</v>
      </c>
      <c r="I393" s="252"/>
      <c r="J393" s="253">
        <f>ROUND(I393*H393,2)</f>
        <v>0</v>
      </c>
      <c r="K393" s="254"/>
      <c r="L393" s="255"/>
      <c r="M393" s="256" t="s">
        <v>1</v>
      </c>
      <c r="N393" s="257" t="s">
        <v>38</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641</v>
      </c>
      <c r="AT393" s="240" t="s">
        <v>260</v>
      </c>
      <c r="AU393" s="240" t="s">
        <v>81</v>
      </c>
      <c r="AY393" s="18" t="s">
        <v>241</v>
      </c>
      <c r="BE393" s="241">
        <f>IF(N393="základní",J393,0)</f>
        <v>0</v>
      </c>
      <c r="BF393" s="241">
        <f>IF(N393="snížená",J393,0)</f>
        <v>0</v>
      </c>
      <c r="BG393" s="241">
        <f>IF(N393="zákl. přenesená",J393,0)</f>
        <v>0</v>
      </c>
      <c r="BH393" s="241">
        <f>IF(N393="sníž. přenesená",J393,0)</f>
        <v>0</v>
      </c>
      <c r="BI393" s="241">
        <f>IF(N393="nulová",J393,0)</f>
        <v>0</v>
      </c>
      <c r="BJ393" s="18" t="s">
        <v>81</v>
      </c>
      <c r="BK393" s="241">
        <f>ROUND(I393*H393,2)</f>
        <v>0</v>
      </c>
      <c r="BL393" s="18" t="s">
        <v>641</v>
      </c>
      <c r="BM393" s="240" t="s">
        <v>708</v>
      </c>
    </row>
    <row r="394" s="2" customFormat="1">
      <c r="A394" s="39"/>
      <c r="B394" s="40"/>
      <c r="C394" s="41"/>
      <c r="D394" s="242" t="s">
        <v>248</v>
      </c>
      <c r="E394" s="41"/>
      <c r="F394" s="243" t="s">
        <v>707</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248</v>
      </c>
      <c r="AU394" s="18" t="s">
        <v>81</v>
      </c>
    </row>
    <row r="395" s="2" customFormat="1" ht="24.15" customHeight="1">
      <c r="A395" s="39"/>
      <c r="B395" s="40"/>
      <c r="C395" s="247" t="s">
        <v>709</v>
      </c>
      <c r="D395" s="247" t="s">
        <v>260</v>
      </c>
      <c r="E395" s="248" t="s">
        <v>710</v>
      </c>
      <c r="F395" s="249" t="s">
        <v>711</v>
      </c>
      <c r="G395" s="250" t="s">
        <v>263</v>
      </c>
      <c r="H395" s="251">
        <v>485</v>
      </c>
      <c r="I395" s="252"/>
      <c r="J395" s="253">
        <f>ROUND(I395*H395,2)</f>
        <v>0</v>
      </c>
      <c r="K395" s="254"/>
      <c r="L395" s="255"/>
      <c r="M395" s="256" t="s">
        <v>1</v>
      </c>
      <c r="N395" s="257" t="s">
        <v>38</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641</v>
      </c>
      <c r="AT395" s="240" t="s">
        <v>260</v>
      </c>
      <c r="AU395" s="240" t="s">
        <v>81</v>
      </c>
      <c r="AY395" s="18" t="s">
        <v>241</v>
      </c>
      <c r="BE395" s="241">
        <f>IF(N395="základní",J395,0)</f>
        <v>0</v>
      </c>
      <c r="BF395" s="241">
        <f>IF(N395="snížená",J395,0)</f>
        <v>0</v>
      </c>
      <c r="BG395" s="241">
        <f>IF(N395="zákl. přenesená",J395,0)</f>
        <v>0</v>
      </c>
      <c r="BH395" s="241">
        <f>IF(N395="sníž. přenesená",J395,0)</f>
        <v>0</v>
      </c>
      <c r="BI395" s="241">
        <f>IF(N395="nulová",J395,0)</f>
        <v>0</v>
      </c>
      <c r="BJ395" s="18" t="s">
        <v>81</v>
      </c>
      <c r="BK395" s="241">
        <f>ROUND(I395*H395,2)</f>
        <v>0</v>
      </c>
      <c r="BL395" s="18" t="s">
        <v>641</v>
      </c>
      <c r="BM395" s="240" t="s">
        <v>712</v>
      </c>
    </row>
    <row r="396" s="2" customFormat="1">
      <c r="A396" s="39"/>
      <c r="B396" s="40"/>
      <c r="C396" s="41"/>
      <c r="D396" s="242" t="s">
        <v>248</v>
      </c>
      <c r="E396" s="41"/>
      <c r="F396" s="243" t="s">
        <v>711</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248</v>
      </c>
      <c r="AU396" s="18" t="s">
        <v>81</v>
      </c>
    </row>
    <row r="397" s="2" customFormat="1" ht="33" customHeight="1">
      <c r="A397" s="39"/>
      <c r="B397" s="40"/>
      <c r="C397" s="247" t="s">
        <v>469</v>
      </c>
      <c r="D397" s="247" t="s">
        <v>260</v>
      </c>
      <c r="E397" s="248" t="s">
        <v>713</v>
      </c>
      <c r="F397" s="249" t="s">
        <v>714</v>
      </c>
      <c r="G397" s="250" t="s">
        <v>267</v>
      </c>
      <c r="H397" s="251">
        <v>10</v>
      </c>
      <c r="I397" s="252"/>
      <c r="J397" s="253">
        <f>ROUND(I397*H397,2)</f>
        <v>0</v>
      </c>
      <c r="K397" s="254"/>
      <c r="L397" s="255"/>
      <c r="M397" s="256" t="s">
        <v>1</v>
      </c>
      <c r="N397" s="257" t="s">
        <v>38</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641</v>
      </c>
      <c r="AT397" s="240" t="s">
        <v>260</v>
      </c>
      <c r="AU397" s="240" t="s">
        <v>81</v>
      </c>
      <c r="AY397" s="18" t="s">
        <v>241</v>
      </c>
      <c r="BE397" s="241">
        <f>IF(N397="základní",J397,0)</f>
        <v>0</v>
      </c>
      <c r="BF397" s="241">
        <f>IF(N397="snížená",J397,0)</f>
        <v>0</v>
      </c>
      <c r="BG397" s="241">
        <f>IF(N397="zákl. přenesená",J397,0)</f>
        <v>0</v>
      </c>
      <c r="BH397" s="241">
        <f>IF(N397="sníž. přenesená",J397,0)</f>
        <v>0</v>
      </c>
      <c r="BI397" s="241">
        <f>IF(N397="nulová",J397,0)</f>
        <v>0</v>
      </c>
      <c r="BJ397" s="18" t="s">
        <v>81</v>
      </c>
      <c r="BK397" s="241">
        <f>ROUND(I397*H397,2)</f>
        <v>0</v>
      </c>
      <c r="BL397" s="18" t="s">
        <v>641</v>
      </c>
      <c r="BM397" s="240" t="s">
        <v>627</v>
      </c>
    </row>
    <row r="398" s="2" customFormat="1">
      <c r="A398" s="39"/>
      <c r="B398" s="40"/>
      <c r="C398" s="41"/>
      <c r="D398" s="242" t="s">
        <v>248</v>
      </c>
      <c r="E398" s="41"/>
      <c r="F398" s="243" t="s">
        <v>714</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248</v>
      </c>
      <c r="AU398" s="18" t="s">
        <v>81</v>
      </c>
    </row>
    <row r="399" s="2" customFormat="1" ht="44.25" customHeight="1">
      <c r="A399" s="39"/>
      <c r="B399" s="40"/>
      <c r="C399" s="247" t="s">
        <v>715</v>
      </c>
      <c r="D399" s="247" t="s">
        <v>260</v>
      </c>
      <c r="E399" s="248" t="s">
        <v>716</v>
      </c>
      <c r="F399" s="249" t="s">
        <v>717</v>
      </c>
      <c r="G399" s="250" t="s">
        <v>267</v>
      </c>
      <c r="H399" s="251">
        <v>112</v>
      </c>
      <c r="I399" s="252"/>
      <c r="J399" s="253">
        <f>ROUND(I399*H399,2)</f>
        <v>0</v>
      </c>
      <c r="K399" s="254"/>
      <c r="L399" s="255"/>
      <c r="M399" s="256" t="s">
        <v>1</v>
      </c>
      <c r="N399" s="257" t="s">
        <v>38</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641</v>
      </c>
      <c r="AT399" s="240" t="s">
        <v>260</v>
      </c>
      <c r="AU399" s="240" t="s">
        <v>81</v>
      </c>
      <c r="AY399" s="18" t="s">
        <v>241</v>
      </c>
      <c r="BE399" s="241">
        <f>IF(N399="základní",J399,0)</f>
        <v>0</v>
      </c>
      <c r="BF399" s="241">
        <f>IF(N399="snížená",J399,0)</f>
        <v>0</v>
      </c>
      <c r="BG399" s="241">
        <f>IF(N399="zákl. přenesená",J399,0)</f>
        <v>0</v>
      </c>
      <c r="BH399" s="241">
        <f>IF(N399="sníž. přenesená",J399,0)</f>
        <v>0</v>
      </c>
      <c r="BI399" s="241">
        <f>IF(N399="nulová",J399,0)</f>
        <v>0</v>
      </c>
      <c r="BJ399" s="18" t="s">
        <v>81</v>
      </c>
      <c r="BK399" s="241">
        <f>ROUND(I399*H399,2)</f>
        <v>0</v>
      </c>
      <c r="BL399" s="18" t="s">
        <v>641</v>
      </c>
      <c r="BM399" s="240" t="s">
        <v>718</v>
      </c>
    </row>
    <row r="400" s="2" customFormat="1">
      <c r="A400" s="39"/>
      <c r="B400" s="40"/>
      <c r="C400" s="41"/>
      <c r="D400" s="242" t="s">
        <v>248</v>
      </c>
      <c r="E400" s="41"/>
      <c r="F400" s="243" t="s">
        <v>717</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248</v>
      </c>
      <c r="AU400" s="18" t="s">
        <v>81</v>
      </c>
    </row>
    <row r="401" s="2" customFormat="1" ht="16.5" customHeight="1">
      <c r="A401" s="39"/>
      <c r="B401" s="40"/>
      <c r="C401" s="228" t="s">
        <v>473</v>
      </c>
      <c r="D401" s="228" t="s">
        <v>243</v>
      </c>
      <c r="E401" s="229" t="s">
        <v>399</v>
      </c>
      <c r="F401" s="230" t="s">
        <v>400</v>
      </c>
      <c r="G401" s="231" t="s">
        <v>263</v>
      </c>
      <c r="H401" s="232">
        <v>6</v>
      </c>
      <c r="I401" s="233"/>
      <c r="J401" s="234">
        <f>ROUND(I401*H401,2)</f>
        <v>0</v>
      </c>
      <c r="K401" s="235"/>
      <c r="L401" s="45"/>
      <c r="M401" s="236" t="s">
        <v>1</v>
      </c>
      <c r="N401" s="237" t="s">
        <v>38</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641</v>
      </c>
      <c r="AT401" s="240" t="s">
        <v>243</v>
      </c>
      <c r="AU401" s="240" t="s">
        <v>81</v>
      </c>
      <c r="AY401" s="18" t="s">
        <v>241</v>
      </c>
      <c r="BE401" s="241">
        <f>IF(N401="základní",J401,0)</f>
        <v>0</v>
      </c>
      <c r="BF401" s="241">
        <f>IF(N401="snížená",J401,0)</f>
        <v>0</v>
      </c>
      <c r="BG401" s="241">
        <f>IF(N401="zákl. přenesená",J401,0)</f>
        <v>0</v>
      </c>
      <c r="BH401" s="241">
        <f>IF(N401="sníž. přenesená",J401,0)</f>
        <v>0</v>
      </c>
      <c r="BI401" s="241">
        <f>IF(N401="nulová",J401,0)</f>
        <v>0</v>
      </c>
      <c r="BJ401" s="18" t="s">
        <v>81</v>
      </c>
      <c r="BK401" s="241">
        <f>ROUND(I401*H401,2)</f>
        <v>0</v>
      </c>
      <c r="BL401" s="18" t="s">
        <v>641</v>
      </c>
      <c r="BM401" s="240" t="s">
        <v>719</v>
      </c>
    </row>
    <row r="402" s="2" customFormat="1">
      <c r="A402" s="39"/>
      <c r="B402" s="40"/>
      <c r="C402" s="41"/>
      <c r="D402" s="242" t="s">
        <v>248</v>
      </c>
      <c r="E402" s="41"/>
      <c r="F402" s="243" t="s">
        <v>400</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248</v>
      </c>
      <c r="AU402" s="18" t="s">
        <v>81</v>
      </c>
    </row>
    <row r="403" s="2" customFormat="1" ht="21.75" customHeight="1">
      <c r="A403" s="39"/>
      <c r="B403" s="40"/>
      <c r="C403" s="228" t="s">
        <v>720</v>
      </c>
      <c r="D403" s="228" t="s">
        <v>243</v>
      </c>
      <c r="E403" s="229" t="s">
        <v>721</v>
      </c>
      <c r="F403" s="230" t="s">
        <v>722</v>
      </c>
      <c r="G403" s="231" t="s">
        <v>267</v>
      </c>
      <c r="H403" s="232">
        <v>635</v>
      </c>
      <c r="I403" s="233"/>
      <c r="J403" s="234">
        <f>ROUND(I403*H403,2)</f>
        <v>0</v>
      </c>
      <c r="K403" s="235"/>
      <c r="L403" s="45"/>
      <c r="M403" s="236" t="s">
        <v>1</v>
      </c>
      <c r="N403" s="237" t="s">
        <v>38</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641</v>
      </c>
      <c r="AT403" s="240" t="s">
        <v>243</v>
      </c>
      <c r="AU403" s="240" t="s">
        <v>81</v>
      </c>
      <c r="AY403" s="18" t="s">
        <v>241</v>
      </c>
      <c r="BE403" s="241">
        <f>IF(N403="základní",J403,0)</f>
        <v>0</v>
      </c>
      <c r="BF403" s="241">
        <f>IF(N403="snížená",J403,0)</f>
        <v>0</v>
      </c>
      <c r="BG403" s="241">
        <f>IF(N403="zákl. přenesená",J403,0)</f>
        <v>0</v>
      </c>
      <c r="BH403" s="241">
        <f>IF(N403="sníž. přenesená",J403,0)</f>
        <v>0</v>
      </c>
      <c r="BI403" s="241">
        <f>IF(N403="nulová",J403,0)</f>
        <v>0</v>
      </c>
      <c r="BJ403" s="18" t="s">
        <v>81</v>
      </c>
      <c r="BK403" s="241">
        <f>ROUND(I403*H403,2)</f>
        <v>0</v>
      </c>
      <c r="BL403" s="18" t="s">
        <v>641</v>
      </c>
      <c r="BM403" s="240" t="s">
        <v>723</v>
      </c>
    </row>
    <row r="404" s="2" customFormat="1">
      <c r="A404" s="39"/>
      <c r="B404" s="40"/>
      <c r="C404" s="41"/>
      <c r="D404" s="242" t="s">
        <v>248</v>
      </c>
      <c r="E404" s="41"/>
      <c r="F404" s="243" t="s">
        <v>722</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248</v>
      </c>
      <c r="AU404" s="18" t="s">
        <v>81</v>
      </c>
    </row>
    <row r="405" s="2" customFormat="1" ht="16.5" customHeight="1">
      <c r="A405" s="39"/>
      <c r="B405" s="40"/>
      <c r="C405" s="228" t="s">
        <v>476</v>
      </c>
      <c r="D405" s="228" t="s">
        <v>243</v>
      </c>
      <c r="E405" s="229" t="s">
        <v>724</v>
      </c>
      <c r="F405" s="230" t="s">
        <v>725</v>
      </c>
      <c r="G405" s="231" t="s">
        <v>267</v>
      </c>
      <c r="H405" s="232">
        <v>1055</v>
      </c>
      <c r="I405" s="233"/>
      <c r="J405" s="234">
        <f>ROUND(I405*H405,2)</f>
        <v>0</v>
      </c>
      <c r="K405" s="235"/>
      <c r="L405" s="45"/>
      <c r="M405" s="236" t="s">
        <v>1</v>
      </c>
      <c r="N405" s="237" t="s">
        <v>38</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641</v>
      </c>
      <c r="AT405" s="240" t="s">
        <v>243</v>
      </c>
      <c r="AU405" s="240" t="s">
        <v>81</v>
      </c>
      <c r="AY405" s="18" t="s">
        <v>241</v>
      </c>
      <c r="BE405" s="241">
        <f>IF(N405="základní",J405,0)</f>
        <v>0</v>
      </c>
      <c r="BF405" s="241">
        <f>IF(N405="snížená",J405,0)</f>
        <v>0</v>
      </c>
      <c r="BG405" s="241">
        <f>IF(N405="zákl. přenesená",J405,0)</f>
        <v>0</v>
      </c>
      <c r="BH405" s="241">
        <f>IF(N405="sníž. přenesená",J405,0)</f>
        <v>0</v>
      </c>
      <c r="BI405" s="241">
        <f>IF(N405="nulová",J405,0)</f>
        <v>0</v>
      </c>
      <c r="BJ405" s="18" t="s">
        <v>81</v>
      </c>
      <c r="BK405" s="241">
        <f>ROUND(I405*H405,2)</f>
        <v>0</v>
      </c>
      <c r="BL405" s="18" t="s">
        <v>641</v>
      </c>
      <c r="BM405" s="240" t="s">
        <v>726</v>
      </c>
    </row>
    <row r="406" s="2" customFormat="1">
      <c r="A406" s="39"/>
      <c r="B406" s="40"/>
      <c r="C406" s="41"/>
      <c r="D406" s="242" t="s">
        <v>248</v>
      </c>
      <c r="E406" s="41"/>
      <c r="F406" s="243" t="s">
        <v>725</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248</v>
      </c>
      <c r="AU406" s="18" t="s">
        <v>81</v>
      </c>
    </row>
    <row r="407" s="2" customFormat="1" ht="16.5" customHeight="1">
      <c r="A407" s="39"/>
      <c r="B407" s="40"/>
      <c r="C407" s="247" t="s">
        <v>727</v>
      </c>
      <c r="D407" s="247" t="s">
        <v>260</v>
      </c>
      <c r="E407" s="248" t="s">
        <v>728</v>
      </c>
      <c r="F407" s="249" t="s">
        <v>729</v>
      </c>
      <c r="G407" s="250" t="s">
        <v>267</v>
      </c>
      <c r="H407" s="251">
        <v>1000</v>
      </c>
      <c r="I407" s="252"/>
      <c r="J407" s="253">
        <f>ROUND(I407*H407,2)</f>
        <v>0</v>
      </c>
      <c r="K407" s="254"/>
      <c r="L407" s="255"/>
      <c r="M407" s="256" t="s">
        <v>1</v>
      </c>
      <c r="N407" s="257" t="s">
        <v>38</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641</v>
      </c>
      <c r="AT407" s="240" t="s">
        <v>260</v>
      </c>
      <c r="AU407" s="240" t="s">
        <v>81</v>
      </c>
      <c r="AY407" s="18" t="s">
        <v>241</v>
      </c>
      <c r="BE407" s="241">
        <f>IF(N407="základní",J407,0)</f>
        <v>0</v>
      </c>
      <c r="BF407" s="241">
        <f>IF(N407="snížená",J407,0)</f>
        <v>0</v>
      </c>
      <c r="BG407" s="241">
        <f>IF(N407="zákl. přenesená",J407,0)</f>
        <v>0</v>
      </c>
      <c r="BH407" s="241">
        <f>IF(N407="sníž. přenesená",J407,0)</f>
        <v>0</v>
      </c>
      <c r="BI407" s="241">
        <f>IF(N407="nulová",J407,0)</f>
        <v>0</v>
      </c>
      <c r="BJ407" s="18" t="s">
        <v>81</v>
      </c>
      <c r="BK407" s="241">
        <f>ROUND(I407*H407,2)</f>
        <v>0</v>
      </c>
      <c r="BL407" s="18" t="s">
        <v>641</v>
      </c>
      <c r="BM407" s="240" t="s">
        <v>730</v>
      </c>
    </row>
    <row r="408" s="2" customFormat="1">
      <c r="A408" s="39"/>
      <c r="B408" s="40"/>
      <c r="C408" s="41"/>
      <c r="D408" s="242" t="s">
        <v>248</v>
      </c>
      <c r="E408" s="41"/>
      <c r="F408" s="243" t="s">
        <v>729</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248</v>
      </c>
      <c r="AU408" s="18" t="s">
        <v>81</v>
      </c>
    </row>
    <row r="409" s="2" customFormat="1" ht="24.15" customHeight="1">
      <c r="A409" s="39"/>
      <c r="B409" s="40"/>
      <c r="C409" s="247" t="s">
        <v>480</v>
      </c>
      <c r="D409" s="247" t="s">
        <v>260</v>
      </c>
      <c r="E409" s="248" t="s">
        <v>731</v>
      </c>
      <c r="F409" s="249" t="s">
        <v>732</v>
      </c>
      <c r="G409" s="250" t="s">
        <v>733</v>
      </c>
      <c r="H409" s="251">
        <v>2</v>
      </c>
      <c r="I409" s="252"/>
      <c r="J409" s="253">
        <f>ROUND(I409*H409,2)</f>
        <v>0</v>
      </c>
      <c r="K409" s="254"/>
      <c r="L409" s="255"/>
      <c r="M409" s="256" t="s">
        <v>1</v>
      </c>
      <c r="N409" s="257" t="s">
        <v>38</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641</v>
      </c>
      <c r="AT409" s="240" t="s">
        <v>260</v>
      </c>
      <c r="AU409" s="240" t="s">
        <v>81</v>
      </c>
      <c r="AY409" s="18" t="s">
        <v>241</v>
      </c>
      <c r="BE409" s="241">
        <f>IF(N409="základní",J409,0)</f>
        <v>0</v>
      </c>
      <c r="BF409" s="241">
        <f>IF(N409="snížená",J409,0)</f>
        <v>0</v>
      </c>
      <c r="BG409" s="241">
        <f>IF(N409="zákl. přenesená",J409,0)</f>
        <v>0</v>
      </c>
      <c r="BH409" s="241">
        <f>IF(N409="sníž. přenesená",J409,0)</f>
        <v>0</v>
      </c>
      <c r="BI409" s="241">
        <f>IF(N409="nulová",J409,0)</f>
        <v>0</v>
      </c>
      <c r="BJ409" s="18" t="s">
        <v>81</v>
      </c>
      <c r="BK409" s="241">
        <f>ROUND(I409*H409,2)</f>
        <v>0</v>
      </c>
      <c r="BL409" s="18" t="s">
        <v>641</v>
      </c>
      <c r="BM409" s="240" t="s">
        <v>734</v>
      </c>
    </row>
    <row r="410" s="2" customFormat="1">
      <c r="A410" s="39"/>
      <c r="B410" s="40"/>
      <c r="C410" s="41"/>
      <c r="D410" s="242" t="s">
        <v>248</v>
      </c>
      <c r="E410" s="41"/>
      <c r="F410" s="243" t="s">
        <v>732</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248</v>
      </c>
      <c r="AU410" s="18" t="s">
        <v>81</v>
      </c>
    </row>
    <row r="411" s="2" customFormat="1" ht="24.15" customHeight="1">
      <c r="A411" s="39"/>
      <c r="B411" s="40"/>
      <c r="C411" s="228" t="s">
        <v>735</v>
      </c>
      <c r="D411" s="228" t="s">
        <v>243</v>
      </c>
      <c r="E411" s="229" t="s">
        <v>736</v>
      </c>
      <c r="F411" s="230" t="s">
        <v>737</v>
      </c>
      <c r="G411" s="231" t="s">
        <v>263</v>
      </c>
      <c r="H411" s="232">
        <v>8</v>
      </c>
      <c r="I411" s="233"/>
      <c r="J411" s="234">
        <f>ROUND(I411*H411,2)</f>
        <v>0</v>
      </c>
      <c r="K411" s="235"/>
      <c r="L411" s="45"/>
      <c r="M411" s="236" t="s">
        <v>1</v>
      </c>
      <c r="N411" s="237" t="s">
        <v>38</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641</v>
      </c>
      <c r="AT411" s="240" t="s">
        <v>243</v>
      </c>
      <c r="AU411" s="240" t="s">
        <v>81</v>
      </c>
      <c r="AY411" s="18" t="s">
        <v>241</v>
      </c>
      <c r="BE411" s="241">
        <f>IF(N411="základní",J411,0)</f>
        <v>0</v>
      </c>
      <c r="BF411" s="241">
        <f>IF(N411="snížená",J411,0)</f>
        <v>0</v>
      </c>
      <c r="BG411" s="241">
        <f>IF(N411="zákl. přenesená",J411,0)</f>
        <v>0</v>
      </c>
      <c r="BH411" s="241">
        <f>IF(N411="sníž. přenesená",J411,0)</f>
        <v>0</v>
      </c>
      <c r="BI411" s="241">
        <f>IF(N411="nulová",J411,0)</f>
        <v>0</v>
      </c>
      <c r="BJ411" s="18" t="s">
        <v>81</v>
      </c>
      <c r="BK411" s="241">
        <f>ROUND(I411*H411,2)</f>
        <v>0</v>
      </c>
      <c r="BL411" s="18" t="s">
        <v>641</v>
      </c>
      <c r="BM411" s="240" t="s">
        <v>738</v>
      </c>
    </row>
    <row r="412" s="2" customFormat="1">
      <c r="A412" s="39"/>
      <c r="B412" s="40"/>
      <c r="C412" s="41"/>
      <c r="D412" s="242" t="s">
        <v>248</v>
      </c>
      <c r="E412" s="41"/>
      <c r="F412" s="243" t="s">
        <v>737</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248</v>
      </c>
      <c r="AU412" s="18" t="s">
        <v>81</v>
      </c>
    </row>
    <row r="413" s="2" customFormat="1" ht="16.5" customHeight="1">
      <c r="A413" s="39"/>
      <c r="B413" s="40"/>
      <c r="C413" s="228" t="s">
        <v>483</v>
      </c>
      <c r="D413" s="228" t="s">
        <v>243</v>
      </c>
      <c r="E413" s="229" t="s">
        <v>739</v>
      </c>
      <c r="F413" s="230" t="s">
        <v>740</v>
      </c>
      <c r="G413" s="231" t="s">
        <v>263</v>
      </c>
      <c r="H413" s="232">
        <v>55</v>
      </c>
      <c r="I413" s="233"/>
      <c r="J413" s="234">
        <f>ROUND(I413*H413,2)</f>
        <v>0</v>
      </c>
      <c r="K413" s="235"/>
      <c r="L413" s="45"/>
      <c r="M413" s="236" t="s">
        <v>1</v>
      </c>
      <c r="N413" s="237" t="s">
        <v>38</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641</v>
      </c>
      <c r="AT413" s="240" t="s">
        <v>243</v>
      </c>
      <c r="AU413" s="240" t="s">
        <v>81</v>
      </c>
      <c r="AY413" s="18" t="s">
        <v>241</v>
      </c>
      <c r="BE413" s="241">
        <f>IF(N413="základní",J413,0)</f>
        <v>0</v>
      </c>
      <c r="BF413" s="241">
        <f>IF(N413="snížená",J413,0)</f>
        <v>0</v>
      </c>
      <c r="BG413" s="241">
        <f>IF(N413="zákl. přenesená",J413,0)</f>
        <v>0</v>
      </c>
      <c r="BH413" s="241">
        <f>IF(N413="sníž. přenesená",J413,0)</f>
        <v>0</v>
      </c>
      <c r="BI413" s="241">
        <f>IF(N413="nulová",J413,0)</f>
        <v>0</v>
      </c>
      <c r="BJ413" s="18" t="s">
        <v>81</v>
      </c>
      <c r="BK413" s="241">
        <f>ROUND(I413*H413,2)</f>
        <v>0</v>
      </c>
      <c r="BL413" s="18" t="s">
        <v>641</v>
      </c>
      <c r="BM413" s="240" t="s">
        <v>741</v>
      </c>
    </row>
    <row r="414" s="2" customFormat="1">
      <c r="A414" s="39"/>
      <c r="B414" s="40"/>
      <c r="C414" s="41"/>
      <c r="D414" s="242" t="s">
        <v>248</v>
      </c>
      <c r="E414" s="41"/>
      <c r="F414" s="243" t="s">
        <v>740</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248</v>
      </c>
      <c r="AU414" s="18" t="s">
        <v>81</v>
      </c>
    </row>
    <row r="415" s="2" customFormat="1" ht="24.15" customHeight="1">
      <c r="A415" s="39"/>
      <c r="B415" s="40"/>
      <c r="C415" s="228" t="s">
        <v>742</v>
      </c>
      <c r="D415" s="228" t="s">
        <v>243</v>
      </c>
      <c r="E415" s="229" t="s">
        <v>743</v>
      </c>
      <c r="F415" s="230" t="s">
        <v>744</v>
      </c>
      <c r="G415" s="231" t="s">
        <v>267</v>
      </c>
      <c r="H415" s="232">
        <v>1129</v>
      </c>
      <c r="I415" s="233"/>
      <c r="J415" s="234">
        <f>ROUND(I415*H415,2)</f>
        <v>0</v>
      </c>
      <c r="K415" s="235"/>
      <c r="L415" s="45"/>
      <c r="M415" s="236" t="s">
        <v>1</v>
      </c>
      <c r="N415" s="237" t="s">
        <v>38</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641</v>
      </c>
      <c r="AT415" s="240" t="s">
        <v>243</v>
      </c>
      <c r="AU415" s="240" t="s">
        <v>81</v>
      </c>
      <c r="AY415" s="18" t="s">
        <v>241</v>
      </c>
      <c r="BE415" s="241">
        <f>IF(N415="základní",J415,0)</f>
        <v>0</v>
      </c>
      <c r="BF415" s="241">
        <f>IF(N415="snížená",J415,0)</f>
        <v>0</v>
      </c>
      <c r="BG415" s="241">
        <f>IF(N415="zákl. přenesená",J415,0)</f>
        <v>0</v>
      </c>
      <c r="BH415" s="241">
        <f>IF(N415="sníž. přenesená",J415,0)</f>
        <v>0</v>
      </c>
      <c r="BI415" s="241">
        <f>IF(N415="nulová",J415,0)</f>
        <v>0</v>
      </c>
      <c r="BJ415" s="18" t="s">
        <v>81</v>
      </c>
      <c r="BK415" s="241">
        <f>ROUND(I415*H415,2)</f>
        <v>0</v>
      </c>
      <c r="BL415" s="18" t="s">
        <v>641</v>
      </c>
      <c r="BM415" s="240" t="s">
        <v>745</v>
      </c>
    </row>
    <row r="416" s="2" customFormat="1">
      <c r="A416" s="39"/>
      <c r="B416" s="40"/>
      <c r="C416" s="41"/>
      <c r="D416" s="242" t="s">
        <v>248</v>
      </c>
      <c r="E416" s="41"/>
      <c r="F416" s="243" t="s">
        <v>744</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248</v>
      </c>
      <c r="AU416" s="18" t="s">
        <v>81</v>
      </c>
    </row>
    <row r="417" s="2" customFormat="1" ht="21.75" customHeight="1">
      <c r="A417" s="39"/>
      <c r="B417" s="40"/>
      <c r="C417" s="228" t="s">
        <v>487</v>
      </c>
      <c r="D417" s="228" t="s">
        <v>243</v>
      </c>
      <c r="E417" s="229" t="s">
        <v>746</v>
      </c>
      <c r="F417" s="230" t="s">
        <v>747</v>
      </c>
      <c r="G417" s="231" t="s">
        <v>263</v>
      </c>
      <c r="H417" s="232">
        <v>13</v>
      </c>
      <c r="I417" s="233"/>
      <c r="J417" s="234">
        <f>ROUND(I417*H417,2)</f>
        <v>0</v>
      </c>
      <c r="K417" s="235"/>
      <c r="L417" s="45"/>
      <c r="M417" s="236" t="s">
        <v>1</v>
      </c>
      <c r="N417" s="237" t="s">
        <v>38</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641</v>
      </c>
      <c r="AT417" s="240" t="s">
        <v>243</v>
      </c>
      <c r="AU417" s="240" t="s">
        <v>81</v>
      </c>
      <c r="AY417" s="18" t="s">
        <v>241</v>
      </c>
      <c r="BE417" s="241">
        <f>IF(N417="základní",J417,0)</f>
        <v>0</v>
      </c>
      <c r="BF417" s="241">
        <f>IF(N417="snížená",J417,0)</f>
        <v>0</v>
      </c>
      <c r="BG417" s="241">
        <f>IF(N417="zákl. přenesená",J417,0)</f>
        <v>0</v>
      </c>
      <c r="BH417" s="241">
        <f>IF(N417="sníž. přenesená",J417,0)</f>
        <v>0</v>
      </c>
      <c r="BI417" s="241">
        <f>IF(N417="nulová",J417,0)</f>
        <v>0</v>
      </c>
      <c r="BJ417" s="18" t="s">
        <v>81</v>
      </c>
      <c r="BK417" s="241">
        <f>ROUND(I417*H417,2)</f>
        <v>0</v>
      </c>
      <c r="BL417" s="18" t="s">
        <v>641</v>
      </c>
      <c r="BM417" s="240" t="s">
        <v>748</v>
      </c>
    </row>
    <row r="418" s="2" customFormat="1">
      <c r="A418" s="39"/>
      <c r="B418" s="40"/>
      <c r="C418" s="41"/>
      <c r="D418" s="242" t="s">
        <v>248</v>
      </c>
      <c r="E418" s="41"/>
      <c r="F418" s="243" t="s">
        <v>747</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248</v>
      </c>
      <c r="AU418" s="18" t="s">
        <v>81</v>
      </c>
    </row>
    <row r="419" s="2" customFormat="1" ht="24.15" customHeight="1">
      <c r="A419" s="39"/>
      <c r="B419" s="40"/>
      <c r="C419" s="228" t="s">
        <v>749</v>
      </c>
      <c r="D419" s="228" t="s">
        <v>243</v>
      </c>
      <c r="E419" s="229" t="s">
        <v>750</v>
      </c>
      <c r="F419" s="230" t="s">
        <v>751</v>
      </c>
      <c r="G419" s="231" t="s">
        <v>263</v>
      </c>
      <c r="H419" s="232">
        <v>13</v>
      </c>
      <c r="I419" s="233"/>
      <c r="J419" s="234">
        <f>ROUND(I419*H419,2)</f>
        <v>0</v>
      </c>
      <c r="K419" s="235"/>
      <c r="L419" s="45"/>
      <c r="M419" s="236" t="s">
        <v>1</v>
      </c>
      <c r="N419" s="237" t="s">
        <v>38</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641</v>
      </c>
      <c r="AT419" s="240" t="s">
        <v>243</v>
      </c>
      <c r="AU419" s="240" t="s">
        <v>81</v>
      </c>
      <c r="AY419" s="18" t="s">
        <v>241</v>
      </c>
      <c r="BE419" s="241">
        <f>IF(N419="základní",J419,0)</f>
        <v>0</v>
      </c>
      <c r="BF419" s="241">
        <f>IF(N419="snížená",J419,0)</f>
        <v>0</v>
      </c>
      <c r="BG419" s="241">
        <f>IF(N419="zákl. přenesená",J419,0)</f>
        <v>0</v>
      </c>
      <c r="BH419" s="241">
        <f>IF(N419="sníž. přenesená",J419,0)</f>
        <v>0</v>
      </c>
      <c r="BI419" s="241">
        <f>IF(N419="nulová",J419,0)</f>
        <v>0</v>
      </c>
      <c r="BJ419" s="18" t="s">
        <v>81</v>
      </c>
      <c r="BK419" s="241">
        <f>ROUND(I419*H419,2)</f>
        <v>0</v>
      </c>
      <c r="BL419" s="18" t="s">
        <v>641</v>
      </c>
      <c r="BM419" s="240" t="s">
        <v>752</v>
      </c>
    </row>
    <row r="420" s="2" customFormat="1">
      <c r="A420" s="39"/>
      <c r="B420" s="40"/>
      <c r="C420" s="41"/>
      <c r="D420" s="242" t="s">
        <v>248</v>
      </c>
      <c r="E420" s="41"/>
      <c r="F420" s="243" t="s">
        <v>751</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248</v>
      </c>
      <c r="AU420" s="18" t="s">
        <v>81</v>
      </c>
    </row>
    <row r="421" s="2" customFormat="1" ht="24.15" customHeight="1">
      <c r="A421" s="39"/>
      <c r="B421" s="40"/>
      <c r="C421" s="228" t="s">
        <v>490</v>
      </c>
      <c r="D421" s="228" t="s">
        <v>243</v>
      </c>
      <c r="E421" s="229" t="s">
        <v>420</v>
      </c>
      <c r="F421" s="230" t="s">
        <v>421</v>
      </c>
      <c r="G421" s="231" t="s">
        <v>263</v>
      </c>
      <c r="H421" s="232">
        <v>9</v>
      </c>
      <c r="I421" s="233"/>
      <c r="J421" s="234">
        <f>ROUND(I421*H421,2)</f>
        <v>0</v>
      </c>
      <c r="K421" s="235"/>
      <c r="L421" s="45"/>
      <c r="M421" s="236" t="s">
        <v>1</v>
      </c>
      <c r="N421" s="237" t="s">
        <v>38</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641</v>
      </c>
      <c r="AT421" s="240" t="s">
        <v>243</v>
      </c>
      <c r="AU421" s="240" t="s">
        <v>81</v>
      </c>
      <c r="AY421" s="18" t="s">
        <v>241</v>
      </c>
      <c r="BE421" s="241">
        <f>IF(N421="základní",J421,0)</f>
        <v>0</v>
      </c>
      <c r="BF421" s="241">
        <f>IF(N421="snížená",J421,0)</f>
        <v>0</v>
      </c>
      <c r="BG421" s="241">
        <f>IF(N421="zákl. přenesená",J421,0)</f>
        <v>0</v>
      </c>
      <c r="BH421" s="241">
        <f>IF(N421="sníž. přenesená",J421,0)</f>
        <v>0</v>
      </c>
      <c r="BI421" s="241">
        <f>IF(N421="nulová",J421,0)</f>
        <v>0</v>
      </c>
      <c r="BJ421" s="18" t="s">
        <v>81</v>
      </c>
      <c r="BK421" s="241">
        <f>ROUND(I421*H421,2)</f>
        <v>0</v>
      </c>
      <c r="BL421" s="18" t="s">
        <v>641</v>
      </c>
      <c r="BM421" s="240" t="s">
        <v>753</v>
      </c>
    </row>
    <row r="422" s="2" customFormat="1">
      <c r="A422" s="39"/>
      <c r="B422" s="40"/>
      <c r="C422" s="41"/>
      <c r="D422" s="242" t="s">
        <v>248</v>
      </c>
      <c r="E422" s="41"/>
      <c r="F422" s="243" t="s">
        <v>421</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248</v>
      </c>
      <c r="AU422" s="18" t="s">
        <v>81</v>
      </c>
    </row>
    <row r="423" s="2" customFormat="1" ht="16.5" customHeight="1">
      <c r="A423" s="39"/>
      <c r="B423" s="40"/>
      <c r="C423" s="228" t="s">
        <v>754</v>
      </c>
      <c r="D423" s="228" t="s">
        <v>243</v>
      </c>
      <c r="E423" s="229" t="s">
        <v>755</v>
      </c>
      <c r="F423" s="230" t="s">
        <v>756</v>
      </c>
      <c r="G423" s="231" t="s">
        <v>263</v>
      </c>
      <c r="H423" s="232">
        <v>16</v>
      </c>
      <c r="I423" s="233"/>
      <c r="J423" s="234">
        <f>ROUND(I423*H423,2)</f>
        <v>0</v>
      </c>
      <c r="K423" s="235"/>
      <c r="L423" s="45"/>
      <c r="M423" s="236" t="s">
        <v>1</v>
      </c>
      <c r="N423" s="237" t="s">
        <v>38</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641</v>
      </c>
      <c r="AT423" s="240" t="s">
        <v>243</v>
      </c>
      <c r="AU423" s="240" t="s">
        <v>81</v>
      </c>
      <c r="AY423" s="18" t="s">
        <v>241</v>
      </c>
      <c r="BE423" s="241">
        <f>IF(N423="základní",J423,0)</f>
        <v>0</v>
      </c>
      <c r="BF423" s="241">
        <f>IF(N423="snížená",J423,0)</f>
        <v>0</v>
      </c>
      <c r="BG423" s="241">
        <f>IF(N423="zákl. přenesená",J423,0)</f>
        <v>0</v>
      </c>
      <c r="BH423" s="241">
        <f>IF(N423="sníž. přenesená",J423,0)</f>
        <v>0</v>
      </c>
      <c r="BI423" s="241">
        <f>IF(N423="nulová",J423,0)</f>
        <v>0</v>
      </c>
      <c r="BJ423" s="18" t="s">
        <v>81</v>
      </c>
      <c r="BK423" s="241">
        <f>ROUND(I423*H423,2)</f>
        <v>0</v>
      </c>
      <c r="BL423" s="18" t="s">
        <v>641</v>
      </c>
      <c r="BM423" s="240" t="s">
        <v>757</v>
      </c>
    </row>
    <row r="424" s="2" customFormat="1">
      <c r="A424" s="39"/>
      <c r="B424" s="40"/>
      <c r="C424" s="41"/>
      <c r="D424" s="242" t="s">
        <v>248</v>
      </c>
      <c r="E424" s="41"/>
      <c r="F424" s="243" t="s">
        <v>756</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248</v>
      </c>
      <c r="AU424" s="18" t="s">
        <v>81</v>
      </c>
    </row>
    <row r="425" s="2" customFormat="1" ht="24.15" customHeight="1">
      <c r="A425" s="39"/>
      <c r="B425" s="40"/>
      <c r="C425" s="228" t="s">
        <v>498</v>
      </c>
      <c r="D425" s="228" t="s">
        <v>243</v>
      </c>
      <c r="E425" s="229" t="s">
        <v>758</v>
      </c>
      <c r="F425" s="230" t="s">
        <v>759</v>
      </c>
      <c r="G425" s="231" t="s">
        <v>263</v>
      </c>
      <c r="H425" s="232">
        <v>18</v>
      </c>
      <c r="I425" s="233"/>
      <c r="J425" s="234">
        <f>ROUND(I425*H425,2)</f>
        <v>0</v>
      </c>
      <c r="K425" s="235"/>
      <c r="L425" s="45"/>
      <c r="M425" s="236" t="s">
        <v>1</v>
      </c>
      <c r="N425" s="237" t="s">
        <v>38</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641</v>
      </c>
      <c r="AT425" s="240" t="s">
        <v>243</v>
      </c>
      <c r="AU425" s="240" t="s">
        <v>81</v>
      </c>
      <c r="AY425" s="18" t="s">
        <v>241</v>
      </c>
      <c r="BE425" s="241">
        <f>IF(N425="základní",J425,0)</f>
        <v>0</v>
      </c>
      <c r="BF425" s="241">
        <f>IF(N425="snížená",J425,0)</f>
        <v>0</v>
      </c>
      <c r="BG425" s="241">
        <f>IF(N425="zákl. přenesená",J425,0)</f>
        <v>0</v>
      </c>
      <c r="BH425" s="241">
        <f>IF(N425="sníž. přenesená",J425,0)</f>
        <v>0</v>
      </c>
      <c r="BI425" s="241">
        <f>IF(N425="nulová",J425,0)</f>
        <v>0</v>
      </c>
      <c r="BJ425" s="18" t="s">
        <v>81</v>
      </c>
      <c r="BK425" s="241">
        <f>ROUND(I425*H425,2)</f>
        <v>0</v>
      </c>
      <c r="BL425" s="18" t="s">
        <v>641</v>
      </c>
      <c r="BM425" s="240" t="s">
        <v>760</v>
      </c>
    </row>
    <row r="426" s="2" customFormat="1">
      <c r="A426" s="39"/>
      <c r="B426" s="40"/>
      <c r="C426" s="41"/>
      <c r="D426" s="242" t="s">
        <v>248</v>
      </c>
      <c r="E426" s="41"/>
      <c r="F426" s="243" t="s">
        <v>759</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248</v>
      </c>
      <c r="AU426" s="18" t="s">
        <v>81</v>
      </c>
    </row>
    <row r="427" s="2" customFormat="1" ht="24.15" customHeight="1">
      <c r="A427" s="39"/>
      <c r="B427" s="40"/>
      <c r="C427" s="228" t="s">
        <v>761</v>
      </c>
      <c r="D427" s="228" t="s">
        <v>243</v>
      </c>
      <c r="E427" s="229" t="s">
        <v>762</v>
      </c>
      <c r="F427" s="230" t="s">
        <v>763</v>
      </c>
      <c r="G427" s="231" t="s">
        <v>263</v>
      </c>
      <c r="H427" s="232">
        <v>16</v>
      </c>
      <c r="I427" s="233"/>
      <c r="J427" s="234">
        <f>ROUND(I427*H427,2)</f>
        <v>0</v>
      </c>
      <c r="K427" s="235"/>
      <c r="L427" s="45"/>
      <c r="M427" s="236" t="s">
        <v>1</v>
      </c>
      <c r="N427" s="237" t="s">
        <v>38</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641</v>
      </c>
      <c r="AT427" s="240" t="s">
        <v>243</v>
      </c>
      <c r="AU427" s="240" t="s">
        <v>81</v>
      </c>
      <c r="AY427" s="18" t="s">
        <v>241</v>
      </c>
      <c r="BE427" s="241">
        <f>IF(N427="základní",J427,0)</f>
        <v>0</v>
      </c>
      <c r="BF427" s="241">
        <f>IF(N427="snížená",J427,0)</f>
        <v>0</v>
      </c>
      <c r="BG427" s="241">
        <f>IF(N427="zákl. přenesená",J427,0)</f>
        <v>0</v>
      </c>
      <c r="BH427" s="241">
        <f>IF(N427="sníž. přenesená",J427,0)</f>
        <v>0</v>
      </c>
      <c r="BI427" s="241">
        <f>IF(N427="nulová",J427,0)</f>
        <v>0</v>
      </c>
      <c r="BJ427" s="18" t="s">
        <v>81</v>
      </c>
      <c r="BK427" s="241">
        <f>ROUND(I427*H427,2)</f>
        <v>0</v>
      </c>
      <c r="BL427" s="18" t="s">
        <v>641</v>
      </c>
      <c r="BM427" s="240" t="s">
        <v>764</v>
      </c>
    </row>
    <row r="428" s="2" customFormat="1">
      <c r="A428" s="39"/>
      <c r="B428" s="40"/>
      <c r="C428" s="41"/>
      <c r="D428" s="242" t="s">
        <v>248</v>
      </c>
      <c r="E428" s="41"/>
      <c r="F428" s="243" t="s">
        <v>763</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248</v>
      </c>
      <c r="AU428" s="18" t="s">
        <v>81</v>
      </c>
    </row>
    <row r="429" s="2" customFormat="1" ht="16.5" customHeight="1">
      <c r="A429" s="39"/>
      <c r="B429" s="40"/>
      <c r="C429" s="228" t="s">
        <v>501</v>
      </c>
      <c r="D429" s="228" t="s">
        <v>243</v>
      </c>
      <c r="E429" s="229" t="s">
        <v>765</v>
      </c>
      <c r="F429" s="230" t="s">
        <v>766</v>
      </c>
      <c r="G429" s="231" t="s">
        <v>263</v>
      </c>
      <c r="H429" s="232">
        <v>2</v>
      </c>
      <c r="I429" s="233"/>
      <c r="J429" s="234">
        <f>ROUND(I429*H429,2)</f>
        <v>0</v>
      </c>
      <c r="K429" s="235"/>
      <c r="L429" s="45"/>
      <c r="M429" s="236" t="s">
        <v>1</v>
      </c>
      <c r="N429" s="237" t="s">
        <v>38</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641</v>
      </c>
      <c r="AT429" s="240" t="s">
        <v>243</v>
      </c>
      <c r="AU429" s="240" t="s">
        <v>81</v>
      </c>
      <c r="AY429" s="18" t="s">
        <v>241</v>
      </c>
      <c r="BE429" s="241">
        <f>IF(N429="základní",J429,0)</f>
        <v>0</v>
      </c>
      <c r="BF429" s="241">
        <f>IF(N429="snížená",J429,0)</f>
        <v>0</v>
      </c>
      <c r="BG429" s="241">
        <f>IF(N429="zákl. přenesená",J429,0)</f>
        <v>0</v>
      </c>
      <c r="BH429" s="241">
        <f>IF(N429="sníž. přenesená",J429,0)</f>
        <v>0</v>
      </c>
      <c r="BI429" s="241">
        <f>IF(N429="nulová",J429,0)</f>
        <v>0</v>
      </c>
      <c r="BJ429" s="18" t="s">
        <v>81</v>
      </c>
      <c r="BK429" s="241">
        <f>ROUND(I429*H429,2)</f>
        <v>0</v>
      </c>
      <c r="BL429" s="18" t="s">
        <v>641</v>
      </c>
      <c r="BM429" s="240" t="s">
        <v>767</v>
      </c>
    </row>
    <row r="430" s="2" customFormat="1">
      <c r="A430" s="39"/>
      <c r="B430" s="40"/>
      <c r="C430" s="41"/>
      <c r="D430" s="242" t="s">
        <v>248</v>
      </c>
      <c r="E430" s="41"/>
      <c r="F430" s="243" t="s">
        <v>766</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248</v>
      </c>
      <c r="AU430" s="18" t="s">
        <v>81</v>
      </c>
    </row>
    <row r="431" s="2" customFormat="1" ht="24.15" customHeight="1">
      <c r="A431" s="39"/>
      <c r="B431" s="40"/>
      <c r="C431" s="228" t="s">
        <v>768</v>
      </c>
      <c r="D431" s="228" t="s">
        <v>243</v>
      </c>
      <c r="E431" s="229" t="s">
        <v>769</v>
      </c>
      <c r="F431" s="230" t="s">
        <v>770</v>
      </c>
      <c r="G431" s="231" t="s">
        <v>263</v>
      </c>
      <c r="H431" s="232">
        <v>2</v>
      </c>
      <c r="I431" s="233"/>
      <c r="J431" s="234">
        <f>ROUND(I431*H431,2)</f>
        <v>0</v>
      </c>
      <c r="K431" s="235"/>
      <c r="L431" s="45"/>
      <c r="M431" s="236" t="s">
        <v>1</v>
      </c>
      <c r="N431" s="237" t="s">
        <v>38</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641</v>
      </c>
      <c r="AT431" s="240" t="s">
        <v>243</v>
      </c>
      <c r="AU431" s="240" t="s">
        <v>81</v>
      </c>
      <c r="AY431" s="18" t="s">
        <v>241</v>
      </c>
      <c r="BE431" s="241">
        <f>IF(N431="základní",J431,0)</f>
        <v>0</v>
      </c>
      <c r="BF431" s="241">
        <f>IF(N431="snížená",J431,0)</f>
        <v>0</v>
      </c>
      <c r="BG431" s="241">
        <f>IF(N431="zákl. přenesená",J431,0)</f>
        <v>0</v>
      </c>
      <c r="BH431" s="241">
        <f>IF(N431="sníž. přenesená",J431,0)</f>
        <v>0</v>
      </c>
      <c r="BI431" s="241">
        <f>IF(N431="nulová",J431,0)</f>
        <v>0</v>
      </c>
      <c r="BJ431" s="18" t="s">
        <v>81</v>
      </c>
      <c r="BK431" s="241">
        <f>ROUND(I431*H431,2)</f>
        <v>0</v>
      </c>
      <c r="BL431" s="18" t="s">
        <v>641</v>
      </c>
      <c r="BM431" s="240" t="s">
        <v>771</v>
      </c>
    </row>
    <row r="432" s="2" customFormat="1">
      <c r="A432" s="39"/>
      <c r="B432" s="40"/>
      <c r="C432" s="41"/>
      <c r="D432" s="242" t="s">
        <v>248</v>
      </c>
      <c r="E432" s="41"/>
      <c r="F432" s="243" t="s">
        <v>770</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248</v>
      </c>
      <c r="AU432" s="18" t="s">
        <v>81</v>
      </c>
    </row>
    <row r="433" s="2" customFormat="1" ht="24.15" customHeight="1">
      <c r="A433" s="39"/>
      <c r="B433" s="40"/>
      <c r="C433" s="228" t="s">
        <v>505</v>
      </c>
      <c r="D433" s="228" t="s">
        <v>243</v>
      </c>
      <c r="E433" s="229" t="s">
        <v>772</v>
      </c>
      <c r="F433" s="230" t="s">
        <v>773</v>
      </c>
      <c r="G433" s="231" t="s">
        <v>263</v>
      </c>
      <c r="H433" s="232">
        <v>7</v>
      </c>
      <c r="I433" s="233"/>
      <c r="J433" s="234">
        <f>ROUND(I433*H433,2)</f>
        <v>0</v>
      </c>
      <c r="K433" s="235"/>
      <c r="L433" s="45"/>
      <c r="M433" s="236" t="s">
        <v>1</v>
      </c>
      <c r="N433" s="237" t="s">
        <v>38</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641</v>
      </c>
      <c r="AT433" s="240" t="s">
        <v>243</v>
      </c>
      <c r="AU433" s="240" t="s">
        <v>81</v>
      </c>
      <c r="AY433" s="18" t="s">
        <v>241</v>
      </c>
      <c r="BE433" s="241">
        <f>IF(N433="základní",J433,0)</f>
        <v>0</v>
      </c>
      <c r="BF433" s="241">
        <f>IF(N433="snížená",J433,0)</f>
        <v>0</v>
      </c>
      <c r="BG433" s="241">
        <f>IF(N433="zákl. přenesená",J433,0)</f>
        <v>0</v>
      </c>
      <c r="BH433" s="241">
        <f>IF(N433="sníž. přenesená",J433,0)</f>
        <v>0</v>
      </c>
      <c r="BI433" s="241">
        <f>IF(N433="nulová",J433,0)</f>
        <v>0</v>
      </c>
      <c r="BJ433" s="18" t="s">
        <v>81</v>
      </c>
      <c r="BK433" s="241">
        <f>ROUND(I433*H433,2)</f>
        <v>0</v>
      </c>
      <c r="BL433" s="18" t="s">
        <v>641</v>
      </c>
      <c r="BM433" s="240" t="s">
        <v>774</v>
      </c>
    </row>
    <row r="434" s="2" customFormat="1">
      <c r="A434" s="39"/>
      <c r="B434" s="40"/>
      <c r="C434" s="41"/>
      <c r="D434" s="242" t="s">
        <v>248</v>
      </c>
      <c r="E434" s="41"/>
      <c r="F434" s="243" t="s">
        <v>773</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248</v>
      </c>
      <c r="AU434" s="18" t="s">
        <v>81</v>
      </c>
    </row>
    <row r="435" s="2" customFormat="1" ht="16.5" customHeight="1">
      <c r="A435" s="39"/>
      <c r="B435" s="40"/>
      <c r="C435" s="228" t="s">
        <v>775</v>
      </c>
      <c r="D435" s="228" t="s">
        <v>243</v>
      </c>
      <c r="E435" s="229" t="s">
        <v>776</v>
      </c>
      <c r="F435" s="230" t="s">
        <v>777</v>
      </c>
      <c r="G435" s="231" t="s">
        <v>263</v>
      </c>
      <c r="H435" s="232">
        <v>6</v>
      </c>
      <c r="I435" s="233"/>
      <c r="J435" s="234">
        <f>ROUND(I435*H435,2)</f>
        <v>0</v>
      </c>
      <c r="K435" s="235"/>
      <c r="L435" s="45"/>
      <c r="M435" s="236" t="s">
        <v>1</v>
      </c>
      <c r="N435" s="237" t="s">
        <v>38</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641</v>
      </c>
      <c r="AT435" s="240" t="s">
        <v>243</v>
      </c>
      <c r="AU435" s="240" t="s">
        <v>81</v>
      </c>
      <c r="AY435" s="18" t="s">
        <v>241</v>
      </c>
      <c r="BE435" s="241">
        <f>IF(N435="základní",J435,0)</f>
        <v>0</v>
      </c>
      <c r="BF435" s="241">
        <f>IF(N435="snížená",J435,0)</f>
        <v>0</v>
      </c>
      <c r="BG435" s="241">
        <f>IF(N435="zákl. přenesená",J435,0)</f>
        <v>0</v>
      </c>
      <c r="BH435" s="241">
        <f>IF(N435="sníž. přenesená",J435,0)</f>
        <v>0</v>
      </c>
      <c r="BI435" s="241">
        <f>IF(N435="nulová",J435,0)</f>
        <v>0</v>
      </c>
      <c r="BJ435" s="18" t="s">
        <v>81</v>
      </c>
      <c r="BK435" s="241">
        <f>ROUND(I435*H435,2)</f>
        <v>0</v>
      </c>
      <c r="BL435" s="18" t="s">
        <v>641</v>
      </c>
      <c r="BM435" s="240" t="s">
        <v>778</v>
      </c>
    </row>
    <row r="436" s="2" customFormat="1">
      <c r="A436" s="39"/>
      <c r="B436" s="40"/>
      <c r="C436" s="41"/>
      <c r="D436" s="242" t="s">
        <v>248</v>
      </c>
      <c r="E436" s="41"/>
      <c r="F436" s="243" t="s">
        <v>777</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248</v>
      </c>
      <c r="AU436" s="18" t="s">
        <v>81</v>
      </c>
    </row>
    <row r="437" s="2" customFormat="1" ht="37.8" customHeight="1">
      <c r="A437" s="39"/>
      <c r="B437" s="40"/>
      <c r="C437" s="228" t="s">
        <v>508</v>
      </c>
      <c r="D437" s="228" t="s">
        <v>243</v>
      </c>
      <c r="E437" s="229" t="s">
        <v>779</v>
      </c>
      <c r="F437" s="230" t="s">
        <v>780</v>
      </c>
      <c r="G437" s="231" t="s">
        <v>267</v>
      </c>
      <c r="H437" s="232">
        <v>620</v>
      </c>
      <c r="I437" s="233"/>
      <c r="J437" s="234">
        <f>ROUND(I437*H437,2)</f>
        <v>0</v>
      </c>
      <c r="K437" s="235"/>
      <c r="L437" s="45"/>
      <c r="M437" s="236" t="s">
        <v>1</v>
      </c>
      <c r="N437" s="237" t="s">
        <v>38</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641</v>
      </c>
      <c r="AT437" s="240" t="s">
        <v>243</v>
      </c>
      <c r="AU437" s="240" t="s">
        <v>81</v>
      </c>
      <c r="AY437" s="18" t="s">
        <v>241</v>
      </c>
      <c r="BE437" s="241">
        <f>IF(N437="základní",J437,0)</f>
        <v>0</v>
      </c>
      <c r="BF437" s="241">
        <f>IF(N437="snížená",J437,0)</f>
        <v>0</v>
      </c>
      <c r="BG437" s="241">
        <f>IF(N437="zákl. přenesená",J437,0)</f>
        <v>0</v>
      </c>
      <c r="BH437" s="241">
        <f>IF(N437="sníž. přenesená",J437,0)</f>
        <v>0</v>
      </c>
      <c r="BI437" s="241">
        <f>IF(N437="nulová",J437,0)</f>
        <v>0</v>
      </c>
      <c r="BJ437" s="18" t="s">
        <v>81</v>
      </c>
      <c r="BK437" s="241">
        <f>ROUND(I437*H437,2)</f>
        <v>0</v>
      </c>
      <c r="BL437" s="18" t="s">
        <v>641</v>
      </c>
      <c r="BM437" s="240" t="s">
        <v>781</v>
      </c>
    </row>
    <row r="438" s="2" customFormat="1">
      <c r="A438" s="39"/>
      <c r="B438" s="40"/>
      <c r="C438" s="41"/>
      <c r="D438" s="242" t="s">
        <v>248</v>
      </c>
      <c r="E438" s="41"/>
      <c r="F438" s="243" t="s">
        <v>780</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248</v>
      </c>
      <c r="AU438" s="18" t="s">
        <v>81</v>
      </c>
    </row>
    <row r="439" s="2" customFormat="1" ht="16.5" customHeight="1">
      <c r="A439" s="39"/>
      <c r="B439" s="40"/>
      <c r="C439" s="228" t="s">
        <v>782</v>
      </c>
      <c r="D439" s="228" t="s">
        <v>243</v>
      </c>
      <c r="E439" s="229" t="s">
        <v>783</v>
      </c>
      <c r="F439" s="230" t="s">
        <v>784</v>
      </c>
      <c r="G439" s="231" t="s">
        <v>263</v>
      </c>
      <c r="H439" s="232">
        <v>40</v>
      </c>
      <c r="I439" s="233"/>
      <c r="J439" s="234">
        <f>ROUND(I439*H439,2)</f>
        <v>0</v>
      </c>
      <c r="K439" s="235"/>
      <c r="L439" s="45"/>
      <c r="M439" s="236" t="s">
        <v>1</v>
      </c>
      <c r="N439" s="237" t="s">
        <v>38</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641</v>
      </c>
      <c r="AT439" s="240" t="s">
        <v>243</v>
      </c>
      <c r="AU439" s="240" t="s">
        <v>81</v>
      </c>
      <c r="AY439" s="18" t="s">
        <v>241</v>
      </c>
      <c r="BE439" s="241">
        <f>IF(N439="základní",J439,0)</f>
        <v>0</v>
      </c>
      <c r="BF439" s="241">
        <f>IF(N439="snížená",J439,0)</f>
        <v>0</v>
      </c>
      <c r="BG439" s="241">
        <f>IF(N439="zákl. přenesená",J439,0)</f>
        <v>0</v>
      </c>
      <c r="BH439" s="241">
        <f>IF(N439="sníž. přenesená",J439,0)</f>
        <v>0</v>
      </c>
      <c r="BI439" s="241">
        <f>IF(N439="nulová",J439,0)</f>
        <v>0</v>
      </c>
      <c r="BJ439" s="18" t="s">
        <v>81</v>
      </c>
      <c r="BK439" s="241">
        <f>ROUND(I439*H439,2)</f>
        <v>0</v>
      </c>
      <c r="BL439" s="18" t="s">
        <v>641</v>
      </c>
      <c r="BM439" s="240" t="s">
        <v>785</v>
      </c>
    </row>
    <row r="440" s="2" customFormat="1">
      <c r="A440" s="39"/>
      <c r="B440" s="40"/>
      <c r="C440" s="41"/>
      <c r="D440" s="242" t="s">
        <v>248</v>
      </c>
      <c r="E440" s="41"/>
      <c r="F440" s="243" t="s">
        <v>784</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248</v>
      </c>
      <c r="AU440" s="18" t="s">
        <v>81</v>
      </c>
    </row>
    <row r="441" s="2" customFormat="1" ht="24.15" customHeight="1">
      <c r="A441" s="39"/>
      <c r="B441" s="40"/>
      <c r="C441" s="247" t="s">
        <v>512</v>
      </c>
      <c r="D441" s="247" t="s">
        <v>260</v>
      </c>
      <c r="E441" s="248" t="s">
        <v>786</v>
      </c>
      <c r="F441" s="249" t="s">
        <v>787</v>
      </c>
      <c r="G441" s="250" t="s">
        <v>267</v>
      </c>
      <c r="H441" s="251">
        <v>122</v>
      </c>
      <c r="I441" s="252"/>
      <c r="J441" s="253">
        <f>ROUND(I441*H441,2)</f>
        <v>0</v>
      </c>
      <c r="K441" s="254"/>
      <c r="L441" s="255"/>
      <c r="M441" s="256" t="s">
        <v>1</v>
      </c>
      <c r="N441" s="257" t="s">
        <v>38</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641</v>
      </c>
      <c r="AT441" s="240" t="s">
        <v>260</v>
      </c>
      <c r="AU441" s="240" t="s">
        <v>81</v>
      </c>
      <c r="AY441" s="18" t="s">
        <v>241</v>
      </c>
      <c r="BE441" s="241">
        <f>IF(N441="základní",J441,0)</f>
        <v>0</v>
      </c>
      <c r="BF441" s="241">
        <f>IF(N441="snížená",J441,0)</f>
        <v>0</v>
      </c>
      <c r="BG441" s="241">
        <f>IF(N441="zákl. přenesená",J441,0)</f>
        <v>0</v>
      </c>
      <c r="BH441" s="241">
        <f>IF(N441="sníž. přenesená",J441,0)</f>
        <v>0</v>
      </c>
      <c r="BI441" s="241">
        <f>IF(N441="nulová",J441,0)</f>
        <v>0</v>
      </c>
      <c r="BJ441" s="18" t="s">
        <v>81</v>
      </c>
      <c r="BK441" s="241">
        <f>ROUND(I441*H441,2)</f>
        <v>0</v>
      </c>
      <c r="BL441" s="18" t="s">
        <v>641</v>
      </c>
      <c r="BM441" s="240" t="s">
        <v>788</v>
      </c>
    </row>
    <row r="442" s="2" customFormat="1">
      <c r="A442" s="39"/>
      <c r="B442" s="40"/>
      <c r="C442" s="41"/>
      <c r="D442" s="242" t="s">
        <v>248</v>
      </c>
      <c r="E442" s="41"/>
      <c r="F442" s="243" t="s">
        <v>787</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248</v>
      </c>
      <c r="AU442" s="18" t="s">
        <v>81</v>
      </c>
    </row>
    <row r="443" s="2" customFormat="1" ht="37.8" customHeight="1">
      <c r="A443" s="39"/>
      <c r="B443" s="40"/>
      <c r="C443" s="247" t="s">
        <v>789</v>
      </c>
      <c r="D443" s="247" t="s">
        <v>260</v>
      </c>
      <c r="E443" s="248" t="s">
        <v>790</v>
      </c>
      <c r="F443" s="249" t="s">
        <v>791</v>
      </c>
      <c r="G443" s="250" t="s">
        <v>267</v>
      </c>
      <c r="H443" s="251">
        <v>500</v>
      </c>
      <c r="I443" s="252"/>
      <c r="J443" s="253">
        <f>ROUND(I443*H443,2)</f>
        <v>0</v>
      </c>
      <c r="K443" s="254"/>
      <c r="L443" s="255"/>
      <c r="M443" s="256" t="s">
        <v>1</v>
      </c>
      <c r="N443" s="257" t="s">
        <v>38</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641</v>
      </c>
      <c r="AT443" s="240" t="s">
        <v>260</v>
      </c>
      <c r="AU443" s="240" t="s">
        <v>81</v>
      </c>
      <c r="AY443" s="18" t="s">
        <v>241</v>
      </c>
      <c r="BE443" s="241">
        <f>IF(N443="základní",J443,0)</f>
        <v>0</v>
      </c>
      <c r="BF443" s="241">
        <f>IF(N443="snížená",J443,0)</f>
        <v>0</v>
      </c>
      <c r="BG443" s="241">
        <f>IF(N443="zákl. přenesená",J443,0)</f>
        <v>0</v>
      </c>
      <c r="BH443" s="241">
        <f>IF(N443="sníž. přenesená",J443,0)</f>
        <v>0</v>
      </c>
      <c r="BI443" s="241">
        <f>IF(N443="nulová",J443,0)</f>
        <v>0</v>
      </c>
      <c r="BJ443" s="18" t="s">
        <v>81</v>
      </c>
      <c r="BK443" s="241">
        <f>ROUND(I443*H443,2)</f>
        <v>0</v>
      </c>
      <c r="BL443" s="18" t="s">
        <v>641</v>
      </c>
      <c r="BM443" s="240" t="s">
        <v>792</v>
      </c>
    </row>
    <row r="444" s="2" customFormat="1">
      <c r="A444" s="39"/>
      <c r="B444" s="40"/>
      <c r="C444" s="41"/>
      <c r="D444" s="242" t="s">
        <v>248</v>
      </c>
      <c r="E444" s="41"/>
      <c r="F444" s="243" t="s">
        <v>791</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248</v>
      </c>
      <c r="AU444" s="18" t="s">
        <v>81</v>
      </c>
    </row>
    <row r="445" s="2" customFormat="1" ht="37.8" customHeight="1">
      <c r="A445" s="39"/>
      <c r="B445" s="40"/>
      <c r="C445" s="247" t="s">
        <v>515</v>
      </c>
      <c r="D445" s="247" t="s">
        <v>260</v>
      </c>
      <c r="E445" s="248" t="s">
        <v>793</v>
      </c>
      <c r="F445" s="249" t="s">
        <v>794</v>
      </c>
      <c r="G445" s="250" t="s">
        <v>267</v>
      </c>
      <c r="H445" s="251">
        <v>200</v>
      </c>
      <c r="I445" s="252"/>
      <c r="J445" s="253">
        <f>ROUND(I445*H445,2)</f>
        <v>0</v>
      </c>
      <c r="K445" s="254"/>
      <c r="L445" s="255"/>
      <c r="M445" s="256" t="s">
        <v>1</v>
      </c>
      <c r="N445" s="257" t="s">
        <v>38</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641</v>
      </c>
      <c r="AT445" s="240" t="s">
        <v>260</v>
      </c>
      <c r="AU445" s="240" t="s">
        <v>81</v>
      </c>
      <c r="AY445" s="18" t="s">
        <v>241</v>
      </c>
      <c r="BE445" s="241">
        <f>IF(N445="základní",J445,0)</f>
        <v>0</v>
      </c>
      <c r="BF445" s="241">
        <f>IF(N445="snížená",J445,0)</f>
        <v>0</v>
      </c>
      <c r="BG445" s="241">
        <f>IF(N445="zákl. přenesená",J445,0)</f>
        <v>0</v>
      </c>
      <c r="BH445" s="241">
        <f>IF(N445="sníž. přenesená",J445,0)</f>
        <v>0</v>
      </c>
      <c r="BI445" s="241">
        <f>IF(N445="nulová",J445,0)</f>
        <v>0</v>
      </c>
      <c r="BJ445" s="18" t="s">
        <v>81</v>
      </c>
      <c r="BK445" s="241">
        <f>ROUND(I445*H445,2)</f>
        <v>0</v>
      </c>
      <c r="BL445" s="18" t="s">
        <v>641</v>
      </c>
      <c r="BM445" s="240" t="s">
        <v>795</v>
      </c>
    </row>
    <row r="446" s="2" customFormat="1">
      <c r="A446" s="39"/>
      <c r="B446" s="40"/>
      <c r="C446" s="41"/>
      <c r="D446" s="242" t="s">
        <v>248</v>
      </c>
      <c r="E446" s="41"/>
      <c r="F446" s="243" t="s">
        <v>794</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248</v>
      </c>
      <c r="AU446" s="18" t="s">
        <v>81</v>
      </c>
    </row>
    <row r="447" s="2" customFormat="1" ht="33" customHeight="1">
      <c r="A447" s="39"/>
      <c r="B447" s="40"/>
      <c r="C447" s="228" t="s">
        <v>796</v>
      </c>
      <c r="D447" s="228" t="s">
        <v>243</v>
      </c>
      <c r="E447" s="229" t="s">
        <v>797</v>
      </c>
      <c r="F447" s="230" t="s">
        <v>798</v>
      </c>
      <c r="G447" s="231" t="s">
        <v>263</v>
      </c>
      <c r="H447" s="232">
        <v>4</v>
      </c>
      <c r="I447" s="233"/>
      <c r="J447" s="234">
        <f>ROUND(I447*H447,2)</f>
        <v>0</v>
      </c>
      <c r="K447" s="235"/>
      <c r="L447" s="45"/>
      <c r="M447" s="236" t="s">
        <v>1</v>
      </c>
      <c r="N447" s="237" t="s">
        <v>38</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641</v>
      </c>
      <c r="AT447" s="240" t="s">
        <v>243</v>
      </c>
      <c r="AU447" s="240" t="s">
        <v>81</v>
      </c>
      <c r="AY447" s="18" t="s">
        <v>241</v>
      </c>
      <c r="BE447" s="241">
        <f>IF(N447="základní",J447,0)</f>
        <v>0</v>
      </c>
      <c r="BF447" s="241">
        <f>IF(N447="snížená",J447,0)</f>
        <v>0</v>
      </c>
      <c r="BG447" s="241">
        <f>IF(N447="zákl. přenesená",J447,0)</f>
        <v>0</v>
      </c>
      <c r="BH447" s="241">
        <f>IF(N447="sníž. přenesená",J447,0)</f>
        <v>0</v>
      </c>
      <c r="BI447" s="241">
        <f>IF(N447="nulová",J447,0)</f>
        <v>0</v>
      </c>
      <c r="BJ447" s="18" t="s">
        <v>81</v>
      </c>
      <c r="BK447" s="241">
        <f>ROUND(I447*H447,2)</f>
        <v>0</v>
      </c>
      <c r="BL447" s="18" t="s">
        <v>641</v>
      </c>
      <c r="BM447" s="240" t="s">
        <v>799</v>
      </c>
    </row>
    <row r="448" s="2" customFormat="1">
      <c r="A448" s="39"/>
      <c r="B448" s="40"/>
      <c r="C448" s="41"/>
      <c r="D448" s="242" t="s">
        <v>248</v>
      </c>
      <c r="E448" s="41"/>
      <c r="F448" s="243" t="s">
        <v>798</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248</v>
      </c>
      <c r="AU448" s="18" t="s">
        <v>81</v>
      </c>
    </row>
    <row r="449" s="2" customFormat="1" ht="24.15" customHeight="1">
      <c r="A449" s="39"/>
      <c r="B449" s="40"/>
      <c r="C449" s="228" t="s">
        <v>519</v>
      </c>
      <c r="D449" s="228" t="s">
        <v>243</v>
      </c>
      <c r="E449" s="229" t="s">
        <v>800</v>
      </c>
      <c r="F449" s="230" t="s">
        <v>801</v>
      </c>
      <c r="G449" s="231" t="s">
        <v>263</v>
      </c>
      <c r="H449" s="232">
        <v>3</v>
      </c>
      <c r="I449" s="233"/>
      <c r="J449" s="234">
        <f>ROUND(I449*H449,2)</f>
        <v>0</v>
      </c>
      <c r="K449" s="235"/>
      <c r="L449" s="45"/>
      <c r="M449" s="236" t="s">
        <v>1</v>
      </c>
      <c r="N449" s="237" t="s">
        <v>38</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641</v>
      </c>
      <c r="AT449" s="240" t="s">
        <v>243</v>
      </c>
      <c r="AU449" s="240" t="s">
        <v>81</v>
      </c>
      <c r="AY449" s="18" t="s">
        <v>241</v>
      </c>
      <c r="BE449" s="241">
        <f>IF(N449="základní",J449,0)</f>
        <v>0</v>
      </c>
      <c r="BF449" s="241">
        <f>IF(N449="snížená",J449,0)</f>
        <v>0</v>
      </c>
      <c r="BG449" s="241">
        <f>IF(N449="zákl. přenesená",J449,0)</f>
        <v>0</v>
      </c>
      <c r="BH449" s="241">
        <f>IF(N449="sníž. přenesená",J449,0)</f>
        <v>0</v>
      </c>
      <c r="BI449" s="241">
        <f>IF(N449="nulová",J449,0)</f>
        <v>0</v>
      </c>
      <c r="BJ449" s="18" t="s">
        <v>81</v>
      </c>
      <c r="BK449" s="241">
        <f>ROUND(I449*H449,2)</f>
        <v>0</v>
      </c>
      <c r="BL449" s="18" t="s">
        <v>641</v>
      </c>
      <c r="BM449" s="240" t="s">
        <v>802</v>
      </c>
    </row>
    <row r="450" s="2" customFormat="1">
      <c r="A450" s="39"/>
      <c r="B450" s="40"/>
      <c r="C450" s="41"/>
      <c r="D450" s="242" t="s">
        <v>248</v>
      </c>
      <c r="E450" s="41"/>
      <c r="F450" s="243" t="s">
        <v>801</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248</v>
      </c>
      <c r="AU450" s="18" t="s">
        <v>81</v>
      </c>
    </row>
    <row r="451" s="2" customFormat="1" ht="24.15" customHeight="1">
      <c r="A451" s="39"/>
      <c r="B451" s="40"/>
      <c r="C451" s="228" t="s">
        <v>803</v>
      </c>
      <c r="D451" s="228" t="s">
        <v>243</v>
      </c>
      <c r="E451" s="229" t="s">
        <v>804</v>
      </c>
      <c r="F451" s="230" t="s">
        <v>805</v>
      </c>
      <c r="G451" s="231" t="s">
        <v>263</v>
      </c>
      <c r="H451" s="232">
        <v>2</v>
      </c>
      <c r="I451" s="233"/>
      <c r="J451" s="234">
        <f>ROUND(I451*H451,2)</f>
        <v>0</v>
      </c>
      <c r="K451" s="235"/>
      <c r="L451" s="45"/>
      <c r="M451" s="236" t="s">
        <v>1</v>
      </c>
      <c r="N451" s="237" t="s">
        <v>38</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641</v>
      </c>
      <c r="AT451" s="240" t="s">
        <v>243</v>
      </c>
      <c r="AU451" s="240" t="s">
        <v>81</v>
      </c>
      <c r="AY451" s="18" t="s">
        <v>241</v>
      </c>
      <c r="BE451" s="241">
        <f>IF(N451="základní",J451,0)</f>
        <v>0</v>
      </c>
      <c r="BF451" s="241">
        <f>IF(N451="snížená",J451,0)</f>
        <v>0</v>
      </c>
      <c r="BG451" s="241">
        <f>IF(N451="zákl. přenesená",J451,0)</f>
        <v>0</v>
      </c>
      <c r="BH451" s="241">
        <f>IF(N451="sníž. přenesená",J451,0)</f>
        <v>0</v>
      </c>
      <c r="BI451" s="241">
        <f>IF(N451="nulová",J451,0)</f>
        <v>0</v>
      </c>
      <c r="BJ451" s="18" t="s">
        <v>81</v>
      </c>
      <c r="BK451" s="241">
        <f>ROUND(I451*H451,2)</f>
        <v>0</v>
      </c>
      <c r="BL451" s="18" t="s">
        <v>641</v>
      </c>
      <c r="BM451" s="240" t="s">
        <v>806</v>
      </c>
    </row>
    <row r="452" s="2" customFormat="1">
      <c r="A452" s="39"/>
      <c r="B452" s="40"/>
      <c r="C452" s="41"/>
      <c r="D452" s="242" t="s">
        <v>248</v>
      </c>
      <c r="E452" s="41"/>
      <c r="F452" s="243" t="s">
        <v>805</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248</v>
      </c>
      <c r="AU452" s="18" t="s">
        <v>81</v>
      </c>
    </row>
    <row r="453" s="2" customFormat="1" ht="24.15" customHeight="1">
      <c r="A453" s="39"/>
      <c r="B453" s="40"/>
      <c r="C453" s="228" t="s">
        <v>522</v>
      </c>
      <c r="D453" s="228" t="s">
        <v>243</v>
      </c>
      <c r="E453" s="229" t="s">
        <v>807</v>
      </c>
      <c r="F453" s="230" t="s">
        <v>808</v>
      </c>
      <c r="G453" s="231" t="s">
        <v>263</v>
      </c>
      <c r="H453" s="232">
        <v>3</v>
      </c>
      <c r="I453" s="233"/>
      <c r="J453" s="234">
        <f>ROUND(I453*H453,2)</f>
        <v>0</v>
      </c>
      <c r="K453" s="235"/>
      <c r="L453" s="45"/>
      <c r="M453" s="236" t="s">
        <v>1</v>
      </c>
      <c r="N453" s="237" t="s">
        <v>38</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641</v>
      </c>
      <c r="AT453" s="240" t="s">
        <v>243</v>
      </c>
      <c r="AU453" s="240" t="s">
        <v>81</v>
      </c>
      <c r="AY453" s="18" t="s">
        <v>241</v>
      </c>
      <c r="BE453" s="241">
        <f>IF(N453="základní",J453,0)</f>
        <v>0</v>
      </c>
      <c r="BF453" s="241">
        <f>IF(N453="snížená",J453,0)</f>
        <v>0</v>
      </c>
      <c r="BG453" s="241">
        <f>IF(N453="zákl. přenesená",J453,0)</f>
        <v>0</v>
      </c>
      <c r="BH453" s="241">
        <f>IF(N453="sníž. přenesená",J453,0)</f>
        <v>0</v>
      </c>
      <c r="BI453" s="241">
        <f>IF(N453="nulová",J453,0)</f>
        <v>0</v>
      </c>
      <c r="BJ453" s="18" t="s">
        <v>81</v>
      </c>
      <c r="BK453" s="241">
        <f>ROUND(I453*H453,2)</f>
        <v>0</v>
      </c>
      <c r="BL453" s="18" t="s">
        <v>641</v>
      </c>
      <c r="BM453" s="240" t="s">
        <v>809</v>
      </c>
    </row>
    <row r="454" s="2" customFormat="1">
      <c r="A454" s="39"/>
      <c r="B454" s="40"/>
      <c r="C454" s="41"/>
      <c r="D454" s="242" t="s">
        <v>248</v>
      </c>
      <c r="E454" s="41"/>
      <c r="F454" s="243" t="s">
        <v>808</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248</v>
      </c>
      <c r="AU454" s="18" t="s">
        <v>81</v>
      </c>
    </row>
    <row r="455" s="2" customFormat="1" ht="37.8" customHeight="1">
      <c r="A455" s="39"/>
      <c r="B455" s="40"/>
      <c r="C455" s="247" t="s">
        <v>810</v>
      </c>
      <c r="D455" s="247" t="s">
        <v>260</v>
      </c>
      <c r="E455" s="248" t="s">
        <v>811</v>
      </c>
      <c r="F455" s="249" t="s">
        <v>812</v>
      </c>
      <c r="G455" s="250" t="s">
        <v>267</v>
      </c>
      <c r="H455" s="251">
        <v>60</v>
      </c>
      <c r="I455" s="252"/>
      <c r="J455" s="253">
        <f>ROUND(I455*H455,2)</f>
        <v>0</v>
      </c>
      <c r="K455" s="254"/>
      <c r="L455" s="255"/>
      <c r="M455" s="256" t="s">
        <v>1</v>
      </c>
      <c r="N455" s="257" t="s">
        <v>38</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641</v>
      </c>
      <c r="AT455" s="240" t="s">
        <v>260</v>
      </c>
      <c r="AU455" s="240" t="s">
        <v>81</v>
      </c>
      <c r="AY455" s="18" t="s">
        <v>241</v>
      </c>
      <c r="BE455" s="241">
        <f>IF(N455="základní",J455,0)</f>
        <v>0</v>
      </c>
      <c r="BF455" s="241">
        <f>IF(N455="snížená",J455,0)</f>
        <v>0</v>
      </c>
      <c r="BG455" s="241">
        <f>IF(N455="zákl. přenesená",J455,0)</f>
        <v>0</v>
      </c>
      <c r="BH455" s="241">
        <f>IF(N455="sníž. přenesená",J455,0)</f>
        <v>0</v>
      </c>
      <c r="BI455" s="241">
        <f>IF(N455="nulová",J455,0)</f>
        <v>0</v>
      </c>
      <c r="BJ455" s="18" t="s">
        <v>81</v>
      </c>
      <c r="BK455" s="241">
        <f>ROUND(I455*H455,2)</f>
        <v>0</v>
      </c>
      <c r="BL455" s="18" t="s">
        <v>641</v>
      </c>
      <c r="BM455" s="240" t="s">
        <v>813</v>
      </c>
    </row>
    <row r="456" s="2" customFormat="1">
      <c r="A456" s="39"/>
      <c r="B456" s="40"/>
      <c r="C456" s="41"/>
      <c r="D456" s="242" t="s">
        <v>248</v>
      </c>
      <c r="E456" s="41"/>
      <c r="F456" s="243" t="s">
        <v>812</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248</v>
      </c>
      <c r="AU456" s="18" t="s">
        <v>81</v>
      </c>
    </row>
    <row r="457" s="2" customFormat="1" ht="24.15" customHeight="1">
      <c r="A457" s="39"/>
      <c r="B457" s="40"/>
      <c r="C457" s="247" t="s">
        <v>526</v>
      </c>
      <c r="D457" s="247" t="s">
        <v>260</v>
      </c>
      <c r="E457" s="248" t="s">
        <v>814</v>
      </c>
      <c r="F457" s="249" t="s">
        <v>815</v>
      </c>
      <c r="G457" s="250" t="s">
        <v>263</v>
      </c>
      <c r="H457" s="251">
        <v>4</v>
      </c>
      <c r="I457" s="252"/>
      <c r="J457" s="253">
        <f>ROUND(I457*H457,2)</f>
        <v>0</v>
      </c>
      <c r="K457" s="254"/>
      <c r="L457" s="255"/>
      <c r="M457" s="256" t="s">
        <v>1</v>
      </c>
      <c r="N457" s="257" t="s">
        <v>38</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641</v>
      </c>
      <c r="AT457" s="240" t="s">
        <v>260</v>
      </c>
      <c r="AU457" s="240" t="s">
        <v>81</v>
      </c>
      <c r="AY457" s="18" t="s">
        <v>241</v>
      </c>
      <c r="BE457" s="241">
        <f>IF(N457="základní",J457,0)</f>
        <v>0</v>
      </c>
      <c r="BF457" s="241">
        <f>IF(N457="snížená",J457,0)</f>
        <v>0</v>
      </c>
      <c r="BG457" s="241">
        <f>IF(N457="zákl. přenesená",J457,0)</f>
        <v>0</v>
      </c>
      <c r="BH457" s="241">
        <f>IF(N457="sníž. přenesená",J457,0)</f>
        <v>0</v>
      </c>
      <c r="BI457" s="241">
        <f>IF(N457="nulová",J457,0)</f>
        <v>0</v>
      </c>
      <c r="BJ457" s="18" t="s">
        <v>81</v>
      </c>
      <c r="BK457" s="241">
        <f>ROUND(I457*H457,2)</f>
        <v>0</v>
      </c>
      <c r="BL457" s="18" t="s">
        <v>641</v>
      </c>
      <c r="BM457" s="240" t="s">
        <v>816</v>
      </c>
    </row>
    <row r="458" s="2" customFormat="1">
      <c r="A458" s="39"/>
      <c r="B458" s="40"/>
      <c r="C458" s="41"/>
      <c r="D458" s="242" t="s">
        <v>248</v>
      </c>
      <c r="E458" s="41"/>
      <c r="F458" s="243" t="s">
        <v>815</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248</v>
      </c>
      <c r="AU458" s="18" t="s">
        <v>81</v>
      </c>
    </row>
    <row r="459" s="2" customFormat="1" ht="24.15" customHeight="1">
      <c r="A459" s="39"/>
      <c r="B459" s="40"/>
      <c r="C459" s="247" t="s">
        <v>817</v>
      </c>
      <c r="D459" s="247" t="s">
        <v>260</v>
      </c>
      <c r="E459" s="248" t="s">
        <v>818</v>
      </c>
      <c r="F459" s="249" t="s">
        <v>819</v>
      </c>
      <c r="G459" s="250" t="s">
        <v>263</v>
      </c>
      <c r="H459" s="251">
        <v>10</v>
      </c>
      <c r="I459" s="252"/>
      <c r="J459" s="253">
        <f>ROUND(I459*H459,2)</f>
        <v>0</v>
      </c>
      <c r="K459" s="254"/>
      <c r="L459" s="255"/>
      <c r="M459" s="256" t="s">
        <v>1</v>
      </c>
      <c r="N459" s="257" t="s">
        <v>38</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641</v>
      </c>
      <c r="AT459" s="240" t="s">
        <v>260</v>
      </c>
      <c r="AU459" s="240" t="s">
        <v>81</v>
      </c>
      <c r="AY459" s="18" t="s">
        <v>241</v>
      </c>
      <c r="BE459" s="241">
        <f>IF(N459="základní",J459,0)</f>
        <v>0</v>
      </c>
      <c r="BF459" s="241">
        <f>IF(N459="snížená",J459,0)</f>
        <v>0</v>
      </c>
      <c r="BG459" s="241">
        <f>IF(N459="zákl. přenesená",J459,0)</f>
        <v>0</v>
      </c>
      <c r="BH459" s="241">
        <f>IF(N459="sníž. přenesená",J459,0)</f>
        <v>0</v>
      </c>
      <c r="BI459" s="241">
        <f>IF(N459="nulová",J459,0)</f>
        <v>0</v>
      </c>
      <c r="BJ459" s="18" t="s">
        <v>81</v>
      </c>
      <c r="BK459" s="241">
        <f>ROUND(I459*H459,2)</f>
        <v>0</v>
      </c>
      <c r="BL459" s="18" t="s">
        <v>641</v>
      </c>
      <c r="BM459" s="240" t="s">
        <v>820</v>
      </c>
    </row>
    <row r="460" s="2" customFormat="1">
      <c r="A460" s="39"/>
      <c r="B460" s="40"/>
      <c r="C460" s="41"/>
      <c r="D460" s="242" t="s">
        <v>248</v>
      </c>
      <c r="E460" s="41"/>
      <c r="F460" s="243" t="s">
        <v>819</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248</v>
      </c>
      <c r="AU460" s="18" t="s">
        <v>81</v>
      </c>
    </row>
    <row r="461" s="2" customFormat="1" ht="24.15" customHeight="1">
      <c r="A461" s="39"/>
      <c r="B461" s="40"/>
      <c r="C461" s="247" t="s">
        <v>530</v>
      </c>
      <c r="D461" s="247" t="s">
        <v>260</v>
      </c>
      <c r="E461" s="248" t="s">
        <v>821</v>
      </c>
      <c r="F461" s="249" t="s">
        <v>822</v>
      </c>
      <c r="G461" s="250" t="s">
        <v>263</v>
      </c>
      <c r="H461" s="251">
        <v>7</v>
      </c>
      <c r="I461" s="252"/>
      <c r="J461" s="253">
        <f>ROUND(I461*H461,2)</f>
        <v>0</v>
      </c>
      <c r="K461" s="254"/>
      <c r="L461" s="255"/>
      <c r="M461" s="256" t="s">
        <v>1</v>
      </c>
      <c r="N461" s="257" t="s">
        <v>38</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641</v>
      </c>
      <c r="AT461" s="240" t="s">
        <v>260</v>
      </c>
      <c r="AU461" s="240" t="s">
        <v>81</v>
      </c>
      <c r="AY461" s="18" t="s">
        <v>241</v>
      </c>
      <c r="BE461" s="241">
        <f>IF(N461="základní",J461,0)</f>
        <v>0</v>
      </c>
      <c r="BF461" s="241">
        <f>IF(N461="snížená",J461,0)</f>
        <v>0</v>
      </c>
      <c r="BG461" s="241">
        <f>IF(N461="zákl. přenesená",J461,0)</f>
        <v>0</v>
      </c>
      <c r="BH461" s="241">
        <f>IF(N461="sníž. přenesená",J461,0)</f>
        <v>0</v>
      </c>
      <c r="BI461" s="241">
        <f>IF(N461="nulová",J461,0)</f>
        <v>0</v>
      </c>
      <c r="BJ461" s="18" t="s">
        <v>81</v>
      </c>
      <c r="BK461" s="241">
        <f>ROUND(I461*H461,2)</f>
        <v>0</v>
      </c>
      <c r="BL461" s="18" t="s">
        <v>641</v>
      </c>
      <c r="BM461" s="240" t="s">
        <v>823</v>
      </c>
    </row>
    <row r="462" s="2" customFormat="1">
      <c r="A462" s="39"/>
      <c r="B462" s="40"/>
      <c r="C462" s="41"/>
      <c r="D462" s="242" t="s">
        <v>248</v>
      </c>
      <c r="E462" s="41"/>
      <c r="F462" s="243" t="s">
        <v>822</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248</v>
      </c>
      <c r="AU462" s="18" t="s">
        <v>81</v>
      </c>
    </row>
    <row r="463" s="2" customFormat="1" ht="24.15" customHeight="1">
      <c r="A463" s="39"/>
      <c r="B463" s="40"/>
      <c r="C463" s="247" t="s">
        <v>824</v>
      </c>
      <c r="D463" s="247" t="s">
        <v>260</v>
      </c>
      <c r="E463" s="248" t="s">
        <v>825</v>
      </c>
      <c r="F463" s="249" t="s">
        <v>826</v>
      </c>
      <c r="G463" s="250" t="s">
        <v>263</v>
      </c>
      <c r="H463" s="251">
        <v>3</v>
      </c>
      <c r="I463" s="252"/>
      <c r="J463" s="253">
        <f>ROUND(I463*H463,2)</f>
        <v>0</v>
      </c>
      <c r="K463" s="254"/>
      <c r="L463" s="255"/>
      <c r="M463" s="256" t="s">
        <v>1</v>
      </c>
      <c r="N463" s="257" t="s">
        <v>38</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641</v>
      </c>
      <c r="AT463" s="240" t="s">
        <v>260</v>
      </c>
      <c r="AU463" s="240" t="s">
        <v>81</v>
      </c>
      <c r="AY463" s="18" t="s">
        <v>241</v>
      </c>
      <c r="BE463" s="241">
        <f>IF(N463="základní",J463,0)</f>
        <v>0</v>
      </c>
      <c r="BF463" s="241">
        <f>IF(N463="snížená",J463,0)</f>
        <v>0</v>
      </c>
      <c r="BG463" s="241">
        <f>IF(N463="zákl. přenesená",J463,0)</f>
        <v>0</v>
      </c>
      <c r="BH463" s="241">
        <f>IF(N463="sníž. přenesená",J463,0)</f>
        <v>0</v>
      </c>
      <c r="BI463" s="241">
        <f>IF(N463="nulová",J463,0)</f>
        <v>0</v>
      </c>
      <c r="BJ463" s="18" t="s">
        <v>81</v>
      </c>
      <c r="BK463" s="241">
        <f>ROUND(I463*H463,2)</f>
        <v>0</v>
      </c>
      <c r="BL463" s="18" t="s">
        <v>641</v>
      </c>
      <c r="BM463" s="240" t="s">
        <v>827</v>
      </c>
    </row>
    <row r="464" s="2" customFormat="1">
      <c r="A464" s="39"/>
      <c r="B464" s="40"/>
      <c r="C464" s="41"/>
      <c r="D464" s="242" t="s">
        <v>248</v>
      </c>
      <c r="E464" s="41"/>
      <c r="F464" s="243" t="s">
        <v>826</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248</v>
      </c>
      <c r="AU464" s="18" t="s">
        <v>81</v>
      </c>
    </row>
    <row r="465" s="2" customFormat="1" ht="24.15" customHeight="1">
      <c r="A465" s="39"/>
      <c r="B465" s="40"/>
      <c r="C465" s="247" t="s">
        <v>539</v>
      </c>
      <c r="D465" s="247" t="s">
        <v>260</v>
      </c>
      <c r="E465" s="248" t="s">
        <v>828</v>
      </c>
      <c r="F465" s="249" t="s">
        <v>829</v>
      </c>
      <c r="G465" s="250" t="s">
        <v>263</v>
      </c>
      <c r="H465" s="251">
        <v>3</v>
      </c>
      <c r="I465" s="252"/>
      <c r="J465" s="253">
        <f>ROUND(I465*H465,2)</f>
        <v>0</v>
      </c>
      <c r="K465" s="254"/>
      <c r="L465" s="255"/>
      <c r="M465" s="256" t="s">
        <v>1</v>
      </c>
      <c r="N465" s="257" t="s">
        <v>38</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641</v>
      </c>
      <c r="AT465" s="240" t="s">
        <v>260</v>
      </c>
      <c r="AU465" s="240" t="s">
        <v>81</v>
      </c>
      <c r="AY465" s="18" t="s">
        <v>241</v>
      </c>
      <c r="BE465" s="241">
        <f>IF(N465="základní",J465,0)</f>
        <v>0</v>
      </c>
      <c r="BF465" s="241">
        <f>IF(N465="snížená",J465,0)</f>
        <v>0</v>
      </c>
      <c r="BG465" s="241">
        <f>IF(N465="zákl. přenesená",J465,0)</f>
        <v>0</v>
      </c>
      <c r="BH465" s="241">
        <f>IF(N465="sníž. přenesená",J465,0)</f>
        <v>0</v>
      </c>
      <c r="BI465" s="241">
        <f>IF(N465="nulová",J465,0)</f>
        <v>0</v>
      </c>
      <c r="BJ465" s="18" t="s">
        <v>81</v>
      </c>
      <c r="BK465" s="241">
        <f>ROUND(I465*H465,2)</f>
        <v>0</v>
      </c>
      <c r="BL465" s="18" t="s">
        <v>641</v>
      </c>
      <c r="BM465" s="240" t="s">
        <v>830</v>
      </c>
    </row>
    <row r="466" s="2" customFormat="1">
      <c r="A466" s="39"/>
      <c r="B466" s="40"/>
      <c r="C466" s="41"/>
      <c r="D466" s="242" t="s">
        <v>248</v>
      </c>
      <c r="E466" s="41"/>
      <c r="F466" s="243" t="s">
        <v>829</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248</v>
      </c>
      <c r="AU466" s="18" t="s">
        <v>81</v>
      </c>
    </row>
    <row r="467" s="2" customFormat="1" ht="33" customHeight="1">
      <c r="A467" s="39"/>
      <c r="B467" s="40"/>
      <c r="C467" s="247" t="s">
        <v>831</v>
      </c>
      <c r="D467" s="247" t="s">
        <v>260</v>
      </c>
      <c r="E467" s="248" t="s">
        <v>832</v>
      </c>
      <c r="F467" s="249" t="s">
        <v>833</v>
      </c>
      <c r="G467" s="250" t="s">
        <v>263</v>
      </c>
      <c r="H467" s="251">
        <v>1</v>
      </c>
      <c r="I467" s="252"/>
      <c r="J467" s="253">
        <f>ROUND(I467*H467,2)</f>
        <v>0</v>
      </c>
      <c r="K467" s="254"/>
      <c r="L467" s="255"/>
      <c r="M467" s="256" t="s">
        <v>1</v>
      </c>
      <c r="N467" s="257" t="s">
        <v>38</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641</v>
      </c>
      <c r="AT467" s="240" t="s">
        <v>260</v>
      </c>
      <c r="AU467" s="240" t="s">
        <v>81</v>
      </c>
      <c r="AY467" s="18" t="s">
        <v>241</v>
      </c>
      <c r="BE467" s="241">
        <f>IF(N467="základní",J467,0)</f>
        <v>0</v>
      </c>
      <c r="BF467" s="241">
        <f>IF(N467="snížená",J467,0)</f>
        <v>0</v>
      </c>
      <c r="BG467" s="241">
        <f>IF(N467="zákl. přenesená",J467,0)</f>
        <v>0</v>
      </c>
      <c r="BH467" s="241">
        <f>IF(N467="sníž. přenesená",J467,0)</f>
        <v>0</v>
      </c>
      <c r="BI467" s="241">
        <f>IF(N467="nulová",J467,0)</f>
        <v>0</v>
      </c>
      <c r="BJ467" s="18" t="s">
        <v>81</v>
      </c>
      <c r="BK467" s="241">
        <f>ROUND(I467*H467,2)</f>
        <v>0</v>
      </c>
      <c r="BL467" s="18" t="s">
        <v>641</v>
      </c>
      <c r="BM467" s="240" t="s">
        <v>834</v>
      </c>
    </row>
    <row r="468" s="2" customFormat="1">
      <c r="A468" s="39"/>
      <c r="B468" s="40"/>
      <c r="C468" s="41"/>
      <c r="D468" s="242" t="s">
        <v>248</v>
      </c>
      <c r="E468" s="41"/>
      <c r="F468" s="243" t="s">
        <v>833</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248</v>
      </c>
      <c r="AU468" s="18" t="s">
        <v>81</v>
      </c>
    </row>
    <row r="469" s="2" customFormat="1" ht="24.15" customHeight="1">
      <c r="A469" s="39"/>
      <c r="B469" s="40"/>
      <c r="C469" s="247" t="s">
        <v>542</v>
      </c>
      <c r="D469" s="247" t="s">
        <v>260</v>
      </c>
      <c r="E469" s="248" t="s">
        <v>835</v>
      </c>
      <c r="F469" s="249" t="s">
        <v>836</v>
      </c>
      <c r="G469" s="250" t="s">
        <v>263</v>
      </c>
      <c r="H469" s="251">
        <v>2</v>
      </c>
      <c r="I469" s="252"/>
      <c r="J469" s="253">
        <f>ROUND(I469*H469,2)</f>
        <v>0</v>
      </c>
      <c r="K469" s="254"/>
      <c r="L469" s="255"/>
      <c r="M469" s="256" t="s">
        <v>1</v>
      </c>
      <c r="N469" s="257" t="s">
        <v>38</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641</v>
      </c>
      <c r="AT469" s="240" t="s">
        <v>260</v>
      </c>
      <c r="AU469" s="240" t="s">
        <v>81</v>
      </c>
      <c r="AY469" s="18" t="s">
        <v>241</v>
      </c>
      <c r="BE469" s="241">
        <f>IF(N469="základní",J469,0)</f>
        <v>0</v>
      </c>
      <c r="BF469" s="241">
        <f>IF(N469="snížená",J469,0)</f>
        <v>0</v>
      </c>
      <c r="BG469" s="241">
        <f>IF(N469="zákl. přenesená",J469,0)</f>
        <v>0</v>
      </c>
      <c r="BH469" s="241">
        <f>IF(N469="sníž. přenesená",J469,0)</f>
        <v>0</v>
      </c>
      <c r="BI469" s="241">
        <f>IF(N469="nulová",J469,0)</f>
        <v>0</v>
      </c>
      <c r="BJ469" s="18" t="s">
        <v>81</v>
      </c>
      <c r="BK469" s="241">
        <f>ROUND(I469*H469,2)</f>
        <v>0</v>
      </c>
      <c r="BL469" s="18" t="s">
        <v>641</v>
      </c>
      <c r="BM469" s="240" t="s">
        <v>837</v>
      </c>
    </row>
    <row r="470" s="2" customFormat="1">
      <c r="A470" s="39"/>
      <c r="B470" s="40"/>
      <c r="C470" s="41"/>
      <c r="D470" s="242" t="s">
        <v>248</v>
      </c>
      <c r="E470" s="41"/>
      <c r="F470" s="243" t="s">
        <v>836</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248</v>
      </c>
      <c r="AU470" s="18" t="s">
        <v>81</v>
      </c>
    </row>
    <row r="471" s="2" customFormat="1" ht="24.15" customHeight="1">
      <c r="A471" s="39"/>
      <c r="B471" s="40"/>
      <c r="C471" s="247" t="s">
        <v>838</v>
      </c>
      <c r="D471" s="247" t="s">
        <v>260</v>
      </c>
      <c r="E471" s="248" t="s">
        <v>839</v>
      </c>
      <c r="F471" s="249" t="s">
        <v>840</v>
      </c>
      <c r="G471" s="250" t="s">
        <v>263</v>
      </c>
      <c r="H471" s="251">
        <v>10</v>
      </c>
      <c r="I471" s="252"/>
      <c r="J471" s="253">
        <f>ROUND(I471*H471,2)</f>
        <v>0</v>
      </c>
      <c r="K471" s="254"/>
      <c r="L471" s="255"/>
      <c r="M471" s="256" t="s">
        <v>1</v>
      </c>
      <c r="N471" s="257" t="s">
        <v>38</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641</v>
      </c>
      <c r="AT471" s="240" t="s">
        <v>260</v>
      </c>
      <c r="AU471" s="240" t="s">
        <v>81</v>
      </c>
      <c r="AY471" s="18" t="s">
        <v>241</v>
      </c>
      <c r="BE471" s="241">
        <f>IF(N471="základní",J471,0)</f>
        <v>0</v>
      </c>
      <c r="BF471" s="241">
        <f>IF(N471="snížená",J471,0)</f>
        <v>0</v>
      </c>
      <c r="BG471" s="241">
        <f>IF(N471="zákl. přenesená",J471,0)</f>
        <v>0</v>
      </c>
      <c r="BH471" s="241">
        <f>IF(N471="sníž. přenesená",J471,0)</f>
        <v>0</v>
      </c>
      <c r="BI471" s="241">
        <f>IF(N471="nulová",J471,0)</f>
        <v>0</v>
      </c>
      <c r="BJ471" s="18" t="s">
        <v>81</v>
      </c>
      <c r="BK471" s="241">
        <f>ROUND(I471*H471,2)</f>
        <v>0</v>
      </c>
      <c r="BL471" s="18" t="s">
        <v>641</v>
      </c>
      <c r="BM471" s="240" t="s">
        <v>841</v>
      </c>
    </row>
    <row r="472" s="2" customFormat="1">
      <c r="A472" s="39"/>
      <c r="B472" s="40"/>
      <c r="C472" s="41"/>
      <c r="D472" s="242" t="s">
        <v>248</v>
      </c>
      <c r="E472" s="41"/>
      <c r="F472" s="243" t="s">
        <v>840</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248</v>
      </c>
      <c r="AU472" s="18" t="s">
        <v>81</v>
      </c>
    </row>
    <row r="473" s="2" customFormat="1" ht="33" customHeight="1">
      <c r="A473" s="39"/>
      <c r="B473" s="40"/>
      <c r="C473" s="228" t="s">
        <v>546</v>
      </c>
      <c r="D473" s="228" t="s">
        <v>243</v>
      </c>
      <c r="E473" s="229" t="s">
        <v>842</v>
      </c>
      <c r="F473" s="230" t="s">
        <v>843</v>
      </c>
      <c r="G473" s="231" t="s">
        <v>263</v>
      </c>
      <c r="H473" s="232">
        <v>2</v>
      </c>
      <c r="I473" s="233"/>
      <c r="J473" s="234">
        <f>ROUND(I473*H473,2)</f>
        <v>0</v>
      </c>
      <c r="K473" s="235"/>
      <c r="L473" s="45"/>
      <c r="M473" s="236" t="s">
        <v>1</v>
      </c>
      <c r="N473" s="237" t="s">
        <v>38</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641</v>
      </c>
      <c r="AT473" s="240" t="s">
        <v>243</v>
      </c>
      <c r="AU473" s="240" t="s">
        <v>81</v>
      </c>
      <c r="AY473" s="18" t="s">
        <v>241</v>
      </c>
      <c r="BE473" s="241">
        <f>IF(N473="základní",J473,0)</f>
        <v>0</v>
      </c>
      <c r="BF473" s="241">
        <f>IF(N473="snížená",J473,0)</f>
        <v>0</v>
      </c>
      <c r="BG473" s="241">
        <f>IF(N473="zákl. přenesená",J473,0)</f>
        <v>0</v>
      </c>
      <c r="BH473" s="241">
        <f>IF(N473="sníž. přenesená",J473,0)</f>
        <v>0</v>
      </c>
      <c r="BI473" s="241">
        <f>IF(N473="nulová",J473,0)</f>
        <v>0</v>
      </c>
      <c r="BJ473" s="18" t="s">
        <v>81</v>
      </c>
      <c r="BK473" s="241">
        <f>ROUND(I473*H473,2)</f>
        <v>0</v>
      </c>
      <c r="BL473" s="18" t="s">
        <v>641</v>
      </c>
      <c r="BM473" s="240" t="s">
        <v>844</v>
      </c>
    </row>
    <row r="474" s="2" customFormat="1">
      <c r="A474" s="39"/>
      <c r="B474" s="40"/>
      <c r="C474" s="41"/>
      <c r="D474" s="242" t="s">
        <v>248</v>
      </c>
      <c r="E474" s="41"/>
      <c r="F474" s="243" t="s">
        <v>843</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248</v>
      </c>
      <c r="AU474" s="18" t="s">
        <v>81</v>
      </c>
    </row>
    <row r="475" s="2" customFormat="1" ht="24.15" customHeight="1">
      <c r="A475" s="39"/>
      <c r="B475" s="40"/>
      <c r="C475" s="228" t="s">
        <v>845</v>
      </c>
      <c r="D475" s="228" t="s">
        <v>243</v>
      </c>
      <c r="E475" s="229" t="s">
        <v>846</v>
      </c>
      <c r="F475" s="230" t="s">
        <v>847</v>
      </c>
      <c r="G475" s="231" t="s">
        <v>263</v>
      </c>
      <c r="H475" s="232">
        <v>1</v>
      </c>
      <c r="I475" s="233"/>
      <c r="J475" s="234">
        <f>ROUND(I475*H475,2)</f>
        <v>0</v>
      </c>
      <c r="K475" s="235"/>
      <c r="L475" s="45"/>
      <c r="M475" s="236" t="s">
        <v>1</v>
      </c>
      <c r="N475" s="237" t="s">
        <v>38</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641</v>
      </c>
      <c r="AT475" s="240" t="s">
        <v>243</v>
      </c>
      <c r="AU475" s="240" t="s">
        <v>81</v>
      </c>
      <c r="AY475" s="18" t="s">
        <v>241</v>
      </c>
      <c r="BE475" s="241">
        <f>IF(N475="základní",J475,0)</f>
        <v>0</v>
      </c>
      <c r="BF475" s="241">
        <f>IF(N475="snížená",J475,0)</f>
        <v>0</v>
      </c>
      <c r="BG475" s="241">
        <f>IF(N475="zákl. přenesená",J475,0)</f>
        <v>0</v>
      </c>
      <c r="BH475" s="241">
        <f>IF(N475="sníž. přenesená",J475,0)</f>
        <v>0</v>
      </c>
      <c r="BI475" s="241">
        <f>IF(N475="nulová",J475,0)</f>
        <v>0</v>
      </c>
      <c r="BJ475" s="18" t="s">
        <v>81</v>
      </c>
      <c r="BK475" s="241">
        <f>ROUND(I475*H475,2)</f>
        <v>0</v>
      </c>
      <c r="BL475" s="18" t="s">
        <v>641</v>
      </c>
      <c r="BM475" s="240" t="s">
        <v>848</v>
      </c>
    </row>
    <row r="476" s="2" customFormat="1">
      <c r="A476" s="39"/>
      <c r="B476" s="40"/>
      <c r="C476" s="41"/>
      <c r="D476" s="242" t="s">
        <v>248</v>
      </c>
      <c r="E476" s="41"/>
      <c r="F476" s="243" t="s">
        <v>847</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248</v>
      </c>
      <c r="AU476" s="18" t="s">
        <v>81</v>
      </c>
    </row>
    <row r="477" s="2" customFormat="1" ht="16.5" customHeight="1">
      <c r="A477" s="39"/>
      <c r="B477" s="40"/>
      <c r="C477" s="247" t="s">
        <v>549</v>
      </c>
      <c r="D477" s="247" t="s">
        <v>260</v>
      </c>
      <c r="E477" s="248" t="s">
        <v>849</v>
      </c>
      <c r="F477" s="249" t="s">
        <v>850</v>
      </c>
      <c r="G477" s="250" t="s">
        <v>851</v>
      </c>
      <c r="H477" s="251">
        <v>0.024</v>
      </c>
      <c r="I477" s="252"/>
      <c r="J477" s="253">
        <f>ROUND(I477*H477,2)</f>
        <v>0</v>
      </c>
      <c r="K477" s="254"/>
      <c r="L477" s="255"/>
      <c r="M477" s="256" t="s">
        <v>1</v>
      </c>
      <c r="N477" s="257" t="s">
        <v>38</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641</v>
      </c>
      <c r="AT477" s="240" t="s">
        <v>260</v>
      </c>
      <c r="AU477" s="240" t="s">
        <v>81</v>
      </c>
      <c r="AY477" s="18" t="s">
        <v>241</v>
      </c>
      <c r="BE477" s="241">
        <f>IF(N477="základní",J477,0)</f>
        <v>0</v>
      </c>
      <c r="BF477" s="241">
        <f>IF(N477="snížená",J477,0)</f>
        <v>0</v>
      </c>
      <c r="BG477" s="241">
        <f>IF(N477="zákl. přenesená",J477,0)</f>
        <v>0</v>
      </c>
      <c r="BH477" s="241">
        <f>IF(N477="sníž. přenesená",J477,0)</f>
        <v>0</v>
      </c>
      <c r="BI477" s="241">
        <f>IF(N477="nulová",J477,0)</f>
        <v>0</v>
      </c>
      <c r="BJ477" s="18" t="s">
        <v>81</v>
      </c>
      <c r="BK477" s="241">
        <f>ROUND(I477*H477,2)</f>
        <v>0</v>
      </c>
      <c r="BL477" s="18" t="s">
        <v>641</v>
      </c>
      <c r="BM477" s="240" t="s">
        <v>852</v>
      </c>
    </row>
    <row r="478" s="2" customFormat="1">
      <c r="A478" s="39"/>
      <c r="B478" s="40"/>
      <c r="C478" s="41"/>
      <c r="D478" s="242" t="s">
        <v>248</v>
      </c>
      <c r="E478" s="41"/>
      <c r="F478" s="243" t="s">
        <v>850</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248</v>
      </c>
      <c r="AU478" s="18" t="s">
        <v>81</v>
      </c>
    </row>
    <row r="479" s="2" customFormat="1" ht="16.5" customHeight="1">
      <c r="A479" s="39"/>
      <c r="B479" s="40"/>
      <c r="C479" s="247" t="s">
        <v>853</v>
      </c>
      <c r="D479" s="247" t="s">
        <v>260</v>
      </c>
      <c r="E479" s="248" t="s">
        <v>854</v>
      </c>
      <c r="F479" s="249" t="s">
        <v>855</v>
      </c>
      <c r="G479" s="250" t="s">
        <v>851</v>
      </c>
      <c r="H479" s="251">
        <v>0.012</v>
      </c>
      <c r="I479" s="252"/>
      <c r="J479" s="253">
        <f>ROUND(I479*H479,2)</f>
        <v>0</v>
      </c>
      <c r="K479" s="254"/>
      <c r="L479" s="255"/>
      <c r="M479" s="256" t="s">
        <v>1</v>
      </c>
      <c r="N479" s="257" t="s">
        <v>38</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641</v>
      </c>
      <c r="AT479" s="240" t="s">
        <v>260</v>
      </c>
      <c r="AU479" s="240" t="s">
        <v>81</v>
      </c>
      <c r="AY479" s="18" t="s">
        <v>241</v>
      </c>
      <c r="BE479" s="241">
        <f>IF(N479="základní",J479,0)</f>
        <v>0</v>
      </c>
      <c r="BF479" s="241">
        <f>IF(N479="snížená",J479,0)</f>
        <v>0</v>
      </c>
      <c r="BG479" s="241">
        <f>IF(N479="zákl. přenesená",J479,0)</f>
        <v>0</v>
      </c>
      <c r="BH479" s="241">
        <f>IF(N479="sníž. přenesená",J479,0)</f>
        <v>0</v>
      </c>
      <c r="BI479" s="241">
        <f>IF(N479="nulová",J479,0)</f>
        <v>0</v>
      </c>
      <c r="BJ479" s="18" t="s">
        <v>81</v>
      </c>
      <c r="BK479" s="241">
        <f>ROUND(I479*H479,2)</f>
        <v>0</v>
      </c>
      <c r="BL479" s="18" t="s">
        <v>641</v>
      </c>
      <c r="BM479" s="240" t="s">
        <v>856</v>
      </c>
    </row>
    <row r="480" s="2" customFormat="1">
      <c r="A480" s="39"/>
      <c r="B480" s="40"/>
      <c r="C480" s="41"/>
      <c r="D480" s="242" t="s">
        <v>248</v>
      </c>
      <c r="E480" s="41"/>
      <c r="F480" s="243" t="s">
        <v>855</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248</v>
      </c>
      <c r="AU480" s="18" t="s">
        <v>81</v>
      </c>
    </row>
    <row r="481" s="2" customFormat="1" ht="24.15" customHeight="1">
      <c r="A481" s="39"/>
      <c r="B481" s="40"/>
      <c r="C481" s="247" t="s">
        <v>553</v>
      </c>
      <c r="D481" s="247" t="s">
        <v>260</v>
      </c>
      <c r="E481" s="248" t="s">
        <v>857</v>
      </c>
      <c r="F481" s="249" t="s">
        <v>858</v>
      </c>
      <c r="G481" s="250" t="s">
        <v>263</v>
      </c>
      <c r="H481" s="251">
        <v>1</v>
      </c>
      <c r="I481" s="252"/>
      <c r="J481" s="253">
        <f>ROUND(I481*H481,2)</f>
        <v>0</v>
      </c>
      <c r="K481" s="254"/>
      <c r="L481" s="255"/>
      <c r="M481" s="256" t="s">
        <v>1</v>
      </c>
      <c r="N481" s="257" t="s">
        <v>38</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641</v>
      </c>
      <c r="AT481" s="240" t="s">
        <v>260</v>
      </c>
      <c r="AU481" s="240" t="s">
        <v>81</v>
      </c>
      <c r="AY481" s="18" t="s">
        <v>241</v>
      </c>
      <c r="BE481" s="241">
        <f>IF(N481="základní",J481,0)</f>
        <v>0</v>
      </c>
      <c r="BF481" s="241">
        <f>IF(N481="snížená",J481,0)</f>
        <v>0</v>
      </c>
      <c r="BG481" s="241">
        <f>IF(N481="zákl. přenesená",J481,0)</f>
        <v>0</v>
      </c>
      <c r="BH481" s="241">
        <f>IF(N481="sníž. přenesená",J481,0)</f>
        <v>0</v>
      </c>
      <c r="BI481" s="241">
        <f>IF(N481="nulová",J481,0)</f>
        <v>0</v>
      </c>
      <c r="BJ481" s="18" t="s">
        <v>81</v>
      </c>
      <c r="BK481" s="241">
        <f>ROUND(I481*H481,2)</f>
        <v>0</v>
      </c>
      <c r="BL481" s="18" t="s">
        <v>641</v>
      </c>
      <c r="BM481" s="240" t="s">
        <v>859</v>
      </c>
    </row>
    <row r="482" s="2" customFormat="1">
      <c r="A482" s="39"/>
      <c r="B482" s="40"/>
      <c r="C482" s="41"/>
      <c r="D482" s="242" t="s">
        <v>248</v>
      </c>
      <c r="E482" s="41"/>
      <c r="F482" s="243" t="s">
        <v>858</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248</v>
      </c>
      <c r="AU482" s="18" t="s">
        <v>81</v>
      </c>
    </row>
    <row r="483" s="2" customFormat="1" ht="24.15" customHeight="1">
      <c r="A483" s="39"/>
      <c r="B483" s="40"/>
      <c r="C483" s="228" t="s">
        <v>860</v>
      </c>
      <c r="D483" s="228" t="s">
        <v>243</v>
      </c>
      <c r="E483" s="229" t="s">
        <v>861</v>
      </c>
      <c r="F483" s="230" t="s">
        <v>862</v>
      </c>
      <c r="G483" s="231" t="s">
        <v>263</v>
      </c>
      <c r="H483" s="232">
        <v>14</v>
      </c>
      <c r="I483" s="233"/>
      <c r="J483" s="234">
        <f>ROUND(I483*H483,2)</f>
        <v>0</v>
      </c>
      <c r="K483" s="235"/>
      <c r="L483" s="45"/>
      <c r="M483" s="236" t="s">
        <v>1</v>
      </c>
      <c r="N483" s="237" t="s">
        <v>38</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641</v>
      </c>
      <c r="AT483" s="240" t="s">
        <v>243</v>
      </c>
      <c r="AU483" s="240" t="s">
        <v>81</v>
      </c>
      <c r="AY483" s="18" t="s">
        <v>241</v>
      </c>
      <c r="BE483" s="241">
        <f>IF(N483="základní",J483,0)</f>
        <v>0</v>
      </c>
      <c r="BF483" s="241">
        <f>IF(N483="snížená",J483,0)</f>
        <v>0</v>
      </c>
      <c r="BG483" s="241">
        <f>IF(N483="zákl. přenesená",J483,0)</f>
        <v>0</v>
      </c>
      <c r="BH483" s="241">
        <f>IF(N483="sníž. přenesená",J483,0)</f>
        <v>0</v>
      </c>
      <c r="BI483" s="241">
        <f>IF(N483="nulová",J483,0)</f>
        <v>0</v>
      </c>
      <c r="BJ483" s="18" t="s">
        <v>81</v>
      </c>
      <c r="BK483" s="241">
        <f>ROUND(I483*H483,2)</f>
        <v>0</v>
      </c>
      <c r="BL483" s="18" t="s">
        <v>641</v>
      </c>
      <c r="BM483" s="240" t="s">
        <v>863</v>
      </c>
    </row>
    <row r="484" s="2" customFormat="1">
      <c r="A484" s="39"/>
      <c r="B484" s="40"/>
      <c r="C484" s="41"/>
      <c r="D484" s="242" t="s">
        <v>248</v>
      </c>
      <c r="E484" s="41"/>
      <c r="F484" s="243" t="s">
        <v>862</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248</v>
      </c>
      <c r="AU484" s="18" t="s">
        <v>81</v>
      </c>
    </row>
    <row r="485" s="2" customFormat="1" ht="16.5" customHeight="1">
      <c r="A485" s="39"/>
      <c r="B485" s="40"/>
      <c r="C485" s="228" t="s">
        <v>556</v>
      </c>
      <c r="D485" s="228" t="s">
        <v>243</v>
      </c>
      <c r="E485" s="229" t="s">
        <v>864</v>
      </c>
      <c r="F485" s="230" t="s">
        <v>865</v>
      </c>
      <c r="G485" s="231" t="s">
        <v>263</v>
      </c>
      <c r="H485" s="232">
        <v>14</v>
      </c>
      <c r="I485" s="233"/>
      <c r="J485" s="234">
        <f>ROUND(I485*H485,2)</f>
        <v>0</v>
      </c>
      <c r="K485" s="235"/>
      <c r="L485" s="45"/>
      <c r="M485" s="236" t="s">
        <v>1</v>
      </c>
      <c r="N485" s="237" t="s">
        <v>38</v>
      </c>
      <c r="O485" s="92"/>
      <c r="P485" s="238">
        <f>O485*H485</f>
        <v>0</v>
      </c>
      <c r="Q485" s="238">
        <v>0</v>
      </c>
      <c r="R485" s="238">
        <f>Q485*H485</f>
        <v>0</v>
      </c>
      <c r="S485" s="238">
        <v>0</v>
      </c>
      <c r="T485" s="239">
        <f>S485*H485</f>
        <v>0</v>
      </c>
      <c r="U485" s="39"/>
      <c r="V485" s="39"/>
      <c r="W485" s="39"/>
      <c r="X485" s="39"/>
      <c r="Y485" s="39"/>
      <c r="Z485" s="39"/>
      <c r="AA485" s="39"/>
      <c r="AB485" s="39"/>
      <c r="AC485" s="39"/>
      <c r="AD485" s="39"/>
      <c r="AE485" s="39"/>
      <c r="AR485" s="240" t="s">
        <v>641</v>
      </c>
      <c r="AT485" s="240" t="s">
        <v>243</v>
      </c>
      <c r="AU485" s="240" t="s">
        <v>81</v>
      </c>
      <c r="AY485" s="18" t="s">
        <v>241</v>
      </c>
      <c r="BE485" s="241">
        <f>IF(N485="základní",J485,0)</f>
        <v>0</v>
      </c>
      <c r="BF485" s="241">
        <f>IF(N485="snížená",J485,0)</f>
        <v>0</v>
      </c>
      <c r="BG485" s="241">
        <f>IF(N485="zákl. přenesená",J485,0)</f>
        <v>0</v>
      </c>
      <c r="BH485" s="241">
        <f>IF(N485="sníž. přenesená",J485,0)</f>
        <v>0</v>
      </c>
      <c r="BI485" s="241">
        <f>IF(N485="nulová",J485,0)</f>
        <v>0</v>
      </c>
      <c r="BJ485" s="18" t="s">
        <v>81</v>
      </c>
      <c r="BK485" s="241">
        <f>ROUND(I485*H485,2)</f>
        <v>0</v>
      </c>
      <c r="BL485" s="18" t="s">
        <v>641</v>
      </c>
      <c r="BM485" s="240" t="s">
        <v>866</v>
      </c>
    </row>
    <row r="486" s="2" customFormat="1">
      <c r="A486" s="39"/>
      <c r="B486" s="40"/>
      <c r="C486" s="41"/>
      <c r="D486" s="242" t="s">
        <v>248</v>
      </c>
      <c r="E486" s="41"/>
      <c r="F486" s="243" t="s">
        <v>865</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248</v>
      </c>
      <c r="AU486" s="18" t="s">
        <v>81</v>
      </c>
    </row>
    <row r="487" s="2" customFormat="1" ht="24.15" customHeight="1">
      <c r="A487" s="39"/>
      <c r="B487" s="40"/>
      <c r="C487" s="228" t="s">
        <v>867</v>
      </c>
      <c r="D487" s="228" t="s">
        <v>243</v>
      </c>
      <c r="E487" s="229" t="s">
        <v>868</v>
      </c>
      <c r="F487" s="230" t="s">
        <v>869</v>
      </c>
      <c r="G487" s="231" t="s">
        <v>263</v>
      </c>
      <c r="H487" s="232">
        <v>1</v>
      </c>
      <c r="I487" s="233"/>
      <c r="J487" s="234">
        <f>ROUND(I487*H487,2)</f>
        <v>0</v>
      </c>
      <c r="K487" s="235"/>
      <c r="L487" s="45"/>
      <c r="M487" s="236" t="s">
        <v>1</v>
      </c>
      <c r="N487" s="237" t="s">
        <v>38</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641</v>
      </c>
      <c r="AT487" s="240" t="s">
        <v>243</v>
      </c>
      <c r="AU487" s="240" t="s">
        <v>81</v>
      </c>
      <c r="AY487" s="18" t="s">
        <v>241</v>
      </c>
      <c r="BE487" s="241">
        <f>IF(N487="základní",J487,0)</f>
        <v>0</v>
      </c>
      <c r="BF487" s="241">
        <f>IF(N487="snížená",J487,0)</f>
        <v>0</v>
      </c>
      <c r="BG487" s="241">
        <f>IF(N487="zákl. přenesená",J487,0)</f>
        <v>0</v>
      </c>
      <c r="BH487" s="241">
        <f>IF(N487="sníž. přenesená",J487,0)</f>
        <v>0</v>
      </c>
      <c r="BI487" s="241">
        <f>IF(N487="nulová",J487,0)</f>
        <v>0</v>
      </c>
      <c r="BJ487" s="18" t="s">
        <v>81</v>
      </c>
      <c r="BK487" s="241">
        <f>ROUND(I487*H487,2)</f>
        <v>0</v>
      </c>
      <c r="BL487" s="18" t="s">
        <v>641</v>
      </c>
      <c r="BM487" s="240" t="s">
        <v>870</v>
      </c>
    </row>
    <row r="488" s="2" customFormat="1">
      <c r="A488" s="39"/>
      <c r="B488" s="40"/>
      <c r="C488" s="41"/>
      <c r="D488" s="242" t="s">
        <v>248</v>
      </c>
      <c r="E488" s="41"/>
      <c r="F488" s="243" t="s">
        <v>869</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248</v>
      </c>
      <c r="AU488" s="18" t="s">
        <v>81</v>
      </c>
    </row>
    <row r="489" s="2" customFormat="1" ht="24.15" customHeight="1">
      <c r="A489" s="39"/>
      <c r="B489" s="40"/>
      <c r="C489" s="228" t="s">
        <v>560</v>
      </c>
      <c r="D489" s="228" t="s">
        <v>243</v>
      </c>
      <c r="E489" s="229" t="s">
        <v>871</v>
      </c>
      <c r="F489" s="230" t="s">
        <v>872</v>
      </c>
      <c r="G489" s="231" t="s">
        <v>263</v>
      </c>
      <c r="H489" s="232">
        <v>2</v>
      </c>
      <c r="I489" s="233"/>
      <c r="J489" s="234">
        <f>ROUND(I489*H489,2)</f>
        <v>0</v>
      </c>
      <c r="K489" s="235"/>
      <c r="L489" s="45"/>
      <c r="M489" s="236" t="s">
        <v>1</v>
      </c>
      <c r="N489" s="237" t="s">
        <v>38</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641</v>
      </c>
      <c r="AT489" s="240" t="s">
        <v>243</v>
      </c>
      <c r="AU489" s="240" t="s">
        <v>81</v>
      </c>
      <c r="AY489" s="18" t="s">
        <v>241</v>
      </c>
      <c r="BE489" s="241">
        <f>IF(N489="základní",J489,0)</f>
        <v>0</v>
      </c>
      <c r="BF489" s="241">
        <f>IF(N489="snížená",J489,0)</f>
        <v>0</v>
      </c>
      <c r="BG489" s="241">
        <f>IF(N489="zákl. přenesená",J489,0)</f>
        <v>0</v>
      </c>
      <c r="BH489" s="241">
        <f>IF(N489="sníž. přenesená",J489,0)</f>
        <v>0</v>
      </c>
      <c r="BI489" s="241">
        <f>IF(N489="nulová",J489,0)</f>
        <v>0</v>
      </c>
      <c r="BJ489" s="18" t="s">
        <v>81</v>
      </c>
      <c r="BK489" s="241">
        <f>ROUND(I489*H489,2)</f>
        <v>0</v>
      </c>
      <c r="BL489" s="18" t="s">
        <v>641</v>
      </c>
      <c r="BM489" s="240" t="s">
        <v>873</v>
      </c>
    </row>
    <row r="490" s="2" customFormat="1">
      <c r="A490" s="39"/>
      <c r="B490" s="40"/>
      <c r="C490" s="41"/>
      <c r="D490" s="242" t="s">
        <v>248</v>
      </c>
      <c r="E490" s="41"/>
      <c r="F490" s="243" t="s">
        <v>872</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248</v>
      </c>
      <c r="AU490" s="18" t="s">
        <v>81</v>
      </c>
    </row>
    <row r="491" s="2" customFormat="1" ht="33" customHeight="1">
      <c r="A491" s="39"/>
      <c r="B491" s="40"/>
      <c r="C491" s="228" t="s">
        <v>874</v>
      </c>
      <c r="D491" s="228" t="s">
        <v>243</v>
      </c>
      <c r="E491" s="229" t="s">
        <v>875</v>
      </c>
      <c r="F491" s="230" t="s">
        <v>876</v>
      </c>
      <c r="G491" s="231" t="s">
        <v>263</v>
      </c>
      <c r="H491" s="232">
        <v>2</v>
      </c>
      <c r="I491" s="233"/>
      <c r="J491" s="234">
        <f>ROUND(I491*H491,2)</f>
        <v>0</v>
      </c>
      <c r="K491" s="235"/>
      <c r="L491" s="45"/>
      <c r="M491" s="236" t="s">
        <v>1</v>
      </c>
      <c r="N491" s="237" t="s">
        <v>38</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641</v>
      </c>
      <c r="AT491" s="240" t="s">
        <v>243</v>
      </c>
      <c r="AU491" s="240" t="s">
        <v>81</v>
      </c>
      <c r="AY491" s="18" t="s">
        <v>241</v>
      </c>
      <c r="BE491" s="241">
        <f>IF(N491="základní",J491,0)</f>
        <v>0</v>
      </c>
      <c r="BF491" s="241">
        <f>IF(N491="snížená",J491,0)</f>
        <v>0</v>
      </c>
      <c r="BG491" s="241">
        <f>IF(N491="zákl. přenesená",J491,0)</f>
        <v>0</v>
      </c>
      <c r="BH491" s="241">
        <f>IF(N491="sníž. přenesená",J491,0)</f>
        <v>0</v>
      </c>
      <c r="BI491" s="241">
        <f>IF(N491="nulová",J491,0)</f>
        <v>0</v>
      </c>
      <c r="BJ491" s="18" t="s">
        <v>81</v>
      </c>
      <c r="BK491" s="241">
        <f>ROUND(I491*H491,2)</f>
        <v>0</v>
      </c>
      <c r="BL491" s="18" t="s">
        <v>641</v>
      </c>
      <c r="BM491" s="240" t="s">
        <v>877</v>
      </c>
    </row>
    <row r="492" s="2" customFormat="1">
      <c r="A492" s="39"/>
      <c r="B492" s="40"/>
      <c r="C492" s="41"/>
      <c r="D492" s="242" t="s">
        <v>248</v>
      </c>
      <c r="E492" s="41"/>
      <c r="F492" s="243" t="s">
        <v>876</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248</v>
      </c>
      <c r="AU492" s="18" t="s">
        <v>81</v>
      </c>
    </row>
    <row r="493" s="2" customFormat="1" ht="24.15" customHeight="1">
      <c r="A493" s="39"/>
      <c r="B493" s="40"/>
      <c r="C493" s="228" t="s">
        <v>564</v>
      </c>
      <c r="D493" s="228" t="s">
        <v>243</v>
      </c>
      <c r="E493" s="229" t="s">
        <v>878</v>
      </c>
      <c r="F493" s="230" t="s">
        <v>879</v>
      </c>
      <c r="G493" s="231" t="s">
        <v>263</v>
      </c>
      <c r="H493" s="232">
        <v>2</v>
      </c>
      <c r="I493" s="233"/>
      <c r="J493" s="234">
        <f>ROUND(I493*H493,2)</f>
        <v>0</v>
      </c>
      <c r="K493" s="235"/>
      <c r="L493" s="45"/>
      <c r="M493" s="236" t="s">
        <v>1</v>
      </c>
      <c r="N493" s="237" t="s">
        <v>38</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641</v>
      </c>
      <c r="AT493" s="240" t="s">
        <v>243</v>
      </c>
      <c r="AU493" s="240" t="s">
        <v>81</v>
      </c>
      <c r="AY493" s="18" t="s">
        <v>241</v>
      </c>
      <c r="BE493" s="241">
        <f>IF(N493="základní",J493,0)</f>
        <v>0</v>
      </c>
      <c r="BF493" s="241">
        <f>IF(N493="snížená",J493,0)</f>
        <v>0</v>
      </c>
      <c r="BG493" s="241">
        <f>IF(N493="zákl. přenesená",J493,0)</f>
        <v>0</v>
      </c>
      <c r="BH493" s="241">
        <f>IF(N493="sníž. přenesená",J493,0)</f>
        <v>0</v>
      </c>
      <c r="BI493" s="241">
        <f>IF(N493="nulová",J493,0)</f>
        <v>0</v>
      </c>
      <c r="BJ493" s="18" t="s">
        <v>81</v>
      </c>
      <c r="BK493" s="241">
        <f>ROUND(I493*H493,2)</f>
        <v>0</v>
      </c>
      <c r="BL493" s="18" t="s">
        <v>641</v>
      </c>
      <c r="BM493" s="240" t="s">
        <v>880</v>
      </c>
    </row>
    <row r="494" s="2" customFormat="1">
      <c r="A494" s="39"/>
      <c r="B494" s="40"/>
      <c r="C494" s="41"/>
      <c r="D494" s="242" t="s">
        <v>248</v>
      </c>
      <c r="E494" s="41"/>
      <c r="F494" s="243" t="s">
        <v>879</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248</v>
      </c>
      <c r="AU494" s="18" t="s">
        <v>81</v>
      </c>
    </row>
    <row r="495" s="2" customFormat="1" ht="16.5" customHeight="1">
      <c r="A495" s="39"/>
      <c r="B495" s="40"/>
      <c r="C495" s="228" t="s">
        <v>881</v>
      </c>
      <c r="D495" s="228" t="s">
        <v>243</v>
      </c>
      <c r="E495" s="229" t="s">
        <v>882</v>
      </c>
      <c r="F495" s="230" t="s">
        <v>883</v>
      </c>
      <c r="G495" s="231" t="s">
        <v>263</v>
      </c>
      <c r="H495" s="232">
        <v>14</v>
      </c>
      <c r="I495" s="233"/>
      <c r="J495" s="234">
        <f>ROUND(I495*H495,2)</f>
        <v>0</v>
      </c>
      <c r="K495" s="235"/>
      <c r="L495" s="45"/>
      <c r="M495" s="236" t="s">
        <v>1</v>
      </c>
      <c r="N495" s="237" t="s">
        <v>38</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641</v>
      </c>
      <c r="AT495" s="240" t="s">
        <v>243</v>
      </c>
      <c r="AU495" s="240" t="s">
        <v>81</v>
      </c>
      <c r="AY495" s="18" t="s">
        <v>241</v>
      </c>
      <c r="BE495" s="241">
        <f>IF(N495="základní",J495,0)</f>
        <v>0</v>
      </c>
      <c r="BF495" s="241">
        <f>IF(N495="snížená",J495,0)</f>
        <v>0</v>
      </c>
      <c r="BG495" s="241">
        <f>IF(N495="zákl. přenesená",J495,0)</f>
        <v>0</v>
      </c>
      <c r="BH495" s="241">
        <f>IF(N495="sníž. přenesená",J495,0)</f>
        <v>0</v>
      </c>
      <c r="BI495" s="241">
        <f>IF(N495="nulová",J495,0)</f>
        <v>0</v>
      </c>
      <c r="BJ495" s="18" t="s">
        <v>81</v>
      </c>
      <c r="BK495" s="241">
        <f>ROUND(I495*H495,2)</f>
        <v>0</v>
      </c>
      <c r="BL495" s="18" t="s">
        <v>641</v>
      </c>
      <c r="BM495" s="240" t="s">
        <v>884</v>
      </c>
    </row>
    <row r="496" s="2" customFormat="1">
      <c r="A496" s="39"/>
      <c r="B496" s="40"/>
      <c r="C496" s="41"/>
      <c r="D496" s="242" t="s">
        <v>248</v>
      </c>
      <c r="E496" s="41"/>
      <c r="F496" s="243" t="s">
        <v>883</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248</v>
      </c>
      <c r="AU496" s="18" t="s">
        <v>81</v>
      </c>
    </row>
    <row r="497" s="2" customFormat="1" ht="24.15" customHeight="1">
      <c r="A497" s="39"/>
      <c r="B497" s="40"/>
      <c r="C497" s="228" t="s">
        <v>568</v>
      </c>
      <c r="D497" s="228" t="s">
        <v>243</v>
      </c>
      <c r="E497" s="229" t="s">
        <v>885</v>
      </c>
      <c r="F497" s="230" t="s">
        <v>886</v>
      </c>
      <c r="G497" s="231" t="s">
        <v>263</v>
      </c>
      <c r="H497" s="232">
        <v>5</v>
      </c>
      <c r="I497" s="233"/>
      <c r="J497" s="234">
        <f>ROUND(I497*H497,2)</f>
        <v>0</v>
      </c>
      <c r="K497" s="235"/>
      <c r="L497" s="45"/>
      <c r="M497" s="236" t="s">
        <v>1</v>
      </c>
      <c r="N497" s="237" t="s">
        <v>38</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641</v>
      </c>
      <c r="AT497" s="240" t="s">
        <v>243</v>
      </c>
      <c r="AU497" s="240" t="s">
        <v>81</v>
      </c>
      <c r="AY497" s="18" t="s">
        <v>241</v>
      </c>
      <c r="BE497" s="241">
        <f>IF(N497="základní",J497,0)</f>
        <v>0</v>
      </c>
      <c r="BF497" s="241">
        <f>IF(N497="snížená",J497,0)</f>
        <v>0</v>
      </c>
      <c r="BG497" s="241">
        <f>IF(N497="zákl. přenesená",J497,0)</f>
        <v>0</v>
      </c>
      <c r="BH497" s="241">
        <f>IF(N497="sníž. přenesená",J497,0)</f>
        <v>0</v>
      </c>
      <c r="BI497" s="241">
        <f>IF(N497="nulová",J497,0)</f>
        <v>0</v>
      </c>
      <c r="BJ497" s="18" t="s">
        <v>81</v>
      </c>
      <c r="BK497" s="241">
        <f>ROUND(I497*H497,2)</f>
        <v>0</v>
      </c>
      <c r="BL497" s="18" t="s">
        <v>641</v>
      </c>
      <c r="BM497" s="240" t="s">
        <v>887</v>
      </c>
    </row>
    <row r="498" s="2" customFormat="1">
      <c r="A498" s="39"/>
      <c r="B498" s="40"/>
      <c r="C498" s="41"/>
      <c r="D498" s="242" t="s">
        <v>248</v>
      </c>
      <c r="E498" s="41"/>
      <c r="F498" s="243" t="s">
        <v>886</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248</v>
      </c>
      <c r="AU498" s="18" t="s">
        <v>81</v>
      </c>
    </row>
    <row r="499" s="2" customFormat="1" ht="24.15" customHeight="1">
      <c r="A499" s="39"/>
      <c r="B499" s="40"/>
      <c r="C499" s="228" t="s">
        <v>888</v>
      </c>
      <c r="D499" s="228" t="s">
        <v>243</v>
      </c>
      <c r="E499" s="229" t="s">
        <v>889</v>
      </c>
      <c r="F499" s="230" t="s">
        <v>890</v>
      </c>
      <c r="G499" s="231" t="s">
        <v>263</v>
      </c>
      <c r="H499" s="232">
        <v>3</v>
      </c>
      <c r="I499" s="233"/>
      <c r="J499" s="234">
        <f>ROUND(I499*H499,2)</f>
        <v>0</v>
      </c>
      <c r="K499" s="235"/>
      <c r="L499" s="45"/>
      <c r="M499" s="236" t="s">
        <v>1</v>
      </c>
      <c r="N499" s="237" t="s">
        <v>38</v>
      </c>
      <c r="O499" s="92"/>
      <c r="P499" s="238">
        <f>O499*H499</f>
        <v>0</v>
      </c>
      <c r="Q499" s="238">
        <v>0</v>
      </c>
      <c r="R499" s="238">
        <f>Q499*H499</f>
        <v>0</v>
      </c>
      <c r="S499" s="238">
        <v>0</v>
      </c>
      <c r="T499" s="239">
        <f>S499*H499</f>
        <v>0</v>
      </c>
      <c r="U499" s="39"/>
      <c r="V499" s="39"/>
      <c r="W499" s="39"/>
      <c r="X499" s="39"/>
      <c r="Y499" s="39"/>
      <c r="Z499" s="39"/>
      <c r="AA499" s="39"/>
      <c r="AB499" s="39"/>
      <c r="AC499" s="39"/>
      <c r="AD499" s="39"/>
      <c r="AE499" s="39"/>
      <c r="AR499" s="240" t="s">
        <v>641</v>
      </c>
      <c r="AT499" s="240" t="s">
        <v>243</v>
      </c>
      <c r="AU499" s="240" t="s">
        <v>81</v>
      </c>
      <c r="AY499" s="18" t="s">
        <v>241</v>
      </c>
      <c r="BE499" s="241">
        <f>IF(N499="základní",J499,0)</f>
        <v>0</v>
      </c>
      <c r="BF499" s="241">
        <f>IF(N499="snížená",J499,0)</f>
        <v>0</v>
      </c>
      <c r="BG499" s="241">
        <f>IF(N499="zákl. přenesená",J499,0)</f>
        <v>0</v>
      </c>
      <c r="BH499" s="241">
        <f>IF(N499="sníž. přenesená",J499,0)</f>
        <v>0</v>
      </c>
      <c r="BI499" s="241">
        <f>IF(N499="nulová",J499,0)</f>
        <v>0</v>
      </c>
      <c r="BJ499" s="18" t="s">
        <v>81</v>
      </c>
      <c r="BK499" s="241">
        <f>ROUND(I499*H499,2)</f>
        <v>0</v>
      </c>
      <c r="BL499" s="18" t="s">
        <v>641</v>
      </c>
      <c r="BM499" s="240" t="s">
        <v>891</v>
      </c>
    </row>
    <row r="500" s="2" customFormat="1">
      <c r="A500" s="39"/>
      <c r="B500" s="40"/>
      <c r="C500" s="41"/>
      <c r="D500" s="242" t="s">
        <v>248</v>
      </c>
      <c r="E500" s="41"/>
      <c r="F500" s="243" t="s">
        <v>890</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248</v>
      </c>
      <c r="AU500" s="18" t="s">
        <v>81</v>
      </c>
    </row>
    <row r="501" s="2" customFormat="1" ht="24.15" customHeight="1">
      <c r="A501" s="39"/>
      <c r="B501" s="40"/>
      <c r="C501" s="247" t="s">
        <v>571</v>
      </c>
      <c r="D501" s="247" t="s">
        <v>260</v>
      </c>
      <c r="E501" s="248" t="s">
        <v>892</v>
      </c>
      <c r="F501" s="249" t="s">
        <v>893</v>
      </c>
      <c r="G501" s="250" t="s">
        <v>263</v>
      </c>
      <c r="H501" s="251">
        <v>1</v>
      </c>
      <c r="I501" s="252"/>
      <c r="J501" s="253">
        <f>ROUND(I501*H501,2)</f>
        <v>0</v>
      </c>
      <c r="K501" s="254"/>
      <c r="L501" s="255"/>
      <c r="M501" s="256" t="s">
        <v>1</v>
      </c>
      <c r="N501" s="257" t="s">
        <v>38</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641</v>
      </c>
      <c r="AT501" s="240" t="s">
        <v>260</v>
      </c>
      <c r="AU501" s="240" t="s">
        <v>81</v>
      </c>
      <c r="AY501" s="18" t="s">
        <v>241</v>
      </c>
      <c r="BE501" s="241">
        <f>IF(N501="základní",J501,0)</f>
        <v>0</v>
      </c>
      <c r="BF501" s="241">
        <f>IF(N501="snížená",J501,0)</f>
        <v>0</v>
      </c>
      <c r="BG501" s="241">
        <f>IF(N501="zákl. přenesená",J501,0)</f>
        <v>0</v>
      </c>
      <c r="BH501" s="241">
        <f>IF(N501="sníž. přenesená",J501,0)</f>
        <v>0</v>
      </c>
      <c r="BI501" s="241">
        <f>IF(N501="nulová",J501,0)</f>
        <v>0</v>
      </c>
      <c r="BJ501" s="18" t="s">
        <v>81</v>
      </c>
      <c r="BK501" s="241">
        <f>ROUND(I501*H501,2)</f>
        <v>0</v>
      </c>
      <c r="BL501" s="18" t="s">
        <v>641</v>
      </c>
      <c r="BM501" s="240" t="s">
        <v>894</v>
      </c>
    </row>
    <row r="502" s="2" customFormat="1">
      <c r="A502" s="39"/>
      <c r="B502" s="40"/>
      <c r="C502" s="41"/>
      <c r="D502" s="242" t="s">
        <v>248</v>
      </c>
      <c r="E502" s="41"/>
      <c r="F502" s="243" t="s">
        <v>893</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248</v>
      </c>
      <c r="AU502" s="18" t="s">
        <v>81</v>
      </c>
    </row>
    <row r="503" s="2" customFormat="1" ht="24.15" customHeight="1">
      <c r="A503" s="39"/>
      <c r="B503" s="40"/>
      <c r="C503" s="247" t="s">
        <v>895</v>
      </c>
      <c r="D503" s="247" t="s">
        <v>260</v>
      </c>
      <c r="E503" s="248" t="s">
        <v>896</v>
      </c>
      <c r="F503" s="249" t="s">
        <v>897</v>
      </c>
      <c r="G503" s="250" t="s">
        <v>263</v>
      </c>
      <c r="H503" s="251">
        <v>1</v>
      </c>
      <c r="I503" s="252"/>
      <c r="J503" s="253">
        <f>ROUND(I503*H503,2)</f>
        <v>0</v>
      </c>
      <c r="K503" s="254"/>
      <c r="L503" s="255"/>
      <c r="M503" s="256" t="s">
        <v>1</v>
      </c>
      <c r="N503" s="257" t="s">
        <v>38</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641</v>
      </c>
      <c r="AT503" s="240" t="s">
        <v>260</v>
      </c>
      <c r="AU503" s="240" t="s">
        <v>81</v>
      </c>
      <c r="AY503" s="18" t="s">
        <v>241</v>
      </c>
      <c r="BE503" s="241">
        <f>IF(N503="základní",J503,0)</f>
        <v>0</v>
      </c>
      <c r="BF503" s="241">
        <f>IF(N503="snížená",J503,0)</f>
        <v>0</v>
      </c>
      <c r="BG503" s="241">
        <f>IF(N503="zákl. přenesená",J503,0)</f>
        <v>0</v>
      </c>
      <c r="BH503" s="241">
        <f>IF(N503="sníž. přenesená",J503,0)</f>
        <v>0</v>
      </c>
      <c r="BI503" s="241">
        <f>IF(N503="nulová",J503,0)</f>
        <v>0</v>
      </c>
      <c r="BJ503" s="18" t="s">
        <v>81</v>
      </c>
      <c r="BK503" s="241">
        <f>ROUND(I503*H503,2)</f>
        <v>0</v>
      </c>
      <c r="BL503" s="18" t="s">
        <v>641</v>
      </c>
      <c r="BM503" s="240" t="s">
        <v>898</v>
      </c>
    </row>
    <row r="504" s="2" customFormat="1">
      <c r="A504" s="39"/>
      <c r="B504" s="40"/>
      <c r="C504" s="41"/>
      <c r="D504" s="242" t="s">
        <v>248</v>
      </c>
      <c r="E504" s="41"/>
      <c r="F504" s="243" t="s">
        <v>897</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248</v>
      </c>
      <c r="AU504" s="18" t="s">
        <v>81</v>
      </c>
    </row>
    <row r="505" s="2" customFormat="1" ht="21.75" customHeight="1">
      <c r="A505" s="39"/>
      <c r="B505" s="40"/>
      <c r="C505" s="247" t="s">
        <v>575</v>
      </c>
      <c r="D505" s="247" t="s">
        <v>260</v>
      </c>
      <c r="E505" s="248" t="s">
        <v>899</v>
      </c>
      <c r="F505" s="249" t="s">
        <v>900</v>
      </c>
      <c r="G505" s="250" t="s">
        <v>263</v>
      </c>
      <c r="H505" s="251">
        <v>2</v>
      </c>
      <c r="I505" s="252"/>
      <c r="J505" s="253">
        <f>ROUND(I505*H505,2)</f>
        <v>0</v>
      </c>
      <c r="K505" s="254"/>
      <c r="L505" s="255"/>
      <c r="M505" s="256" t="s">
        <v>1</v>
      </c>
      <c r="N505" s="257" t="s">
        <v>38</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641</v>
      </c>
      <c r="AT505" s="240" t="s">
        <v>260</v>
      </c>
      <c r="AU505" s="240" t="s">
        <v>81</v>
      </c>
      <c r="AY505" s="18" t="s">
        <v>241</v>
      </c>
      <c r="BE505" s="241">
        <f>IF(N505="základní",J505,0)</f>
        <v>0</v>
      </c>
      <c r="BF505" s="241">
        <f>IF(N505="snížená",J505,0)</f>
        <v>0</v>
      </c>
      <c r="BG505" s="241">
        <f>IF(N505="zákl. přenesená",J505,0)</f>
        <v>0</v>
      </c>
      <c r="BH505" s="241">
        <f>IF(N505="sníž. přenesená",J505,0)</f>
        <v>0</v>
      </c>
      <c r="BI505" s="241">
        <f>IF(N505="nulová",J505,0)</f>
        <v>0</v>
      </c>
      <c r="BJ505" s="18" t="s">
        <v>81</v>
      </c>
      <c r="BK505" s="241">
        <f>ROUND(I505*H505,2)</f>
        <v>0</v>
      </c>
      <c r="BL505" s="18" t="s">
        <v>641</v>
      </c>
      <c r="BM505" s="240" t="s">
        <v>901</v>
      </c>
    </row>
    <row r="506" s="2" customFormat="1">
      <c r="A506" s="39"/>
      <c r="B506" s="40"/>
      <c r="C506" s="41"/>
      <c r="D506" s="242" t="s">
        <v>248</v>
      </c>
      <c r="E506" s="41"/>
      <c r="F506" s="243" t="s">
        <v>900</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248</v>
      </c>
      <c r="AU506" s="18" t="s">
        <v>81</v>
      </c>
    </row>
    <row r="507" s="2" customFormat="1" ht="24.15" customHeight="1">
      <c r="A507" s="39"/>
      <c r="B507" s="40"/>
      <c r="C507" s="247" t="s">
        <v>902</v>
      </c>
      <c r="D507" s="247" t="s">
        <v>260</v>
      </c>
      <c r="E507" s="248" t="s">
        <v>903</v>
      </c>
      <c r="F507" s="249" t="s">
        <v>904</v>
      </c>
      <c r="G507" s="250" t="s">
        <v>263</v>
      </c>
      <c r="H507" s="251">
        <v>1</v>
      </c>
      <c r="I507" s="252"/>
      <c r="J507" s="253">
        <f>ROUND(I507*H507,2)</f>
        <v>0</v>
      </c>
      <c r="K507" s="254"/>
      <c r="L507" s="255"/>
      <c r="M507" s="256" t="s">
        <v>1</v>
      </c>
      <c r="N507" s="257" t="s">
        <v>38</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641</v>
      </c>
      <c r="AT507" s="240" t="s">
        <v>260</v>
      </c>
      <c r="AU507" s="240" t="s">
        <v>81</v>
      </c>
      <c r="AY507" s="18" t="s">
        <v>241</v>
      </c>
      <c r="BE507" s="241">
        <f>IF(N507="základní",J507,0)</f>
        <v>0</v>
      </c>
      <c r="BF507" s="241">
        <f>IF(N507="snížená",J507,0)</f>
        <v>0</v>
      </c>
      <c r="BG507" s="241">
        <f>IF(N507="zákl. přenesená",J507,0)</f>
        <v>0</v>
      </c>
      <c r="BH507" s="241">
        <f>IF(N507="sníž. přenesená",J507,0)</f>
        <v>0</v>
      </c>
      <c r="BI507" s="241">
        <f>IF(N507="nulová",J507,0)</f>
        <v>0</v>
      </c>
      <c r="BJ507" s="18" t="s">
        <v>81</v>
      </c>
      <c r="BK507" s="241">
        <f>ROUND(I507*H507,2)</f>
        <v>0</v>
      </c>
      <c r="BL507" s="18" t="s">
        <v>641</v>
      </c>
      <c r="BM507" s="240" t="s">
        <v>905</v>
      </c>
    </row>
    <row r="508" s="2" customFormat="1">
      <c r="A508" s="39"/>
      <c r="B508" s="40"/>
      <c r="C508" s="41"/>
      <c r="D508" s="242" t="s">
        <v>248</v>
      </c>
      <c r="E508" s="41"/>
      <c r="F508" s="243" t="s">
        <v>904</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248</v>
      </c>
      <c r="AU508" s="18" t="s">
        <v>81</v>
      </c>
    </row>
    <row r="509" s="2" customFormat="1" ht="24.15" customHeight="1">
      <c r="A509" s="39"/>
      <c r="B509" s="40"/>
      <c r="C509" s="228" t="s">
        <v>578</v>
      </c>
      <c r="D509" s="228" t="s">
        <v>243</v>
      </c>
      <c r="E509" s="229" t="s">
        <v>906</v>
      </c>
      <c r="F509" s="230" t="s">
        <v>907</v>
      </c>
      <c r="G509" s="231" t="s">
        <v>263</v>
      </c>
      <c r="H509" s="232">
        <v>14</v>
      </c>
      <c r="I509" s="233"/>
      <c r="J509" s="234">
        <f>ROUND(I509*H509,2)</f>
        <v>0</v>
      </c>
      <c r="K509" s="235"/>
      <c r="L509" s="45"/>
      <c r="M509" s="236" t="s">
        <v>1</v>
      </c>
      <c r="N509" s="237" t="s">
        <v>38</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641</v>
      </c>
      <c r="AT509" s="240" t="s">
        <v>243</v>
      </c>
      <c r="AU509" s="240" t="s">
        <v>81</v>
      </c>
      <c r="AY509" s="18" t="s">
        <v>241</v>
      </c>
      <c r="BE509" s="241">
        <f>IF(N509="základní",J509,0)</f>
        <v>0</v>
      </c>
      <c r="BF509" s="241">
        <f>IF(N509="snížená",J509,0)</f>
        <v>0</v>
      </c>
      <c r="BG509" s="241">
        <f>IF(N509="zákl. přenesená",J509,0)</f>
        <v>0</v>
      </c>
      <c r="BH509" s="241">
        <f>IF(N509="sníž. přenesená",J509,0)</f>
        <v>0</v>
      </c>
      <c r="BI509" s="241">
        <f>IF(N509="nulová",J509,0)</f>
        <v>0</v>
      </c>
      <c r="BJ509" s="18" t="s">
        <v>81</v>
      </c>
      <c r="BK509" s="241">
        <f>ROUND(I509*H509,2)</f>
        <v>0</v>
      </c>
      <c r="BL509" s="18" t="s">
        <v>641</v>
      </c>
      <c r="BM509" s="240" t="s">
        <v>908</v>
      </c>
    </row>
    <row r="510" s="2" customFormat="1">
      <c r="A510" s="39"/>
      <c r="B510" s="40"/>
      <c r="C510" s="41"/>
      <c r="D510" s="242" t="s">
        <v>248</v>
      </c>
      <c r="E510" s="41"/>
      <c r="F510" s="243" t="s">
        <v>907</v>
      </c>
      <c r="G510" s="41"/>
      <c r="H510" s="41"/>
      <c r="I510" s="244"/>
      <c r="J510" s="41"/>
      <c r="K510" s="41"/>
      <c r="L510" s="45"/>
      <c r="M510" s="245"/>
      <c r="N510" s="246"/>
      <c r="O510" s="92"/>
      <c r="P510" s="92"/>
      <c r="Q510" s="92"/>
      <c r="R510" s="92"/>
      <c r="S510" s="92"/>
      <c r="T510" s="93"/>
      <c r="U510" s="39"/>
      <c r="V510" s="39"/>
      <c r="W510" s="39"/>
      <c r="X510" s="39"/>
      <c r="Y510" s="39"/>
      <c r="Z510" s="39"/>
      <c r="AA510" s="39"/>
      <c r="AB510" s="39"/>
      <c r="AC510" s="39"/>
      <c r="AD510" s="39"/>
      <c r="AE510" s="39"/>
      <c r="AT510" s="18" t="s">
        <v>248</v>
      </c>
      <c r="AU510" s="18" t="s">
        <v>81</v>
      </c>
    </row>
    <row r="511" s="2" customFormat="1" ht="16.5" customHeight="1">
      <c r="A511" s="39"/>
      <c r="B511" s="40"/>
      <c r="C511" s="228" t="s">
        <v>909</v>
      </c>
      <c r="D511" s="228" t="s">
        <v>243</v>
      </c>
      <c r="E511" s="229" t="s">
        <v>910</v>
      </c>
      <c r="F511" s="230" t="s">
        <v>911</v>
      </c>
      <c r="G511" s="231" t="s">
        <v>263</v>
      </c>
      <c r="H511" s="232">
        <v>13</v>
      </c>
      <c r="I511" s="233"/>
      <c r="J511" s="234">
        <f>ROUND(I511*H511,2)</f>
        <v>0</v>
      </c>
      <c r="K511" s="235"/>
      <c r="L511" s="45"/>
      <c r="M511" s="236" t="s">
        <v>1</v>
      </c>
      <c r="N511" s="237" t="s">
        <v>38</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641</v>
      </c>
      <c r="AT511" s="240" t="s">
        <v>243</v>
      </c>
      <c r="AU511" s="240" t="s">
        <v>81</v>
      </c>
      <c r="AY511" s="18" t="s">
        <v>241</v>
      </c>
      <c r="BE511" s="241">
        <f>IF(N511="základní",J511,0)</f>
        <v>0</v>
      </c>
      <c r="BF511" s="241">
        <f>IF(N511="snížená",J511,0)</f>
        <v>0</v>
      </c>
      <c r="BG511" s="241">
        <f>IF(N511="zákl. přenesená",J511,0)</f>
        <v>0</v>
      </c>
      <c r="BH511" s="241">
        <f>IF(N511="sníž. přenesená",J511,0)</f>
        <v>0</v>
      </c>
      <c r="BI511" s="241">
        <f>IF(N511="nulová",J511,0)</f>
        <v>0</v>
      </c>
      <c r="BJ511" s="18" t="s">
        <v>81</v>
      </c>
      <c r="BK511" s="241">
        <f>ROUND(I511*H511,2)</f>
        <v>0</v>
      </c>
      <c r="BL511" s="18" t="s">
        <v>641</v>
      </c>
      <c r="BM511" s="240" t="s">
        <v>912</v>
      </c>
    </row>
    <row r="512" s="2" customFormat="1">
      <c r="A512" s="39"/>
      <c r="B512" s="40"/>
      <c r="C512" s="41"/>
      <c r="D512" s="242" t="s">
        <v>248</v>
      </c>
      <c r="E512" s="41"/>
      <c r="F512" s="243" t="s">
        <v>911</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248</v>
      </c>
      <c r="AU512" s="18" t="s">
        <v>81</v>
      </c>
    </row>
    <row r="513" s="2" customFormat="1" ht="24.15" customHeight="1">
      <c r="A513" s="39"/>
      <c r="B513" s="40"/>
      <c r="C513" s="228" t="s">
        <v>582</v>
      </c>
      <c r="D513" s="228" t="s">
        <v>243</v>
      </c>
      <c r="E513" s="229" t="s">
        <v>913</v>
      </c>
      <c r="F513" s="230" t="s">
        <v>914</v>
      </c>
      <c r="G513" s="231" t="s">
        <v>263</v>
      </c>
      <c r="H513" s="232">
        <v>13</v>
      </c>
      <c r="I513" s="233"/>
      <c r="J513" s="234">
        <f>ROUND(I513*H513,2)</f>
        <v>0</v>
      </c>
      <c r="K513" s="235"/>
      <c r="L513" s="45"/>
      <c r="M513" s="236" t="s">
        <v>1</v>
      </c>
      <c r="N513" s="237" t="s">
        <v>38</v>
      </c>
      <c r="O513" s="92"/>
      <c r="P513" s="238">
        <f>O513*H513</f>
        <v>0</v>
      </c>
      <c r="Q513" s="238">
        <v>0</v>
      </c>
      <c r="R513" s="238">
        <f>Q513*H513</f>
        <v>0</v>
      </c>
      <c r="S513" s="238">
        <v>0</v>
      </c>
      <c r="T513" s="239">
        <f>S513*H513</f>
        <v>0</v>
      </c>
      <c r="U513" s="39"/>
      <c r="V513" s="39"/>
      <c r="W513" s="39"/>
      <c r="X513" s="39"/>
      <c r="Y513" s="39"/>
      <c r="Z513" s="39"/>
      <c r="AA513" s="39"/>
      <c r="AB513" s="39"/>
      <c r="AC513" s="39"/>
      <c r="AD513" s="39"/>
      <c r="AE513" s="39"/>
      <c r="AR513" s="240" t="s">
        <v>641</v>
      </c>
      <c r="AT513" s="240" t="s">
        <v>243</v>
      </c>
      <c r="AU513" s="240" t="s">
        <v>81</v>
      </c>
      <c r="AY513" s="18" t="s">
        <v>241</v>
      </c>
      <c r="BE513" s="241">
        <f>IF(N513="základní",J513,0)</f>
        <v>0</v>
      </c>
      <c r="BF513" s="241">
        <f>IF(N513="snížená",J513,0)</f>
        <v>0</v>
      </c>
      <c r="BG513" s="241">
        <f>IF(N513="zákl. přenesená",J513,0)</f>
        <v>0</v>
      </c>
      <c r="BH513" s="241">
        <f>IF(N513="sníž. přenesená",J513,0)</f>
        <v>0</v>
      </c>
      <c r="BI513" s="241">
        <f>IF(N513="nulová",J513,0)</f>
        <v>0</v>
      </c>
      <c r="BJ513" s="18" t="s">
        <v>81</v>
      </c>
      <c r="BK513" s="241">
        <f>ROUND(I513*H513,2)</f>
        <v>0</v>
      </c>
      <c r="BL513" s="18" t="s">
        <v>641</v>
      </c>
      <c r="BM513" s="240" t="s">
        <v>915</v>
      </c>
    </row>
    <row r="514" s="2" customFormat="1">
      <c r="A514" s="39"/>
      <c r="B514" s="40"/>
      <c r="C514" s="41"/>
      <c r="D514" s="242" t="s">
        <v>248</v>
      </c>
      <c r="E514" s="41"/>
      <c r="F514" s="243" t="s">
        <v>914</v>
      </c>
      <c r="G514" s="41"/>
      <c r="H514" s="41"/>
      <c r="I514" s="244"/>
      <c r="J514" s="41"/>
      <c r="K514" s="41"/>
      <c r="L514" s="45"/>
      <c r="M514" s="245"/>
      <c r="N514" s="246"/>
      <c r="O514" s="92"/>
      <c r="P514" s="92"/>
      <c r="Q514" s="92"/>
      <c r="R514" s="92"/>
      <c r="S514" s="92"/>
      <c r="T514" s="93"/>
      <c r="U514" s="39"/>
      <c r="V514" s="39"/>
      <c r="W514" s="39"/>
      <c r="X514" s="39"/>
      <c r="Y514" s="39"/>
      <c r="Z514" s="39"/>
      <c r="AA514" s="39"/>
      <c r="AB514" s="39"/>
      <c r="AC514" s="39"/>
      <c r="AD514" s="39"/>
      <c r="AE514" s="39"/>
      <c r="AT514" s="18" t="s">
        <v>248</v>
      </c>
      <c r="AU514" s="18" t="s">
        <v>81</v>
      </c>
    </row>
    <row r="515" s="2" customFormat="1" ht="37.8" customHeight="1">
      <c r="A515" s="39"/>
      <c r="B515" s="40"/>
      <c r="C515" s="228" t="s">
        <v>916</v>
      </c>
      <c r="D515" s="228" t="s">
        <v>243</v>
      </c>
      <c r="E515" s="229" t="s">
        <v>917</v>
      </c>
      <c r="F515" s="230" t="s">
        <v>918</v>
      </c>
      <c r="G515" s="231" t="s">
        <v>263</v>
      </c>
      <c r="H515" s="232">
        <v>2</v>
      </c>
      <c r="I515" s="233"/>
      <c r="J515" s="234">
        <f>ROUND(I515*H515,2)</f>
        <v>0</v>
      </c>
      <c r="K515" s="235"/>
      <c r="L515" s="45"/>
      <c r="M515" s="236" t="s">
        <v>1</v>
      </c>
      <c r="N515" s="237" t="s">
        <v>38</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641</v>
      </c>
      <c r="AT515" s="240" t="s">
        <v>243</v>
      </c>
      <c r="AU515" s="240" t="s">
        <v>81</v>
      </c>
      <c r="AY515" s="18" t="s">
        <v>241</v>
      </c>
      <c r="BE515" s="241">
        <f>IF(N515="základní",J515,0)</f>
        <v>0</v>
      </c>
      <c r="BF515" s="241">
        <f>IF(N515="snížená",J515,0)</f>
        <v>0</v>
      </c>
      <c r="BG515" s="241">
        <f>IF(N515="zákl. přenesená",J515,0)</f>
        <v>0</v>
      </c>
      <c r="BH515" s="241">
        <f>IF(N515="sníž. přenesená",J515,0)</f>
        <v>0</v>
      </c>
      <c r="BI515" s="241">
        <f>IF(N515="nulová",J515,0)</f>
        <v>0</v>
      </c>
      <c r="BJ515" s="18" t="s">
        <v>81</v>
      </c>
      <c r="BK515" s="241">
        <f>ROUND(I515*H515,2)</f>
        <v>0</v>
      </c>
      <c r="BL515" s="18" t="s">
        <v>641</v>
      </c>
      <c r="BM515" s="240" t="s">
        <v>919</v>
      </c>
    </row>
    <row r="516" s="2" customFormat="1">
      <c r="A516" s="39"/>
      <c r="B516" s="40"/>
      <c r="C516" s="41"/>
      <c r="D516" s="242" t="s">
        <v>248</v>
      </c>
      <c r="E516" s="41"/>
      <c r="F516" s="243" t="s">
        <v>918</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248</v>
      </c>
      <c r="AU516" s="18" t="s">
        <v>81</v>
      </c>
    </row>
    <row r="517" s="2" customFormat="1" ht="33" customHeight="1">
      <c r="A517" s="39"/>
      <c r="B517" s="40"/>
      <c r="C517" s="228" t="s">
        <v>585</v>
      </c>
      <c r="D517" s="228" t="s">
        <v>243</v>
      </c>
      <c r="E517" s="229" t="s">
        <v>920</v>
      </c>
      <c r="F517" s="230" t="s">
        <v>921</v>
      </c>
      <c r="G517" s="231" t="s">
        <v>263</v>
      </c>
      <c r="H517" s="232">
        <v>2</v>
      </c>
      <c r="I517" s="233"/>
      <c r="J517" s="234">
        <f>ROUND(I517*H517,2)</f>
        <v>0</v>
      </c>
      <c r="K517" s="235"/>
      <c r="L517" s="45"/>
      <c r="M517" s="236" t="s">
        <v>1</v>
      </c>
      <c r="N517" s="237" t="s">
        <v>38</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641</v>
      </c>
      <c r="AT517" s="240" t="s">
        <v>243</v>
      </c>
      <c r="AU517" s="240" t="s">
        <v>81</v>
      </c>
      <c r="AY517" s="18" t="s">
        <v>241</v>
      </c>
      <c r="BE517" s="241">
        <f>IF(N517="základní",J517,0)</f>
        <v>0</v>
      </c>
      <c r="BF517" s="241">
        <f>IF(N517="snížená",J517,0)</f>
        <v>0</v>
      </c>
      <c r="BG517" s="241">
        <f>IF(N517="zákl. přenesená",J517,0)</f>
        <v>0</v>
      </c>
      <c r="BH517" s="241">
        <f>IF(N517="sníž. přenesená",J517,0)</f>
        <v>0</v>
      </c>
      <c r="BI517" s="241">
        <f>IF(N517="nulová",J517,0)</f>
        <v>0</v>
      </c>
      <c r="BJ517" s="18" t="s">
        <v>81</v>
      </c>
      <c r="BK517" s="241">
        <f>ROUND(I517*H517,2)</f>
        <v>0</v>
      </c>
      <c r="BL517" s="18" t="s">
        <v>641</v>
      </c>
      <c r="BM517" s="240" t="s">
        <v>922</v>
      </c>
    </row>
    <row r="518" s="2" customFormat="1">
      <c r="A518" s="39"/>
      <c r="B518" s="40"/>
      <c r="C518" s="41"/>
      <c r="D518" s="242" t="s">
        <v>248</v>
      </c>
      <c r="E518" s="41"/>
      <c r="F518" s="243" t="s">
        <v>921</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248</v>
      </c>
      <c r="AU518" s="18" t="s">
        <v>81</v>
      </c>
    </row>
    <row r="519" s="2" customFormat="1" ht="24.15" customHeight="1">
      <c r="A519" s="39"/>
      <c r="B519" s="40"/>
      <c r="C519" s="228" t="s">
        <v>923</v>
      </c>
      <c r="D519" s="228" t="s">
        <v>243</v>
      </c>
      <c r="E519" s="229" t="s">
        <v>924</v>
      </c>
      <c r="F519" s="230" t="s">
        <v>925</v>
      </c>
      <c r="G519" s="231" t="s">
        <v>263</v>
      </c>
      <c r="H519" s="232">
        <v>2</v>
      </c>
      <c r="I519" s="233"/>
      <c r="J519" s="234">
        <f>ROUND(I519*H519,2)</f>
        <v>0</v>
      </c>
      <c r="K519" s="235"/>
      <c r="L519" s="45"/>
      <c r="M519" s="236" t="s">
        <v>1</v>
      </c>
      <c r="N519" s="237" t="s">
        <v>38</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641</v>
      </c>
      <c r="AT519" s="240" t="s">
        <v>243</v>
      </c>
      <c r="AU519" s="240" t="s">
        <v>81</v>
      </c>
      <c r="AY519" s="18" t="s">
        <v>241</v>
      </c>
      <c r="BE519" s="241">
        <f>IF(N519="základní",J519,0)</f>
        <v>0</v>
      </c>
      <c r="BF519" s="241">
        <f>IF(N519="snížená",J519,0)</f>
        <v>0</v>
      </c>
      <c r="BG519" s="241">
        <f>IF(N519="zákl. přenesená",J519,0)</f>
        <v>0</v>
      </c>
      <c r="BH519" s="241">
        <f>IF(N519="sníž. přenesená",J519,0)</f>
        <v>0</v>
      </c>
      <c r="BI519" s="241">
        <f>IF(N519="nulová",J519,0)</f>
        <v>0</v>
      </c>
      <c r="BJ519" s="18" t="s">
        <v>81</v>
      </c>
      <c r="BK519" s="241">
        <f>ROUND(I519*H519,2)</f>
        <v>0</v>
      </c>
      <c r="BL519" s="18" t="s">
        <v>641</v>
      </c>
      <c r="BM519" s="240" t="s">
        <v>926</v>
      </c>
    </row>
    <row r="520" s="2" customFormat="1">
      <c r="A520" s="39"/>
      <c r="B520" s="40"/>
      <c r="C520" s="41"/>
      <c r="D520" s="242" t="s">
        <v>248</v>
      </c>
      <c r="E520" s="41"/>
      <c r="F520" s="243" t="s">
        <v>925</v>
      </c>
      <c r="G520" s="41"/>
      <c r="H520" s="41"/>
      <c r="I520" s="244"/>
      <c r="J520" s="41"/>
      <c r="K520" s="41"/>
      <c r="L520" s="45"/>
      <c r="M520" s="245"/>
      <c r="N520" s="246"/>
      <c r="O520" s="92"/>
      <c r="P520" s="92"/>
      <c r="Q520" s="92"/>
      <c r="R520" s="92"/>
      <c r="S520" s="92"/>
      <c r="T520" s="93"/>
      <c r="U520" s="39"/>
      <c r="V520" s="39"/>
      <c r="W520" s="39"/>
      <c r="X520" s="39"/>
      <c r="Y520" s="39"/>
      <c r="Z520" s="39"/>
      <c r="AA520" s="39"/>
      <c r="AB520" s="39"/>
      <c r="AC520" s="39"/>
      <c r="AD520" s="39"/>
      <c r="AE520" s="39"/>
      <c r="AT520" s="18" t="s">
        <v>248</v>
      </c>
      <c r="AU520" s="18" t="s">
        <v>81</v>
      </c>
    </row>
    <row r="521" s="2" customFormat="1" ht="16.5" customHeight="1">
      <c r="A521" s="39"/>
      <c r="B521" s="40"/>
      <c r="C521" s="228" t="s">
        <v>589</v>
      </c>
      <c r="D521" s="228" t="s">
        <v>243</v>
      </c>
      <c r="E521" s="229" t="s">
        <v>927</v>
      </c>
      <c r="F521" s="230" t="s">
        <v>928</v>
      </c>
      <c r="G521" s="231" t="s">
        <v>263</v>
      </c>
      <c r="H521" s="232">
        <v>2</v>
      </c>
      <c r="I521" s="233"/>
      <c r="J521" s="234">
        <f>ROUND(I521*H521,2)</f>
        <v>0</v>
      </c>
      <c r="K521" s="235"/>
      <c r="L521" s="45"/>
      <c r="M521" s="236" t="s">
        <v>1</v>
      </c>
      <c r="N521" s="237" t="s">
        <v>38</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641</v>
      </c>
      <c r="AT521" s="240" t="s">
        <v>243</v>
      </c>
      <c r="AU521" s="240" t="s">
        <v>81</v>
      </c>
      <c r="AY521" s="18" t="s">
        <v>241</v>
      </c>
      <c r="BE521" s="241">
        <f>IF(N521="základní",J521,0)</f>
        <v>0</v>
      </c>
      <c r="BF521" s="241">
        <f>IF(N521="snížená",J521,0)</f>
        <v>0</v>
      </c>
      <c r="BG521" s="241">
        <f>IF(N521="zákl. přenesená",J521,0)</f>
        <v>0</v>
      </c>
      <c r="BH521" s="241">
        <f>IF(N521="sníž. přenesená",J521,0)</f>
        <v>0</v>
      </c>
      <c r="BI521" s="241">
        <f>IF(N521="nulová",J521,0)</f>
        <v>0</v>
      </c>
      <c r="BJ521" s="18" t="s">
        <v>81</v>
      </c>
      <c r="BK521" s="241">
        <f>ROUND(I521*H521,2)</f>
        <v>0</v>
      </c>
      <c r="BL521" s="18" t="s">
        <v>641</v>
      </c>
      <c r="BM521" s="240" t="s">
        <v>929</v>
      </c>
    </row>
    <row r="522" s="2" customFormat="1">
      <c r="A522" s="39"/>
      <c r="B522" s="40"/>
      <c r="C522" s="41"/>
      <c r="D522" s="242" t="s">
        <v>248</v>
      </c>
      <c r="E522" s="41"/>
      <c r="F522" s="243" t="s">
        <v>928</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248</v>
      </c>
      <c r="AU522" s="18" t="s">
        <v>81</v>
      </c>
    </row>
    <row r="523" s="2" customFormat="1" ht="24.15" customHeight="1">
      <c r="A523" s="39"/>
      <c r="B523" s="40"/>
      <c r="C523" s="247" t="s">
        <v>930</v>
      </c>
      <c r="D523" s="247" t="s">
        <v>260</v>
      </c>
      <c r="E523" s="248" t="s">
        <v>931</v>
      </c>
      <c r="F523" s="249" t="s">
        <v>932</v>
      </c>
      <c r="G523" s="250" t="s">
        <v>263</v>
      </c>
      <c r="H523" s="251">
        <v>1</v>
      </c>
      <c r="I523" s="252"/>
      <c r="J523" s="253">
        <f>ROUND(I523*H523,2)</f>
        <v>0</v>
      </c>
      <c r="K523" s="254"/>
      <c r="L523" s="255"/>
      <c r="M523" s="256" t="s">
        <v>1</v>
      </c>
      <c r="N523" s="257" t="s">
        <v>38</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641</v>
      </c>
      <c r="AT523" s="240" t="s">
        <v>260</v>
      </c>
      <c r="AU523" s="240" t="s">
        <v>81</v>
      </c>
      <c r="AY523" s="18" t="s">
        <v>241</v>
      </c>
      <c r="BE523" s="241">
        <f>IF(N523="základní",J523,0)</f>
        <v>0</v>
      </c>
      <c r="BF523" s="241">
        <f>IF(N523="snížená",J523,0)</f>
        <v>0</v>
      </c>
      <c r="BG523" s="241">
        <f>IF(N523="zákl. přenesená",J523,0)</f>
        <v>0</v>
      </c>
      <c r="BH523" s="241">
        <f>IF(N523="sníž. přenesená",J523,0)</f>
        <v>0</v>
      </c>
      <c r="BI523" s="241">
        <f>IF(N523="nulová",J523,0)</f>
        <v>0</v>
      </c>
      <c r="BJ523" s="18" t="s">
        <v>81</v>
      </c>
      <c r="BK523" s="241">
        <f>ROUND(I523*H523,2)</f>
        <v>0</v>
      </c>
      <c r="BL523" s="18" t="s">
        <v>641</v>
      </c>
      <c r="BM523" s="240" t="s">
        <v>933</v>
      </c>
    </row>
    <row r="524" s="2" customFormat="1">
      <c r="A524" s="39"/>
      <c r="B524" s="40"/>
      <c r="C524" s="41"/>
      <c r="D524" s="242" t="s">
        <v>248</v>
      </c>
      <c r="E524" s="41"/>
      <c r="F524" s="243" t="s">
        <v>932</v>
      </c>
      <c r="G524" s="41"/>
      <c r="H524" s="41"/>
      <c r="I524" s="244"/>
      <c r="J524" s="41"/>
      <c r="K524" s="41"/>
      <c r="L524" s="45"/>
      <c r="M524" s="245"/>
      <c r="N524" s="246"/>
      <c r="O524" s="92"/>
      <c r="P524" s="92"/>
      <c r="Q524" s="92"/>
      <c r="R524" s="92"/>
      <c r="S524" s="92"/>
      <c r="T524" s="93"/>
      <c r="U524" s="39"/>
      <c r="V524" s="39"/>
      <c r="W524" s="39"/>
      <c r="X524" s="39"/>
      <c r="Y524" s="39"/>
      <c r="Z524" s="39"/>
      <c r="AA524" s="39"/>
      <c r="AB524" s="39"/>
      <c r="AC524" s="39"/>
      <c r="AD524" s="39"/>
      <c r="AE524" s="39"/>
      <c r="AT524" s="18" t="s">
        <v>248</v>
      </c>
      <c r="AU524" s="18" t="s">
        <v>81</v>
      </c>
    </row>
    <row r="525" s="2" customFormat="1" ht="24.15" customHeight="1">
      <c r="A525" s="39"/>
      <c r="B525" s="40"/>
      <c r="C525" s="247" t="s">
        <v>592</v>
      </c>
      <c r="D525" s="247" t="s">
        <v>260</v>
      </c>
      <c r="E525" s="248" t="s">
        <v>934</v>
      </c>
      <c r="F525" s="249" t="s">
        <v>935</v>
      </c>
      <c r="G525" s="250" t="s">
        <v>263</v>
      </c>
      <c r="H525" s="251">
        <v>2</v>
      </c>
      <c r="I525" s="252"/>
      <c r="J525" s="253">
        <f>ROUND(I525*H525,2)</f>
        <v>0</v>
      </c>
      <c r="K525" s="254"/>
      <c r="L525" s="255"/>
      <c r="M525" s="256" t="s">
        <v>1</v>
      </c>
      <c r="N525" s="257" t="s">
        <v>38</v>
      </c>
      <c r="O525" s="92"/>
      <c r="P525" s="238">
        <f>O525*H525</f>
        <v>0</v>
      </c>
      <c r="Q525" s="238">
        <v>0</v>
      </c>
      <c r="R525" s="238">
        <f>Q525*H525</f>
        <v>0</v>
      </c>
      <c r="S525" s="238">
        <v>0</v>
      </c>
      <c r="T525" s="239">
        <f>S525*H525</f>
        <v>0</v>
      </c>
      <c r="U525" s="39"/>
      <c r="V525" s="39"/>
      <c r="W525" s="39"/>
      <c r="X525" s="39"/>
      <c r="Y525" s="39"/>
      <c r="Z525" s="39"/>
      <c r="AA525" s="39"/>
      <c r="AB525" s="39"/>
      <c r="AC525" s="39"/>
      <c r="AD525" s="39"/>
      <c r="AE525" s="39"/>
      <c r="AR525" s="240" t="s">
        <v>641</v>
      </c>
      <c r="AT525" s="240" t="s">
        <v>260</v>
      </c>
      <c r="AU525" s="240" t="s">
        <v>81</v>
      </c>
      <c r="AY525" s="18" t="s">
        <v>241</v>
      </c>
      <c r="BE525" s="241">
        <f>IF(N525="základní",J525,0)</f>
        <v>0</v>
      </c>
      <c r="BF525" s="241">
        <f>IF(N525="snížená",J525,0)</f>
        <v>0</v>
      </c>
      <c r="BG525" s="241">
        <f>IF(N525="zákl. přenesená",J525,0)</f>
        <v>0</v>
      </c>
      <c r="BH525" s="241">
        <f>IF(N525="sníž. přenesená",J525,0)</f>
        <v>0</v>
      </c>
      <c r="BI525" s="241">
        <f>IF(N525="nulová",J525,0)</f>
        <v>0</v>
      </c>
      <c r="BJ525" s="18" t="s">
        <v>81</v>
      </c>
      <c r="BK525" s="241">
        <f>ROUND(I525*H525,2)</f>
        <v>0</v>
      </c>
      <c r="BL525" s="18" t="s">
        <v>641</v>
      </c>
      <c r="BM525" s="240" t="s">
        <v>936</v>
      </c>
    </row>
    <row r="526" s="2" customFormat="1">
      <c r="A526" s="39"/>
      <c r="B526" s="40"/>
      <c r="C526" s="41"/>
      <c r="D526" s="242" t="s">
        <v>248</v>
      </c>
      <c r="E526" s="41"/>
      <c r="F526" s="243" t="s">
        <v>935</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248</v>
      </c>
      <c r="AU526" s="18" t="s">
        <v>81</v>
      </c>
    </row>
    <row r="527" s="2" customFormat="1" ht="24.15" customHeight="1">
      <c r="A527" s="39"/>
      <c r="B527" s="40"/>
      <c r="C527" s="247" t="s">
        <v>937</v>
      </c>
      <c r="D527" s="247" t="s">
        <v>260</v>
      </c>
      <c r="E527" s="248" t="s">
        <v>938</v>
      </c>
      <c r="F527" s="249" t="s">
        <v>939</v>
      </c>
      <c r="G527" s="250" t="s">
        <v>263</v>
      </c>
      <c r="H527" s="251">
        <v>3</v>
      </c>
      <c r="I527" s="252"/>
      <c r="J527" s="253">
        <f>ROUND(I527*H527,2)</f>
        <v>0</v>
      </c>
      <c r="K527" s="254"/>
      <c r="L527" s="255"/>
      <c r="M527" s="256" t="s">
        <v>1</v>
      </c>
      <c r="N527" s="257" t="s">
        <v>38</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641</v>
      </c>
      <c r="AT527" s="240" t="s">
        <v>260</v>
      </c>
      <c r="AU527" s="240" t="s">
        <v>81</v>
      </c>
      <c r="AY527" s="18" t="s">
        <v>241</v>
      </c>
      <c r="BE527" s="241">
        <f>IF(N527="základní",J527,0)</f>
        <v>0</v>
      </c>
      <c r="BF527" s="241">
        <f>IF(N527="snížená",J527,0)</f>
        <v>0</v>
      </c>
      <c r="BG527" s="241">
        <f>IF(N527="zákl. přenesená",J527,0)</f>
        <v>0</v>
      </c>
      <c r="BH527" s="241">
        <f>IF(N527="sníž. přenesená",J527,0)</f>
        <v>0</v>
      </c>
      <c r="BI527" s="241">
        <f>IF(N527="nulová",J527,0)</f>
        <v>0</v>
      </c>
      <c r="BJ527" s="18" t="s">
        <v>81</v>
      </c>
      <c r="BK527" s="241">
        <f>ROUND(I527*H527,2)</f>
        <v>0</v>
      </c>
      <c r="BL527" s="18" t="s">
        <v>641</v>
      </c>
      <c r="BM527" s="240" t="s">
        <v>940</v>
      </c>
    </row>
    <row r="528" s="2" customFormat="1">
      <c r="A528" s="39"/>
      <c r="B528" s="40"/>
      <c r="C528" s="41"/>
      <c r="D528" s="242" t="s">
        <v>248</v>
      </c>
      <c r="E528" s="41"/>
      <c r="F528" s="243" t="s">
        <v>939</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248</v>
      </c>
      <c r="AU528" s="18" t="s">
        <v>81</v>
      </c>
    </row>
    <row r="529" s="2" customFormat="1" ht="24.15" customHeight="1">
      <c r="A529" s="39"/>
      <c r="B529" s="40"/>
      <c r="C529" s="247" t="s">
        <v>599</v>
      </c>
      <c r="D529" s="247" t="s">
        <v>260</v>
      </c>
      <c r="E529" s="248" t="s">
        <v>941</v>
      </c>
      <c r="F529" s="249" t="s">
        <v>942</v>
      </c>
      <c r="G529" s="250" t="s">
        <v>263</v>
      </c>
      <c r="H529" s="251">
        <v>3</v>
      </c>
      <c r="I529" s="252"/>
      <c r="J529" s="253">
        <f>ROUND(I529*H529,2)</f>
        <v>0</v>
      </c>
      <c r="K529" s="254"/>
      <c r="L529" s="255"/>
      <c r="M529" s="256" t="s">
        <v>1</v>
      </c>
      <c r="N529" s="257" t="s">
        <v>38</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641</v>
      </c>
      <c r="AT529" s="240" t="s">
        <v>260</v>
      </c>
      <c r="AU529" s="240" t="s">
        <v>81</v>
      </c>
      <c r="AY529" s="18" t="s">
        <v>241</v>
      </c>
      <c r="BE529" s="241">
        <f>IF(N529="základní",J529,0)</f>
        <v>0</v>
      </c>
      <c r="BF529" s="241">
        <f>IF(N529="snížená",J529,0)</f>
        <v>0</v>
      </c>
      <c r="BG529" s="241">
        <f>IF(N529="zákl. přenesená",J529,0)</f>
        <v>0</v>
      </c>
      <c r="BH529" s="241">
        <f>IF(N529="sníž. přenesená",J529,0)</f>
        <v>0</v>
      </c>
      <c r="BI529" s="241">
        <f>IF(N529="nulová",J529,0)</f>
        <v>0</v>
      </c>
      <c r="BJ529" s="18" t="s">
        <v>81</v>
      </c>
      <c r="BK529" s="241">
        <f>ROUND(I529*H529,2)</f>
        <v>0</v>
      </c>
      <c r="BL529" s="18" t="s">
        <v>641</v>
      </c>
      <c r="BM529" s="240" t="s">
        <v>943</v>
      </c>
    </row>
    <row r="530" s="2" customFormat="1">
      <c r="A530" s="39"/>
      <c r="B530" s="40"/>
      <c r="C530" s="41"/>
      <c r="D530" s="242" t="s">
        <v>248</v>
      </c>
      <c r="E530" s="41"/>
      <c r="F530" s="243" t="s">
        <v>942</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248</v>
      </c>
      <c r="AU530" s="18" t="s">
        <v>81</v>
      </c>
    </row>
    <row r="531" s="2" customFormat="1" ht="24.15" customHeight="1">
      <c r="A531" s="39"/>
      <c r="B531" s="40"/>
      <c r="C531" s="247" t="s">
        <v>944</v>
      </c>
      <c r="D531" s="247" t="s">
        <v>260</v>
      </c>
      <c r="E531" s="248" t="s">
        <v>945</v>
      </c>
      <c r="F531" s="249" t="s">
        <v>946</v>
      </c>
      <c r="G531" s="250" t="s">
        <v>263</v>
      </c>
      <c r="H531" s="251">
        <v>3</v>
      </c>
      <c r="I531" s="252"/>
      <c r="J531" s="253">
        <f>ROUND(I531*H531,2)</f>
        <v>0</v>
      </c>
      <c r="K531" s="254"/>
      <c r="L531" s="255"/>
      <c r="M531" s="256" t="s">
        <v>1</v>
      </c>
      <c r="N531" s="257" t="s">
        <v>38</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641</v>
      </c>
      <c r="AT531" s="240" t="s">
        <v>260</v>
      </c>
      <c r="AU531" s="240" t="s">
        <v>81</v>
      </c>
      <c r="AY531" s="18" t="s">
        <v>241</v>
      </c>
      <c r="BE531" s="241">
        <f>IF(N531="základní",J531,0)</f>
        <v>0</v>
      </c>
      <c r="BF531" s="241">
        <f>IF(N531="snížená",J531,0)</f>
        <v>0</v>
      </c>
      <c r="BG531" s="241">
        <f>IF(N531="zákl. přenesená",J531,0)</f>
        <v>0</v>
      </c>
      <c r="BH531" s="241">
        <f>IF(N531="sníž. přenesená",J531,0)</f>
        <v>0</v>
      </c>
      <c r="BI531" s="241">
        <f>IF(N531="nulová",J531,0)</f>
        <v>0</v>
      </c>
      <c r="BJ531" s="18" t="s">
        <v>81</v>
      </c>
      <c r="BK531" s="241">
        <f>ROUND(I531*H531,2)</f>
        <v>0</v>
      </c>
      <c r="BL531" s="18" t="s">
        <v>641</v>
      </c>
      <c r="BM531" s="240" t="s">
        <v>947</v>
      </c>
    </row>
    <row r="532" s="2" customFormat="1">
      <c r="A532" s="39"/>
      <c r="B532" s="40"/>
      <c r="C532" s="41"/>
      <c r="D532" s="242" t="s">
        <v>248</v>
      </c>
      <c r="E532" s="41"/>
      <c r="F532" s="243" t="s">
        <v>946</v>
      </c>
      <c r="G532" s="41"/>
      <c r="H532" s="41"/>
      <c r="I532" s="244"/>
      <c r="J532" s="41"/>
      <c r="K532" s="41"/>
      <c r="L532" s="45"/>
      <c r="M532" s="245"/>
      <c r="N532" s="246"/>
      <c r="O532" s="92"/>
      <c r="P532" s="92"/>
      <c r="Q532" s="92"/>
      <c r="R532" s="92"/>
      <c r="S532" s="92"/>
      <c r="T532" s="93"/>
      <c r="U532" s="39"/>
      <c r="V532" s="39"/>
      <c r="W532" s="39"/>
      <c r="X532" s="39"/>
      <c r="Y532" s="39"/>
      <c r="Z532" s="39"/>
      <c r="AA532" s="39"/>
      <c r="AB532" s="39"/>
      <c r="AC532" s="39"/>
      <c r="AD532" s="39"/>
      <c r="AE532" s="39"/>
      <c r="AT532" s="18" t="s">
        <v>248</v>
      </c>
      <c r="AU532" s="18" t="s">
        <v>81</v>
      </c>
    </row>
    <row r="533" s="2" customFormat="1" ht="16.5" customHeight="1">
      <c r="A533" s="39"/>
      <c r="B533" s="40"/>
      <c r="C533" s="228" t="s">
        <v>603</v>
      </c>
      <c r="D533" s="228" t="s">
        <v>243</v>
      </c>
      <c r="E533" s="229" t="s">
        <v>948</v>
      </c>
      <c r="F533" s="230" t="s">
        <v>949</v>
      </c>
      <c r="G533" s="231" t="s">
        <v>263</v>
      </c>
      <c r="H533" s="232">
        <v>2</v>
      </c>
      <c r="I533" s="233"/>
      <c r="J533" s="234">
        <f>ROUND(I533*H533,2)</f>
        <v>0</v>
      </c>
      <c r="K533" s="235"/>
      <c r="L533" s="45"/>
      <c r="M533" s="236" t="s">
        <v>1</v>
      </c>
      <c r="N533" s="237" t="s">
        <v>38</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641</v>
      </c>
      <c r="AT533" s="240" t="s">
        <v>243</v>
      </c>
      <c r="AU533" s="240" t="s">
        <v>81</v>
      </c>
      <c r="AY533" s="18" t="s">
        <v>241</v>
      </c>
      <c r="BE533" s="241">
        <f>IF(N533="základní",J533,0)</f>
        <v>0</v>
      </c>
      <c r="BF533" s="241">
        <f>IF(N533="snížená",J533,0)</f>
        <v>0</v>
      </c>
      <c r="BG533" s="241">
        <f>IF(N533="zákl. přenesená",J533,0)</f>
        <v>0</v>
      </c>
      <c r="BH533" s="241">
        <f>IF(N533="sníž. přenesená",J533,0)</f>
        <v>0</v>
      </c>
      <c r="BI533" s="241">
        <f>IF(N533="nulová",J533,0)</f>
        <v>0</v>
      </c>
      <c r="BJ533" s="18" t="s">
        <v>81</v>
      </c>
      <c r="BK533" s="241">
        <f>ROUND(I533*H533,2)</f>
        <v>0</v>
      </c>
      <c r="BL533" s="18" t="s">
        <v>641</v>
      </c>
      <c r="BM533" s="240" t="s">
        <v>950</v>
      </c>
    </row>
    <row r="534" s="2" customFormat="1">
      <c r="A534" s="39"/>
      <c r="B534" s="40"/>
      <c r="C534" s="41"/>
      <c r="D534" s="242" t="s">
        <v>248</v>
      </c>
      <c r="E534" s="41"/>
      <c r="F534" s="243" t="s">
        <v>949</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248</v>
      </c>
      <c r="AU534" s="18" t="s">
        <v>81</v>
      </c>
    </row>
    <row r="535" s="2" customFormat="1" ht="16.5" customHeight="1">
      <c r="A535" s="39"/>
      <c r="B535" s="40"/>
      <c r="C535" s="228" t="s">
        <v>951</v>
      </c>
      <c r="D535" s="228" t="s">
        <v>243</v>
      </c>
      <c r="E535" s="229" t="s">
        <v>952</v>
      </c>
      <c r="F535" s="230" t="s">
        <v>953</v>
      </c>
      <c r="G535" s="231" t="s">
        <v>263</v>
      </c>
      <c r="H535" s="232">
        <v>2</v>
      </c>
      <c r="I535" s="233"/>
      <c r="J535" s="234">
        <f>ROUND(I535*H535,2)</f>
        <v>0</v>
      </c>
      <c r="K535" s="235"/>
      <c r="L535" s="45"/>
      <c r="M535" s="236" t="s">
        <v>1</v>
      </c>
      <c r="N535" s="237" t="s">
        <v>38</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641</v>
      </c>
      <c r="AT535" s="240" t="s">
        <v>243</v>
      </c>
      <c r="AU535" s="240" t="s">
        <v>81</v>
      </c>
      <c r="AY535" s="18" t="s">
        <v>241</v>
      </c>
      <c r="BE535" s="241">
        <f>IF(N535="základní",J535,0)</f>
        <v>0</v>
      </c>
      <c r="BF535" s="241">
        <f>IF(N535="snížená",J535,0)</f>
        <v>0</v>
      </c>
      <c r="BG535" s="241">
        <f>IF(N535="zákl. přenesená",J535,0)</f>
        <v>0</v>
      </c>
      <c r="BH535" s="241">
        <f>IF(N535="sníž. přenesená",J535,0)</f>
        <v>0</v>
      </c>
      <c r="BI535" s="241">
        <f>IF(N535="nulová",J535,0)</f>
        <v>0</v>
      </c>
      <c r="BJ535" s="18" t="s">
        <v>81</v>
      </c>
      <c r="BK535" s="241">
        <f>ROUND(I535*H535,2)</f>
        <v>0</v>
      </c>
      <c r="BL535" s="18" t="s">
        <v>641</v>
      </c>
      <c r="BM535" s="240" t="s">
        <v>954</v>
      </c>
    </row>
    <row r="536" s="2" customFormat="1">
      <c r="A536" s="39"/>
      <c r="B536" s="40"/>
      <c r="C536" s="41"/>
      <c r="D536" s="242" t="s">
        <v>248</v>
      </c>
      <c r="E536" s="41"/>
      <c r="F536" s="243" t="s">
        <v>953</v>
      </c>
      <c r="G536" s="41"/>
      <c r="H536" s="41"/>
      <c r="I536" s="244"/>
      <c r="J536" s="41"/>
      <c r="K536" s="41"/>
      <c r="L536" s="45"/>
      <c r="M536" s="245"/>
      <c r="N536" s="246"/>
      <c r="O536" s="92"/>
      <c r="P536" s="92"/>
      <c r="Q536" s="92"/>
      <c r="R536" s="92"/>
      <c r="S536" s="92"/>
      <c r="T536" s="93"/>
      <c r="U536" s="39"/>
      <c r="V536" s="39"/>
      <c r="W536" s="39"/>
      <c r="X536" s="39"/>
      <c r="Y536" s="39"/>
      <c r="Z536" s="39"/>
      <c r="AA536" s="39"/>
      <c r="AB536" s="39"/>
      <c r="AC536" s="39"/>
      <c r="AD536" s="39"/>
      <c r="AE536" s="39"/>
      <c r="AT536" s="18" t="s">
        <v>248</v>
      </c>
      <c r="AU536" s="18" t="s">
        <v>81</v>
      </c>
    </row>
    <row r="537" s="2" customFormat="1" ht="24.15" customHeight="1">
      <c r="A537" s="39"/>
      <c r="B537" s="40"/>
      <c r="C537" s="228" t="s">
        <v>610</v>
      </c>
      <c r="D537" s="228" t="s">
        <v>243</v>
      </c>
      <c r="E537" s="229" t="s">
        <v>955</v>
      </c>
      <c r="F537" s="230" t="s">
        <v>956</v>
      </c>
      <c r="G537" s="231" t="s">
        <v>263</v>
      </c>
      <c r="H537" s="232">
        <v>2</v>
      </c>
      <c r="I537" s="233"/>
      <c r="J537" s="234">
        <f>ROUND(I537*H537,2)</f>
        <v>0</v>
      </c>
      <c r="K537" s="235"/>
      <c r="L537" s="45"/>
      <c r="M537" s="236" t="s">
        <v>1</v>
      </c>
      <c r="N537" s="237" t="s">
        <v>38</v>
      </c>
      <c r="O537" s="92"/>
      <c r="P537" s="238">
        <f>O537*H537</f>
        <v>0</v>
      </c>
      <c r="Q537" s="238">
        <v>0</v>
      </c>
      <c r="R537" s="238">
        <f>Q537*H537</f>
        <v>0</v>
      </c>
      <c r="S537" s="238">
        <v>0</v>
      </c>
      <c r="T537" s="239">
        <f>S537*H537</f>
        <v>0</v>
      </c>
      <c r="U537" s="39"/>
      <c r="V537" s="39"/>
      <c r="W537" s="39"/>
      <c r="X537" s="39"/>
      <c r="Y537" s="39"/>
      <c r="Z537" s="39"/>
      <c r="AA537" s="39"/>
      <c r="AB537" s="39"/>
      <c r="AC537" s="39"/>
      <c r="AD537" s="39"/>
      <c r="AE537" s="39"/>
      <c r="AR537" s="240" t="s">
        <v>641</v>
      </c>
      <c r="AT537" s="240" t="s">
        <v>243</v>
      </c>
      <c r="AU537" s="240" t="s">
        <v>81</v>
      </c>
      <c r="AY537" s="18" t="s">
        <v>241</v>
      </c>
      <c r="BE537" s="241">
        <f>IF(N537="základní",J537,0)</f>
        <v>0</v>
      </c>
      <c r="BF537" s="241">
        <f>IF(N537="snížená",J537,0)</f>
        <v>0</v>
      </c>
      <c r="BG537" s="241">
        <f>IF(N537="zákl. přenesená",J537,0)</f>
        <v>0</v>
      </c>
      <c r="BH537" s="241">
        <f>IF(N537="sníž. přenesená",J537,0)</f>
        <v>0</v>
      </c>
      <c r="BI537" s="241">
        <f>IF(N537="nulová",J537,0)</f>
        <v>0</v>
      </c>
      <c r="BJ537" s="18" t="s">
        <v>81</v>
      </c>
      <c r="BK537" s="241">
        <f>ROUND(I537*H537,2)</f>
        <v>0</v>
      </c>
      <c r="BL537" s="18" t="s">
        <v>641</v>
      </c>
      <c r="BM537" s="240" t="s">
        <v>957</v>
      </c>
    </row>
    <row r="538" s="2" customFormat="1">
      <c r="A538" s="39"/>
      <c r="B538" s="40"/>
      <c r="C538" s="41"/>
      <c r="D538" s="242" t="s">
        <v>248</v>
      </c>
      <c r="E538" s="41"/>
      <c r="F538" s="243" t="s">
        <v>956</v>
      </c>
      <c r="G538" s="41"/>
      <c r="H538" s="41"/>
      <c r="I538" s="244"/>
      <c r="J538" s="41"/>
      <c r="K538" s="41"/>
      <c r="L538" s="45"/>
      <c r="M538" s="245"/>
      <c r="N538" s="246"/>
      <c r="O538" s="92"/>
      <c r="P538" s="92"/>
      <c r="Q538" s="92"/>
      <c r="R538" s="92"/>
      <c r="S538" s="92"/>
      <c r="T538" s="93"/>
      <c r="U538" s="39"/>
      <c r="V538" s="39"/>
      <c r="W538" s="39"/>
      <c r="X538" s="39"/>
      <c r="Y538" s="39"/>
      <c r="Z538" s="39"/>
      <c r="AA538" s="39"/>
      <c r="AB538" s="39"/>
      <c r="AC538" s="39"/>
      <c r="AD538" s="39"/>
      <c r="AE538" s="39"/>
      <c r="AT538" s="18" t="s">
        <v>248</v>
      </c>
      <c r="AU538" s="18" t="s">
        <v>81</v>
      </c>
    </row>
    <row r="539" s="2" customFormat="1" ht="24.15" customHeight="1">
      <c r="A539" s="39"/>
      <c r="B539" s="40"/>
      <c r="C539" s="228" t="s">
        <v>958</v>
      </c>
      <c r="D539" s="228" t="s">
        <v>243</v>
      </c>
      <c r="E539" s="229" t="s">
        <v>959</v>
      </c>
      <c r="F539" s="230" t="s">
        <v>960</v>
      </c>
      <c r="G539" s="231" t="s">
        <v>263</v>
      </c>
      <c r="H539" s="232">
        <v>5</v>
      </c>
      <c r="I539" s="233"/>
      <c r="J539" s="234">
        <f>ROUND(I539*H539,2)</f>
        <v>0</v>
      </c>
      <c r="K539" s="235"/>
      <c r="L539" s="45"/>
      <c r="M539" s="236" t="s">
        <v>1</v>
      </c>
      <c r="N539" s="237" t="s">
        <v>38</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641</v>
      </c>
      <c r="AT539" s="240" t="s">
        <v>243</v>
      </c>
      <c r="AU539" s="240" t="s">
        <v>81</v>
      </c>
      <c r="AY539" s="18" t="s">
        <v>241</v>
      </c>
      <c r="BE539" s="241">
        <f>IF(N539="základní",J539,0)</f>
        <v>0</v>
      </c>
      <c r="BF539" s="241">
        <f>IF(N539="snížená",J539,0)</f>
        <v>0</v>
      </c>
      <c r="BG539" s="241">
        <f>IF(N539="zákl. přenesená",J539,0)</f>
        <v>0</v>
      </c>
      <c r="BH539" s="241">
        <f>IF(N539="sníž. přenesená",J539,0)</f>
        <v>0</v>
      </c>
      <c r="BI539" s="241">
        <f>IF(N539="nulová",J539,0)</f>
        <v>0</v>
      </c>
      <c r="BJ539" s="18" t="s">
        <v>81</v>
      </c>
      <c r="BK539" s="241">
        <f>ROUND(I539*H539,2)</f>
        <v>0</v>
      </c>
      <c r="BL539" s="18" t="s">
        <v>641</v>
      </c>
      <c r="BM539" s="240" t="s">
        <v>961</v>
      </c>
    </row>
    <row r="540" s="2" customFormat="1">
      <c r="A540" s="39"/>
      <c r="B540" s="40"/>
      <c r="C540" s="41"/>
      <c r="D540" s="242" t="s">
        <v>248</v>
      </c>
      <c r="E540" s="41"/>
      <c r="F540" s="243" t="s">
        <v>960</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248</v>
      </c>
      <c r="AU540" s="18" t="s">
        <v>81</v>
      </c>
    </row>
    <row r="541" s="2" customFormat="1" ht="21.75" customHeight="1">
      <c r="A541" s="39"/>
      <c r="B541" s="40"/>
      <c r="C541" s="228" t="s">
        <v>613</v>
      </c>
      <c r="D541" s="228" t="s">
        <v>243</v>
      </c>
      <c r="E541" s="229" t="s">
        <v>962</v>
      </c>
      <c r="F541" s="230" t="s">
        <v>963</v>
      </c>
      <c r="G541" s="231" t="s">
        <v>263</v>
      </c>
      <c r="H541" s="232">
        <v>3</v>
      </c>
      <c r="I541" s="233"/>
      <c r="J541" s="234">
        <f>ROUND(I541*H541,2)</f>
        <v>0</v>
      </c>
      <c r="K541" s="235"/>
      <c r="L541" s="45"/>
      <c r="M541" s="236" t="s">
        <v>1</v>
      </c>
      <c r="N541" s="237" t="s">
        <v>38</v>
      </c>
      <c r="O541" s="92"/>
      <c r="P541" s="238">
        <f>O541*H541</f>
        <v>0</v>
      </c>
      <c r="Q541" s="238">
        <v>0</v>
      </c>
      <c r="R541" s="238">
        <f>Q541*H541</f>
        <v>0</v>
      </c>
      <c r="S541" s="238">
        <v>0</v>
      </c>
      <c r="T541" s="239">
        <f>S541*H541</f>
        <v>0</v>
      </c>
      <c r="U541" s="39"/>
      <c r="V541" s="39"/>
      <c r="W541" s="39"/>
      <c r="X541" s="39"/>
      <c r="Y541" s="39"/>
      <c r="Z541" s="39"/>
      <c r="AA541" s="39"/>
      <c r="AB541" s="39"/>
      <c r="AC541" s="39"/>
      <c r="AD541" s="39"/>
      <c r="AE541" s="39"/>
      <c r="AR541" s="240" t="s">
        <v>641</v>
      </c>
      <c r="AT541" s="240" t="s">
        <v>243</v>
      </c>
      <c r="AU541" s="240" t="s">
        <v>81</v>
      </c>
      <c r="AY541" s="18" t="s">
        <v>241</v>
      </c>
      <c r="BE541" s="241">
        <f>IF(N541="základní",J541,0)</f>
        <v>0</v>
      </c>
      <c r="BF541" s="241">
        <f>IF(N541="snížená",J541,0)</f>
        <v>0</v>
      </c>
      <c r="BG541" s="241">
        <f>IF(N541="zákl. přenesená",J541,0)</f>
        <v>0</v>
      </c>
      <c r="BH541" s="241">
        <f>IF(N541="sníž. přenesená",J541,0)</f>
        <v>0</v>
      </c>
      <c r="BI541" s="241">
        <f>IF(N541="nulová",J541,0)</f>
        <v>0</v>
      </c>
      <c r="BJ541" s="18" t="s">
        <v>81</v>
      </c>
      <c r="BK541" s="241">
        <f>ROUND(I541*H541,2)</f>
        <v>0</v>
      </c>
      <c r="BL541" s="18" t="s">
        <v>641</v>
      </c>
      <c r="BM541" s="240" t="s">
        <v>964</v>
      </c>
    </row>
    <row r="542" s="2" customFormat="1">
      <c r="A542" s="39"/>
      <c r="B542" s="40"/>
      <c r="C542" s="41"/>
      <c r="D542" s="242" t="s">
        <v>248</v>
      </c>
      <c r="E542" s="41"/>
      <c r="F542" s="243" t="s">
        <v>963</v>
      </c>
      <c r="G542" s="41"/>
      <c r="H542" s="41"/>
      <c r="I542" s="244"/>
      <c r="J542" s="41"/>
      <c r="K542" s="41"/>
      <c r="L542" s="45"/>
      <c r="M542" s="245"/>
      <c r="N542" s="246"/>
      <c r="O542" s="92"/>
      <c r="P542" s="92"/>
      <c r="Q542" s="92"/>
      <c r="R542" s="92"/>
      <c r="S542" s="92"/>
      <c r="T542" s="93"/>
      <c r="U542" s="39"/>
      <c r="V542" s="39"/>
      <c r="W542" s="39"/>
      <c r="X542" s="39"/>
      <c r="Y542" s="39"/>
      <c r="Z542" s="39"/>
      <c r="AA542" s="39"/>
      <c r="AB542" s="39"/>
      <c r="AC542" s="39"/>
      <c r="AD542" s="39"/>
      <c r="AE542" s="39"/>
      <c r="AT542" s="18" t="s">
        <v>248</v>
      </c>
      <c r="AU542" s="18" t="s">
        <v>81</v>
      </c>
    </row>
    <row r="543" s="2" customFormat="1" ht="16.5" customHeight="1">
      <c r="A543" s="39"/>
      <c r="B543" s="40"/>
      <c r="C543" s="228" t="s">
        <v>965</v>
      </c>
      <c r="D543" s="228" t="s">
        <v>243</v>
      </c>
      <c r="E543" s="229" t="s">
        <v>966</v>
      </c>
      <c r="F543" s="230" t="s">
        <v>967</v>
      </c>
      <c r="G543" s="231" t="s">
        <v>263</v>
      </c>
      <c r="H543" s="232">
        <v>3</v>
      </c>
      <c r="I543" s="233"/>
      <c r="J543" s="234">
        <f>ROUND(I543*H543,2)</f>
        <v>0</v>
      </c>
      <c r="K543" s="235"/>
      <c r="L543" s="45"/>
      <c r="M543" s="236" t="s">
        <v>1</v>
      </c>
      <c r="N543" s="237" t="s">
        <v>38</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641</v>
      </c>
      <c r="AT543" s="240" t="s">
        <v>243</v>
      </c>
      <c r="AU543" s="240" t="s">
        <v>81</v>
      </c>
      <c r="AY543" s="18" t="s">
        <v>241</v>
      </c>
      <c r="BE543" s="241">
        <f>IF(N543="základní",J543,0)</f>
        <v>0</v>
      </c>
      <c r="BF543" s="241">
        <f>IF(N543="snížená",J543,0)</f>
        <v>0</v>
      </c>
      <c r="BG543" s="241">
        <f>IF(N543="zákl. přenesená",J543,0)</f>
        <v>0</v>
      </c>
      <c r="BH543" s="241">
        <f>IF(N543="sníž. přenesená",J543,0)</f>
        <v>0</v>
      </c>
      <c r="BI543" s="241">
        <f>IF(N543="nulová",J543,0)</f>
        <v>0</v>
      </c>
      <c r="BJ543" s="18" t="s">
        <v>81</v>
      </c>
      <c r="BK543" s="241">
        <f>ROUND(I543*H543,2)</f>
        <v>0</v>
      </c>
      <c r="BL543" s="18" t="s">
        <v>641</v>
      </c>
      <c r="BM543" s="240" t="s">
        <v>968</v>
      </c>
    </row>
    <row r="544" s="2" customFormat="1">
      <c r="A544" s="39"/>
      <c r="B544" s="40"/>
      <c r="C544" s="41"/>
      <c r="D544" s="242" t="s">
        <v>248</v>
      </c>
      <c r="E544" s="41"/>
      <c r="F544" s="243" t="s">
        <v>967</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248</v>
      </c>
      <c r="AU544" s="18" t="s">
        <v>81</v>
      </c>
    </row>
    <row r="545" s="2" customFormat="1" ht="24.15" customHeight="1">
      <c r="A545" s="39"/>
      <c r="B545" s="40"/>
      <c r="C545" s="228" t="s">
        <v>617</v>
      </c>
      <c r="D545" s="228" t="s">
        <v>243</v>
      </c>
      <c r="E545" s="229" t="s">
        <v>969</v>
      </c>
      <c r="F545" s="230" t="s">
        <v>970</v>
      </c>
      <c r="G545" s="231" t="s">
        <v>263</v>
      </c>
      <c r="H545" s="232">
        <v>3</v>
      </c>
      <c r="I545" s="233"/>
      <c r="J545" s="234">
        <f>ROUND(I545*H545,2)</f>
        <v>0</v>
      </c>
      <c r="K545" s="235"/>
      <c r="L545" s="45"/>
      <c r="M545" s="236" t="s">
        <v>1</v>
      </c>
      <c r="N545" s="237" t="s">
        <v>38</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641</v>
      </c>
      <c r="AT545" s="240" t="s">
        <v>243</v>
      </c>
      <c r="AU545" s="240" t="s">
        <v>81</v>
      </c>
      <c r="AY545" s="18" t="s">
        <v>241</v>
      </c>
      <c r="BE545" s="241">
        <f>IF(N545="základní",J545,0)</f>
        <v>0</v>
      </c>
      <c r="BF545" s="241">
        <f>IF(N545="snížená",J545,0)</f>
        <v>0</v>
      </c>
      <c r="BG545" s="241">
        <f>IF(N545="zákl. přenesená",J545,0)</f>
        <v>0</v>
      </c>
      <c r="BH545" s="241">
        <f>IF(N545="sníž. přenesená",J545,0)</f>
        <v>0</v>
      </c>
      <c r="BI545" s="241">
        <f>IF(N545="nulová",J545,0)</f>
        <v>0</v>
      </c>
      <c r="BJ545" s="18" t="s">
        <v>81</v>
      </c>
      <c r="BK545" s="241">
        <f>ROUND(I545*H545,2)</f>
        <v>0</v>
      </c>
      <c r="BL545" s="18" t="s">
        <v>641</v>
      </c>
      <c r="BM545" s="240" t="s">
        <v>971</v>
      </c>
    </row>
    <row r="546" s="2" customFormat="1">
      <c r="A546" s="39"/>
      <c r="B546" s="40"/>
      <c r="C546" s="41"/>
      <c r="D546" s="242" t="s">
        <v>248</v>
      </c>
      <c r="E546" s="41"/>
      <c r="F546" s="243" t="s">
        <v>970</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248</v>
      </c>
      <c r="AU546" s="18" t="s">
        <v>81</v>
      </c>
    </row>
    <row r="547" s="2" customFormat="1" ht="16.5" customHeight="1">
      <c r="A547" s="39"/>
      <c r="B547" s="40"/>
      <c r="C547" s="228" t="s">
        <v>972</v>
      </c>
      <c r="D547" s="228" t="s">
        <v>243</v>
      </c>
      <c r="E547" s="229" t="s">
        <v>973</v>
      </c>
      <c r="F547" s="230" t="s">
        <v>974</v>
      </c>
      <c r="G547" s="231" t="s">
        <v>263</v>
      </c>
      <c r="H547" s="232">
        <v>3</v>
      </c>
      <c r="I547" s="233"/>
      <c r="J547" s="234">
        <f>ROUND(I547*H547,2)</f>
        <v>0</v>
      </c>
      <c r="K547" s="235"/>
      <c r="L547" s="45"/>
      <c r="M547" s="236" t="s">
        <v>1</v>
      </c>
      <c r="N547" s="237" t="s">
        <v>38</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641</v>
      </c>
      <c r="AT547" s="240" t="s">
        <v>243</v>
      </c>
      <c r="AU547" s="240" t="s">
        <v>81</v>
      </c>
      <c r="AY547" s="18" t="s">
        <v>241</v>
      </c>
      <c r="BE547" s="241">
        <f>IF(N547="základní",J547,0)</f>
        <v>0</v>
      </c>
      <c r="BF547" s="241">
        <f>IF(N547="snížená",J547,0)</f>
        <v>0</v>
      </c>
      <c r="BG547" s="241">
        <f>IF(N547="zákl. přenesená",J547,0)</f>
        <v>0</v>
      </c>
      <c r="BH547" s="241">
        <f>IF(N547="sníž. přenesená",J547,0)</f>
        <v>0</v>
      </c>
      <c r="BI547" s="241">
        <f>IF(N547="nulová",J547,0)</f>
        <v>0</v>
      </c>
      <c r="BJ547" s="18" t="s">
        <v>81</v>
      </c>
      <c r="BK547" s="241">
        <f>ROUND(I547*H547,2)</f>
        <v>0</v>
      </c>
      <c r="BL547" s="18" t="s">
        <v>641</v>
      </c>
      <c r="BM547" s="240" t="s">
        <v>975</v>
      </c>
    </row>
    <row r="548" s="2" customFormat="1">
      <c r="A548" s="39"/>
      <c r="B548" s="40"/>
      <c r="C548" s="41"/>
      <c r="D548" s="242" t="s">
        <v>248</v>
      </c>
      <c r="E548" s="41"/>
      <c r="F548" s="243" t="s">
        <v>974</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248</v>
      </c>
      <c r="AU548" s="18" t="s">
        <v>81</v>
      </c>
    </row>
    <row r="549" s="2" customFormat="1" ht="24.15" customHeight="1">
      <c r="A549" s="39"/>
      <c r="B549" s="40"/>
      <c r="C549" s="247" t="s">
        <v>620</v>
      </c>
      <c r="D549" s="247" t="s">
        <v>260</v>
      </c>
      <c r="E549" s="248" t="s">
        <v>976</v>
      </c>
      <c r="F549" s="249" t="s">
        <v>977</v>
      </c>
      <c r="G549" s="250" t="s">
        <v>263</v>
      </c>
      <c r="H549" s="251">
        <v>3</v>
      </c>
      <c r="I549" s="252"/>
      <c r="J549" s="253">
        <f>ROUND(I549*H549,2)</f>
        <v>0</v>
      </c>
      <c r="K549" s="254"/>
      <c r="L549" s="255"/>
      <c r="M549" s="256" t="s">
        <v>1</v>
      </c>
      <c r="N549" s="257" t="s">
        <v>38</v>
      </c>
      <c r="O549" s="92"/>
      <c r="P549" s="238">
        <f>O549*H549</f>
        <v>0</v>
      </c>
      <c r="Q549" s="238">
        <v>0</v>
      </c>
      <c r="R549" s="238">
        <f>Q549*H549</f>
        <v>0</v>
      </c>
      <c r="S549" s="238">
        <v>0</v>
      </c>
      <c r="T549" s="239">
        <f>S549*H549</f>
        <v>0</v>
      </c>
      <c r="U549" s="39"/>
      <c r="V549" s="39"/>
      <c r="W549" s="39"/>
      <c r="X549" s="39"/>
      <c r="Y549" s="39"/>
      <c r="Z549" s="39"/>
      <c r="AA549" s="39"/>
      <c r="AB549" s="39"/>
      <c r="AC549" s="39"/>
      <c r="AD549" s="39"/>
      <c r="AE549" s="39"/>
      <c r="AR549" s="240" t="s">
        <v>641</v>
      </c>
      <c r="AT549" s="240" t="s">
        <v>260</v>
      </c>
      <c r="AU549" s="240" t="s">
        <v>81</v>
      </c>
      <c r="AY549" s="18" t="s">
        <v>241</v>
      </c>
      <c r="BE549" s="241">
        <f>IF(N549="základní",J549,0)</f>
        <v>0</v>
      </c>
      <c r="BF549" s="241">
        <f>IF(N549="snížená",J549,0)</f>
        <v>0</v>
      </c>
      <c r="BG549" s="241">
        <f>IF(N549="zákl. přenesená",J549,0)</f>
        <v>0</v>
      </c>
      <c r="BH549" s="241">
        <f>IF(N549="sníž. přenesená",J549,0)</f>
        <v>0</v>
      </c>
      <c r="BI549" s="241">
        <f>IF(N549="nulová",J549,0)</f>
        <v>0</v>
      </c>
      <c r="BJ549" s="18" t="s">
        <v>81</v>
      </c>
      <c r="BK549" s="241">
        <f>ROUND(I549*H549,2)</f>
        <v>0</v>
      </c>
      <c r="BL549" s="18" t="s">
        <v>641</v>
      </c>
      <c r="BM549" s="240" t="s">
        <v>978</v>
      </c>
    </row>
    <row r="550" s="2" customFormat="1">
      <c r="A550" s="39"/>
      <c r="B550" s="40"/>
      <c r="C550" s="41"/>
      <c r="D550" s="242" t="s">
        <v>248</v>
      </c>
      <c r="E550" s="41"/>
      <c r="F550" s="243" t="s">
        <v>977</v>
      </c>
      <c r="G550" s="41"/>
      <c r="H550" s="41"/>
      <c r="I550" s="244"/>
      <c r="J550" s="41"/>
      <c r="K550" s="41"/>
      <c r="L550" s="45"/>
      <c r="M550" s="245"/>
      <c r="N550" s="246"/>
      <c r="O550" s="92"/>
      <c r="P550" s="92"/>
      <c r="Q550" s="92"/>
      <c r="R550" s="92"/>
      <c r="S550" s="92"/>
      <c r="T550" s="93"/>
      <c r="U550" s="39"/>
      <c r="V550" s="39"/>
      <c r="W550" s="39"/>
      <c r="X550" s="39"/>
      <c r="Y550" s="39"/>
      <c r="Z550" s="39"/>
      <c r="AA550" s="39"/>
      <c r="AB550" s="39"/>
      <c r="AC550" s="39"/>
      <c r="AD550" s="39"/>
      <c r="AE550" s="39"/>
      <c r="AT550" s="18" t="s">
        <v>248</v>
      </c>
      <c r="AU550" s="18" t="s">
        <v>81</v>
      </c>
    </row>
    <row r="551" s="2" customFormat="1" ht="16.5" customHeight="1">
      <c r="A551" s="39"/>
      <c r="B551" s="40"/>
      <c r="C551" s="228" t="s">
        <v>979</v>
      </c>
      <c r="D551" s="228" t="s">
        <v>243</v>
      </c>
      <c r="E551" s="229" t="s">
        <v>980</v>
      </c>
      <c r="F551" s="230" t="s">
        <v>981</v>
      </c>
      <c r="G551" s="231" t="s">
        <v>263</v>
      </c>
      <c r="H551" s="232">
        <v>12</v>
      </c>
      <c r="I551" s="233"/>
      <c r="J551" s="234">
        <f>ROUND(I551*H551,2)</f>
        <v>0</v>
      </c>
      <c r="K551" s="235"/>
      <c r="L551" s="45"/>
      <c r="M551" s="236" t="s">
        <v>1</v>
      </c>
      <c r="N551" s="237" t="s">
        <v>38</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641</v>
      </c>
      <c r="AT551" s="240" t="s">
        <v>243</v>
      </c>
      <c r="AU551" s="240" t="s">
        <v>81</v>
      </c>
      <c r="AY551" s="18" t="s">
        <v>241</v>
      </c>
      <c r="BE551" s="241">
        <f>IF(N551="základní",J551,0)</f>
        <v>0</v>
      </c>
      <c r="BF551" s="241">
        <f>IF(N551="snížená",J551,0)</f>
        <v>0</v>
      </c>
      <c r="BG551" s="241">
        <f>IF(N551="zákl. přenesená",J551,0)</f>
        <v>0</v>
      </c>
      <c r="BH551" s="241">
        <f>IF(N551="sníž. přenesená",J551,0)</f>
        <v>0</v>
      </c>
      <c r="BI551" s="241">
        <f>IF(N551="nulová",J551,0)</f>
        <v>0</v>
      </c>
      <c r="BJ551" s="18" t="s">
        <v>81</v>
      </c>
      <c r="BK551" s="241">
        <f>ROUND(I551*H551,2)</f>
        <v>0</v>
      </c>
      <c r="BL551" s="18" t="s">
        <v>641</v>
      </c>
      <c r="BM551" s="240" t="s">
        <v>982</v>
      </c>
    </row>
    <row r="552" s="2" customFormat="1">
      <c r="A552" s="39"/>
      <c r="B552" s="40"/>
      <c r="C552" s="41"/>
      <c r="D552" s="242" t="s">
        <v>248</v>
      </c>
      <c r="E552" s="41"/>
      <c r="F552" s="243" t="s">
        <v>981</v>
      </c>
      <c r="G552" s="41"/>
      <c r="H552" s="41"/>
      <c r="I552" s="244"/>
      <c r="J552" s="41"/>
      <c r="K552" s="41"/>
      <c r="L552" s="45"/>
      <c r="M552" s="245"/>
      <c r="N552" s="246"/>
      <c r="O552" s="92"/>
      <c r="P552" s="92"/>
      <c r="Q552" s="92"/>
      <c r="R552" s="92"/>
      <c r="S552" s="92"/>
      <c r="T552" s="93"/>
      <c r="U552" s="39"/>
      <c r="V552" s="39"/>
      <c r="W552" s="39"/>
      <c r="X552" s="39"/>
      <c r="Y552" s="39"/>
      <c r="Z552" s="39"/>
      <c r="AA552" s="39"/>
      <c r="AB552" s="39"/>
      <c r="AC552" s="39"/>
      <c r="AD552" s="39"/>
      <c r="AE552" s="39"/>
      <c r="AT552" s="18" t="s">
        <v>248</v>
      </c>
      <c r="AU552" s="18" t="s">
        <v>81</v>
      </c>
    </row>
    <row r="553" s="2" customFormat="1" ht="16.5" customHeight="1">
      <c r="A553" s="39"/>
      <c r="B553" s="40"/>
      <c r="C553" s="228" t="s">
        <v>624</v>
      </c>
      <c r="D553" s="228" t="s">
        <v>243</v>
      </c>
      <c r="E553" s="229" t="s">
        <v>983</v>
      </c>
      <c r="F553" s="230" t="s">
        <v>984</v>
      </c>
      <c r="G553" s="231" t="s">
        <v>263</v>
      </c>
      <c r="H553" s="232">
        <v>28</v>
      </c>
      <c r="I553" s="233"/>
      <c r="J553" s="234">
        <f>ROUND(I553*H553,2)</f>
        <v>0</v>
      </c>
      <c r="K553" s="235"/>
      <c r="L553" s="45"/>
      <c r="M553" s="236" t="s">
        <v>1</v>
      </c>
      <c r="N553" s="237" t="s">
        <v>38</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641</v>
      </c>
      <c r="AT553" s="240" t="s">
        <v>243</v>
      </c>
      <c r="AU553" s="240" t="s">
        <v>81</v>
      </c>
      <c r="AY553" s="18" t="s">
        <v>241</v>
      </c>
      <c r="BE553" s="241">
        <f>IF(N553="základní",J553,0)</f>
        <v>0</v>
      </c>
      <c r="BF553" s="241">
        <f>IF(N553="snížená",J553,0)</f>
        <v>0</v>
      </c>
      <c r="BG553" s="241">
        <f>IF(N553="zákl. přenesená",J553,0)</f>
        <v>0</v>
      </c>
      <c r="BH553" s="241">
        <f>IF(N553="sníž. přenesená",J553,0)</f>
        <v>0</v>
      </c>
      <c r="BI553" s="241">
        <f>IF(N553="nulová",J553,0)</f>
        <v>0</v>
      </c>
      <c r="BJ553" s="18" t="s">
        <v>81</v>
      </c>
      <c r="BK553" s="241">
        <f>ROUND(I553*H553,2)</f>
        <v>0</v>
      </c>
      <c r="BL553" s="18" t="s">
        <v>641</v>
      </c>
      <c r="BM553" s="240" t="s">
        <v>985</v>
      </c>
    </row>
    <row r="554" s="2" customFormat="1">
      <c r="A554" s="39"/>
      <c r="B554" s="40"/>
      <c r="C554" s="41"/>
      <c r="D554" s="242" t="s">
        <v>248</v>
      </c>
      <c r="E554" s="41"/>
      <c r="F554" s="243" t="s">
        <v>984</v>
      </c>
      <c r="G554" s="41"/>
      <c r="H554" s="41"/>
      <c r="I554" s="244"/>
      <c r="J554" s="41"/>
      <c r="K554" s="41"/>
      <c r="L554" s="45"/>
      <c r="M554" s="245"/>
      <c r="N554" s="246"/>
      <c r="O554" s="92"/>
      <c r="P554" s="92"/>
      <c r="Q554" s="92"/>
      <c r="R554" s="92"/>
      <c r="S554" s="92"/>
      <c r="T554" s="93"/>
      <c r="U554" s="39"/>
      <c r="V554" s="39"/>
      <c r="W554" s="39"/>
      <c r="X554" s="39"/>
      <c r="Y554" s="39"/>
      <c r="Z554" s="39"/>
      <c r="AA554" s="39"/>
      <c r="AB554" s="39"/>
      <c r="AC554" s="39"/>
      <c r="AD554" s="39"/>
      <c r="AE554" s="39"/>
      <c r="AT554" s="18" t="s">
        <v>248</v>
      </c>
      <c r="AU554" s="18" t="s">
        <v>81</v>
      </c>
    </row>
    <row r="555" s="2" customFormat="1" ht="16.5" customHeight="1">
      <c r="A555" s="39"/>
      <c r="B555" s="40"/>
      <c r="C555" s="228" t="s">
        <v>986</v>
      </c>
      <c r="D555" s="228" t="s">
        <v>243</v>
      </c>
      <c r="E555" s="229" t="s">
        <v>987</v>
      </c>
      <c r="F555" s="230" t="s">
        <v>988</v>
      </c>
      <c r="G555" s="231" t="s">
        <v>263</v>
      </c>
      <c r="H555" s="232">
        <v>3</v>
      </c>
      <c r="I555" s="233"/>
      <c r="J555" s="234">
        <f>ROUND(I555*H555,2)</f>
        <v>0</v>
      </c>
      <c r="K555" s="235"/>
      <c r="L555" s="45"/>
      <c r="M555" s="236" t="s">
        <v>1</v>
      </c>
      <c r="N555" s="237" t="s">
        <v>38</v>
      </c>
      <c r="O555" s="92"/>
      <c r="P555" s="238">
        <f>O555*H555</f>
        <v>0</v>
      </c>
      <c r="Q555" s="238">
        <v>0</v>
      </c>
      <c r="R555" s="238">
        <f>Q555*H555</f>
        <v>0</v>
      </c>
      <c r="S555" s="238">
        <v>0</v>
      </c>
      <c r="T555" s="239">
        <f>S555*H555</f>
        <v>0</v>
      </c>
      <c r="U555" s="39"/>
      <c r="V555" s="39"/>
      <c r="W555" s="39"/>
      <c r="X555" s="39"/>
      <c r="Y555" s="39"/>
      <c r="Z555" s="39"/>
      <c r="AA555" s="39"/>
      <c r="AB555" s="39"/>
      <c r="AC555" s="39"/>
      <c r="AD555" s="39"/>
      <c r="AE555" s="39"/>
      <c r="AR555" s="240" t="s">
        <v>641</v>
      </c>
      <c r="AT555" s="240" t="s">
        <v>243</v>
      </c>
      <c r="AU555" s="240" t="s">
        <v>81</v>
      </c>
      <c r="AY555" s="18" t="s">
        <v>241</v>
      </c>
      <c r="BE555" s="241">
        <f>IF(N555="základní",J555,0)</f>
        <v>0</v>
      </c>
      <c r="BF555" s="241">
        <f>IF(N555="snížená",J555,0)</f>
        <v>0</v>
      </c>
      <c r="BG555" s="241">
        <f>IF(N555="zákl. přenesená",J555,0)</f>
        <v>0</v>
      </c>
      <c r="BH555" s="241">
        <f>IF(N555="sníž. přenesená",J555,0)</f>
        <v>0</v>
      </c>
      <c r="BI555" s="241">
        <f>IF(N555="nulová",J555,0)</f>
        <v>0</v>
      </c>
      <c r="BJ555" s="18" t="s">
        <v>81</v>
      </c>
      <c r="BK555" s="241">
        <f>ROUND(I555*H555,2)</f>
        <v>0</v>
      </c>
      <c r="BL555" s="18" t="s">
        <v>641</v>
      </c>
      <c r="BM555" s="240" t="s">
        <v>989</v>
      </c>
    </row>
    <row r="556" s="2" customFormat="1">
      <c r="A556" s="39"/>
      <c r="B556" s="40"/>
      <c r="C556" s="41"/>
      <c r="D556" s="242" t="s">
        <v>248</v>
      </c>
      <c r="E556" s="41"/>
      <c r="F556" s="243" t="s">
        <v>988</v>
      </c>
      <c r="G556" s="41"/>
      <c r="H556" s="41"/>
      <c r="I556" s="244"/>
      <c r="J556" s="41"/>
      <c r="K556" s="41"/>
      <c r="L556" s="45"/>
      <c r="M556" s="245"/>
      <c r="N556" s="246"/>
      <c r="O556" s="92"/>
      <c r="P556" s="92"/>
      <c r="Q556" s="92"/>
      <c r="R556" s="92"/>
      <c r="S556" s="92"/>
      <c r="T556" s="93"/>
      <c r="U556" s="39"/>
      <c r="V556" s="39"/>
      <c r="W556" s="39"/>
      <c r="X556" s="39"/>
      <c r="Y556" s="39"/>
      <c r="Z556" s="39"/>
      <c r="AA556" s="39"/>
      <c r="AB556" s="39"/>
      <c r="AC556" s="39"/>
      <c r="AD556" s="39"/>
      <c r="AE556" s="39"/>
      <c r="AT556" s="18" t="s">
        <v>248</v>
      </c>
      <c r="AU556" s="18" t="s">
        <v>81</v>
      </c>
    </row>
    <row r="557" s="2" customFormat="1" ht="24.15" customHeight="1">
      <c r="A557" s="39"/>
      <c r="B557" s="40"/>
      <c r="C557" s="228" t="s">
        <v>628</v>
      </c>
      <c r="D557" s="228" t="s">
        <v>243</v>
      </c>
      <c r="E557" s="229" t="s">
        <v>990</v>
      </c>
      <c r="F557" s="230" t="s">
        <v>991</v>
      </c>
      <c r="G557" s="231" t="s">
        <v>263</v>
      </c>
      <c r="H557" s="232">
        <v>14</v>
      </c>
      <c r="I557" s="233"/>
      <c r="J557" s="234">
        <f>ROUND(I557*H557,2)</f>
        <v>0</v>
      </c>
      <c r="K557" s="235"/>
      <c r="L557" s="45"/>
      <c r="M557" s="236" t="s">
        <v>1</v>
      </c>
      <c r="N557" s="237" t="s">
        <v>38</v>
      </c>
      <c r="O557" s="92"/>
      <c r="P557" s="238">
        <f>O557*H557</f>
        <v>0</v>
      </c>
      <c r="Q557" s="238">
        <v>0</v>
      </c>
      <c r="R557" s="238">
        <f>Q557*H557</f>
        <v>0</v>
      </c>
      <c r="S557" s="238">
        <v>0</v>
      </c>
      <c r="T557" s="239">
        <f>S557*H557</f>
        <v>0</v>
      </c>
      <c r="U557" s="39"/>
      <c r="V557" s="39"/>
      <c r="W557" s="39"/>
      <c r="X557" s="39"/>
      <c r="Y557" s="39"/>
      <c r="Z557" s="39"/>
      <c r="AA557" s="39"/>
      <c r="AB557" s="39"/>
      <c r="AC557" s="39"/>
      <c r="AD557" s="39"/>
      <c r="AE557" s="39"/>
      <c r="AR557" s="240" t="s">
        <v>641</v>
      </c>
      <c r="AT557" s="240" t="s">
        <v>243</v>
      </c>
      <c r="AU557" s="240" t="s">
        <v>81</v>
      </c>
      <c r="AY557" s="18" t="s">
        <v>241</v>
      </c>
      <c r="BE557" s="241">
        <f>IF(N557="základní",J557,0)</f>
        <v>0</v>
      </c>
      <c r="BF557" s="241">
        <f>IF(N557="snížená",J557,0)</f>
        <v>0</v>
      </c>
      <c r="BG557" s="241">
        <f>IF(N557="zákl. přenesená",J557,0)</f>
        <v>0</v>
      </c>
      <c r="BH557" s="241">
        <f>IF(N557="sníž. přenesená",J557,0)</f>
        <v>0</v>
      </c>
      <c r="BI557" s="241">
        <f>IF(N557="nulová",J557,0)</f>
        <v>0</v>
      </c>
      <c r="BJ557" s="18" t="s">
        <v>81</v>
      </c>
      <c r="BK557" s="241">
        <f>ROUND(I557*H557,2)</f>
        <v>0</v>
      </c>
      <c r="BL557" s="18" t="s">
        <v>641</v>
      </c>
      <c r="BM557" s="240" t="s">
        <v>992</v>
      </c>
    </row>
    <row r="558" s="2" customFormat="1">
      <c r="A558" s="39"/>
      <c r="B558" s="40"/>
      <c r="C558" s="41"/>
      <c r="D558" s="242" t="s">
        <v>248</v>
      </c>
      <c r="E558" s="41"/>
      <c r="F558" s="243" t="s">
        <v>991</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248</v>
      </c>
      <c r="AU558" s="18" t="s">
        <v>81</v>
      </c>
    </row>
    <row r="559" s="2" customFormat="1" ht="24.15" customHeight="1">
      <c r="A559" s="39"/>
      <c r="B559" s="40"/>
      <c r="C559" s="228" t="s">
        <v>993</v>
      </c>
      <c r="D559" s="228" t="s">
        <v>243</v>
      </c>
      <c r="E559" s="229" t="s">
        <v>994</v>
      </c>
      <c r="F559" s="230" t="s">
        <v>995</v>
      </c>
      <c r="G559" s="231" t="s">
        <v>263</v>
      </c>
      <c r="H559" s="232">
        <v>2</v>
      </c>
      <c r="I559" s="233"/>
      <c r="J559" s="234">
        <f>ROUND(I559*H559,2)</f>
        <v>0</v>
      </c>
      <c r="K559" s="235"/>
      <c r="L559" s="45"/>
      <c r="M559" s="236" t="s">
        <v>1</v>
      </c>
      <c r="N559" s="237" t="s">
        <v>38</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641</v>
      </c>
      <c r="AT559" s="240" t="s">
        <v>243</v>
      </c>
      <c r="AU559" s="240" t="s">
        <v>81</v>
      </c>
      <c r="AY559" s="18" t="s">
        <v>241</v>
      </c>
      <c r="BE559" s="241">
        <f>IF(N559="základní",J559,0)</f>
        <v>0</v>
      </c>
      <c r="BF559" s="241">
        <f>IF(N559="snížená",J559,0)</f>
        <v>0</v>
      </c>
      <c r="BG559" s="241">
        <f>IF(N559="zákl. přenesená",J559,0)</f>
        <v>0</v>
      </c>
      <c r="BH559" s="241">
        <f>IF(N559="sníž. přenesená",J559,0)</f>
        <v>0</v>
      </c>
      <c r="BI559" s="241">
        <f>IF(N559="nulová",J559,0)</f>
        <v>0</v>
      </c>
      <c r="BJ559" s="18" t="s">
        <v>81</v>
      </c>
      <c r="BK559" s="241">
        <f>ROUND(I559*H559,2)</f>
        <v>0</v>
      </c>
      <c r="BL559" s="18" t="s">
        <v>641</v>
      </c>
      <c r="BM559" s="240" t="s">
        <v>996</v>
      </c>
    </row>
    <row r="560" s="2" customFormat="1">
      <c r="A560" s="39"/>
      <c r="B560" s="40"/>
      <c r="C560" s="41"/>
      <c r="D560" s="242" t="s">
        <v>248</v>
      </c>
      <c r="E560" s="41"/>
      <c r="F560" s="243" t="s">
        <v>995</v>
      </c>
      <c r="G560" s="41"/>
      <c r="H560" s="41"/>
      <c r="I560" s="244"/>
      <c r="J560" s="41"/>
      <c r="K560" s="41"/>
      <c r="L560" s="45"/>
      <c r="M560" s="245"/>
      <c r="N560" s="246"/>
      <c r="O560" s="92"/>
      <c r="P560" s="92"/>
      <c r="Q560" s="92"/>
      <c r="R560" s="92"/>
      <c r="S560" s="92"/>
      <c r="T560" s="93"/>
      <c r="U560" s="39"/>
      <c r="V560" s="39"/>
      <c r="W560" s="39"/>
      <c r="X560" s="39"/>
      <c r="Y560" s="39"/>
      <c r="Z560" s="39"/>
      <c r="AA560" s="39"/>
      <c r="AB560" s="39"/>
      <c r="AC560" s="39"/>
      <c r="AD560" s="39"/>
      <c r="AE560" s="39"/>
      <c r="AT560" s="18" t="s">
        <v>248</v>
      </c>
      <c r="AU560" s="18" t="s">
        <v>81</v>
      </c>
    </row>
    <row r="561" s="2" customFormat="1" ht="21.75" customHeight="1">
      <c r="A561" s="39"/>
      <c r="B561" s="40"/>
      <c r="C561" s="228" t="s">
        <v>632</v>
      </c>
      <c r="D561" s="228" t="s">
        <v>243</v>
      </c>
      <c r="E561" s="229" t="s">
        <v>997</v>
      </c>
      <c r="F561" s="230" t="s">
        <v>998</v>
      </c>
      <c r="G561" s="231" t="s">
        <v>263</v>
      </c>
      <c r="H561" s="232">
        <v>2</v>
      </c>
      <c r="I561" s="233"/>
      <c r="J561" s="234">
        <f>ROUND(I561*H561,2)</f>
        <v>0</v>
      </c>
      <c r="K561" s="235"/>
      <c r="L561" s="45"/>
      <c r="M561" s="236" t="s">
        <v>1</v>
      </c>
      <c r="N561" s="237" t="s">
        <v>38</v>
      </c>
      <c r="O561" s="92"/>
      <c r="P561" s="238">
        <f>O561*H561</f>
        <v>0</v>
      </c>
      <c r="Q561" s="238">
        <v>0</v>
      </c>
      <c r="R561" s="238">
        <f>Q561*H561</f>
        <v>0</v>
      </c>
      <c r="S561" s="238">
        <v>0</v>
      </c>
      <c r="T561" s="239">
        <f>S561*H561</f>
        <v>0</v>
      </c>
      <c r="U561" s="39"/>
      <c r="V561" s="39"/>
      <c r="W561" s="39"/>
      <c r="X561" s="39"/>
      <c r="Y561" s="39"/>
      <c r="Z561" s="39"/>
      <c r="AA561" s="39"/>
      <c r="AB561" s="39"/>
      <c r="AC561" s="39"/>
      <c r="AD561" s="39"/>
      <c r="AE561" s="39"/>
      <c r="AR561" s="240" t="s">
        <v>641</v>
      </c>
      <c r="AT561" s="240" t="s">
        <v>243</v>
      </c>
      <c r="AU561" s="240" t="s">
        <v>81</v>
      </c>
      <c r="AY561" s="18" t="s">
        <v>241</v>
      </c>
      <c r="BE561" s="241">
        <f>IF(N561="základní",J561,0)</f>
        <v>0</v>
      </c>
      <c r="BF561" s="241">
        <f>IF(N561="snížená",J561,0)</f>
        <v>0</v>
      </c>
      <c r="BG561" s="241">
        <f>IF(N561="zákl. přenesená",J561,0)</f>
        <v>0</v>
      </c>
      <c r="BH561" s="241">
        <f>IF(N561="sníž. přenesená",J561,0)</f>
        <v>0</v>
      </c>
      <c r="BI561" s="241">
        <f>IF(N561="nulová",J561,0)</f>
        <v>0</v>
      </c>
      <c r="BJ561" s="18" t="s">
        <v>81</v>
      </c>
      <c r="BK561" s="241">
        <f>ROUND(I561*H561,2)</f>
        <v>0</v>
      </c>
      <c r="BL561" s="18" t="s">
        <v>641</v>
      </c>
      <c r="BM561" s="240" t="s">
        <v>999</v>
      </c>
    </row>
    <row r="562" s="2" customFormat="1">
      <c r="A562" s="39"/>
      <c r="B562" s="40"/>
      <c r="C562" s="41"/>
      <c r="D562" s="242" t="s">
        <v>248</v>
      </c>
      <c r="E562" s="41"/>
      <c r="F562" s="243" t="s">
        <v>998</v>
      </c>
      <c r="G562" s="41"/>
      <c r="H562" s="41"/>
      <c r="I562" s="244"/>
      <c r="J562" s="41"/>
      <c r="K562" s="41"/>
      <c r="L562" s="45"/>
      <c r="M562" s="245"/>
      <c r="N562" s="246"/>
      <c r="O562" s="92"/>
      <c r="P562" s="92"/>
      <c r="Q562" s="92"/>
      <c r="R562" s="92"/>
      <c r="S562" s="92"/>
      <c r="T562" s="93"/>
      <c r="U562" s="39"/>
      <c r="V562" s="39"/>
      <c r="W562" s="39"/>
      <c r="X562" s="39"/>
      <c r="Y562" s="39"/>
      <c r="Z562" s="39"/>
      <c r="AA562" s="39"/>
      <c r="AB562" s="39"/>
      <c r="AC562" s="39"/>
      <c r="AD562" s="39"/>
      <c r="AE562" s="39"/>
      <c r="AT562" s="18" t="s">
        <v>248</v>
      </c>
      <c r="AU562" s="18" t="s">
        <v>81</v>
      </c>
    </row>
    <row r="563" s="2" customFormat="1" ht="24.15" customHeight="1">
      <c r="A563" s="39"/>
      <c r="B563" s="40"/>
      <c r="C563" s="228" t="s">
        <v>1000</v>
      </c>
      <c r="D563" s="228" t="s">
        <v>243</v>
      </c>
      <c r="E563" s="229" t="s">
        <v>1001</v>
      </c>
      <c r="F563" s="230" t="s">
        <v>1002</v>
      </c>
      <c r="G563" s="231" t="s">
        <v>263</v>
      </c>
      <c r="H563" s="232">
        <v>14</v>
      </c>
      <c r="I563" s="233"/>
      <c r="J563" s="234">
        <f>ROUND(I563*H563,2)</f>
        <v>0</v>
      </c>
      <c r="K563" s="235"/>
      <c r="L563" s="45"/>
      <c r="M563" s="236" t="s">
        <v>1</v>
      </c>
      <c r="N563" s="237" t="s">
        <v>38</v>
      </c>
      <c r="O563" s="92"/>
      <c r="P563" s="238">
        <f>O563*H563</f>
        <v>0</v>
      </c>
      <c r="Q563" s="238">
        <v>0</v>
      </c>
      <c r="R563" s="238">
        <f>Q563*H563</f>
        <v>0</v>
      </c>
      <c r="S563" s="238">
        <v>0</v>
      </c>
      <c r="T563" s="239">
        <f>S563*H563</f>
        <v>0</v>
      </c>
      <c r="U563" s="39"/>
      <c r="V563" s="39"/>
      <c r="W563" s="39"/>
      <c r="X563" s="39"/>
      <c r="Y563" s="39"/>
      <c r="Z563" s="39"/>
      <c r="AA563" s="39"/>
      <c r="AB563" s="39"/>
      <c r="AC563" s="39"/>
      <c r="AD563" s="39"/>
      <c r="AE563" s="39"/>
      <c r="AR563" s="240" t="s">
        <v>641</v>
      </c>
      <c r="AT563" s="240" t="s">
        <v>243</v>
      </c>
      <c r="AU563" s="240" t="s">
        <v>81</v>
      </c>
      <c r="AY563" s="18" t="s">
        <v>241</v>
      </c>
      <c r="BE563" s="241">
        <f>IF(N563="základní",J563,0)</f>
        <v>0</v>
      </c>
      <c r="BF563" s="241">
        <f>IF(N563="snížená",J563,0)</f>
        <v>0</v>
      </c>
      <c r="BG563" s="241">
        <f>IF(N563="zákl. přenesená",J563,0)</f>
        <v>0</v>
      </c>
      <c r="BH563" s="241">
        <f>IF(N563="sníž. přenesená",J563,0)</f>
        <v>0</v>
      </c>
      <c r="BI563" s="241">
        <f>IF(N563="nulová",J563,0)</f>
        <v>0</v>
      </c>
      <c r="BJ563" s="18" t="s">
        <v>81</v>
      </c>
      <c r="BK563" s="241">
        <f>ROUND(I563*H563,2)</f>
        <v>0</v>
      </c>
      <c r="BL563" s="18" t="s">
        <v>641</v>
      </c>
      <c r="BM563" s="240" t="s">
        <v>1003</v>
      </c>
    </row>
    <row r="564" s="2" customFormat="1">
      <c r="A564" s="39"/>
      <c r="B564" s="40"/>
      <c r="C564" s="41"/>
      <c r="D564" s="242" t="s">
        <v>248</v>
      </c>
      <c r="E564" s="41"/>
      <c r="F564" s="243" t="s">
        <v>1002</v>
      </c>
      <c r="G564" s="41"/>
      <c r="H564" s="41"/>
      <c r="I564" s="244"/>
      <c r="J564" s="41"/>
      <c r="K564" s="41"/>
      <c r="L564" s="45"/>
      <c r="M564" s="245"/>
      <c r="N564" s="246"/>
      <c r="O564" s="92"/>
      <c r="P564" s="92"/>
      <c r="Q564" s="92"/>
      <c r="R564" s="92"/>
      <c r="S564" s="92"/>
      <c r="T564" s="93"/>
      <c r="U564" s="39"/>
      <c r="V564" s="39"/>
      <c r="W564" s="39"/>
      <c r="X564" s="39"/>
      <c r="Y564" s="39"/>
      <c r="Z564" s="39"/>
      <c r="AA564" s="39"/>
      <c r="AB564" s="39"/>
      <c r="AC564" s="39"/>
      <c r="AD564" s="39"/>
      <c r="AE564" s="39"/>
      <c r="AT564" s="18" t="s">
        <v>248</v>
      </c>
      <c r="AU564" s="18" t="s">
        <v>81</v>
      </c>
    </row>
    <row r="565" s="2" customFormat="1" ht="24.15" customHeight="1">
      <c r="A565" s="39"/>
      <c r="B565" s="40"/>
      <c r="C565" s="228" t="s">
        <v>635</v>
      </c>
      <c r="D565" s="228" t="s">
        <v>243</v>
      </c>
      <c r="E565" s="229" t="s">
        <v>1004</v>
      </c>
      <c r="F565" s="230" t="s">
        <v>1005</v>
      </c>
      <c r="G565" s="231" t="s">
        <v>263</v>
      </c>
      <c r="H565" s="232">
        <v>3</v>
      </c>
      <c r="I565" s="233"/>
      <c r="J565" s="234">
        <f>ROUND(I565*H565,2)</f>
        <v>0</v>
      </c>
      <c r="K565" s="235"/>
      <c r="L565" s="45"/>
      <c r="M565" s="236" t="s">
        <v>1</v>
      </c>
      <c r="N565" s="237" t="s">
        <v>38</v>
      </c>
      <c r="O565" s="92"/>
      <c r="P565" s="238">
        <f>O565*H565</f>
        <v>0</v>
      </c>
      <c r="Q565" s="238">
        <v>0</v>
      </c>
      <c r="R565" s="238">
        <f>Q565*H565</f>
        <v>0</v>
      </c>
      <c r="S565" s="238">
        <v>0</v>
      </c>
      <c r="T565" s="239">
        <f>S565*H565</f>
        <v>0</v>
      </c>
      <c r="U565" s="39"/>
      <c r="V565" s="39"/>
      <c r="W565" s="39"/>
      <c r="X565" s="39"/>
      <c r="Y565" s="39"/>
      <c r="Z565" s="39"/>
      <c r="AA565" s="39"/>
      <c r="AB565" s="39"/>
      <c r="AC565" s="39"/>
      <c r="AD565" s="39"/>
      <c r="AE565" s="39"/>
      <c r="AR565" s="240" t="s">
        <v>641</v>
      </c>
      <c r="AT565" s="240" t="s">
        <v>243</v>
      </c>
      <c r="AU565" s="240" t="s">
        <v>81</v>
      </c>
      <c r="AY565" s="18" t="s">
        <v>241</v>
      </c>
      <c r="BE565" s="241">
        <f>IF(N565="základní",J565,0)</f>
        <v>0</v>
      </c>
      <c r="BF565" s="241">
        <f>IF(N565="snížená",J565,0)</f>
        <v>0</v>
      </c>
      <c r="BG565" s="241">
        <f>IF(N565="zákl. přenesená",J565,0)</f>
        <v>0</v>
      </c>
      <c r="BH565" s="241">
        <f>IF(N565="sníž. přenesená",J565,0)</f>
        <v>0</v>
      </c>
      <c r="BI565" s="241">
        <f>IF(N565="nulová",J565,0)</f>
        <v>0</v>
      </c>
      <c r="BJ565" s="18" t="s">
        <v>81</v>
      </c>
      <c r="BK565" s="241">
        <f>ROUND(I565*H565,2)</f>
        <v>0</v>
      </c>
      <c r="BL565" s="18" t="s">
        <v>641</v>
      </c>
      <c r="BM565" s="240" t="s">
        <v>1006</v>
      </c>
    </row>
    <row r="566" s="2" customFormat="1">
      <c r="A566" s="39"/>
      <c r="B566" s="40"/>
      <c r="C566" s="41"/>
      <c r="D566" s="242" t="s">
        <v>248</v>
      </c>
      <c r="E566" s="41"/>
      <c r="F566" s="243" t="s">
        <v>1005</v>
      </c>
      <c r="G566" s="41"/>
      <c r="H566" s="41"/>
      <c r="I566" s="244"/>
      <c r="J566" s="41"/>
      <c r="K566" s="41"/>
      <c r="L566" s="45"/>
      <c r="M566" s="245"/>
      <c r="N566" s="246"/>
      <c r="O566" s="92"/>
      <c r="P566" s="92"/>
      <c r="Q566" s="92"/>
      <c r="R566" s="92"/>
      <c r="S566" s="92"/>
      <c r="T566" s="93"/>
      <c r="U566" s="39"/>
      <c r="V566" s="39"/>
      <c r="W566" s="39"/>
      <c r="X566" s="39"/>
      <c r="Y566" s="39"/>
      <c r="Z566" s="39"/>
      <c r="AA566" s="39"/>
      <c r="AB566" s="39"/>
      <c r="AC566" s="39"/>
      <c r="AD566" s="39"/>
      <c r="AE566" s="39"/>
      <c r="AT566" s="18" t="s">
        <v>248</v>
      </c>
      <c r="AU566" s="18" t="s">
        <v>81</v>
      </c>
    </row>
    <row r="567" s="2" customFormat="1" ht="24.15" customHeight="1">
      <c r="A567" s="39"/>
      <c r="B567" s="40"/>
      <c r="C567" s="228" t="s">
        <v>1007</v>
      </c>
      <c r="D567" s="228" t="s">
        <v>243</v>
      </c>
      <c r="E567" s="229" t="s">
        <v>1008</v>
      </c>
      <c r="F567" s="230" t="s">
        <v>1009</v>
      </c>
      <c r="G567" s="231" t="s">
        <v>263</v>
      </c>
      <c r="H567" s="232">
        <v>2</v>
      </c>
      <c r="I567" s="233"/>
      <c r="J567" s="234">
        <f>ROUND(I567*H567,2)</f>
        <v>0</v>
      </c>
      <c r="K567" s="235"/>
      <c r="L567" s="45"/>
      <c r="M567" s="236" t="s">
        <v>1</v>
      </c>
      <c r="N567" s="237" t="s">
        <v>38</v>
      </c>
      <c r="O567" s="92"/>
      <c r="P567" s="238">
        <f>O567*H567</f>
        <v>0</v>
      </c>
      <c r="Q567" s="238">
        <v>0</v>
      </c>
      <c r="R567" s="238">
        <f>Q567*H567</f>
        <v>0</v>
      </c>
      <c r="S567" s="238">
        <v>0</v>
      </c>
      <c r="T567" s="239">
        <f>S567*H567</f>
        <v>0</v>
      </c>
      <c r="U567" s="39"/>
      <c r="V567" s="39"/>
      <c r="W567" s="39"/>
      <c r="X567" s="39"/>
      <c r="Y567" s="39"/>
      <c r="Z567" s="39"/>
      <c r="AA567" s="39"/>
      <c r="AB567" s="39"/>
      <c r="AC567" s="39"/>
      <c r="AD567" s="39"/>
      <c r="AE567" s="39"/>
      <c r="AR567" s="240" t="s">
        <v>641</v>
      </c>
      <c r="AT567" s="240" t="s">
        <v>243</v>
      </c>
      <c r="AU567" s="240" t="s">
        <v>81</v>
      </c>
      <c r="AY567" s="18" t="s">
        <v>241</v>
      </c>
      <c r="BE567" s="241">
        <f>IF(N567="základní",J567,0)</f>
        <v>0</v>
      </c>
      <c r="BF567" s="241">
        <f>IF(N567="snížená",J567,0)</f>
        <v>0</v>
      </c>
      <c r="BG567" s="241">
        <f>IF(N567="zákl. přenesená",J567,0)</f>
        <v>0</v>
      </c>
      <c r="BH567" s="241">
        <f>IF(N567="sníž. přenesená",J567,0)</f>
        <v>0</v>
      </c>
      <c r="BI567" s="241">
        <f>IF(N567="nulová",J567,0)</f>
        <v>0</v>
      </c>
      <c r="BJ567" s="18" t="s">
        <v>81</v>
      </c>
      <c r="BK567" s="241">
        <f>ROUND(I567*H567,2)</f>
        <v>0</v>
      </c>
      <c r="BL567" s="18" t="s">
        <v>641</v>
      </c>
      <c r="BM567" s="240" t="s">
        <v>1010</v>
      </c>
    </row>
    <row r="568" s="2" customFormat="1">
      <c r="A568" s="39"/>
      <c r="B568" s="40"/>
      <c r="C568" s="41"/>
      <c r="D568" s="242" t="s">
        <v>248</v>
      </c>
      <c r="E568" s="41"/>
      <c r="F568" s="243" t="s">
        <v>1009</v>
      </c>
      <c r="G568" s="41"/>
      <c r="H568" s="41"/>
      <c r="I568" s="244"/>
      <c r="J568" s="41"/>
      <c r="K568" s="41"/>
      <c r="L568" s="45"/>
      <c r="M568" s="245"/>
      <c r="N568" s="246"/>
      <c r="O568" s="92"/>
      <c r="P568" s="92"/>
      <c r="Q568" s="92"/>
      <c r="R568" s="92"/>
      <c r="S568" s="92"/>
      <c r="T568" s="93"/>
      <c r="U568" s="39"/>
      <c r="V568" s="39"/>
      <c r="W568" s="39"/>
      <c r="X568" s="39"/>
      <c r="Y568" s="39"/>
      <c r="Z568" s="39"/>
      <c r="AA568" s="39"/>
      <c r="AB568" s="39"/>
      <c r="AC568" s="39"/>
      <c r="AD568" s="39"/>
      <c r="AE568" s="39"/>
      <c r="AT568" s="18" t="s">
        <v>248</v>
      </c>
      <c r="AU568" s="18" t="s">
        <v>81</v>
      </c>
    </row>
    <row r="569" s="2" customFormat="1" ht="16.5" customHeight="1">
      <c r="A569" s="39"/>
      <c r="B569" s="40"/>
      <c r="C569" s="247" t="s">
        <v>642</v>
      </c>
      <c r="D569" s="247" t="s">
        <v>260</v>
      </c>
      <c r="E569" s="248" t="s">
        <v>1011</v>
      </c>
      <c r="F569" s="249" t="s">
        <v>1012</v>
      </c>
      <c r="G569" s="250" t="s">
        <v>263</v>
      </c>
      <c r="H569" s="251">
        <v>14</v>
      </c>
      <c r="I569" s="252"/>
      <c r="J569" s="253">
        <f>ROUND(I569*H569,2)</f>
        <v>0</v>
      </c>
      <c r="K569" s="254"/>
      <c r="L569" s="255"/>
      <c r="M569" s="256" t="s">
        <v>1</v>
      </c>
      <c r="N569" s="257" t="s">
        <v>38</v>
      </c>
      <c r="O569" s="92"/>
      <c r="P569" s="238">
        <f>O569*H569</f>
        <v>0</v>
      </c>
      <c r="Q569" s="238">
        <v>0</v>
      </c>
      <c r="R569" s="238">
        <f>Q569*H569</f>
        <v>0</v>
      </c>
      <c r="S569" s="238">
        <v>0</v>
      </c>
      <c r="T569" s="239">
        <f>S569*H569</f>
        <v>0</v>
      </c>
      <c r="U569" s="39"/>
      <c r="V569" s="39"/>
      <c r="W569" s="39"/>
      <c r="X569" s="39"/>
      <c r="Y569" s="39"/>
      <c r="Z569" s="39"/>
      <c r="AA569" s="39"/>
      <c r="AB569" s="39"/>
      <c r="AC569" s="39"/>
      <c r="AD569" s="39"/>
      <c r="AE569" s="39"/>
      <c r="AR569" s="240" t="s">
        <v>641</v>
      </c>
      <c r="AT569" s="240" t="s">
        <v>260</v>
      </c>
      <c r="AU569" s="240" t="s">
        <v>81</v>
      </c>
      <c r="AY569" s="18" t="s">
        <v>241</v>
      </c>
      <c r="BE569" s="241">
        <f>IF(N569="základní",J569,0)</f>
        <v>0</v>
      </c>
      <c r="BF569" s="241">
        <f>IF(N569="snížená",J569,0)</f>
        <v>0</v>
      </c>
      <c r="BG569" s="241">
        <f>IF(N569="zákl. přenesená",J569,0)</f>
        <v>0</v>
      </c>
      <c r="BH569" s="241">
        <f>IF(N569="sníž. přenesená",J569,0)</f>
        <v>0</v>
      </c>
      <c r="BI569" s="241">
        <f>IF(N569="nulová",J569,0)</f>
        <v>0</v>
      </c>
      <c r="BJ569" s="18" t="s">
        <v>81</v>
      </c>
      <c r="BK569" s="241">
        <f>ROUND(I569*H569,2)</f>
        <v>0</v>
      </c>
      <c r="BL569" s="18" t="s">
        <v>641</v>
      </c>
      <c r="BM569" s="240" t="s">
        <v>1013</v>
      </c>
    </row>
    <row r="570" s="2" customFormat="1">
      <c r="A570" s="39"/>
      <c r="B570" s="40"/>
      <c r="C570" s="41"/>
      <c r="D570" s="242" t="s">
        <v>248</v>
      </c>
      <c r="E570" s="41"/>
      <c r="F570" s="243" t="s">
        <v>1012</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248</v>
      </c>
      <c r="AU570" s="18" t="s">
        <v>81</v>
      </c>
    </row>
    <row r="571" s="2" customFormat="1" ht="62.7" customHeight="1">
      <c r="A571" s="39"/>
      <c r="B571" s="40"/>
      <c r="C571" s="228" t="s">
        <v>1014</v>
      </c>
      <c r="D571" s="228" t="s">
        <v>243</v>
      </c>
      <c r="E571" s="229" t="s">
        <v>1015</v>
      </c>
      <c r="F571" s="230" t="s">
        <v>1016</v>
      </c>
      <c r="G571" s="231" t="s">
        <v>263</v>
      </c>
      <c r="H571" s="232">
        <v>5</v>
      </c>
      <c r="I571" s="233"/>
      <c r="J571" s="234">
        <f>ROUND(I571*H571,2)</f>
        <v>0</v>
      </c>
      <c r="K571" s="235"/>
      <c r="L571" s="45"/>
      <c r="M571" s="236" t="s">
        <v>1</v>
      </c>
      <c r="N571" s="237" t="s">
        <v>38</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641</v>
      </c>
      <c r="AT571" s="240" t="s">
        <v>243</v>
      </c>
      <c r="AU571" s="240" t="s">
        <v>81</v>
      </c>
      <c r="AY571" s="18" t="s">
        <v>241</v>
      </c>
      <c r="BE571" s="241">
        <f>IF(N571="základní",J571,0)</f>
        <v>0</v>
      </c>
      <c r="BF571" s="241">
        <f>IF(N571="snížená",J571,0)</f>
        <v>0</v>
      </c>
      <c r="BG571" s="241">
        <f>IF(N571="zákl. přenesená",J571,0)</f>
        <v>0</v>
      </c>
      <c r="BH571" s="241">
        <f>IF(N571="sníž. přenesená",J571,0)</f>
        <v>0</v>
      </c>
      <c r="BI571" s="241">
        <f>IF(N571="nulová",J571,0)</f>
        <v>0</v>
      </c>
      <c r="BJ571" s="18" t="s">
        <v>81</v>
      </c>
      <c r="BK571" s="241">
        <f>ROUND(I571*H571,2)</f>
        <v>0</v>
      </c>
      <c r="BL571" s="18" t="s">
        <v>641</v>
      </c>
      <c r="BM571" s="240" t="s">
        <v>1017</v>
      </c>
    </row>
    <row r="572" s="2" customFormat="1">
      <c r="A572" s="39"/>
      <c r="B572" s="40"/>
      <c r="C572" s="41"/>
      <c r="D572" s="242" t="s">
        <v>248</v>
      </c>
      <c r="E572" s="41"/>
      <c r="F572" s="243" t="s">
        <v>1016</v>
      </c>
      <c r="G572" s="41"/>
      <c r="H572" s="41"/>
      <c r="I572" s="244"/>
      <c r="J572" s="41"/>
      <c r="K572" s="41"/>
      <c r="L572" s="45"/>
      <c r="M572" s="245"/>
      <c r="N572" s="246"/>
      <c r="O572" s="92"/>
      <c r="P572" s="92"/>
      <c r="Q572" s="92"/>
      <c r="R572" s="92"/>
      <c r="S572" s="92"/>
      <c r="T572" s="93"/>
      <c r="U572" s="39"/>
      <c r="V572" s="39"/>
      <c r="W572" s="39"/>
      <c r="X572" s="39"/>
      <c r="Y572" s="39"/>
      <c r="Z572" s="39"/>
      <c r="AA572" s="39"/>
      <c r="AB572" s="39"/>
      <c r="AC572" s="39"/>
      <c r="AD572" s="39"/>
      <c r="AE572" s="39"/>
      <c r="AT572" s="18" t="s">
        <v>248</v>
      </c>
      <c r="AU572" s="18" t="s">
        <v>81</v>
      </c>
    </row>
    <row r="573" s="2" customFormat="1" ht="55.5" customHeight="1">
      <c r="A573" s="39"/>
      <c r="B573" s="40"/>
      <c r="C573" s="228" t="s">
        <v>645</v>
      </c>
      <c r="D573" s="228" t="s">
        <v>243</v>
      </c>
      <c r="E573" s="229" t="s">
        <v>1018</v>
      </c>
      <c r="F573" s="230" t="s">
        <v>1019</v>
      </c>
      <c r="G573" s="231" t="s">
        <v>563</v>
      </c>
      <c r="H573" s="232">
        <v>2</v>
      </c>
      <c r="I573" s="233"/>
      <c r="J573" s="234">
        <f>ROUND(I573*H573,2)</f>
        <v>0</v>
      </c>
      <c r="K573" s="235"/>
      <c r="L573" s="45"/>
      <c r="M573" s="236" t="s">
        <v>1</v>
      </c>
      <c r="N573" s="237" t="s">
        <v>38</v>
      </c>
      <c r="O573" s="92"/>
      <c r="P573" s="238">
        <f>O573*H573</f>
        <v>0</v>
      </c>
      <c r="Q573" s="238">
        <v>0</v>
      </c>
      <c r="R573" s="238">
        <f>Q573*H573</f>
        <v>0</v>
      </c>
      <c r="S573" s="238">
        <v>0</v>
      </c>
      <c r="T573" s="239">
        <f>S573*H573</f>
        <v>0</v>
      </c>
      <c r="U573" s="39"/>
      <c r="V573" s="39"/>
      <c r="W573" s="39"/>
      <c r="X573" s="39"/>
      <c r="Y573" s="39"/>
      <c r="Z573" s="39"/>
      <c r="AA573" s="39"/>
      <c r="AB573" s="39"/>
      <c r="AC573" s="39"/>
      <c r="AD573" s="39"/>
      <c r="AE573" s="39"/>
      <c r="AR573" s="240" t="s">
        <v>641</v>
      </c>
      <c r="AT573" s="240" t="s">
        <v>243</v>
      </c>
      <c r="AU573" s="240" t="s">
        <v>81</v>
      </c>
      <c r="AY573" s="18" t="s">
        <v>241</v>
      </c>
      <c r="BE573" s="241">
        <f>IF(N573="základní",J573,0)</f>
        <v>0</v>
      </c>
      <c r="BF573" s="241">
        <f>IF(N573="snížená",J573,0)</f>
        <v>0</v>
      </c>
      <c r="BG573" s="241">
        <f>IF(N573="zákl. přenesená",J573,0)</f>
        <v>0</v>
      </c>
      <c r="BH573" s="241">
        <f>IF(N573="sníž. přenesená",J573,0)</f>
        <v>0</v>
      </c>
      <c r="BI573" s="241">
        <f>IF(N573="nulová",J573,0)</f>
        <v>0</v>
      </c>
      <c r="BJ573" s="18" t="s">
        <v>81</v>
      </c>
      <c r="BK573" s="241">
        <f>ROUND(I573*H573,2)</f>
        <v>0</v>
      </c>
      <c r="BL573" s="18" t="s">
        <v>641</v>
      </c>
      <c r="BM573" s="240" t="s">
        <v>1020</v>
      </c>
    </row>
    <row r="574" s="2" customFormat="1">
      <c r="A574" s="39"/>
      <c r="B574" s="40"/>
      <c r="C574" s="41"/>
      <c r="D574" s="242" t="s">
        <v>248</v>
      </c>
      <c r="E574" s="41"/>
      <c r="F574" s="243" t="s">
        <v>1019</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248</v>
      </c>
      <c r="AU574" s="18" t="s">
        <v>81</v>
      </c>
    </row>
    <row r="575" s="2" customFormat="1" ht="24.15" customHeight="1">
      <c r="A575" s="39"/>
      <c r="B575" s="40"/>
      <c r="C575" s="247" t="s">
        <v>1021</v>
      </c>
      <c r="D575" s="247" t="s">
        <v>260</v>
      </c>
      <c r="E575" s="248" t="s">
        <v>1022</v>
      </c>
      <c r="F575" s="249" t="s">
        <v>1023</v>
      </c>
      <c r="G575" s="250" t="s">
        <v>263</v>
      </c>
      <c r="H575" s="251">
        <v>2</v>
      </c>
      <c r="I575" s="252"/>
      <c r="J575" s="253">
        <f>ROUND(I575*H575,2)</f>
        <v>0</v>
      </c>
      <c r="K575" s="254"/>
      <c r="L575" s="255"/>
      <c r="M575" s="256" t="s">
        <v>1</v>
      </c>
      <c r="N575" s="257" t="s">
        <v>38</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641</v>
      </c>
      <c r="AT575" s="240" t="s">
        <v>260</v>
      </c>
      <c r="AU575" s="240" t="s">
        <v>81</v>
      </c>
      <c r="AY575" s="18" t="s">
        <v>241</v>
      </c>
      <c r="BE575" s="241">
        <f>IF(N575="základní",J575,0)</f>
        <v>0</v>
      </c>
      <c r="BF575" s="241">
        <f>IF(N575="snížená",J575,0)</f>
        <v>0</v>
      </c>
      <c r="BG575" s="241">
        <f>IF(N575="zákl. přenesená",J575,0)</f>
        <v>0</v>
      </c>
      <c r="BH575" s="241">
        <f>IF(N575="sníž. přenesená",J575,0)</f>
        <v>0</v>
      </c>
      <c r="BI575" s="241">
        <f>IF(N575="nulová",J575,0)</f>
        <v>0</v>
      </c>
      <c r="BJ575" s="18" t="s">
        <v>81</v>
      </c>
      <c r="BK575" s="241">
        <f>ROUND(I575*H575,2)</f>
        <v>0</v>
      </c>
      <c r="BL575" s="18" t="s">
        <v>641</v>
      </c>
      <c r="BM575" s="240" t="s">
        <v>1024</v>
      </c>
    </row>
    <row r="576" s="2" customFormat="1">
      <c r="A576" s="39"/>
      <c r="B576" s="40"/>
      <c r="C576" s="41"/>
      <c r="D576" s="242" t="s">
        <v>248</v>
      </c>
      <c r="E576" s="41"/>
      <c r="F576" s="243" t="s">
        <v>1023</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248</v>
      </c>
      <c r="AU576" s="18" t="s">
        <v>81</v>
      </c>
    </row>
    <row r="577" s="2" customFormat="1" ht="55.5" customHeight="1">
      <c r="A577" s="39"/>
      <c r="B577" s="40"/>
      <c r="C577" s="228" t="s">
        <v>649</v>
      </c>
      <c r="D577" s="228" t="s">
        <v>243</v>
      </c>
      <c r="E577" s="229" t="s">
        <v>1025</v>
      </c>
      <c r="F577" s="230" t="s">
        <v>1026</v>
      </c>
      <c r="G577" s="231" t="s">
        <v>563</v>
      </c>
      <c r="H577" s="232">
        <v>7</v>
      </c>
      <c r="I577" s="233"/>
      <c r="J577" s="234">
        <f>ROUND(I577*H577,2)</f>
        <v>0</v>
      </c>
      <c r="K577" s="235"/>
      <c r="L577" s="45"/>
      <c r="M577" s="236" t="s">
        <v>1</v>
      </c>
      <c r="N577" s="237" t="s">
        <v>38</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641</v>
      </c>
      <c r="AT577" s="240" t="s">
        <v>243</v>
      </c>
      <c r="AU577" s="240" t="s">
        <v>81</v>
      </c>
      <c r="AY577" s="18" t="s">
        <v>241</v>
      </c>
      <c r="BE577" s="241">
        <f>IF(N577="základní",J577,0)</f>
        <v>0</v>
      </c>
      <c r="BF577" s="241">
        <f>IF(N577="snížená",J577,0)</f>
        <v>0</v>
      </c>
      <c r="BG577" s="241">
        <f>IF(N577="zákl. přenesená",J577,0)</f>
        <v>0</v>
      </c>
      <c r="BH577" s="241">
        <f>IF(N577="sníž. přenesená",J577,0)</f>
        <v>0</v>
      </c>
      <c r="BI577" s="241">
        <f>IF(N577="nulová",J577,0)</f>
        <v>0</v>
      </c>
      <c r="BJ577" s="18" t="s">
        <v>81</v>
      </c>
      <c r="BK577" s="241">
        <f>ROUND(I577*H577,2)</f>
        <v>0</v>
      </c>
      <c r="BL577" s="18" t="s">
        <v>641</v>
      </c>
      <c r="BM577" s="240" t="s">
        <v>1027</v>
      </c>
    </row>
    <row r="578" s="2" customFormat="1">
      <c r="A578" s="39"/>
      <c r="B578" s="40"/>
      <c r="C578" s="41"/>
      <c r="D578" s="242" t="s">
        <v>248</v>
      </c>
      <c r="E578" s="41"/>
      <c r="F578" s="243" t="s">
        <v>1026</v>
      </c>
      <c r="G578" s="41"/>
      <c r="H578" s="41"/>
      <c r="I578" s="244"/>
      <c r="J578" s="41"/>
      <c r="K578" s="41"/>
      <c r="L578" s="45"/>
      <c r="M578" s="245"/>
      <c r="N578" s="246"/>
      <c r="O578" s="92"/>
      <c r="P578" s="92"/>
      <c r="Q578" s="92"/>
      <c r="R578" s="92"/>
      <c r="S578" s="92"/>
      <c r="T578" s="93"/>
      <c r="U578" s="39"/>
      <c r="V578" s="39"/>
      <c r="W578" s="39"/>
      <c r="X578" s="39"/>
      <c r="Y578" s="39"/>
      <c r="Z578" s="39"/>
      <c r="AA578" s="39"/>
      <c r="AB578" s="39"/>
      <c r="AC578" s="39"/>
      <c r="AD578" s="39"/>
      <c r="AE578" s="39"/>
      <c r="AT578" s="18" t="s">
        <v>248</v>
      </c>
      <c r="AU578" s="18" t="s">
        <v>81</v>
      </c>
    </row>
    <row r="579" s="2" customFormat="1" ht="37.8" customHeight="1">
      <c r="A579" s="39"/>
      <c r="B579" s="40"/>
      <c r="C579" s="228" t="s">
        <v>656</v>
      </c>
      <c r="D579" s="228" t="s">
        <v>243</v>
      </c>
      <c r="E579" s="229" t="s">
        <v>1028</v>
      </c>
      <c r="F579" s="230" t="s">
        <v>1029</v>
      </c>
      <c r="G579" s="231" t="s">
        <v>1030</v>
      </c>
      <c r="H579" s="258"/>
      <c r="I579" s="233"/>
      <c r="J579" s="234">
        <f>ROUND(I579*H579,2)</f>
        <v>0</v>
      </c>
      <c r="K579" s="235"/>
      <c r="L579" s="45"/>
      <c r="M579" s="236" t="s">
        <v>1</v>
      </c>
      <c r="N579" s="237" t="s">
        <v>38</v>
      </c>
      <c r="O579" s="92"/>
      <c r="P579" s="238">
        <f>O579*H579</f>
        <v>0</v>
      </c>
      <c r="Q579" s="238">
        <v>0</v>
      </c>
      <c r="R579" s="238">
        <f>Q579*H579</f>
        <v>0</v>
      </c>
      <c r="S579" s="238">
        <v>0</v>
      </c>
      <c r="T579" s="239">
        <f>S579*H579</f>
        <v>0</v>
      </c>
      <c r="U579" s="39"/>
      <c r="V579" s="39"/>
      <c r="W579" s="39"/>
      <c r="X579" s="39"/>
      <c r="Y579" s="39"/>
      <c r="Z579" s="39"/>
      <c r="AA579" s="39"/>
      <c r="AB579" s="39"/>
      <c r="AC579" s="39"/>
      <c r="AD579" s="39"/>
      <c r="AE579" s="39"/>
      <c r="AR579" s="240" t="s">
        <v>247</v>
      </c>
      <c r="AT579" s="240" t="s">
        <v>243</v>
      </c>
      <c r="AU579" s="240" t="s">
        <v>81</v>
      </c>
      <c r="AY579" s="18" t="s">
        <v>241</v>
      </c>
      <c r="BE579" s="241">
        <f>IF(N579="základní",J579,0)</f>
        <v>0</v>
      </c>
      <c r="BF579" s="241">
        <f>IF(N579="snížená",J579,0)</f>
        <v>0</v>
      </c>
      <c r="BG579" s="241">
        <f>IF(N579="zákl. přenesená",J579,0)</f>
        <v>0</v>
      </c>
      <c r="BH579" s="241">
        <f>IF(N579="sníž. přenesená",J579,0)</f>
        <v>0</v>
      </c>
      <c r="BI579" s="241">
        <f>IF(N579="nulová",J579,0)</f>
        <v>0</v>
      </c>
      <c r="BJ579" s="18" t="s">
        <v>81</v>
      </c>
      <c r="BK579" s="241">
        <f>ROUND(I579*H579,2)</f>
        <v>0</v>
      </c>
      <c r="BL579" s="18" t="s">
        <v>247</v>
      </c>
      <c r="BM579" s="240" t="s">
        <v>1031</v>
      </c>
    </row>
    <row r="580" s="2" customFormat="1">
      <c r="A580" s="39"/>
      <c r="B580" s="40"/>
      <c r="C580" s="41"/>
      <c r="D580" s="242" t="s">
        <v>248</v>
      </c>
      <c r="E580" s="41"/>
      <c r="F580" s="243" t="s">
        <v>1029</v>
      </c>
      <c r="G580" s="41"/>
      <c r="H580" s="41"/>
      <c r="I580" s="244"/>
      <c r="J580" s="41"/>
      <c r="K580" s="41"/>
      <c r="L580" s="45"/>
      <c r="M580" s="259"/>
      <c r="N580" s="260"/>
      <c r="O580" s="261"/>
      <c r="P580" s="261"/>
      <c r="Q580" s="261"/>
      <c r="R580" s="261"/>
      <c r="S580" s="261"/>
      <c r="T580" s="262"/>
      <c r="U580" s="39"/>
      <c r="V580" s="39"/>
      <c r="W580" s="39"/>
      <c r="X580" s="39"/>
      <c r="Y580" s="39"/>
      <c r="Z580" s="39"/>
      <c r="AA580" s="39"/>
      <c r="AB580" s="39"/>
      <c r="AC580" s="39"/>
      <c r="AD580" s="39"/>
      <c r="AE580" s="39"/>
      <c r="AT580" s="18" t="s">
        <v>248</v>
      </c>
      <c r="AU580" s="18" t="s">
        <v>81</v>
      </c>
    </row>
    <row r="581" s="2" customFormat="1" ht="6.96" customHeight="1">
      <c r="A581" s="39"/>
      <c r="B581" s="67"/>
      <c r="C581" s="68"/>
      <c r="D581" s="68"/>
      <c r="E581" s="68"/>
      <c r="F581" s="68"/>
      <c r="G581" s="68"/>
      <c r="H581" s="68"/>
      <c r="I581" s="68"/>
      <c r="J581" s="68"/>
      <c r="K581" s="68"/>
      <c r="L581" s="45"/>
      <c r="M581" s="39"/>
      <c r="O581" s="39"/>
      <c r="P581" s="39"/>
      <c r="Q581" s="39"/>
      <c r="R581" s="39"/>
      <c r="S581" s="39"/>
      <c r="T581" s="39"/>
      <c r="U581" s="39"/>
      <c r="V581" s="39"/>
      <c r="W581" s="39"/>
      <c r="X581" s="39"/>
      <c r="Y581" s="39"/>
      <c r="Z581" s="39"/>
      <c r="AA581" s="39"/>
      <c r="AB581" s="39"/>
      <c r="AC581" s="39"/>
      <c r="AD581" s="39"/>
      <c r="AE581" s="39"/>
    </row>
  </sheetData>
  <sheetProtection sheet="1" autoFilter="0" formatColumns="0" formatRows="0" objects="1" scenarios="1" spinCount="100000" saltValue="nnlLWStAHpfrD0joD2NLxGXe3Pn9zIE/1f9b98EIVyO2jPQWp4bsvsBSlraWlrVc2tMkT8hNy7h0UlNL/IO//g==" hashValue="zBD7GSZjjtVo2UIeGz7I6xA+/mMpMY2AxjnjfQ9ptNS0srqUlQLuX9dvoF4MjB8oT1T8Jubo4sdLy2CdfI21qw==" algorithmName="SHA-512" password="CC35"/>
  <autoFilter ref="C128:K580"/>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1032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1033</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ROUND((SUM(BE127:BE508)),  2)</f>
        <v>0</v>
      </c>
      <c r="G33" s="39"/>
      <c r="H33" s="39"/>
      <c r="I33" s="165">
        <v>0.20999999999999999</v>
      </c>
      <c r="J33" s="164">
        <f>ROUND(((SUM(BE127:BE508))*I33),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ROUND((SUM(BF127:BF508)),  2)</f>
        <v>0</v>
      </c>
      <c r="G34" s="39"/>
      <c r="H34" s="39"/>
      <c r="I34" s="165">
        <v>0.14999999999999999</v>
      </c>
      <c r="J34" s="164">
        <f>ROUND(((SUM(BF127:BF508))*I34),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ROUND((SUM(BG127:BG508)),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ROUND((SUM(BH127:BH508)),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ROUND((SUM(BI127:BI508)),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PS 01-31 - Liberec - Mníšek u L.,přejezdová zabezpečovací zařízení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Mníšek u Liberce</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213</v>
      </c>
      <c r="E97" s="192"/>
      <c r="F97" s="192"/>
      <c r="G97" s="192"/>
      <c r="H97" s="192"/>
      <c r="I97" s="192"/>
      <c r="J97" s="193">
        <f>J128</f>
        <v>0</v>
      </c>
      <c r="K97" s="190"/>
      <c r="L97" s="194"/>
      <c r="S97" s="9"/>
      <c r="T97" s="9"/>
      <c r="U97" s="9"/>
      <c r="V97" s="9"/>
      <c r="W97" s="9"/>
      <c r="X97" s="9"/>
      <c r="Y97" s="9"/>
      <c r="Z97" s="9"/>
      <c r="AA97" s="9"/>
      <c r="AB97" s="9"/>
      <c r="AC97" s="9"/>
      <c r="AD97" s="9"/>
      <c r="AE97" s="9"/>
    </row>
    <row r="98" s="10" customFormat="1" ht="19.92" customHeight="1">
      <c r="A98" s="10"/>
      <c r="B98" s="195"/>
      <c r="C98" s="134"/>
      <c r="D98" s="196" t="s">
        <v>214</v>
      </c>
      <c r="E98" s="197"/>
      <c r="F98" s="197"/>
      <c r="G98" s="197"/>
      <c r="H98" s="197"/>
      <c r="I98" s="197"/>
      <c r="J98" s="198">
        <f>J129</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1034</v>
      </c>
      <c r="E99" s="197"/>
      <c r="F99" s="197"/>
      <c r="G99" s="197"/>
      <c r="H99" s="197"/>
      <c r="I99" s="197"/>
      <c r="J99" s="198">
        <f>J214</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219</v>
      </c>
      <c r="E100" s="197"/>
      <c r="F100" s="197"/>
      <c r="G100" s="197"/>
      <c r="H100" s="197"/>
      <c r="I100" s="197"/>
      <c r="J100" s="198">
        <f>J219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1035</v>
      </c>
      <c r="E101" s="197"/>
      <c r="F101" s="197"/>
      <c r="G101" s="197"/>
      <c r="H101" s="197"/>
      <c r="I101" s="197"/>
      <c r="J101" s="198">
        <f>J222</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1036</v>
      </c>
      <c r="E102" s="197"/>
      <c r="F102" s="197"/>
      <c r="G102" s="197"/>
      <c r="H102" s="197"/>
      <c r="I102" s="197"/>
      <c r="J102" s="198">
        <f>J225</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220</v>
      </c>
      <c r="E103" s="192"/>
      <c r="F103" s="192"/>
      <c r="G103" s="192"/>
      <c r="H103" s="192"/>
      <c r="I103" s="192"/>
      <c r="J103" s="193">
        <f>J232</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221</v>
      </c>
      <c r="E104" s="197"/>
      <c r="F104" s="197"/>
      <c r="G104" s="197"/>
      <c r="H104" s="197"/>
      <c r="I104" s="197"/>
      <c r="J104" s="198">
        <f>J233</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222</v>
      </c>
      <c r="E105" s="192"/>
      <c r="F105" s="192"/>
      <c r="G105" s="192"/>
      <c r="H105" s="192"/>
      <c r="I105" s="192"/>
      <c r="J105" s="193">
        <f>J240</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1037</v>
      </c>
      <c r="E106" s="192"/>
      <c r="F106" s="192"/>
      <c r="G106" s="192"/>
      <c r="H106" s="192"/>
      <c r="I106" s="192"/>
      <c r="J106" s="193">
        <f>J241</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225</v>
      </c>
      <c r="E107" s="192"/>
      <c r="F107" s="192"/>
      <c r="G107" s="192"/>
      <c r="H107" s="192"/>
      <c r="I107" s="192"/>
      <c r="J107" s="193">
        <f>J252</f>
        <v>0</v>
      </c>
      <c r="K107" s="190"/>
      <c r="L107" s="194"/>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Oprava trati v úseku Krásná Studánka – Mníšek u Liberce</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30" customHeight="1">
      <c r="A119" s="39"/>
      <c r="B119" s="40"/>
      <c r="C119" s="41"/>
      <c r="D119" s="41"/>
      <c r="E119" s="77" t="str">
        <f>E9</f>
        <v>PS 01-31 - Liberec - Mníšek u L.,přejezdová zabezpečovací zařízení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Mníšek u Liberce</v>
      </c>
      <c r="G121" s="41"/>
      <c r="H121" s="41"/>
      <c r="I121" s="33" t="s">
        <v>22</v>
      </c>
      <c r="J121" s="80" t="str">
        <f>IF(J12="","",J12)</f>
        <v>30. 6. 2023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E15</f>
        <v xml:space="preserve"> </v>
      </c>
      <c r="G123" s="41"/>
      <c r="H123" s="41"/>
      <c r="I123" s="33" t="s">
        <v>29</v>
      </c>
      <c r="J123" s="37" t="str">
        <f>E21</f>
        <v xml:space="preserve"> </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27</v>
      </c>
      <c r="D124" s="41"/>
      <c r="E124" s="41"/>
      <c r="F124" s="28" t="str">
        <f>IF(E18="","",E18)</f>
        <v>Vyplň údaj</v>
      </c>
      <c r="G124" s="41"/>
      <c r="H124" s="41"/>
      <c r="I124" s="33" t="s">
        <v>31</v>
      </c>
      <c r="J124" s="37" t="str">
        <f>E24</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227</v>
      </c>
      <c r="D126" s="203" t="s">
        <v>58</v>
      </c>
      <c r="E126" s="203" t="s">
        <v>54</v>
      </c>
      <c r="F126" s="203" t="s">
        <v>55</v>
      </c>
      <c r="G126" s="203" t="s">
        <v>228</v>
      </c>
      <c r="H126" s="203" t="s">
        <v>229</v>
      </c>
      <c r="I126" s="203" t="s">
        <v>230</v>
      </c>
      <c r="J126" s="204" t="s">
        <v>210</v>
      </c>
      <c r="K126" s="205" t="s">
        <v>231</v>
      </c>
      <c r="L126" s="206"/>
      <c r="M126" s="101" t="s">
        <v>1</v>
      </c>
      <c r="N126" s="102" t="s">
        <v>37</v>
      </c>
      <c r="O126" s="102" t="s">
        <v>232</v>
      </c>
      <c r="P126" s="102" t="s">
        <v>233</v>
      </c>
      <c r="Q126" s="102" t="s">
        <v>234</v>
      </c>
      <c r="R126" s="102" t="s">
        <v>235</v>
      </c>
      <c r="S126" s="102" t="s">
        <v>236</v>
      </c>
      <c r="T126" s="103" t="s">
        <v>237</v>
      </c>
      <c r="U126" s="200"/>
      <c r="V126" s="200"/>
      <c r="W126" s="200"/>
      <c r="X126" s="200"/>
      <c r="Y126" s="200"/>
      <c r="Z126" s="200"/>
      <c r="AA126" s="200"/>
      <c r="AB126" s="200"/>
      <c r="AC126" s="200"/>
      <c r="AD126" s="200"/>
      <c r="AE126" s="200"/>
    </row>
    <row r="127" s="2" customFormat="1" ht="22.8" customHeight="1">
      <c r="A127" s="39"/>
      <c r="B127" s="40"/>
      <c r="C127" s="108" t="s">
        <v>238</v>
      </c>
      <c r="D127" s="41"/>
      <c r="E127" s="41"/>
      <c r="F127" s="41"/>
      <c r="G127" s="41"/>
      <c r="H127" s="41"/>
      <c r="I127" s="41"/>
      <c r="J127" s="207">
        <f>BK127</f>
        <v>0</v>
      </c>
      <c r="K127" s="41"/>
      <c r="L127" s="45"/>
      <c r="M127" s="104"/>
      <c r="N127" s="208"/>
      <c r="O127" s="105"/>
      <c r="P127" s="209">
        <f>P128+P232+P240+P241+P252</f>
        <v>0</v>
      </c>
      <c r="Q127" s="105"/>
      <c r="R127" s="209">
        <f>R128+R232+R240+R241+R252</f>
        <v>12.907797499999997</v>
      </c>
      <c r="S127" s="105"/>
      <c r="T127" s="210">
        <f>T128+T232+T240+T241+T252</f>
        <v>0</v>
      </c>
      <c r="U127" s="39"/>
      <c r="V127" s="39"/>
      <c r="W127" s="39"/>
      <c r="X127" s="39"/>
      <c r="Y127" s="39"/>
      <c r="Z127" s="39"/>
      <c r="AA127" s="39"/>
      <c r="AB127" s="39"/>
      <c r="AC127" s="39"/>
      <c r="AD127" s="39"/>
      <c r="AE127" s="39"/>
      <c r="AT127" s="18" t="s">
        <v>72</v>
      </c>
      <c r="AU127" s="18" t="s">
        <v>212</v>
      </c>
      <c r="BK127" s="211">
        <f>BK128+BK232+BK240+BK241+BK252</f>
        <v>0</v>
      </c>
    </row>
    <row r="128" s="12" customFormat="1" ht="25.92" customHeight="1">
      <c r="A128" s="12"/>
      <c r="B128" s="212"/>
      <c r="C128" s="213"/>
      <c r="D128" s="214" t="s">
        <v>72</v>
      </c>
      <c r="E128" s="215" t="s">
        <v>239</v>
      </c>
      <c r="F128" s="215" t="s">
        <v>240</v>
      </c>
      <c r="G128" s="213"/>
      <c r="H128" s="213"/>
      <c r="I128" s="216"/>
      <c r="J128" s="217">
        <f>BK128</f>
        <v>0</v>
      </c>
      <c r="K128" s="213"/>
      <c r="L128" s="218"/>
      <c r="M128" s="219"/>
      <c r="N128" s="220"/>
      <c r="O128" s="220"/>
      <c r="P128" s="221">
        <f>P129+P214+P219+P222+P225</f>
        <v>0</v>
      </c>
      <c r="Q128" s="220"/>
      <c r="R128" s="221">
        <f>R129+R214+R219+R222+R225</f>
        <v>2.9978124999999993</v>
      </c>
      <c r="S128" s="220"/>
      <c r="T128" s="222">
        <f>T129+T214+T219+T222+T225</f>
        <v>0</v>
      </c>
      <c r="U128" s="12"/>
      <c r="V128" s="12"/>
      <c r="W128" s="12"/>
      <c r="X128" s="12"/>
      <c r="Y128" s="12"/>
      <c r="Z128" s="12"/>
      <c r="AA128" s="12"/>
      <c r="AB128" s="12"/>
      <c r="AC128" s="12"/>
      <c r="AD128" s="12"/>
      <c r="AE128" s="12"/>
      <c r="AR128" s="223" t="s">
        <v>81</v>
      </c>
      <c r="AT128" s="224" t="s">
        <v>72</v>
      </c>
      <c r="AU128" s="224" t="s">
        <v>73</v>
      </c>
      <c r="AY128" s="223" t="s">
        <v>241</v>
      </c>
      <c r="BK128" s="225">
        <f>BK129+BK214+BK219+BK222+BK225</f>
        <v>0</v>
      </c>
    </row>
    <row r="129" s="12" customFormat="1" ht="22.8" customHeight="1">
      <c r="A129" s="12"/>
      <c r="B129" s="212"/>
      <c r="C129" s="213"/>
      <c r="D129" s="214" t="s">
        <v>72</v>
      </c>
      <c r="E129" s="226" t="s">
        <v>81</v>
      </c>
      <c r="F129" s="226" t="s">
        <v>242</v>
      </c>
      <c r="G129" s="213"/>
      <c r="H129" s="213"/>
      <c r="I129" s="216"/>
      <c r="J129" s="227">
        <f>BK129</f>
        <v>0</v>
      </c>
      <c r="K129" s="213"/>
      <c r="L129" s="218"/>
      <c r="M129" s="219"/>
      <c r="N129" s="220"/>
      <c r="O129" s="220"/>
      <c r="P129" s="221">
        <f>SUM(P130:P213)</f>
        <v>0</v>
      </c>
      <c r="Q129" s="220"/>
      <c r="R129" s="221">
        <f>SUM(R130:R213)</f>
        <v>0</v>
      </c>
      <c r="S129" s="220"/>
      <c r="T129" s="222">
        <f>SUM(T130:T213)</f>
        <v>0</v>
      </c>
      <c r="U129" s="12"/>
      <c r="V129" s="12"/>
      <c r="W129" s="12"/>
      <c r="X129" s="12"/>
      <c r="Y129" s="12"/>
      <c r="Z129" s="12"/>
      <c r="AA129" s="12"/>
      <c r="AB129" s="12"/>
      <c r="AC129" s="12"/>
      <c r="AD129" s="12"/>
      <c r="AE129" s="12"/>
      <c r="AR129" s="223" t="s">
        <v>81</v>
      </c>
      <c r="AT129" s="224" t="s">
        <v>72</v>
      </c>
      <c r="AU129" s="224" t="s">
        <v>81</v>
      </c>
      <c r="AY129" s="223" t="s">
        <v>241</v>
      </c>
      <c r="BK129" s="225">
        <f>SUM(BK130:BK213)</f>
        <v>0</v>
      </c>
    </row>
    <row r="130" s="2" customFormat="1" ht="24.15" customHeight="1">
      <c r="A130" s="39"/>
      <c r="B130" s="40"/>
      <c r="C130" s="228" t="s">
        <v>81</v>
      </c>
      <c r="D130" s="228" t="s">
        <v>243</v>
      </c>
      <c r="E130" s="229" t="s">
        <v>1038</v>
      </c>
      <c r="F130" s="230" t="s">
        <v>1039</v>
      </c>
      <c r="G130" s="231" t="s">
        <v>257</v>
      </c>
      <c r="H130" s="232">
        <v>300</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1040</v>
      </c>
    </row>
    <row r="131" s="2" customFormat="1">
      <c r="A131" s="39"/>
      <c r="B131" s="40"/>
      <c r="C131" s="41"/>
      <c r="D131" s="242" t="s">
        <v>248</v>
      </c>
      <c r="E131" s="41"/>
      <c r="F131" s="243" t="s">
        <v>1039</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16.5" customHeight="1">
      <c r="A132" s="39"/>
      <c r="B132" s="40"/>
      <c r="C132" s="247" t="s">
        <v>83</v>
      </c>
      <c r="D132" s="247" t="s">
        <v>260</v>
      </c>
      <c r="E132" s="248" t="s">
        <v>1041</v>
      </c>
      <c r="F132" s="249" t="s">
        <v>1042</v>
      </c>
      <c r="G132" s="250" t="s">
        <v>263</v>
      </c>
      <c r="H132" s="251">
        <v>3</v>
      </c>
      <c r="I132" s="252"/>
      <c r="J132" s="253">
        <f>ROUND(I132*H132,2)</f>
        <v>0</v>
      </c>
      <c r="K132" s="254"/>
      <c r="L132" s="255"/>
      <c r="M132" s="256" t="s">
        <v>1</v>
      </c>
      <c r="N132" s="25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258</v>
      </c>
      <c r="AT132" s="240" t="s">
        <v>260</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1043</v>
      </c>
    </row>
    <row r="133" s="2" customFormat="1">
      <c r="A133" s="39"/>
      <c r="B133" s="40"/>
      <c r="C133" s="41"/>
      <c r="D133" s="242" t="s">
        <v>248</v>
      </c>
      <c r="E133" s="41"/>
      <c r="F133" s="243" t="s">
        <v>1042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2" customFormat="1" ht="33" customHeight="1">
      <c r="A134" s="39"/>
      <c r="B134" s="40"/>
      <c r="C134" s="247" t="s">
        <v>251</v>
      </c>
      <c r="D134" s="247" t="s">
        <v>260</v>
      </c>
      <c r="E134" s="248" t="s">
        <v>1044</v>
      </c>
      <c r="F134" s="249" t="s">
        <v>1045</v>
      </c>
      <c r="G134" s="250" t="s">
        <v>263</v>
      </c>
      <c r="H134" s="251">
        <v>3</v>
      </c>
      <c r="I134" s="252"/>
      <c r="J134" s="253">
        <f>ROUND(I134*H134,2)</f>
        <v>0</v>
      </c>
      <c r="K134" s="254"/>
      <c r="L134" s="255"/>
      <c r="M134" s="256" t="s">
        <v>1</v>
      </c>
      <c r="N134" s="25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258</v>
      </c>
      <c r="AT134" s="240" t="s">
        <v>260</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1046</v>
      </c>
    </row>
    <row r="135" s="2" customFormat="1">
      <c r="A135" s="39"/>
      <c r="B135" s="40"/>
      <c r="C135" s="41"/>
      <c r="D135" s="242" t="s">
        <v>248</v>
      </c>
      <c r="E135" s="41"/>
      <c r="F135" s="243" t="s">
        <v>1045</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2" customFormat="1" ht="24.15" customHeight="1">
      <c r="A136" s="39"/>
      <c r="B136" s="40"/>
      <c r="C136" s="247" t="s">
        <v>247</v>
      </c>
      <c r="D136" s="247" t="s">
        <v>260</v>
      </c>
      <c r="E136" s="248" t="s">
        <v>1047</v>
      </c>
      <c r="F136" s="249" t="s">
        <v>1048</v>
      </c>
      <c r="G136" s="250" t="s">
        <v>263</v>
      </c>
      <c r="H136" s="251">
        <v>6</v>
      </c>
      <c r="I136" s="252"/>
      <c r="J136" s="253">
        <f>ROUND(I136*H136,2)</f>
        <v>0</v>
      </c>
      <c r="K136" s="254"/>
      <c r="L136" s="255"/>
      <c r="M136" s="256" t="s">
        <v>1</v>
      </c>
      <c r="N136" s="25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258</v>
      </c>
      <c r="AT136" s="240" t="s">
        <v>260</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1049</v>
      </c>
    </row>
    <row r="137" s="2" customFormat="1">
      <c r="A137" s="39"/>
      <c r="B137" s="40"/>
      <c r="C137" s="41"/>
      <c r="D137" s="242" t="s">
        <v>248</v>
      </c>
      <c r="E137" s="41"/>
      <c r="F137" s="243" t="s">
        <v>1048</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2" customFormat="1" ht="21.75" customHeight="1">
      <c r="A138" s="39"/>
      <c r="B138" s="40"/>
      <c r="C138" s="247" t="s">
        <v>259</v>
      </c>
      <c r="D138" s="247" t="s">
        <v>260</v>
      </c>
      <c r="E138" s="248" t="s">
        <v>485</v>
      </c>
      <c r="F138" s="249" t="s">
        <v>486</v>
      </c>
      <c r="G138" s="250" t="s">
        <v>263</v>
      </c>
      <c r="H138" s="251">
        <v>3</v>
      </c>
      <c r="I138" s="252"/>
      <c r="J138" s="253">
        <f>ROUND(I138*H138,2)</f>
        <v>0</v>
      </c>
      <c r="K138" s="254"/>
      <c r="L138" s="255"/>
      <c r="M138" s="256" t="s">
        <v>1</v>
      </c>
      <c r="N138" s="25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258</v>
      </c>
      <c r="AT138" s="240" t="s">
        <v>260</v>
      </c>
      <c r="AU138" s="240" t="s">
        <v>83</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1050</v>
      </c>
    </row>
    <row r="139" s="2" customFormat="1">
      <c r="A139" s="39"/>
      <c r="B139" s="40"/>
      <c r="C139" s="41"/>
      <c r="D139" s="242" t="s">
        <v>248</v>
      </c>
      <c r="E139" s="41"/>
      <c r="F139" s="243" t="s">
        <v>486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83</v>
      </c>
    </row>
    <row r="140" s="2" customFormat="1" ht="24.15" customHeight="1">
      <c r="A140" s="39"/>
      <c r="B140" s="40"/>
      <c r="C140" s="247" t="s">
        <v>254</v>
      </c>
      <c r="D140" s="247" t="s">
        <v>260</v>
      </c>
      <c r="E140" s="248" t="s">
        <v>1051</v>
      </c>
      <c r="F140" s="249" t="s">
        <v>1052</v>
      </c>
      <c r="G140" s="250" t="s">
        <v>263</v>
      </c>
      <c r="H140" s="251">
        <v>2</v>
      </c>
      <c r="I140" s="252"/>
      <c r="J140" s="253">
        <f>ROUND(I140*H140,2)</f>
        <v>0</v>
      </c>
      <c r="K140" s="254"/>
      <c r="L140" s="255"/>
      <c r="M140" s="256" t="s">
        <v>1</v>
      </c>
      <c r="N140" s="25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258</v>
      </c>
      <c r="AT140" s="240" t="s">
        <v>260</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1053</v>
      </c>
    </row>
    <row r="141" s="2" customFormat="1">
      <c r="A141" s="39"/>
      <c r="B141" s="40"/>
      <c r="C141" s="41"/>
      <c r="D141" s="242" t="s">
        <v>248</v>
      </c>
      <c r="E141" s="41"/>
      <c r="F141" s="243" t="s">
        <v>1052</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2" customFormat="1" ht="21.75" customHeight="1">
      <c r="A142" s="39"/>
      <c r="B142" s="40"/>
      <c r="C142" s="247" t="s">
        <v>269</v>
      </c>
      <c r="D142" s="247" t="s">
        <v>260</v>
      </c>
      <c r="E142" s="248" t="s">
        <v>1054</v>
      </c>
      <c r="F142" s="249" t="s">
        <v>1055</v>
      </c>
      <c r="G142" s="250" t="s">
        <v>263</v>
      </c>
      <c r="H142" s="251">
        <v>1</v>
      </c>
      <c r="I142" s="252"/>
      <c r="J142" s="253">
        <f>ROUND(I142*H142,2)</f>
        <v>0</v>
      </c>
      <c r="K142" s="254"/>
      <c r="L142" s="255"/>
      <c r="M142" s="256" t="s">
        <v>1</v>
      </c>
      <c r="N142" s="25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258</v>
      </c>
      <c r="AT142" s="240" t="s">
        <v>260</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1056</v>
      </c>
    </row>
    <row r="143" s="2" customFormat="1">
      <c r="A143" s="39"/>
      <c r="B143" s="40"/>
      <c r="C143" s="41"/>
      <c r="D143" s="242" t="s">
        <v>248</v>
      </c>
      <c r="E143" s="41"/>
      <c r="F143" s="243" t="s">
        <v>1055</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2" customFormat="1" ht="24.15" customHeight="1">
      <c r="A144" s="39"/>
      <c r="B144" s="40"/>
      <c r="C144" s="247" t="s">
        <v>258</v>
      </c>
      <c r="D144" s="247" t="s">
        <v>260</v>
      </c>
      <c r="E144" s="248" t="s">
        <v>1057</v>
      </c>
      <c r="F144" s="249" t="s">
        <v>1058</v>
      </c>
      <c r="G144" s="250" t="s">
        <v>263</v>
      </c>
      <c r="H144" s="251">
        <v>3</v>
      </c>
      <c r="I144" s="252"/>
      <c r="J144" s="253">
        <f>ROUND(I144*H144,2)</f>
        <v>0</v>
      </c>
      <c r="K144" s="254"/>
      <c r="L144" s="255"/>
      <c r="M144" s="256" t="s">
        <v>1</v>
      </c>
      <c r="N144" s="25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258</v>
      </c>
      <c r="AT144" s="240" t="s">
        <v>260</v>
      </c>
      <c r="AU144" s="240" t="s">
        <v>83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1059</v>
      </c>
    </row>
    <row r="145" s="2" customFormat="1">
      <c r="A145" s="39"/>
      <c r="B145" s="40"/>
      <c r="C145" s="41"/>
      <c r="D145" s="242" t="s">
        <v>248</v>
      </c>
      <c r="E145" s="41"/>
      <c r="F145" s="243" t="s">
        <v>1058</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83</v>
      </c>
    </row>
    <row r="146" s="2" customFormat="1" ht="44.25" customHeight="1">
      <c r="A146" s="39"/>
      <c r="B146" s="40"/>
      <c r="C146" s="247" t="s">
        <v>276</v>
      </c>
      <c r="D146" s="247" t="s">
        <v>260</v>
      </c>
      <c r="E146" s="248" t="s">
        <v>1060</v>
      </c>
      <c r="F146" s="249" t="s">
        <v>1061</v>
      </c>
      <c r="G146" s="250" t="s">
        <v>1062</v>
      </c>
      <c r="H146" s="251">
        <v>2</v>
      </c>
      <c r="I146" s="252"/>
      <c r="J146" s="253">
        <f>ROUND(I146*H146,2)</f>
        <v>0</v>
      </c>
      <c r="K146" s="254"/>
      <c r="L146" s="255"/>
      <c r="M146" s="256" t="s">
        <v>1</v>
      </c>
      <c r="N146" s="25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258</v>
      </c>
      <c r="AT146" s="240" t="s">
        <v>260</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1063</v>
      </c>
    </row>
    <row r="147" s="2" customFormat="1">
      <c r="A147" s="39"/>
      <c r="B147" s="40"/>
      <c r="C147" s="41"/>
      <c r="D147" s="242" t="s">
        <v>248</v>
      </c>
      <c r="E147" s="41"/>
      <c r="F147" s="243" t="s">
        <v>1061</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2" customFormat="1" ht="44.25" customHeight="1">
      <c r="A148" s="39"/>
      <c r="B148" s="40"/>
      <c r="C148" s="247" t="s">
        <v>264</v>
      </c>
      <c r="D148" s="247" t="s">
        <v>260</v>
      </c>
      <c r="E148" s="248" t="s">
        <v>1064</v>
      </c>
      <c r="F148" s="249" t="s">
        <v>1065</v>
      </c>
      <c r="G148" s="250" t="s">
        <v>1062</v>
      </c>
      <c r="H148" s="251">
        <v>1</v>
      </c>
      <c r="I148" s="252"/>
      <c r="J148" s="253">
        <f>ROUND(I148*H148,2)</f>
        <v>0</v>
      </c>
      <c r="K148" s="254"/>
      <c r="L148" s="255"/>
      <c r="M148" s="256" t="s">
        <v>1</v>
      </c>
      <c r="N148" s="25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258</v>
      </c>
      <c r="AT148" s="240" t="s">
        <v>260</v>
      </c>
      <c r="AU148" s="240" t="s">
        <v>83</v>
      </c>
      <c r="AY148" s="18" t="s">
        <v>241</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247</v>
      </c>
      <c r="BM148" s="240" t="s">
        <v>1066</v>
      </c>
    </row>
    <row r="149" s="2" customFormat="1">
      <c r="A149" s="39"/>
      <c r="B149" s="40"/>
      <c r="C149" s="41"/>
      <c r="D149" s="242" t="s">
        <v>248</v>
      </c>
      <c r="E149" s="41"/>
      <c r="F149" s="243" t="s">
        <v>1065</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248</v>
      </c>
      <c r="AU149" s="18" t="s">
        <v>83</v>
      </c>
    </row>
    <row r="150" s="2" customFormat="1" ht="21.75" customHeight="1">
      <c r="A150" s="39"/>
      <c r="B150" s="40"/>
      <c r="C150" s="247" t="s">
        <v>283</v>
      </c>
      <c r="D150" s="247" t="s">
        <v>260</v>
      </c>
      <c r="E150" s="248" t="s">
        <v>369</v>
      </c>
      <c r="F150" s="249" t="s">
        <v>370</v>
      </c>
      <c r="G150" s="250" t="s">
        <v>263</v>
      </c>
      <c r="H150" s="251">
        <v>168</v>
      </c>
      <c r="I150" s="252"/>
      <c r="J150" s="253">
        <f>ROUND(I150*H150,2)</f>
        <v>0</v>
      </c>
      <c r="K150" s="254"/>
      <c r="L150" s="255"/>
      <c r="M150" s="256" t="s">
        <v>1</v>
      </c>
      <c r="N150" s="25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258</v>
      </c>
      <c r="AT150" s="240" t="s">
        <v>260</v>
      </c>
      <c r="AU150" s="240" t="s">
        <v>83</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1067</v>
      </c>
    </row>
    <row r="151" s="2" customFormat="1">
      <c r="A151" s="39"/>
      <c r="B151" s="40"/>
      <c r="C151" s="41"/>
      <c r="D151" s="242" t="s">
        <v>248</v>
      </c>
      <c r="E151" s="41"/>
      <c r="F151" s="243" t="s">
        <v>370</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83</v>
      </c>
    </row>
    <row r="152" s="2" customFormat="1" ht="24.15" customHeight="1">
      <c r="A152" s="39"/>
      <c r="B152" s="40"/>
      <c r="C152" s="247" t="s">
        <v>268</v>
      </c>
      <c r="D152" s="247" t="s">
        <v>260</v>
      </c>
      <c r="E152" s="248" t="s">
        <v>1068</v>
      </c>
      <c r="F152" s="249" t="s">
        <v>1069</v>
      </c>
      <c r="G152" s="250" t="s">
        <v>263</v>
      </c>
      <c r="H152" s="251">
        <v>3</v>
      </c>
      <c r="I152" s="252"/>
      <c r="J152" s="253">
        <f>ROUND(I152*H152,2)</f>
        <v>0</v>
      </c>
      <c r="K152" s="254"/>
      <c r="L152" s="255"/>
      <c r="M152" s="256" t="s">
        <v>1</v>
      </c>
      <c r="N152" s="25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258</v>
      </c>
      <c r="AT152" s="240" t="s">
        <v>260</v>
      </c>
      <c r="AU152" s="240" t="s">
        <v>83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1070</v>
      </c>
    </row>
    <row r="153" s="2" customFormat="1">
      <c r="A153" s="39"/>
      <c r="B153" s="40"/>
      <c r="C153" s="41"/>
      <c r="D153" s="242" t="s">
        <v>248</v>
      </c>
      <c r="E153" s="41"/>
      <c r="F153" s="243" t="s">
        <v>1069</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83</v>
      </c>
    </row>
    <row r="154" s="2" customFormat="1" ht="24.15" customHeight="1">
      <c r="A154" s="39"/>
      <c r="B154" s="40"/>
      <c r="C154" s="247" t="s">
        <v>290</v>
      </c>
      <c r="D154" s="247" t="s">
        <v>260</v>
      </c>
      <c r="E154" s="248" t="s">
        <v>297</v>
      </c>
      <c r="F154" s="249" t="s">
        <v>298</v>
      </c>
      <c r="G154" s="250" t="s">
        <v>263</v>
      </c>
      <c r="H154" s="251">
        <v>20</v>
      </c>
      <c r="I154" s="252"/>
      <c r="J154" s="253">
        <f>ROUND(I154*H154,2)</f>
        <v>0</v>
      </c>
      <c r="K154" s="254"/>
      <c r="L154" s="255"/>
      <c r="M154" s="256" t="s">
        <v>1</v>
      </c>
      <c r="N154" s="25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258</v>
      </c>
      <c r="AT154" s="240" t="s">
        <v>260</v>
      </c>
      <c r="AU154" s="240" t="s">
        <v>83</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1071</v>
      </c>
    </row>
    <row r="155" s="2" customFormat="1">
      <c r="A155" s="39"/>
      <c r="B155" s="40"/>
      <c r="C155" s="41"/>
      <c r="D155" s="242" t="s">
        <v>248</v>
      </c>
      <c r="E155" s="41"/>
      <c r="F155" s="243" t="s">
        <v>298</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83</v>
      </c>
    </row>
    <row r="156" s="2" customFormat="1" ht="24.15" customHeight="1">
      <c r="A156" s="39"/>
      <c r="B156" s="40"/>
      <c r="C156" s="247" t="s">
        <v>272</v>
      </c>
      <c r="D156" s="247" t="s">
        <v>260</v>
      </c>
      <c r="E156" s="248" t="s">
        <v>300</v>
      </c>
      <c r="F156" s="249" t="s">
        <v>301</v>
      </c>
      <c r="G156" s="250" t="s">
        <v>263</v>
      </c>
      <c r="H156" s="251">
        <v>20</v>
      </c>
      <c r="I156" s="252"/>
      <c r="J156" s="253">
        <f>ROUND(I156*H156,2)</f>
        <v>0</v>
      </c>
      <c r="K156" s="254"/>
      <c r="L156" s="255"/>
      <c r="M156" s="256" t="s">
        <v>1</v>
      </c>
      <c r="N156" s="25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258</v>
      </c>
      <c r="AT156" s="240" t="s">
        <v>260</v>
      </c>
      <c r="AU156" s="240" t="s">
        <v>83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1072</v>
      </c>
    </row>
    <row r="157" s="2" customFormat="1">
      <c r="A157" s="39"/>
      <c r="B157" s="40"/>
      <c r="C157" s="41"/>
      <c r="D157" s="242" t="s">
        <v>248</v>
      </c>
      <c r="E157" s="41"/>
      <c r="F157" s="243" t="s">
        <v>301</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83</v>
      </c>
    </row>
    <row r="158" s="2" customFormat="1" ht="24.15" customHeight="1">
      <c r="A158" s="39"/>
      <c r="B158" s="40"/>
      <c r="C158" s="247" t="s">
        <v>8</v>
      </c>
      <c r="D158" s="247" t="s">
        <v>260</v>
      </c>
      <c r="E158" s="248" t="s">
        <v>1073</v>
      </c>
      <c r="F158" s="249" t="s">
        <v>1074</v>
      </c>
      <c r="G158" s="250" t="s">
        <v>263</v>
      </c>
      <c r="H158" s="251">
        <v>3</v>
      </c>
      <c r="I158" s="252"/>
      <c r="J158" s="253">
        <f>ROUND(I158*H158,2)</f>
        <v>0</v>
      </c>
      <c r="K158" s="254"/>
      <c r="L158" s="255"/>
      <c r="M158" s="256" t="s">
        <v>1</v>
      </c>
      <c r="N158" s="25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258</v>
      </c>
      <c r="AT158" s="240" t="s">
        <v>260</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1075</v>
      </c>
    </row>
    <row r="159" s="2" customFormat="1">
      <c r="A159" s="39"/>
      <c r="B159" s="40"/>
      <c r="C159" s="41"/>
      <c r="D159" s="242" t="s">
        <v>248</v>
      </c>
      <c r="E159" s="41"/>
      <c r="F159" s="243" t="s">
        <v>1074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2" customFormat="1" ht="16.5" customHeight="1">
      <c r="A160" s="39"/>
      <c r="B160" s="40"/>
      <c r="C160" s="247" t="s">
        <v>275</v>
      </c>
      <c r="D160" s="247" t="s">
        <v>260</v>
      </c>
      <c r="E160" s="248" t="s">
        <v>1076</v>
      </c>
      <c r="F160" s="249" t="s">
        <v>1077</v>
      </c>
      <c r="G160" s="250" t="s">
        <v>563</v>
      </c>
      <c r="H160" s="251">
        <v>1.7</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258</v>
      </c>
      <c r="AT160" s="240" t="s">
        <v>260</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1078</v>
      </c>
    </row>
    <row r="161" s="2" customFormat="1">
      <c r="A161" s="39"/>
      <c r="B161" s="40"/>
      <c r="C161" s="41"/>
      <c r="D161" s="242" t="s">
        <v>248</v>
      </c>
      <c r="E161" s="41"/>
      <c r="F161" s="243" t="s">
        <v>1077</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2" customFormat="1" ht="49.05" customHeight="1">
      <c r="A162" s="39"/>
      <c r="B162" s="40"/>
      <c r="C162" s="247" t="s">
        <v>303</v>
      </c>
      <c r="D162" s="247" t="s">
        <v>260</v>
      </c>
      <c r="E162" s="248" t="s">
        <v>287</v>
      </c>
      <c r="F162" s="249" t="s">
        <v>288</v>
      </c>
      <c r="G162" s="250" t="s">
        <v>263</v>
      </c>
      <c r="H162" s="251">
        <v>4</v>
      </c>
      <c r="I162" s="252"/>
      <c r="J162" s="253">
        <f>ROUND(I162*H162,2)</f>
        <v>0</v>
      </c>
      <c r="K162" s="254"/>
      <c r="L162" s="255"/>
      <c r="M162" s="256" t="s">
        <v>1</v>
      </c>
      <c r="N162" s="25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258</v>
      </c>
      <c r="AT162" s="240" t="s">
        <v>260</v>
      </c>
      <c r="AU162" s="240" t="s">
        <v>83</v>
      </c>
      <c r="AY162" s="18" t="s">
        <v>241</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247</v>
      </c>
      <c r="BM162" s="240" t="s">
        <v>1079</v>
      </c>
    </row>
    <row r="163" s="2" customFormat="1">
      <c r="A163" s="39"/>
      <c r="B163" s="40"/>
      <c r="C163" s="41"/>
      <c r="D163" s="242" t="s">
        <v>248</v>
      </c>
      <c r="E163" s="41"/>
      <c r="F163" s="243" t="s">
        <v>288</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248</v>
      </c>
      <c r="AU163" s="18" t="s">
        <v>83</v>
      </c>
    </row>
    <row r="164" s="2" customFormat="1" ht="24.15" customHeight="1">
      <c r="A164" s="39"/>
      <c r="B164" s="40"/>
      <c r="C164" s="247" t="s">
        <v>279</v>
      </c>
      <c r="D164" s="247" t="s">
        <v>260</v>
      </c>
      <c r="E164" s="248" t="s">
        <v>1080</v>
      </c>
      <c r="F164" s="249" t="s">
        <v>1081</v>
      </c>
      <c r="G164" s="250" t="s">
        <v>263</v>
      </c>
      <c r="H164" s="251">
        <v>2</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258</v>
      </c>
      <c r="AT164" s="240" t="s">
        <v>260</v>
      </c>
      <c r="AU164" s="240" t="s">
        <v>83</v>
      </c>
      <c r="AY164" s="18" t="s">
        <v>241</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247</v>
      </c>
      <c r="BM164" s="240" t="s">
        <v>1082</v>
      </c>
    </row>
    <row r="165" s="2" customFormat="1">
      <c r="A165" s="39"/>
      <c r="B165" s="40"/>
      <c r="C165" s="41"/>
      <c r="D165" s="242" t="s">
        <v>248</v>
      </c>
      <c r="E165" s="41"/>
      <c r="F165" s="243" t="s">
        <v>1081</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248</v>
      </c>
      <c r="AU165" s="18" t="s">
        <v>83</v>
      </c>
    </row>
    <row r="166" s="2" customFormat="1" ht="24.15" customHeight="1">
      <c r="A166" s="39"/>
      <c r="B166" s="40"/>
      <c r="C166" s="247" t="s">
        <v>310</v>
      </c>
      <c r="D166" s="247" t="s">
        <v>260</v>
      </c>
      <c r="E166" s="248" t="s">
        <v>1083</v>
      </c>
      <c r="F166" s="249" t="s">
        <v>1084</v>
      </c>
      <c r="G166" s="250" t="s">
        <v>263</v>
      </c>
      <c r="H166" s="251">
        <v>2</v>
      </c>
      <c r="I166" s="252"/>
      <c r="J166" s="253">
        <f>ROUND(I166*H166,2)</f>
        <v>0</v>
      </c>
      <c r="K166" s="254"/>
      <c r="L166" s="255"/>
      <c r="M166" s="256" t="s">
        <v>1</v>
      </c>
      <c r="N166" s="25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258</v>
      </c>
      <c r="AT166" s="240" t="s">
        <v>260</v>
      </c>
      <c r="AU166" s="240" t="s">
        <v>83</v>
      </c>
      <c r="AY166" s="18" t="s">
        <v>241</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247</v>
      </c>
      <c r="BM166" s="240" t="s">
        <v>1085</v>
      </c>
    </row>
    <row r="167" s="2" customFormat="1">
      <c r="A167" s="39"/>
      <c r="B167" s="40"/>
      <c r="C167" s="41"/>
      <c r="D167" s="242" t="s">
        <v>248</v>
      </c>
      <c r="E167" s="41"/>
      <c r="F167" s="243" t="s">
        <v>1084</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248</v>
      </c>
      <c r="AU167" s="18" t="s">
        <v>83</v>
      </c>
    </row>
    <row r="168" s="2" customFormat="1" ht="24.15" customHeight="1">
      <c r="A168" s="39"/>
      <c r="B168" s="40"/>
      <c r="C168" s="247" t="s">
        <v>282</v>
      </c>
      <c r="D168" s="247" t="s">
        <v>260</v>
      </c>
      <c r="E168" s="248" t="s">
        <v>1086</v>
      </c>
      <c r="F168" s="249" t="s">
        <v>1087</v>
      </c>
      <c r="G168" s="250" t="s">
        <v>263</v>
      </c>
      <c r="H168" s="251">
        <v>2</v>
      </c>
      <c r="I168" s="252"/>
      <c r="J168" s="253">
        <f>ROUND(I168*H168,2)</f>
        <v>0</v>
      </c>
      <c r="K168" s="254"/>
      <c r="L168" s="255"/>
      <c r="M168" s="256" t="s">
        <v>1</v>
      </c>
      <c r="N168" s="25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258</v>
      </c>
      <c r="AT168" s="240" t="s">
        <v>260</v>
      </c>
      <c r="AU168" s="240" t="s">
        <v>83</v>
      </c>
      <c r="AY168" s="18" t="s">
        <v>241</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247</v>
      </c>
      <c r="BM168" s="240" t="s">
        <v>1088</v>
      </c>
    </row>
    <row r="169" s="2" customFormat="1">
      <c r="A169" s="39"/>
      <c r="B169" s="40"/>
      <c r="C169" s="41"/>
      <c r="D169" s="242" t="s">
        <v>248</v>
      </c>
      <c r="E169" s="41"/>
      <c r="F169" s="243" t="s">
        <v>1087</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248</v>
      </c>
      <c r="AU169" s="18" t="s">
        <v>83</v>
      </c>
    </row>
    <row r="170" s="2" customFormat="1" ht="24.15" customHeight="1">
      <c r="A170" s="39"/>
      <c r="B170" s="40"/>
      <c r="C170" s="247" t="s">
        <v>7</v>
      </c>
      <c r="D170" s="247" t="s">
        <v>260</v>
      </c>
      <c r="E170" s="248" t="s">
        <v>1089</v>
      </c>
      <c r="F170" s="249" t="s">
        <v>1090</v>
      </c>
      <c r="G170" s="250" t="s">
        <v>263</v>
      </c>
      <c r="H170" s="251">
        <v>2</v>
      </c>
      <c r="I170" s="252"/>
      <c r="J170" s="253">
        <f>ROUND(I170*H170,2)</f>
        <v>0</v>
      </c>
      <c r="K170" s="254"/>
      <c r="L170" s="255"/>
      <c r="M170" s="256" t="s">
        <v>1</v>
      </c>
      <c r="N170" s="25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258</v>
      </c>
      <c r="AT170" s="240" t="s">
        <v>260</v>
      </c>
      <c r="AU170" s="240" t="s">
        <v>83</v>
      </c>
      <c r="AY170" s="18" t="s">
        <v>241</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247</v>
      </c>
      <c r="BM170" s="240" t="s">
        <v>1091</v>
      </c>
    </row>
    <row r="171" s="2" customFormat="1">
      <c r="A171" s="39"/>
      <c r="B171" s="40"/>
      <c r="C171" s="41"/>
      <c r="D171" s="242" t="s">
        <v>248</v>
      </c>
      <c r="E171" s="41"/>
      <c r="F171" s="243" t="s">
        <v>1090</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248</v>
      </c>
      <c r="AU171" s="18" t="s">
        <v>83</v>
      </c>
    </row>
    <row r="172" s="2" customFormat="1" ht="33" customHeight="1">
      <c r="A172" s="39"/>
      <c r="B172" s="40"/>
      <c r="C172" s="247" t="s">
        <v>286</v>
      </c>
      <c r="D172" s="247" t="s">
        <v>260</v>
      </c>
      <c r="E172" s="248" t="s">
        <v>1092</v>
      </c>
      <c r="F172" s="249" t="s">
        <v>1093</v>
      </c>
      <c r="G172" s="250" t="s">
        <v>263</v>
      </c>
      <c r="H172" s="251">
        <v>2</v>
      </c>
      <c r="I172" s="252"/>
      <c r="J172" s="253">
        <f>ROUND(I172*H172,2)</f>
        <v>0</v>
      </c>
      <c r="K172" s="254"/>
      <c r="L172" s="255"/>
      <c r="M172" s="256" t="s">
        <v>1</v>
      </c>
      <c r="N172" s="25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258</v>
      </c>
      <c r="AT172" s="240" t="s">
        <v>260</v>
      </c>
      <c r="AU172" s="240" t="s">
        <v>83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1094</v>
      </c>
    </row>
    <row r="173" s="2" customFormat="1">
      <c r="A173" s="39"/>
      <c r="B173" s="40"/>
      <c r="C173" s="41"/>
      <c r="D173" s="242" t="s">
        <v>248</v>
      </c>
      <c r="E173" s="41"/>
      <c r="F173" s="243" t="s">
        <v>1093</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83</v>
      </c>
    </row>
    <row r="174" s="2" customFormat="1" ht="16.5" customHeight="1">
      <c r="A174" s="39"/>
      <c r="B174" s="40"/>
      <c r="C174" s="247" t="s">
        <v>323</v>
      </c>
      <c r="D174" s="247" t="s">
        <v>260</v>
      </c>
      <c r="E174" s="248" t="s">
        <v>1095</v>
      </c>
      <c r="F174" s="249" t="s">
        <v>1096</v>
      </c>
      <c r="G174" s="250" t="s">
        <v>1097</v>
      </c>
      <c r="H174" s="251">
        <v>6</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258</v>
      </c>
      <c r="AT174" s="240" t="s">
        <v>260</v>
      </c>
      <c r="AU174" s="240" t="s">
        <v>83</v>
      </c>
      <c r="AY174" s="18" t="s">
        <v>241</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247</v>
      </c>
      <c r="BM174" s="240" t="s">
        <v>1098</v>
      </c>
    </row>
    <row r="175" s="2" customFormat="1">
      <c r="A175" s="39"/>
      <c r="B175" s="40"/>
      <c r="C175" s="41"/>
      <c r="D175" s="242" t="s">
        <v>248</v>
      </c>
      <c r="E175" s="41"/>
      <c r="F175" s="243" t="s">
        <v>1096</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248</v>
      </c>
      <c r="AU175" s="18" t="s">
        <v>83</v>
      </c>
    </row>
    <row r="176" s="2" customFormat="1" ht="21.75" customHeight="1">
      <c r="A176" s="39"/>
      <c r="B176" s="40"/>
      <c r="C176" s="247" t="s">
        <v>289</v>
      </c>
      <c r="D176" s="247" t="s">
        <v>260</v>
      </c>
      <c r="E176" s="248" t="s">
        <v>1099</v>
      </c>
      <c r="F176" s="249" t="s">
        <v>1100</v>
      </c>
      <c r="G176" s="250" t="s">
        <v>267</v>
      </c>
      <c r="H176" s="251">
        <v>30</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258</v>
      </c>
      <c r="AT176" s="240" t="s">
        <v>260</v>
      </c>
      <c r="AU176" s="240" t="s">
        <v>83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1101</v>
      </c>
    </row>
    <row r="177" s="2" customFormat="1">
      <c r="A177" s="39"/>
      <c r="B177" s="40"/>
      <c r="C177" s="41"/>
      <c r="D177" s="242" t="s">
        <v>248</v>
      </c>
      <c r="E177" s="41"/>
      <c r="F177" s="243" t="s">
        <v>1100</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248</v>
      </c>
      <c r="AU177" s="18" t="s">
        <v>83</v>
      </c>
    </row>
    <row r="178" s="2" customFormat="1" ht="24.15" customHeight="1">
      <c r="A178" s="39"/>
      <c r="B178" s="40"/>
      <c r="C178" s="247" t="s">
        <v>330</v>
      </c>
      <c r="D178" s="247" t="s">
        <v>260</v>
      </c>
      <c r="E178" s="248" t="s">
        <v>291</v>
      </c>
      <c r="F178" s="249" t="s">
        <v>292</v>
      </c>
      <c r="G178" s="250" t="s">
        <v>263</v>
      </c>
      <c r="H178" s="251">
        <v>6</v>
      </c>
      <c r="I178" s="252"/>
      <c r="J178" s="253">
        <f>ROUND(I178*H178,2)</f>
        <v>0</v>
      </c>
      <c r="K178" s="254"/>
      <c r="L178" s="255"/>
      <c r="M178" s="256" t="s">
        <v>1</v>
      </c>
      <c r="N178" s="25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83</v>
      </c>
      <c r="AT178" s="240" t="s">
        <v>260</v>
      </c>
      <c r="AU178" s="240" t="s">
        <v>83</v>
      </c>
      <c r="AY178" s="18" t="s">
        <v>241</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81</v>
      </c>
      <c r="BM178" s="240" t="s">
        <v>1102</v>
      </c>
    </row>
    <row r="179" s="2" customFormat="1">
      <c r="A179" s="39"/>
      <c r="B179" s="40"/>
      <c r="C179" s="41"/>
      <c r="D179" s="242" t="s">
        <v>248</v>
      </c>
      <c r="E179" s="41"/>
      <c r="F179" s="243" t="s">
        <v>292</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248</v>
      </c>
      <c r="AU179" s="18" t="s">
        <v>83</v>
      </c>
    </row>
    <row r="180" s="2" customFormat="1" ht="24.15" customHeight="1">
      <c r="A180" s="39"/>
      <c r="B180" s="40"/>
      <c r="C180" s="247" t="s">
        <v>293</v>
      </c>
      <c r="D180" s="247" t="s">
        <v>260</v>
      </c>
      <c r="E180" s="248" t="s">
        <v>410</v>
      </c>
      <c r="F180" s="249" t="s">
        <v>411</v>
      </c>
      <c r="G180" s="250" t="s">
        <v>263</v>
      </c>
      <c r="H180" s="251">
        <v>6</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83</v>
      </c>
      <c r="AT180" s="240" t="s">
        <v>260</v>
      </c>
      <c r="AU180" s="240" t="s">
        <v>83</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81</v>
      </c>
      <c r="BM180" s="240" t="s">
        <v>1103</v>
      </c>
    </row>
    <row r="181" s="2" customFormat="1">
      <c r="A181" s="39"/>
      <c r="B181" s="40"/>
      <c r="C181" s="41"/>
      <c r="D181" s="242" t="s">
        <v>248</v>
      </c>
      <c r="E181" s="41"/>
      <c r="F181" s="243" t="s">
        <v>411</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83</v>
      </c>
    </row>
    <row r="182" s="2" customFormat="1" ht="33" customHeight="1">
      <c r="A182" s="39"/>
      <c r="B182" s="40"/>
      <c r="C182" s="247" t="s">
        <v>337</v>
      </c>
      <c r="D182" s="247" t="s">
        <v>260</v>
      </c>
      <c r="E182" s="248" t="s">
        <v>424</v>
      </c>
      <c r="F182" s="249" t="s">
        <v>425</v>
      </c>
      <c r="G182" s="250" t="s">
        <v>426</v>
      </c>
      <c r="H182" s="251">
        <v>6</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83</v>
      </c>
      <c r="AT182" s="240" t="s">
        <v>260</v>
      </c>
      <c r="AU182" s="240" t="s">
        <v>83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81</v>
      </c>
      <c r="BM182" s="240" t="s">
        <v>1104</v>
      </c>
    </row>
    <row r="183" s="2" customFormat="1">
      <c r="A183" s="39"/>
      <c r="B183" s="40"/>
      <c r="C183" s="41"/>
      <c r="D183" s="242" t="s">
        <v>248</v>
      </c>
      <c r="E183" s="41"/>
      <c r="F183" s="243" t="s">
        <v>425</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83</v>
      </c>
    </row>
    <row r="184" s="2" customFormat="1" ht="24.15" customHeight="1">
      <c r="A184" s="39"/>
      <c r="B184" s="40"/>
      <c r="C184" s="247" t="s">
        <v>296</v>
      </c>
      <c r="D184" s="247" t="s">
        <v>260</v>
      </c>
      <c r="E184" s="248" t="s">
        <v>428</v>
      </c>
      <c r="F184" s="249" t="s">
        <v>429</v>
      </c>
      <c r="G184" s="250" t="s">
        <v>263</v>
      </c>
      <c r="H184" s="251">
        <v>12</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83</v>
      </c>
      <c r="AT184" s="240" t="s">
        <v>260</v>
      </c>
      <c r="AU184" s="240" t="s">
        <v>83</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81</v>
      </c>
      <c r="BM184" s="240" t="s">
        <v>1105</v>
      </c>
    </row>
    <row r="185" s="2" customFormat="1">
      <c r="A185" s="39"/>
      <c r="B185" s="40"/>
      <c r="C185" s="41"/>
      <c r="D185" s="242" t="s">
        <v>248</v>
      </c>
      <c r="E185" s="41"/>
      <c r="F185" s="243" t="s">
        <v>429</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83</v>
      </c>
    </row>
    <row r="186" s="2" customFormat="1" ht="24.15" customHeight="1">
      <c r="A186" s="39"/>
      <c r="B186" s="40"/>
      <c r="C186" s="247" t="s">
        <v>344</v>
      </c>
      <c r="D186" s="247" t="s">
        <v>260</v>
      </c>
      <c r="E186" s="248" t="s">
        <v>432</v>
      </c>
      <c r="F186" s="249" t="s">
        <v>433</v>
      </c>
      <c r="G186" s="250" t="s">
        <v>263</v>
      </c>
      <c r="H186" s="251">
        <v>12</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83</v>
      </c>
      <c r="AT186" s="240" t="s">
        <v>260</v>
      </c>
      <c r="AU186" s="240" t="s">
        <v>83</v>
      </c>
      <c r="AY186" s="18" t="s">
        <v>241</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81</v>
      </c>
      <c r="BM186" s="240" t="s">
        <v>1106</v>
      </c>
    </row>
    <row r="187" s="2" customFormat="1">
      <c r="A187" s="39"/>
      <c r="B187" s="40"/>
      <c r="C187" s="41"/>
      <c r="D187" s="242" t="s">
        <v>248</v>
      </c>
      <c r="E187" s="41"/>
      <c r="F187" s="243" t="s">
        <v>433</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248</v>
      </c>
      <c r="AU187" s="18" t="s">
        <v>83</v>
      </c>
    </row>
    <row r="188" s="2" customFormat="1" ht="24.15" customHeight="1">
      <c r="A188" s="39"/>
      <c r="B188" s="40"/>
      <c r="C188" s="247" t="s">
        <v>299</v>
      </c>
      <c r="D188" s="247" t="s">
        <v>260</v>
      </c>
      <c r="E188" s="248" t="s">
        <v>435</v>
      </c>
      <c r="F188" s="249" t="s">
        <v>436</v>
      </c>
      <c r="G188" s="250" t="s">
        <v>263</v>
      </c>
      <c r="H188" s="251">
        <v>6</v>
      </c>
      <c r="I188" s="252"/>
      <c r="J188" s="253">
        <f>ROUND(I188*H188,2)</f>
        <v>0</v>
      </c>
      <c r="K188" s="254"/>
      <c r="L188" s="255"/>
      <c r="M188" s="256" t="s">
        <v>1</v>
      </c>
      <c r="N188" s="25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83</v>
      </c>
      <c r="AT188" s="240" t="s">
        <v>260</v>
      </c>
      <c r="AU188" s="240" t="s">
        <v>83</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81</v>
      </c>
      <c r="BM188" s="240" t="s">
        <v>1107</v>
      </c>
    </row>
    <row r="189" s="2" customFormat="1">
      <c r="A189" s="39"/>
      <c r="B189" s="40"/>
      <c r="C189" s="41"/>
      <c r="D189" s="242" t="s">
        <v>248</v>
      </c>
      <c r="E189" s="41"/>
      <c r="F189" s="243" t="s">
        <v>436</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83</v>
      </c>
    </row>
    <row r="190" s="2" customFormat="1" ht="24.15" customHeight="1">
      <c r="A190" s="39"/>
      <c r="B190" s="40"/>
      <c r="C190" s="247" t="s">
        <v>351</v>
      </c>
      <c r="D190" s="247" t="s">
        <v>260</v>
      </c>
      <c r="E190" s="248" t="s">
        <v>403</v>
      </c>
      <c r="F190" s="249" t="s">
        <v>404</v>
      </c>
      <c r="G190" s="250" t="s">
        <v>263</v>
      </c>
      <c r="H190" s="251">
        <v>1</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83</v>
      </c>
      <c r="AT190" s="240" t="s">
        <v>260</v>
      </c>
      <c r="AU190" s="240" t="s">
        <v>83</v>
      </c>
      <c r="AY190" s="18" t="s">
        <v>241</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81</v>
      </c>
      <c r="BM190" s="240" t="s">
        <v>1108</v>
      </c>
    </row>
    <row r="191" s="2" customFormat="1">
      <c r="A191" s="39"/>
      <c r="B191" s="40"/>
      <c r="C191" s="41"/>
      <c r="D191" s="242" t="s">
        <v>248</v>
      </c>
      <c r="E191" s="41"/>
      <c r="F191" s="243" t="s">
        <v>404</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248</v>
      </c>
      <c r="AU191" s="18" t="s">
        <v>83</v>
      </c>
    </row>
    <row r="192" s="2" customFormat="1" ht="24.15" customHeight="1">
      <c r="A192" s="39"/>
      <c r="B192" s="40"/>
      <c r="C192" s="247" t="s">
        <v>302</v>
      </c>
      <c r="D192" s="247" t="s">
        <v>260</v>
      </c>
      <c r="E192" s="248" t="s">
        <v>417</v>
      </c>
      <c r="F192" s="249" t="s">
        <v>418</v>
      </c>
      <c r="G192" s="250" t="s">
        <v>263</v>
      </c>
      <c r="H192" s="251">
        <v>6</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83</v>
      </c>
      <c r="AT192" s="240" t="s">
        <v>260</v>
      </c>
      <c r="AU192" s="240" t="s">
        <v>83</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81</v>
      </c>
      <c r="BM192" s="240" t="s">
        <v>1109</v>
      </c>
    </row>
    <row r="193" s="2" customFormat="1">
      <c r="A193" s="39"/>
      <c r="B193" s="40"/>
      <c r="C193" s="41"/>
      <c r="D193" s="242" t="s">
        <v>248</v>
      </c>
      <c r="E193" s="41"/>
      <c r="F193" s="243" t="s">
        <v>418</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83</v>
      </c>
    </row>
    <row r="194" s="2" customFormat="1" ht="24.15" customHeight="1">
      <c r="A194" s="39"/>
      <c r="B194" s="40"/>
      <c r="C194" s="247" t="s">
        <v>358</v>
      </c>
      <c r="D194" s="247" t="s">
        <v>260</v>
      </c>
      <c r="E194" s="248" t="s">
        <v>294</v>
      </c>
      <c r="F194" s="249" t="s">
        <v>295</v>
      </c>
      <c r="G194" s="250" t="s">
        <v>263</v>
      </c>
      <c r="H194" s="251">
        <v>6</v>
      </c>
      <c r="I194" s="252"/>
      <c r="J194" s="253">
        <f>ROUND(I194*H194,2)</f>
        <v>0</v>
      </c>
      <c r="K194" s="254"/>
      <c r="L194" s="255"/>
      <c r="M194" s="256" t="s">
        <v>1</v>
      </c>
      <c r="N194" s="25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83</v>
      </c>
      <c r="AT194" s="240" t="s">
        <v>260</v>
      </c>
      <c r="AU194" s="240" t="s">
        <v>83</v>
      </c>
      <c r="AY194" s="18" t="s">
        <v>241</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81</v>
      </c>
      <c r="BM194" s="240" t="s">
        <v>1110</v>
      </c>
    </row>
    <row r="195" s="2" customFormat="1">
      <c r="A195" s="39"/>
      <c r="B195" s="40"/>
      <c r="C195" s="41"/>
      <c r="D195" s="242" t="s">
        <v>248</v>
      </c>
      <c r="E195" s="41"/>
      <c r="F195" s="243" t="s">
        <v>295</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248</v>
      </c>
      <c r="AU195" s="18" t="s">
        <v>83</v>
      </c>
    </row>
    <row r="196" s="2" customFormat="1" ht="24.15" customHeight="1">
      <c r="A196" s="39"/>
      <c r="B196" s="40"/>
      <c r="C196" s="247" t="s">
        <v>306</v>
      </c>
      <c r="D196" s="247" t="s">
        <v>260</v>
      </c>
      <c r="E196" s="248" t="s">
        <v>1111</v>
      </c>
      <c r="F196" s="249" t="s">
        <v>1112</v>
      </c>
      <c r="G196" s="250" t="s">
        <v>267</v>
      </c>
      <c r="H196" s="251">
        <v>20</v>
      </c>
      <c r="I196" s="252"/>
      <c r="J196" s="253">
        <f>ROUND(I196*H196,2)</f>
        <v>0</v>
      </c>
      <c r="K196" s="254"/>
      <c r="L196" s="255"/>
      <c r="M196" s="256" t="s">
        <v>1</v>
      </c>
      <c r="N196" s="25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258</v>
      </c>
      <c r="AT196" s="240" t="s">
        <v>260</v>
      </c>
      <c r="AU196" s="240" t="s">
        <v>83</v>
      </c>
      <c r="AY196" s="18" t="s">
        <v>241</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247</v>
      </c>
      <c r="BM196" s="240" t="s">
        <v>1113</v>
      </c>
    </row>
    <row r="197" s="2" customFormat="1">
      <c r="A197" s="39"/>
      <c r="B197" s="40"/>
      <c r="C197" s="41"/>
      <c r="D197" s="242" t="s">
        <v>248</v>
      </c>
      <c r="E197" s="41"/>
      <c r="F197" s="243" t="s">
        <v>1112</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248</v>
      </c>
      <c r="AU197" s="18" t="s">
        <v>83</v>
      </c>
    </row>
    <row r="198" s="2" customFormat="1" ht="16.5" customHeight="1">
      <c r="A198" s="39"/>
      <c r="B198" s="40"/>
      <c r="C198" s="247" t="s">
        <v>365</v>
      </c>
      <c r="D198" s="247" t="s">
        <v>260</v>
      </c>
      <c r="E198" s="248" t="s">
        <v>1011</v>
      </c>
      <c r="F198" s="249" t="s">
        <v>1012</v>
      </c>
      <c r="G198" s="250" t="s">
        <v>263</v>
      </c>
      <c r="H198" s="251">
        <v>24</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258</v>
      </c>
      <c r="AT198" s="240" t="s">
        <v>260</v>
      </c>
      <c r="AU198" s="240" t="s">
        <v>83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1114</v>
      </c>
    </row>
    <row r="199" s="2" customFormat="1">
      <c r="A199" s="39"/>
      <c r="B199" s="40"/>
      <c r="C199" s="41"/>
      <c r="D199" s="242" t="s">
        <v>248</v>
      </c>
      <c r="E199" s="41"/>
      <c r="F199" s="243" t="s">
        <v>1012</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83</v>
      </c>
    </row>
    <row r="200" s="2" customFormat="1" ht="33" customHeight="1">
      <c r="A200" s="39"/>
      <c r="B200" s="40"/>
      <c r="C200" s="247" t="s">
        <v>309</v>
      </c>
      <c r="D200" s="247" t="s">
        <v>260</v>
      </c>
      <c r="E200" s="248" t="s">
        <v>1115</v>
      </c>
      <c r="F200" s="249" t="s">
        <v>1116</v>
      </c>
      <c r="G200" s="250" t="s">
        <v>263</v>
      </c>
      <c r="H200" s="251">
        <v>1</v>
      </c>
      <c r="I200" s="252"/>
      <c r="J200" s="253">
        <f>ROUND(I200*H200,2)</f>
        <v>0</v>
      </c>
      <c r="K200" s="254"/>
      <c r="L200" s="255"/>
      <c r="M200" s="256" t="s">
        <v>1</v>
      </c>
      <c r="N200" s="25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258</v>
      </c>
      <c r="AT200" s="240" t="s">
        <v>260</v>
      </c>
      <c r="AU200" s="240" t="s">
        <v>83</v>
      </c>
      <c r="AY200" s="18" t="s">
        <v>241</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247</v>
      </c>
      <c r="BM200" s="240" t="s">
        <v>1117</v>
      </c>
    </row>
    <row r="201" s="2" customFormat="1">
      <c r="A201" s="39"/>
      <c r="B201" s="40"/>
      <c r="C201" s="41"/>
      <c r="D201" s="242" t="s">
        <v>248</v>
      </c>
      <c r="E201" s="41"/>
      <c r="F201" s="243" t="s">
        <v>1116</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248</v>
      </c>
      <c r="AU201" s="18" t="s">
        <v>83</v>
      </c>
    </row>
    <row r="202" s="2" customFormat="1" ht="21.75" customHeight="1">
      <c r="A202" s="39"/>
      <c r="B202" s="40"/>
      <c r="C202" s="247" t="s">
        <v>372</v>
      </c>
      <c r="D202" s="247" t="s">
        <v>260</v>
      </c>
      <c r="E202" s="248" t="s">
        <v>643</v>
      </c>
      <c r="F202" s="249" t="s">
        <v>644</v>
      </c>
      <c r="G202" s="250" t="s">
        <v>263</v>
      </c>
      <c r="H202" s="251">
        <v>6</v>
      </c>
      <c r="I202" s="252"/>
      <c r="J202" s="253">
        <f>ROUND(I202*H202,2)</f>
        <v>0</v>
      </c>
      <c r="K202" s="254"/>
      <c r="L202" s="255"/>
      <c r="M202" s="256" t="s">
        <v>1</v>
      </c>
      <c r="N202" s="25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258</v>
      </c>
      <c r="AT202" s="240" t="s">
        <v>260</v>
      </c>
      <c r="AU202" s="240" t="s">
        <v>83</v>
      </c>
      <c r="AY202" s="18" t="s">
        <v>241</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247</v>
      </c>
      <c r="BM202" s="240" t="s">
        <v>1118</v>
      </c>
    </row>
    <row r="203" s="2" customFormat="1">
      <c r="A203" s="39"/>
      <c r="B203" s="40"/>
      <c r="C203" s="41"/>
      <c r="D203" s="242" t="s">
        <v>248</v>
      </c>
      <c r="E203" s="41"/>
      <c r="F203" s="243" t="s">
        <v>644</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248</v>
      </c>
      <c r="AU203" s="18" t="s">
        <v>83</v>
      </c>
    </row>
    <row r="204" s="2" customFormat="1" ht="33" customHeight="1">
      <c r="A204" s="39"/>
      <c r="B204" s="40"/>
      <c r="C204" s="247" t="s">
        <v>313</v>
      </c>
      <c r="D204" s="247" t="s">
        <v>260</v>
      </c>
      <c r="E204" s="248" t="s">
        <v>1119</v>
      </c>
      <c r="F204" s="249" t="s">
        <v>1120</v>
      </c>
      <c r="G204" s="250" t="s">
        <v>263</v>
      </c>
      <c r="H204" s="251">
        <v>8</v>
      </c>
      <c r="I204" s="252"/>
      <c r="J204" s="253">
        <f>ROUND(I204*H204,2)</f>
        <v>0</v>
      </c>
      <c r="K204" s="254"/>
      <c r="L204" s="255"/>
      <c r="M204" s="256" t="s">
        <v>1</v>
      </c>
      <c r="N204" s="25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258</v>
      </c>
      <c r="AT204" s="240" t="s">
        <v>260</v>
      </c>
      <c r="AU204" s="240" t="s">
        <v>83</v>
      </c>
      <c r="AY204" s="18" t="s">
        <v>241</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247</v>
      </c>
      <c r="BM204" s="240" t="s">
        <v>1121</v>
      </c>
    </row>
    <row r="205" s="2" customFormat="1">
      <c r="A205" s="39"/>
      <c r="B205" s="40"/>
      <c r="C205" s="41"/>
      <c r="D205" s="242" t="s">
        <v>248</v>
      </c>
      <c r="E205" s="41"/>
      <c r="F205" s="243" t="s">
        <v>1120</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248</v>
      </c>
      <c r="AU205" s="18" t="s">
        <v>83</v>
      </c>
    </row>
    <row r="206" s="2" customFormat="1" ht="24.15" customHeight="1">
      <c r="A206" s="39"/>
      <c r="B206" s="40"/>
      <c r="C206" s="247" t="s">
        <v>379</v>
      </c>
      <c r="D206" s="247" t="s">
        <v>260</v>
      </c>
      <c r="E206" s="248" t="s">
        <v>1122</v>
      </c>
      <c r="F206" s="249" t="s">
        <v>1123</v>
      </c>
      <c r="G206" s="250" t="s">
        <v>263</v>
      </c>
      <c r="H206" s="251">
        <v>5</v>
      </c>
      <c r="I206" s="252"/>
      <c r="J206" s="253">
        <f>ROUND(I206*H206,2)</f>
        <v>0</v>
      </c>
      <c r="K206" s="254"/>
      <c r="L206" s="255"/>
      <c r="M206" s="256" t="s">
        <v>1</v>
      </c>
      <c r="N206" s="25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258</v>
      </c>
      <c r="AT206" s="240" t="s">
        <v>260</v>
      </c>
      <c r="AU206" s="240" t="s">
        <v>83</v>
      </c>
      <c r="AY206" s="18" t="s">
        <v>241</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247</v>
      </c>
      <c r="BM206" s="240" t="s">
        <v>1124</v>
      </c>
    </row>
    <row r="207" s="2" customFormat="1">
      <c r="A207" s="39"/>
      <c r="B207" s="40"/>
      <c r="C207" s="41"/>
      <c r="D207" s="242" t="s">
        <v>248</v>
      </c>
      <c r="E207" s="41"/>
      <c r="F207" s="243" t="s">
        <v>1123</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248</v>
      </c>
      <c r="AU207" s="18" t="s">
        <v>83</v>
      </c>
    </row>
    <row r="208" s="2" customFormat="1" ht="24.15" customHeight="1">
      <c r="A208" s="39"/>
      <c r="B208" s="40"/>
      <c r="C208" s="247" t="s">
        <v>316</v>
      </c>
      <c r="D208" s="247" t="s">
        <v>260</v>
      </c>
      <c r="E208" s="248" t="s">
        <v>1125</v>
      </c>
      <c r="F208" s="249" t="s">
        <v>1126</v>
      </c>
      <c r="G208" s="250" t="s">
        <v>263</v>
      </c>
      <c r="H208" s="251">
        <v>5</v>
      </c>
      <c r="I208" s="252"/>
      <c r="J208" s="253">
        <f>ROUND(I208*H208,2)</f>
        <v>0</v>
      </c>
      <c r="K208" s="254"/>
      <c r="L208" s="255"/>
      <c r="M208" s="256" t="s">
        <v>1</v>
      </c>
      <c r="N208" s="25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258</v>
      </c>
      <c r="AT208" s="240" t="s">
        <v>260</v>
      </c>
      <c r="AU208" s="240" t="s">
        <v>83</v>
      </c>
      <c r="AY208" s="18" t="s">
        <v>241</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247</v>
      </c>
      <c r="BM208" s="240" t="s">
        <v>1127</v>
      </c>
    </row>
    <row r="209" s="2" customFormat="1">
      <c r="A209" s="39"/>
      <c r="B209" s="40"/>
      <c r="C209" s="41"/>
      <c r="D209" s="242" t="s">
        <v>248</v>
      </c>
      <c r="E209" s="41"/>
      <c r="F209" s="243" t="s">
        <v>1126</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248</v>
      </c>
      <c r="AU209" s="18" t="s">
        <v>83</v>
      </c>
    </row>
    <row r="210" s="2" customFormat="1" ht="24.15" customHeight="1">
      <c r="A210" s="39"/>
      <c r="B210" s="40"/>
      <c r="C210" s="247" t="s">
        <v>386</v>
      </c>
      <c r="D210" s="247" t="s">
        <v>260</v>
      </c>
      <c r="E210" s="248" t="s">
        <v>1047</v>
      </c>
      <c r="F210" s="249" t="s">
        <v>1048</v>
      </c>
      <c r="G210" s="250" t="s">
        <v>263</v>
      </c>
      <c r="H210" s="251">
        <v>5</v>
      </c>
      <c r="I210" s="252"/>
      <c r="J210" s="253">
        <f>ROUND(I210*H210,2)</f>
        <v>0</v>
      </c>
      <c r="K210" s="254"/>
      <c r="L210" s="255"/>
      <c r="M210" s="256" t="s">
        <v>1</v>
      </c>
      <c r="N210" s="25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258</v>
      </c>
      <c r="AT210" s="240" t="s">
        <v>260</v>
      </c>
      <c r="AU210" s="240" t="s">
        <v>83</v>
      </c>
      <c r="AY210" s="18" t="s">
        <v>241</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247</v>
      </c>
      <c r="BM210" s="240" t="s">
        <v>1128</v>
      </c>
    </row>
    <row r="211" s="2" customFormat="1">
      <c r="A211" s="39"/>
      <c r="B211" s="40"/>
      <c r="C211" s="41"/>
      <c r="D211" s="242" t="s">
        <v>248</v>
      </c>
      <c r="E211" s="41"/>
      <c r="F211" s="243" t="s">
        <v>1048</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248</v>
      </c>
      <c r="AU211" s="18" t="s">
        <v>83</v>
      </c>
    </row>
    <row r="212" s="2" customFormat="1" ht="16.5" customHeight="1">
      <c r="A212" s="39"/>
      <c r="B212" s="40"/>
      <c r="C212" s="247" t="s">
        <v>319</v>
      </c>
      <c r="D212" s="247" t="s">
        <v>260</v>
      </c>
      <c r="E212" s="248" t="s">
        <v>1129</v>
      </c>
      <c r="F212" s="249" t="s">
        <v>1130</v>
      </c>
      <c r="G212" s="250" t="s">
        <v>263</v>
      </c>
      <c r="H212" s="251">
        <v>5</v>
      </c>
      <c r="I212" s="252"/>
      <c r="J212" s="253">
        <f>ROUND(I212*H212,2)</f>
        <v>0</v>
      </c>
      <c r="K212" s="254"/>
      <c r="L212" s="255"/>
      <c r="M212" s="256" t="s">
        <v>1</v>
      </c>
      <c r="N212" s="25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258</v>
      </c>
      <c r="AT212" s="240" t="s">
        <v>260</v>
      </c>
      <c r="AU212" s="240" t="s">
        <v>83</v>
      </c>
      <c r="AY212" s="18" t="s">
        <v>241</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247</v>
      </c>
      <c r="BM212" s="240" t="s">
        <v>1131</v>
      </c>
    </row>
    <row r="213" s="2" customFormat="1">
      <c r="A213" s="39"/>
      <c r="B213" s="40"/>
      <c r="C213" s="41"/>
      <c r="D213" s="242" t="s">
        <v>248</v>
      </c>
      <c r="E213" s="41"/>
      <c r="F213" s="243" t="s">
        <v>1130</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248</v>
      </c>
      <c r="AU213" s="18" t="s">
        <v>83</v>
      </c>
    </row>
    <row r="214" s="12" customFormat="1" ht="22.8" customHeight="1">
      <c r="A214" s="12"/>
      <c r="B214" s="212"/>
      <c r="C214" s="213"/>
      <c r="D214" s="214" t="s">
        <v>72</v>
      </c>
      <c r="E214" s="226" t="s">
        <v>83</v>
      </c>
      <c r="F214" s="226" t="s">
        <v>1132</v>
      </c>
      <c r="G214" s="213"/>
      <c r="H214" s="213"/>
      <c r="I214" s="216"/>
      <c r="J214" s="227">
        <f>BK214</f>
        <v>0</v>
      </c>
      <c r="K214" s="213"/>
      <c r="L214" s="218"/>
      <c r="M214" s="219"/>
      <c r="N214" s="220"/>
      <c r="O214" s="220"/>
      <c r="P214" s="221">
        <f>SUM(P215:P218)</f>
        <v>0</v>
      </c>
      <c r="Q214" s="220"/>
      <c r="R214" s="221">
        <f>SUM(R215:R218)</f>
        <v>0.62103599999999992</v>
      </c>
      <c r="S214" s="220"/>
      <c r="T214" s="222">
        <f>SUM(T215:T218)</f>
        <v>0</v>
      </c>
      <c r="U214" s="12"/>
      <c r="V214" s="12"/>
      <c r="W214" s="12"/>
      <c r="X214" s="12"/>
      <c r="Y214" s="12"/>
      <c r="Z214" s="12"/>
      <c r="AA214" s="12"/>
      <c r="AB214" s="12"/>
      <c r="AC214" s="12"/>
      <c r="AD214" s="12"/>
      <c r="AE214" s="12"/>
      <c r="AR214" s="223" t="s">
        <v>81</v>
      </c>
      <c r="AT214" s="224" t="s">
        <v>72</v>
      </c>
      <c r="AU214" s="224" t="s">
        <v>81</v>
      </c>
      <c r="AY214" s="223" t="s">
        <v>241</v>
      </c>
      <c r="BK214" s="225">
        <f>SUM(BK215:BK218)</f>
        <v>0</v>
      </c>
    </row>
    <row r="215" s="2" customFormat="1" ht="24.15" customHeight="1">
      <c r="A215" s="39"/>
      <c r="B215" s="40"/>
      <c r="C215" s="228" t="s">
        <v>391</v>
      </c>
      <c r="D215" s="228" t="s">
        <v>243</v>
      </c>
      <c r="E215" s="229" t="s">
        <v>1133</v>
      </c>
      <c r="F215" s="230" t="s">
        <v>1134</v>
      </c>
      <c r="G215" s="231" t="s">
        <v>257</v>
      </c>
      <c r="H215" s="232">
        <v>1.7</v>
      </c>
      <c r="I215" s="233"/>
      <c r="J215" s="234">
        <f>ROUND(I215*H215,2)</f>
        <v>0</v>
      </c>
      <c r="K215" s="235"/>
      <c r="L215" s="45"/>
      <c r="M215" s="236" t="s">
        <v>1</v>
      </c>
      <c r="N215" s="237" t="s">
        <v>38</v>
      </c>
      <c r="O215" s="92"/>
      <c r="P215" s="238">
        <f>O215*H215</f>
        <v>0</v>
      </c>
      <c r="Q215" s="238">
        <v>0.34661999999999998</v>
      </c>
      <c r="R215" s="238">
        <f>Q215*H215</f>
        <v>0.58925399999999994</v>
      </c>
      <c r="S215" s="238">
        <v>0</v>
      </c>
      <c r="T215" s="239">
        <f>S215*H215</f>
        <v>0</v>
      </c>
      <c r="U215" s="39"/>
      <c r="V215" s="39"/>
      <c r="W215" s="39"/>
      <c r="X215" s="39"/>
      <c r="Y215" s="39"/>
      <c r="Z215" s="39"/>
      <c r="AA215" s="39"/>
      <c r="AB215" s="39"/>
      <c r="AC215" s="39"/>
      <c r="AD215" s="39"/>
      <c r="AE215" s="39"/>
      <c r="AR215" s="240" t="s">
        <v>247</v>
      </c>
      <c r="AT215" s="240" t="s">
        <v>243</v>
      </c>
      <c r="AU215" s="240" t="s">
        <v>83</v>
      </c>
      <c r="AY215" s="18" t="s">
        <v>241</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247</v>
      </c>
      <c r="BM215" s="240" t="s">
        <v>1135</v>
      </c>
    </row>
    <row r="216" s="2" customFormat="1">
      <c r="A216" s="39"/>
      <c r="B216" s="40"/>
      <c r="C216" s="41"/>
      <c r="D216" s="242" t="s">
        <v>248</v>
      </c>
      <c r="E216" s="41"/>
      <c r="F216" s="243" t="s">
        <v>1134</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248</v>
      </c>
      <c r="AU216" s="18" t="s">
        <v>83</v>
      </c>
    </row>
    <row r="217" s="2" customFormat="1" ht="24.15" customHeight="1">
      <c r="A217" s="39"/>
      <c r="B217" s="40"/>
      <c r="C217" s="228" t="s">
        <v>322</v>
      </c>
      <c r="D217" s="228" t="s">
        <v>243</v>
      </c>
      <c r="E217" s="229" t="s">
        <v>1136</v>
      </c>
      <c r="F217" s="230" t="s">
        <v>1137</v>
      </c>
      <c r="G217" s="231" t="s">
        <v>563</v>
      </c>
      <c r="H217" s="232">
        <v>0.029999999999999999</v>
      </c>
      <c r="I217" s="233"/>
      <c r="J217" s="234">
        <f>ROUND(I217*H217,2)</f>
        <v>0</v>
      </c>
      <c r="K217" s="235"/>
      <c r="L217" s="45"/>
      <c r="M217" s="236" t="s">
        <v>1</v>
      </c>
      <c r="N217" s="237" t="s">
        <v>38</v>
      </c>
      <c r="O217" s="92"/>
      <c r="P217" s="238">
        <f>O217*H217</f>
        <v>0</v>
      </c>
      <c r="Q217" s="238">
        <v>1.0593999999999999</v>
      </c>
      <c r="R217" s="238">
        <f>Q217*H217</f>
        <v>0.031781999999999998</v>
      </c>
      <c r="S217" s="238">
        <v>0</v>
      </c>
      <c r="T217" s="239">
        <f>S217*H217</f>
        <v>0</v>
      </c>
      <c r="U217" s="39"/>
      <c r="V217" s="39"/>
      <c r="W217" s="39"/>
      <c r="X217" s="39"/>
      <c r="Y217" s="39"/>
      <c r="Z217" s="39"/>
      <c r="AA217" s="39"/>
      <c r="AB217" s="39"/>
      <c r="AC217" s="39"/>
      <c r="AD217" s="39"/>
      <c r="AE217" s="39"/>
      <c r="AR217" s="240" t="s">
        <v>247</v>
      </c>
      <c r="AT217" s="240" t="s">
        <v>243</v>
      </c>
      <c r="AU217" s="240" t="s">
        <v>83</v>
      </c>
      <c r="AY217" s="18" t="s">
        <v>241</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247</v>
      </c>
      <c r="BM217" s="240" t="s">
        <v>1138</v>
      </c>
    </row>
    <row r="218" s="2" customFormat="1">
      <c r="A218" s="39"/>
      <c r="B218" s="40"/>
      <c r="C218" s="41"/>
      <c r="D218" s="242" t="s">
        <v>248</v>
      </c>
      <c r="E218" s="41"/>
      <c r="F218" s="243" t="s">
        <v>1137</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248</v>
      </c>
      <c r="AU218" s="18" t="s">
        <v>83</v>
      </c>
    </row>
    <row r="219" s="12" customFormat="1" ht="22.8" customHeight="1">
      <c r="A219" s="12"/>
      <c r="B219" s="212"/>
      <c r="C219" s="213"/>
      <c r="D219" s="214" t="s">
        <v>72</v>
      </c>
      <c r="E219" s="226" t="s">
        <v>259</v>
      </c>
      <c r="F219" s="226" t="s">
        <v>527</v>
      </c>
      <c r="G219" s="213"/>
      <c r="H219" s="213"/>
      <c r="I219" s="216"/>
      <c r="J219" s="227">
        <f>BK219</f>
        <v>0</v>
      </c>
      <c r="K219" s="213"/>
      <c r="L219" s="218"/>
      <c r="M219" s="219"/>
      <c r="N219" s="220"/>
      <c r="O219" s="220"/>
      <c r="P219" s="221">
        <f>SUM(P220:P221)</f>
        <v>0</v>
      </c>
      <c r="Q219" s="220"/>
      <c r="R219" s="221">
        <f>SUM(R220:R221)</f>
        <v>0</v>
      </c>
      <c r="S219" s="220"/>
      <c r="T219" s="222">
        <f>SUM(T220:T221)</f>
        <v>0</v>
      </c>
      <c r="U219" s="12"/>
      <c r="V219" s="12"/>
      <c r="W219" s="12"/>
      <c r="X219" s="12"/>
      <c r="Y219" s="12"/>
      <c r="Z219" s="12"/>
      <c r="AA219" s="12"/>
      <c r="AB219" s="12"/>
      <c r="AC219" s="12"/>
      <c r="AD219" s="12"/>
      <c r="AE219" s="12"/>
      <c r="AR219" s="223" t="s">
        <v>81</v>
      </c>
      <c r="AT219" s="224" t="s">
        <v>72</v>
      </c>
      <c r="AU219" s="224" t="s">
        <v>81</v>
      </c>
      <c r="AY219" s="223" t="s">
        <v>241</v>
      </c>
      <c r="BK219" s="225">
        <f>SUM(BK220:BK221)</f>
        <v>0</v>
      </c>
    </row>
    <row r="220" s="2" customFormat="1" ht="24.15" customHeight="1">
      <c r="A220" s="39"/>
      <c r="B220" s="40"/>
      <c r="C220" s="228" t="s">
        <v>396</v>
      </c>
      <c r="D220" s="228" t="s">
        <v>243</v>
      </c>
      <c r="E220" s="229" t="s">
        <v>528</v>
      </c>
      <c r="F220" s="230" t="s">
        <v>529</v>
      </c>
      <c r="G220" s="231" t="s">
        <v>246</v>
      </c>
      <c r="H220" s="232">
        <v>9</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247</v>
      </c>
      <c r="AT220" s="240" t="s">
        <v>243</v>
      </c>
      <c r="AU220" s="240" t="s">
        <v>83</v>
      </c>
      <c r="AY220" s="18" t="s">
        <v>241</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247</v>
      </c>
      <c r="BM220" s="240" t="s">
        <v>1139</v>
      </c>
    </row>
    <row r="221" s="2" customFormat="1">
      <c r="A221" s="39"/>
      <c r="B221" s="40"/>
      <c r="C221" s="41"/>
      <c r="D221" s="242" t="s">
        <v>248</v>
      </c>
      <c r="E221" s="41"/>
      <c r="F221" s="243" t="s">
        <v>529</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248</v>
      </c>
      <c r="AU221" s="18" t="s">
        <v>83</v>
      </c>
    </row>
    <row r="222" s="12" customFormat="1" ht="22.8" customHeight="1">
      <c r="A222" s="12"/>
      <c r="B222" s="212"/>
      <c r="C222" s="213"/>
      <c r="D222" s="214" t="s">
        <v>72</v>
      </c>
      <c r="E222" s="226" t="s">
        <v>254</v>
      </c>
      <c r="F222" s="226" t="s">
        <v>1140</v>
      </c>
      <c r="G222" s="213"/>
      <c r="H222" s="213"/>
      <c r="I222" s="216"/>
      <c r="J222" s="227">
        <f>BK222</f>
        <v>0</v>
      </c>
      <c r="K222" s="213"/>
      <c r="L222" s="218"/>
      <c r="M222" s="219"/>
      <c r="N222" s="220"/>
      <c r="O222" s="220"/>
      <c r="P222" s="221">
        <f>SUM(P223:P224)</f>
        <v>0</v>
      </c>
      <c r="Q222" s="220"/>
      <c r="R222" s="221">
        <f>SUM(R223:R224)</f>
        <v>2.3767764999999996</v>
      </c>
      <c r="S222" s="220"/>
      <c r="T222" s="222">
        <f>SUM(T223:T224)</f>
        <v>0</v>
      </c>
      <c r="U222" s="12"/>
      <c r="V222" s="12"/>
      <c r="W222" s="12"/>
      <c r="X222" s="12"/>
      <c r="Y222" s="12"/>
      <c r="Z222" s="12"/>
      <c r="AA222" s="12"/>
      <c r="AB222" s="12"/>
      <c r="AC222" s="12"/>
      <c r="AD222" s="12"/>
      <c r="AE222" s="12"/>
      <c r="AR222" s="223" t="s">
        <v>81</v>
      </c>
      <c r="AT222" s="224" t="s">
        <v>72</v>
      </c>
      <c r="AU222" s="224" t="s">
        <v>81</v>
      </c>
      <c r="AY222" s="223" t="s">
        <v>241</v>
      </c>
      <c r="BK222" s="225">
        <f>SUM(BK223:BK224)</f>
        <v>0</v>
      </c>
    </row>
    <row r="223" s="2" customFormat="1" ht="33" customHeight="1">
      <c r="A223" s="39"/>
      <c r="B223" s="40"/>
      <c r="C223" s="228" t="s">
        <v>326</v>
      </c>
      <c r="D223" s="228" t="s">
        <v>243</v>
      </c>
      <c r="E223" s="229" t="s">
        <v>1141</v>
      </c>
      <c r="F223" s="230" t="s">
        <v>1142</v>
      </c>
      <c r="G223" s="231" t="s">
        <v>246</v>
      </c>
      <c r="H223" s="232">
        <v>0.94999999999999996</v>
      </c>
      <c r="I223" s="233"/>
      <c r="J223" s="234">
        <f>ROUND(I223*H223,2)</f>
        <v>0</v>
      </c>
      <c r="K223" s="235"/>
      <c r="L223" s="45"/>
      <c r="M223" s="236" t="s">
        <v>1</v>
      </c>
      <c r="N223" s="237" t="s">
        <v>38</v>
      </c>
      <c r="O223" s="92"/>
      <c r="P223" s="238">
        <f>O223*H223</f>
        <v>0</v>
      </c>
      <c r="Q223" s="238">
        <v>2.5018699999999998</v>
      </c>
      <c r="R223" s="238">
        <f>Q223*H223</f>
        <v>2.3767764999999996</v>
      </c>
      <c r="S223" s="238">
        <v>0</v>
      </c>
      <c r="T223" s="239">
        <f>S223*H223</f>
        <v>0</v>
      </c>
      <c r="U223" s="39"/>
      <c r="V223" s="39"/>
      <c r="W223" s="39"/>
      <c r="X223" s="39"/>
      <c r="Y223" s="39"/>
      <c r="Z223" s="39"/>
      <c r="AA223" s="39"/>
      <c r="AB223" s="39"/>
      <c r="AC223" s="39"/>
      <c r="AD223" s="39"/>
      <c r="AE223" s="39"/>
      <c r="AR223" s="240" t="s">
        <v>247</v>
      </c>
      <c r="AT223" s="240" t="s">
        <v>243</v>
      </c>
      <c r="AU223" s="240" t="s">
        <v>83</v>
      </c>
      <c r="AY223" s="18" t="s">
        <v>241</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247</v>
      </c>
      <c r="BM223" s="240" t="s">
        <v>1143</v>
      </c>
    </row>
    <row r="224" s="2" customFormat="1">
      <c r="A224" s="39"/>
      <c r="B224" s="40"/>
      <c r="C224" s="41"/>
      <c r="D224" s="242" t="s">
        <v>248</v>
      </c>
      <c r="E224" s="41"/>
      <c r="F224" s="243" t="s">
        <v>1142</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248</v>
      </c>
      <c r="AU224" s="18" t="s">
        <v>83</v>
      </c>
    </row>
    <row r="225" s="12" customFormat="1" ht="22.8" customHeight="1">
      <c r="A225" s="12"/>
      <c r="B225" s="212"/>
      <c r="C225" s="213"/>
      <c r="D225" s="214" t="s">
        <v>72</v>
      </c>
      <c r="E225" s="226" t="s">
        <v>276</v>
      </c>
      <c r="F225" s="226" t="s">
        <v>1144</v>
      </c>
      <c r="G225" s="213"/>
      <c r="H225" s="213"/>
      <c r="I225" s="216"/>
      <c r="J225" s="227">
        <f>BK225</f>
        <v>0</v>
      </c>
      <c r="K225" s="213"/>
      <c r="L225" s="218"/>
      <c r="M225" s="219"/>
      <c r="N225" s="220"/>
      <c r="O225" s="220"/>
      <c r="P225" s="221">
        <f>SUM(P226:P231)</f>
        <v>0</v>
      </c>
      <c r="Q225" s="220"/>
      <c r="R225" s="221">
        <f>SUM(R226:R231)</f>
        <v>0</v>
      </c>
      <c r="S225" s="220"/>
      <c r="T225" s="222">
        <f>SUM(T226:T231)</f>
        <v>0</v>
      </c>
      <c r="U225" s="12"/>
      <c r="V225" s="12"/>
      <c r="W225" s="12"/>
      <c r="X225" s="12"/>
      <c r="Y225" s="12"/>
      <c r="Z225" s="12"/>
      <c r="AA225" s="12"/>
      <c r="AB225" s="12"/>
      <c r="AC225" s="12"/>
      <c r="AD225" s="12"/>
      <c r="AE225" s="12"/>
      <c r="AR225" s="223" t="s">
        <v>81</v>
      </c>
      <c r="AT225" s="224" t="s">
        <v>72</v>
      </c>
      <c r="AU225" s="224" t="s">
        <v>81</v>
      </c>
      <c r="AY225" s="223" t="s">
        <v>241</v>
      </c>
      <c r="BK225" s="225">
        <f>SUM(BK226:BK231)</f>
        <v>0</v>
      </c>
    </row>
    <row r="226" s="2" customFormat="1" ht="24.15" customHeight="1">
      <c r="A226" s="39"/>
      <c r="B226" s="40"/>
      <c r="C226" s="228" t="s">
        <v>402</v>
      </c>
      <c r="D226" s="228" t="s">
        <v>243</v>
      </c>
      <c r="E226" s="229" t="s">
        <v>1145</v>
      </c>
      <c r="F226" s="230" t="s">
        <v>1146</v>
      </c>
      <c r="G226" s="231" t="s">
        <v>263</v>
      </c>
      <c r="H226" s="232">
        <v>2</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247</v>
      </c>
      <c r="AT226" s="240" t="s">
        <v>243</v>
      </c>
      <c r="AU226" s="240" t="s">
        <v>83</v>
      </c>
      <c r="AY226" s="18" t="s">
        <v>241</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247</v>
      </c>
      <c r="BM226" s="240" t="s">
        <v>1147</v>
      </c>
    </row>
    <row r="227" s="2" customFormat="1">
      <c r="A227" s="39"/>
      <c r="B227" s="40"/>
      <c r="C227" s="41"/>
      <c r="D227" s="242" t="s">
        <v>248</v>
      </c>
      <c r="E227" s="41"/>
      <c r="F227" s="243" t="s">
        <v>1146</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248</v>
      </c>
      <c r="AU227" s="18" t="s">
        <v>83</v>
      </c>
    </row>
    <row r="228" s="2" customFormat="1" ht="16.5" customHeight="1">
      <c r="A228" s="39"/>
      <c r="B228" s="40"/>
      <c r="C228" s="228" t="s">
        <v>329</v>
      </c>
      <c r="D228" s="228" t="s">
        <v>243</v>
      </c>
      <c r="E228" s="229" t="s">
        <v>1148</v>
      </c>
      <c r="F228" s="230" t="s">
        <v>1149</v>
      </c>
      <c r="G228" s="231" t="s">
        <v>246</v>
      </c>
      <c r="H228" s="232">
        <v>6.4199999999999999</v>
      </c>
      <c r="I228" s="233"/>
      <c r="J228" s="234">
        <f>ROUND(I228*H228,2)</f>
        <v>0</v>
      </c>
      <c r="K228" s="235"/>
      <c r="L228" s="45"/>
      <c r="M228" s="236" t="s">
        <v>1</v>
      </c>
      <c r="N228" s="23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247</v>
      </c>
      <c r="AT228" s="240" t="s">
        <v>243</v>
      </c>
      <c r="AU228" s="240" t="s">
        <v>83</v>
      </c>
      <c r="AY228" s="18" t="s">
        <v>241</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247</v>
      </c>
      <c r="BM228" s="240" t="s">
        <v>1150</v>
      </c>
    </row>
    <row r="229" s="2" customFormat="1">
      <c r="A229" s="39"/>
      <c r="B229" s="40"/>
      <c r="C229" s="41"/>
      <c r="D229" s="242" t="s">
        <v>248</v>
      </c>
      <c r="E229" s="41"/>
      <c r="F229" s="243" t="s">
        <v>1149</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248</v>
      </c>
      <c r="AU229" s="18" t="s">
        <v>83</v>
      </c>
    </row>
    <row r="230" s="2" customFormat="1" ht="24.15" customHeight="1">
      <c r="A230" s="39"/>
      <c r="B230" s="40"/>
      <c r="C230" s="228" t="s">
        <v>409</v>
      </c>
      <c r="D230" s="228" t="s">
        <v>243</v>
      </c>
      <c r="E230" s="229" t="s">
        <v>1151</v>
      </c>
      <c r="F230" s="230" t="s">
        <v>1152</v>
      </c>
      <c r="G230" s="231" t="s">
        <v>263</v>
      </c>
      <c r="H230" s="232">
        <v>2</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247</v>
      </c>
      <c r="AT230" s="240" t="s">
        <v>243</v>
      </c>
      <c r="AU230" s="240" t="s">
        <v>83</v>
      </c>
      <c r="AY230" s="18" t="s">
        <v>241</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247</v>
      </c>
      <c r="BM230" s="240" t="s">
        <v>1153</v>
      </c>
    </row>
    <row r="231" s="2" customFormat="1">
      <c r="A231" s="39"/>
      <c r="B231" s="40"/>
      <c r="C231" s="41"/>
      <c r="D231" s="242" t="s">
        <v>248</v>
      </c>
      <c r="E231" s="41"/>
      <c r="F231" s="243" t="s">
        <v>1152</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248</v>
      </c>
      <c r="AU231" s="18" t="s">
        <v>83</v>
      </c>
    </row>
    <row r="232" s="12" customFormat="1" ht="25.92" customHeight="1">
      <c r="A232" s="12"/>
      <c r="B232" s="212"/>
      <c r="C232" s="213"/>
      <c r="D232" s="214" t="s">
        <v>72</v>
      </c>
      <c r="E232" s="215" t="s">
        <v>531</v>
      </c>
      <c r="F232" s="215" t="s">
        <v>532</v>
      </c>
      <c r="G232" s="213"/>
      <c r="H232" s="213"/>
      <c r="I232" s="216"/>
      <c r="J232" s="217">
        <f>BK232</f>
        <v>0</v>
      </c>
      <c r="K232" s="213"/>
      <c r="L232" s="218"/>
      <c r="M232" s="219"/>
      <c r="N232" s="220"/>
      <c r="O232" s="220"/>
      <c r="P232" s="221">
        <f>P233</f>
        <v>0</v>
      </c>
      <c r="Q232" s="220"/>
      <c r="R232" s="221">
        <f>R233</f>
        <v>0</v>
      </c>
      <c r="S232" s="220"/>
      <c r="T232" s="222">
        <f>T233</f>
        <v>0</v>
      </c>
      <c r="U232" s="12"/>
      <c r="V232" s="12"/>
      <c r="W232" s="12"/>
      <c r="X232" s="12"/>
      <c r="Y232" s="12"/>
      <c r="Z232" s="12"/>
      <c r="AA232" s="12"/>
      <c r="AB232" s="12"/>
      <c r="AC232" s="12"/>
      <c r="AD232" s="12"/>
      <c r="AE232" s="12"/>
      <c r="AR232" s="223" t="s">
        <v>83</v>
      </c>
      <c r="AT232" s="224" t="s">
        <v>72</v>
      </c>
      <c r="AU232" s="224" t="s">
        <v>73</v>
      </c>
      <c r="AY232" s="223" t="s">
        <v>241</v>
      </c>
      <c r="BK232" s="225">
        <f>BK233</f>
        <v>0</v>
      </c>
    </row>
    <row r="233" s="12" customFormat="1" ht="22.8" customHeight="1">
      <c r="A233" s="12"/>
      <c r="B233" s="212"/>
      <c r="C233" s="213"/>
      <c r="D233" s="214" t="s">
        <v>72</v>
      </c>
      <c r="E233" s="226" t="s">
        <v>533</v>
      </c>
      <c r="F233" s="226" t="s">
        <v>534</v>
      </c>
      <c r="G233" s="213"/>
      <c r="H233" s="213"/>
      <c r="I233" s="216"/>
      <c r="J233" s="227">
        <f>BK233</f>
        <v>0</v>
      </c>
      <c r="K233" s="213"/>
      <c r="L233" s="218"/>
      <c r="M233" s="219"/>
      <c r="N233" s="220"/>
      <c r="O233" s="220"/>
      <c r="P233" s="221">
        <f>SUM(P234:P239)</f>
        <v>0</v>
      </c>
      <c r="Q233" s="220"/>
      <c r="R233" s="221">
        <f>SUM(R234:R239)</f>
        <v>0</v>
      </c>
      <c r="S233" s="220"/>
      <c r="T233" s="222">
        <f>SUM(T234:T239)</f>
        <v>0</v>
      </c>
      <c r="U233" s="12"/>
      <c r="V233" s="12"/>
      <c r="W233" s="12"/>
      <c r="X233" s="12"/>
      <c r="Y233" s="12"/>
      <c r="Z233" s="12"/>
      <c r="AA233" s="12"/>
      <c r="AB233" s="12"/>
      <c r="AC233" s="12"/>
      <c r="AD233" s="12"/>
      <c r="AE233" s="12"/>
      <c r="AR233" s="223" t="s">
        <v>83</v>
      </c>
      <c r="AT233" s="224" t="s">
        <v>72</v>
      </c>
      <c r="AU233" s="224" t="s">
        <v>81</v>
      </c>
      <c r="AY233" s="223" t="s">
        <v>241</v>
      </c>
      <c r="BK233" s="225">
        <f>SUM(BK234:BK239)</f>
        <v>0</v>
      </c>
    </row>
    <row r="234" s="2" customFormat="1" ht="24.15" customHeight="1">
      <c r="A234" s="39"/>
      <c r="B234" s="40"/>
      <c r="C234" s="228" t="s">
        <v>333</v>
      </c>
      <c r="D234" s="228" t="s">
        <v>243</v>
      </c>
      <c r="E234" s="229" t="s">
        <v>1154</v>
      </c>
      <c r="F234" s="230" t="s">
        <v>1155</v>
      </c>
      <c r="G234" s="231" t="s">
        <v>267</v>
      </c>
      <c r="H234" s="232">
        <v>30</v>
      </c>
      <c r="I234" s="233"/>
      <c r="J234" s="234">
        <f>ROUND(I234*H234,2)</f>
        <v>0</v>
      </c>
      <c r="K234" s="235"/>
      <c r="L234" s="45"/>
      <c r="M234" s="236" t="s">
        <v>1</v>
      </c>
      <c r="N234" s="23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275</v>
      </c>
      <c r="AT234" s="240" t="s">
        <v>243</v>
      </c>
      <c r="AU234" s="240" t="s">
        <v>83</v>
      </c>
      <c r="AY234" s="18" t="s">
        <v>241</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275</v>
      </c>
      <c r="BM234" s="240" t="s">
        <v>1156</v>
      </c>
    </row>
    <row r="235" s="2" customFormat="1">
      <c r="A235" s="39"/>
      <c r="B235" s="40"/>
      <c r="C235" s="41"/>
      <c r="D235" s="242" t="s">
        <v>248</v>
      </c>
      <c r="E235" s="41"/>
      <c r="F235" s="243" t="s">
        <v>1155</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248</v>
      </c>
      <c r="AU235" s="18" t="s">
        <v>83</v>
      </c>
    </row>
    <row r="236" s="2" customFormat="1" ht="37.8" customHeight="1">
      <c r="A236" s="39"/>
      <c r="B236" s="40"/>
      <c r="C236" s="228" t="s">
        <v>416</v>
      </c>
      <c r="D236" s="228" t="s">
        <v>243</v>
      </c>
      <c r="E236" s="229" t="s">
        <v>576</v>
      </c>
      <c r="F236" s="230" t="s">
        <v>577</v>
      </c>
      <c r="G236" s="231" t="s">
        <v>538</v>
      </c>
      <c r="H236" s="232">
        <v>3</v>
      </c>
      <c r="I236" s="233"/>
      <c r="J236" s="234">
        <f>ROUND(I236*H236,2)</f>
        <v>0</v>
      </c>
      <c r="K236" s="235"/>
      <c r="L236" s="45"/>
      <c r="M236" s="236" t="s">
        <v>1</v>
      </c>
      <c r="N236" s="23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275</v>
      </c>
      <c r="AT236" s="240" t="s">
        <v>243</v>
      </c>
      <c r="AU236" s="240" t="s">
        <v>83</v>
      </c>
      <c r="AY236" s="18" t="s">
        <v>241</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275</v>
      </c>
      <c r="BM236" s="240" t="s">
        <v>1157</v>
      </c>
    </row>
    <row r="237" s="2" customFormat="1">
      <c r="A237" s="39"/>
      <c r="B237" s="40"/>
      <c r="C237" s="41"/>
      <c r="D237" s="242" t="s">
        <v>248</v>
      </c>
      <c r="E237" s="41"/>
      <c r="F237" s="243" t="s">
        <v>577</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248</v>
      </c>
      <c r="AU237" s="18" t="s">
        <v>83</v>
      </c>
    </row>
    <row r="238" s="2" customFormat="1" ht="37.8" customHeight="1">
      <c r="A238" s="39"/>
      <c r="B238" s="40"/>
      <c r="C238" s="228" t="s">
        <v>336</v>
      </c>
      <c r="D238" s="228" t="s">
        <v>243</v>
      </c>
      <c r="E238" s="229" t="s">
        <v>580</v>
      </c>
      <c r="F238" s="230" t="s">
        <v>581</v>
      </c>
      <c r="G238" s="231" t="s">
        <v>538</v>
      </c>
      <c r="H238" s="232">
        <v>3</v>
      </c>
      <c r="I238" s="233"/>
      <c r="J238" s="234">
        <f>ROUND(I238*H238,2)</f>
        <v>0</v>
      </c>
      <c r="K238" s="235"/>
      <c r="L238" s="45"/>
      <c r="M238" s="236" t="s">
        <v>1</v>
      </c>
      <c r="N238" s="237" t="s">
        <v>38</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275</v>
      </c>
      <c r="AT238" s="240" t="s">
        <v>243</v>
      </c>
      <c r="AU238" s="240" t="s">
        <v>83</v>
      </c>
      <c r="AY238" s="18" t="s">
        <v>241</v>
      </c>
      <c r="BE238" s="241">
        <f>IF(N238="základní",J238,0)</f>
        <v>0</v>
      </c>
      <c r="BF238" s="241">
        <f>IF(N238="snížená",J238,0)</f>
        <v>0</v>
      </c>
      <c r="BG238" s="241">
        <f>IF(N238="zákl. přenesená",J238,0)</f>
        <v>0</v>
      </c>
      <c r="BH238" s="241">
        <f>IF(N238="sníž. přenesená",J238,0)</f>
        <v>0</v>
      </c>
      <c r="BI238" s="241">
        <f>IF(N238="nulová",J238,0)</f>
        <v>0</v>
      </c>
      <c r="BJ238" s="18" t="s">
        <v>81</v>
      </c>
      <c r="BK238" s="241">
        <f>ROUND(I238*H238,2)</f>
        <v>0</v>
      </c>
      <c r="BL238" s="18" t="s">
        <v>275</v>
      </c>
      <c r="BM238" s="240" t="s">
        <v>1158</v>
      </c>
    </row>
    <row r="239" s="2" customFormat="1">
      <c r="A239" s="39"/>
      <c r="B239" s="40"/>
      <c r="C239" s="41"/>
      <c r="D239" s="242" t="s">
        <v>248</v>
      </c>
      <c r="E239" s="41"/>
      <c r="F239" s="243" t="s">
        <v>581</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248</v>
      </c>
      <c r="AU239" s="18" t="s">
        <v>83</v>
      </c>
    </row>
    <row r="240" s="12" customFormat="1" ht="25.92" customHeight="1">
      <c r="A240" s="12"/>
      <c r="B240" s="212"/>
      <c r="C240" s="213"/>
      <c r="D240" s="214" t="s">
        <v>72</v>
      </c>
      <c r="E240" s="215" t="s">
        <v>260</v>
      </c>
      <c r="F240" s="215" t="s">
        <v>593</v>
      </c>
      <c r="G240" s="213"/>
      <c r="H240" s="213"/>
      <c r="I240" s="216"/>
      <c r="J240" s="217">
        <f>BK240</f>
        <v>0</v>
      </c>
      <c r="K240" s="213"/>
      <c r="L240" s="218"/>
      <c r="M240" s="219"/>
      <c r="N240" s="220"/>
      <c r="O240" s="220"/>
      <c r="P240" s="221">
        <v>0</v>
      </c>
      <c r="Q240" s="220"/>
      <c r="R240" s="221">
        <v>0</v>
      </c>
      <c r="S240" s="220"/>
      <c r="T240" s="222">
        <v>0</v>
      </c>
      <c r="U240" s="12"/>
      <c r="V240" s="12"/>
      <c r="W240" s="12"/>
      <c r="X240" s="12"/>
      <c r="Y240" s="12"/>
      <c r="Z240" s="12"/>
      <c r="AA240" s="12"/>
      <c r="AB240" s="12"/>
      <c r="AC240" s="12"/>
      <c r="AD240" s="12"/>
      <c r="AE240" s="12"/>
      <c r="AR240" s="223" t="s">
        <v>251</v>
      </c>
      <c r="AT240" s="224" t="s">
        <v>72</v>
      </c>
      <c r="AU240" s="224" t="s">
        <v>73</v>
      </c>
      <c r="AY240" s="223" t="s">
        <v>241</v>
      </c>
      <c r="BK240" s="225">
        <v>0</v>
      </c>
    </row>
    <row r="241" s="12" customFormat="1" ht="25.92" customHeight="1">
      <c r="A241" s="12"/>
      <c r="B241" s="212"/>
      <c r="C241" s="213"/>
      <c r="D241" s="214" t="s">
        <v>72</v>
      </c>
      <c r="E241" s="215" t="s">
        <v>1159</v>
      </c>
      <c r="F241" s="215" t="s">
        <v>1160</v>
      </c>
      <c r="G241" s="213"/>
      <c r="H241" s="213"/>
      <c r="I241" s="216"/>
      <c r="J241" s="217">
        <f>BK241</f>
        <v>0</v>
      </c>
      <c r="K241" s="213"/>
      <c r="L241" s="218"/>
      <c r="M241" s="219"/>
      <c r="N241" s="220"/>
      <c r="O241" s="220"/>
      <c r="P241" s="221">
        <f>SUM(P242:P251)</f>
        <v>0</v>
      </c>
      <c r="Q241" s="220"/>
      <c r="R241" s="221">
        <f>SUM(R242:R251)</f>
        <v>0</v>
      </c>
      <c r="S241" s="220"/>
      <c r="T241" s="222">
        <f>SUM(T242:T251)</f>
        <v>0</v>
      </c>
      <c r="U241" s="12"/>
      <c r="V241" s="12"/>
      <c r="W241" s="12"/>
      <c r="X241" s="12"/>
      <c r="Y241" s="12"/>
      <c r="Z241" s="12"/>
      <c r="AA241" s="12"/>
      <c r="AB241" s="12"/>
      <c r="AC241" s="12"/>
      <c r="AD241" s="12"/>
      <c r="AE241" s="12"/>
      <c r="AR241" s="223" t="s">
        <v>247</v>
      </c>
      <c r="AT241" s="224" t="s">
        <v>72</v>
      </c>
      <c r="AU241" s="224" t="s">
        <v>73</v>
      </c>
      <c r="AY241" s="223" t="s">
        <v>241</v>
      </c>
      <c r="BK241" s="225">
        <f>SUM(BK242:BK251)</f>
        <v>0</v>
      </c>
    </row>
    <row r="242" s="2" customFormat="1" ht="16.5" customHeight="1">
      <c r="A242" s="39"/>
      <c r="B242" s="40"/>
      <c r="C242" s="228" t="s">
        <v>423</v>
      </c>
      <c r="D242" s="228" t="s">
        <v>243</v>
      </c>
      <c r="E242" s="229" t="s">
        <v>1161</v>
      </c>
      <c r="F242" s="230" t="s">
        <v>1162</v>
      </c>
      <c r="G242" s="231" t="s">
        <v>1163</v>
      </c>
      <c r="H242" s="232">
        <v>32</v>
      </c>
      <c r="I242" s="233"/>
      <c r="J242" s="234">
        <f>ROUND(I242*H242,2)</f>
        <v>0</v>
      </c>
      <c r="K242" s="235"/>
      <c r="L242" s="45"/>
      <c r="M242" s="236" t="s">
        <v>1</v>
      </c>
      <c r="N242" s="237" t="s">
        <v>38</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1164</v>
      </c>
      <c r="AT242" s="240" t="s">
        <v>243</v>
      </c>
      <c r="AU242" s="240" t="s">
        <v>81</v>
      </c>
      <c r="AY242" s="18" t="s">
        <v>241</v>
      </c>
      <c r="BE242" s="241">
        <f>IF(N242="základní",J242,0)</f>
        <v>0</v>
      </c>
      <c r="BF242" s="241">
        <f>IF(N242="snížená",J242,0)</f>
        <v>0</v>
      </c>
      <c r="BG242" s="241">
        <f>IF(N242="zákl. přenesená",J242,0)</f>
        <v>0</v>
      </c>
      <c r="BH242" s="241">
        <f>IF(N242="sníž. přenesená",J242,0)</f>
        <v>0</v>
      </c>
      <c r="BI242" s="241">
        <f>IF(N242="nulová",J242,0)</f>
        <v>0</v>
      </c>
      <c r="BJ242" s="18" t="s">
        <v>81</v>
      </c>
      <c r="BK242" s="241">
        <f>ROUND(I242*H242,2)</f>
        <v>0</v>
      </c>
      <c r="BL242" s="18" t="s">
        <v>1164</v>
      </c>
      <c r="BM242" s="240" t="s">
        <v>1165</v>
      </c>
    </row>
    <row r="243" s="2" customFormat="1">
      <c r="A243" s="39"/>
      <c r="B243" s="40"/>
      <c r="C243" s="41"/>
      <c r="D243" s="242" t="s">
        <v>248</v>
      </c>
      <c r="E243" s="41"/>
      <c r="F243" s="243" t="s">
        <v>1162</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248</v>
      </c>
      <c r="AU243" s="18" t="s">
        <v>81</v>
      </c>
    </row>
    <row r="244" s="2" customFormat="1" ht="16.5" customHeight="1">
      <c r="A244" s="39"/>
      <c r="B244" s="40"/>
      <c r="C244" s="228" t="s">
        <v>340</v>
      </c>
      <c r="D244" s="228" t="s">
        <v>243</v>
      </c>
      <c r="E244" s="229" t="s">
        <v>1166</v>
      </c>
      <c r="F244" s="230" t="s">
        <v>1167</v>
      </c>
      <c r="G244" s="231" t="s">
        <v>1163</v>
      </c>
      <c r="H244" s="232">
        <v>16</v>
      </c>
      <c r="I244" s="233"/>
      <c r="J244" s="234">
        <f>ROUND(I244*H244,2)</f>
        <v>0</v>
      </c>
      <c r="K244" s="235"/>
      <c r="L244" s="45"/>
      <c r="M244" s="236" t="s">
        <v>1</v>
      </c>
      <c r="N244" s="237" t="s">
        <v>38</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1164</v>
      </c>
      <c r="AT244" s="240" t="s">
        <v>243</v>
      </c>
      <c r="AU244" s="240" t="s">
        <v>81</v>
      </c>
      <c r="AY244" s="18" t="s">
        <v>241</v>
      </c>
      <c r="BE244" s="241">
        <f>IF(N244="základní",J244,0)</f>
        <v>0</v>
      </c>
      <c r="BF244" s="241">
        <f>IF(N244="snížená",J244,0)</f>
        <v>0</v>
      </c>
      <c r="BG244" s="241">
        <f>IF(N244="zákl. přenesená",J244,0)</f>
        <v>0</v>
      </c>
      <c r="BH244" s="241">
        <f>IF(N244="sníž. přenesená",J244,0)</f>
        <v>0</v>
      </c>
      <c r="BI244" s="241">
        <f>IF(N244="nulová",J244,0)</f>
        <v>0</v>
      </c>
      <c r="BJ244" s="18" t="s">
        <v>81</v>
      </c>
      <c r="BK244" s="241">
        <f>ROUND(I244*H244,2)</f>
        <v>0</v>
      </c>
      <c r="BL244" s="18" t="s">
        <v>1164</v>
      </c>
      <c r="BM244" s="240" t="s">
        <v>1168</v>
      </c>
    </row>
    <row r="245" s="2" customFormat="1">
      <c r="A245" s="39"/>
      <c r="B245" s="40"/>
      <c r="C245" s="41"/>
      <c r="D245" s="242" t="s">
        <v>248</v>
      </c>
      <c r="E245" s="41"/>
      <c r="F245" s="243" t="s">
        <v>1167</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248</v>
      </c>
      <c r="AU245" s="18" t="s">
        <v>81</v>
      </c>
    </row>
    <row r="246" s="2" customFormat="1" ht="16.5" customHeight="1">
      <c r="A246" s="39"/>
      <c r="B246" s="40"/>
      <c r="C246" s="228" t="s">
        <v>431</v>
      </c>
      <c r="D246" s="228" t="s">
        <v>243</v>
      </c>
      <c r="E246" s="229" t="s">
        <v>1169</v>
      </c>
      <c r="F246" s="230" t="s">
        <v>1170</v>
      </c>
      <c r="G246" s="231" t="s">
        <v>1163</v>
      </c>
      <c r="H246" s="232">
        <v>46</v>
      </c>
      <c r="I246" s="233"/>
      <c r="J246" s="234">
        <f>ROUND(I246*H246,2)</f>
        <v>0</v>
      </c>
      <c r="K246" s="235"/>
      <c r="L246" s="45"/>
      <c r="M246" s="236" t="s">
        <v>1</v>
      </c>
      <c r="N246" s="237" t="s">
        <v>38</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1164</v>
      </c>
      <c r="AT246" s="240" t="s">
        <v>243</v>
      </c>
      <c r="AU246" s="240" t="s">
        <v>81</v>
      </c>
      <c r="AY246" s="18" t="s">
        <v>241</v>
      </c>
      <c r="BE246" s="241">
        <f>IF(N246="základní",J246,0)</f>
        <v>0</v>
      </c>
      <c r="BF246" s="241">
        <f>IF(N246="snížená",J246,0)</f>
        <v>0</v>
      </c>
      <c r="BG246" s="241">
        <f>IF(N246="zákl. přenesená",J246,0)</f>
        <v>0</v>
      </c>
      <c r="BH246" s="241">
        <f>IF(N246="sníž. přenesená",J246,0)</f>
        <v>0</v>
      </c>
      <c r="BI246" s="241">
        <f>IF(N246="nulová",J246,0)</f>
        <v>0</v>
      </c>
      <c r="BJ246" s="18" t="s">
        <v>81</v>
      </c>
      <c r="BK246" s="241">
        <f>ROUND(I246*H246,2)</f>
        <v>0</v>
      </c>
      <c r="BL246" s="18" t="s">
        <v>1164</v>
      </c>
      <c r="BM246" s="240" t="s">
        <v>1171</v>
      </c>
    </row>
    <row r="247" s="2" customFormat="1">
      <c r="A247" s="39"/>
      <c r="B247" s="40"/>
      <c r="C247" s="41"/>
      <c r="D247" s="242" t="s">
        <v>248</v>
      </c>
      <c r="E247" s="41"/>
      <c r="F247" s="243" t="s">
        <v>1170</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248</v>
      </c>
      <c r="AU247" s="18" t="s">
        <v>81</v>
      </c>
    </row>
    <row r="248" s="2" customFormat="1" ht="16.5" customHeight="1">
      <c r="A248" s="39"/>
      <c r="B248" s="40"/>
      <c r="C248" s="228" t="s">
        <v>343</v>
      </c>
      <c r="D248" s="228" t="s">
        <v>243</v>
      </c>
      <c r="E248" s="229" t="s">
        <v>1172</v>
      </c>
      <c r="F248" s="230" t="s">
        <v>1173</v>
      </c>
      <c r="G248" s="231" t="s">
        <v>1163</v>
      </c>
      <c r="H248" s="232">
        <v>34</v>
      </c>
      <c r="I248" s="233"/>
      <c r="J248" s="234">
        <f>ROUND(I248*H248,2)</f>
        <v>0</v>
      </c>
      <c r="K248" s="235"/>
      <c r="L248" s="45"/>
      <c r="M248" s="236" t="s">
        <v>1</v>
      </c>
      <c r="N248" s="237" t="s">
        <v>38</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1164</v>
      </c>
      <c r="AT248" s="240" t="s">
        <v>243</v>
      </c>
      <c r="AU248" s="240" t="s">
        <v>81</v>
      </c>
      <c r="AY248" s="18" t="s">
        <v>241</v>
      </c>
      <c r="BE248" s="241">
        <f>IF(N248="základní",J248,0)</f>
        <v>0</v>
      </c>
      <c r="BF248" s="241">
        <f>IF(N248="snížená",J248,0)</f>
        <v>0</v>
      </c>
      <c r="BG248" s="241">
        <f>IF(N248="zákl. přenesená",J248,0)</f>
        <v>0</v>
      </c>
      <c r="BH248" s="241">
        <f>IF(N248="sníž. přenesená",J248,0)</f>
        <v>0</v>
      </c>
      <c r="BI248" s="241">
        <f>IF(N248="nulová",J248,0)</f>
        <v>0</v>
      </c>
      <c r="BJ248" s="18" t="s">
        <v>81</v>
      </c>
      <c r="BK248" s="241">
        <f>ROUND(I248*H248,2)</f>
        <v>0</v>
      </c>
      <c r="BL248" s="18" t="s">
        <v>1164</v>
      </c>
      <c r="BM248" s="240" t="s">
        <v>1174</v>
      </c>
    </row>
    <row r="249" s="2" customFormat="1">
      <c r="A249" s="39"/>
      <c r="B249" s="40"/>
      <c r="C249" s="41"/>
      <c r="D249" s="242" t="s">
        <v>248</v>
      </c>
      <c r="E249" s="41"/>
      <c r="F249" s="243" t="s">
        <v>1173</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248</v>
      </c>
      <c r="AU249" s="18" t="s">
        <v>81</v>
      </c>
    </row>
    <row r="250" s="2" customFormat="1" ht="16.5" customHeight="1">
      <c r="A250" s="39"/>
      <c r="B250" s="40"/>
      <c r="C250" s="228" t="s">
        <v>440</v>
      </c>
      <c r="D250" s="228" t="s">
        <v>243</v>
      </c>
      <c r="E250" s="229" t="s">
        <v>1175</v>
      </c>
      <c r="F250" s="230" t="s">
        <v>1176</v>
      </c>
      <c r="G250" s="231" t="s">
        <v>1163</v>
      </c>
      <c r="H250" s="232">
        <v>34</v>
      </c>
      <c r="I250" s="233"/>
      <c r="J250" s="234">
        <f>ROUND(I250*H250,2)</f>
        <v>0</v>
      </c>
      <c r="K250" s="235"/>
      <c r="L250" s="45"/>
      <c r="M250" s="236" t="s">
        <v>1</v>
      </c>
      <c r="N250" s="237" t="s">
        <v>38</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1164</v>
      </c>
      <c r="AT250" s="240" t="s">
        <v>243</v>
      </c>
      <c r="AU250" s="240" t="s">
        <v>81</v>
      </c>
      <c r="AY250" s="18" t="s">
        <v>241</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1164</v>
      </c>
      <c r="BM250" s="240" t="s">
        <v>1177</v>
      </c>
    </row>
    <row r="251" s="2" customFormat="1">
      <c r="A251" s="39"/>
      <c r="B251" s="40"/>
      <c r="C251" s="41"/>
      <c r="D251" s="242" t="s">
        <v>248</v>
      </c>
      <c r="E251" s="41"/>
      <c r="F251" s="243" t="s">
        <v>1176</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248</v>
      </c>
      <c r="AU251" s="18" t="s">
        <v>81</v>
      </c>
    </row>
    <row r="252" s="12" customFormat="1" ht="25.92" customHeight="1">
      <c r="A252" s="12"/>
      <c r="B252" s="212"/>
      <c r="C252" s="213"/>
      <c r="D252" s="214" t="s">
        <v>72</v>
      </c>
      <c r="E252" s="215" t="s">
        <v>636</v>
      </c>
      <c r="F252" s="215" t="s">
        <v>637</v>
      </c>
      <c r="G252" s="213"/>
      <c r="H252" s="213"/>
      <c r="I252" s="216"/>
      <c r="J252" s="217">
        <f>BK252</f>
        <v>0</v>
      </c>
      <c r="K252" s="213"/>
      <c r="L252" s="218"/>
      <c r="M252" s="219"/>
      <c r="N252" s="220"/>
      <c r="O252" s="220"/>
      <c r="P252" s="221">
        <f>SUM(P253:P508)</f>
        <v>0</v>
      </c>
      <c r="Q252" s="220"/>
      <c r="R252" s="221">
        <f>SUM(R253:R508)</f>
        <v>9.9099849999999989</v>
      </c>
      <c r="S252" s="220"/>
      <c r="T252" s="222">
        <f>SUM(T253:T508)</f>
        <v>0</v>
      </c>
      <c r="U252" s="12"/>
      <c r="V252" s="12"/>
      <c r="W252" s="12"/>
      <c r="X252" s="12"/>
      <c r="Y252" s="12"/>
      <c r="Z252" s="12"/>
      <c r="AA252" s="12"/>
      <c r="AB252" s="12"/>
      <c r="AC252" s="12"/>
      <c r="AD252" s="12"/>
      <c r="AE252" s="12"/>
      <c r="AR252" s="223" t="s">
        <v>247</v>
      </c>
      <c r="AT252" s="224" t="s">
        <v>72</v>
      </c>
      <c r="AU252" s="224" t="s">
        <v>73</v>
      </c>
      <c r="AY252" s="223" t="s">
        <v>241</v>
      </c>
      <c r="BK252" s="225">
        <f>SUM(BK253:BK508)</f>
        <v>0</v>
      </c>
    </row>
    <row r="253" s="2" customFormat="1" ht="24.15" customHeight="1">
      <c r="A253" s="39"/>
      <c r="B253" s="40"/>
      <c r="C253" s="228" t="s">
        <v>347</v>
      </c>
      <c r="D253" s="228" t="s">
        <v>243</v>
      </c>
      <c r="E253" s="229" t="s">
        <v>1178</v>
      </c>
      <c r="F253" s="230" t="s">
        <v>1179</v>
      </c>
      <c r="G253" s="231" t="s">
        <v>1180</v>
      </c>
      <c r="H253" s="232">
        <v>1</v>
      </c>
      <c r="I253" s="233"/>
      <c r="J253" s="234">
        <f>ROUND(I253*H253,2)</f>
        <v>0</v>
      </c>
      <c r="K253" s="235"/>
      <c r="L253" s="45"/>
      <c r="M253" s="236" t="s">
        <v>1</v>
      </c>
      <c r="N253" s="237" t="s">
        <v>38</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1164</v>
      </c>
      <c r="AT253" s="240" t="s">
        <v>243</v>
      </c>
      <c r="AU253" s="240" t="s">
        <v>81</v>
      </c>
      <c r="AY253" s="18" t="s">
        <v>241</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1164</v>
      </c>
      <c r="BM253" s="240" t="s">
        <v>1181</v>
      </c>
    </row>
    <row r="254" s="2" customFormat="1">
      <c r="A254" s="39"/>
      <c r="B254" s="40"/>
      <c r="C254" s="41"/>
      <c r="D254" s="242" t="s">
        <v>248</v>
      </c>
      <c r="E254" s="41"/>
      <c r="F254" s="243" t="s">
        <v>1179</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248</v>
      </c>
      <c r="AU254" s="18" t="s">
        <v>81</v>
      </c>
    </row>
    <row r="255" s="2" customFormat="1" ht="33" customHeight="1">
      <c r="A255" s="39"/>
      <c r="B255" s="40"/>
      <c r="C255" s="228" t="s">
        <v>447</v>
      </c>
      <c r="D255" s="228" t="s">
        <v>243</v>
      </c>
      <c r="E255" s="229" t="s">
        <v>1182</v>
      </c>
      <c r="F255" s="230" t="s">
        <v>1183</v>
      </c>
      <c r="G255" s="231" t="s">
        <v>267</v>
      </c>
      <c r="H255" s="232">
        <v>25</v>
      </c>
      <c r="I255" s="233"/>
      <c r="J255" s="234">
        <f>ROUND(I255*H255,2)</f>
        <v>0</v>
      </c>
      <c r="K255" s="235"/>
      <c r="L255" s="45"/>
      <c r="M255" s="236" t="s">
        <v>1</v>
      </c>
      <c r="N255" s="237" t="s">
        <v>38</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1164</v>
      </c>
      <c r="AT255" s="240" t="s">
        <v>243</v>
      </c>
      <c r="AU255" s="240" t="s">
        <v>81</v>
      </c>
      <c r="AY255" s="18" t="s">
        <v>241</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1164</v>
      </c>
      <c r="BM255" s="240" t="s">
        <v>1184</v>
      </c>
    </row>
    <row r="256" s="2" customFormat="1">
      <c r="A256" s="39"/>
      <c r="B256" s="40"/>
      <c r="C256" s="41"/>
      <c r="D256" s="242" t="s">
        <v>248</v>
      </c>
      <c r="E256" s="41"/>
      <c r="F256" s="243" t="s">
        <v>1183</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248</v>
      </c>
      <c r="AU256" s="18" t="s">
        <v>81</v>
      </c>
    </row>
    <row r="257" s="2" customFormat="1" ht="24.15" customHeight="1">
      <c r="A257" s="39"/>
      <c r="B257" s="40"/>
      <c r="C257" s="228" t="s">
        <v>350</v>
      </c>
      <c r="D257" s="228" t="s">
        <v>243</v>
      </c>
      <c r="E257" s="229" t="s">
        <v>639</v>
      </c>
      <c r="F257" s="230" t="s">
        <v>640</v>
      </c>
      <c r="G257" s="231" t="s">
        <v>263</v>
      </c>
      <c r="H257" s="232">
        <v>24</v>
      </c>
      <c r="I257" s="233"/>
      <c r="J257" s="234">
        <f>ROUND(I257*H257,2)</f>
        <v>0</v>
      </c>
      <c r="K257" s="235"/>
      <c r="L257" s="45"/>
      <c r="M257" s="236" t="s">
        <v>1</v>
      </c>
      <c r="N257" s="237" t="s">
        <v>38</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1164</v>
      </c>
      <c r="AT257" s="240" t="s">
        <v>243</v>
      </c>
      <c r="AU257" s="240" t="s">
        <v>81</v>
      </c>
      <c r="AY257" s="18" t="s">
        <v>241</v>
      </c>
      <c r="BE257" s="241">
        <f>IF(N257="základní",J257,0)</f>
        <v>0</v>
      </c>
      <c r="BF257" s="241">
        <f>IF(N257="snížená",J257,0)</f>
        <v>0</v>
      </c>
      <c r="BG257" s="241">
        <f>IF(N257="zákl. přenesená",J257,0)</f>
        <v>0</v>
      </c>
      <c r="BH257" s="241">
        <f>IF(N257="sníž. přenesená",J257,0)</f>
        <v>0</v>
      </c>
      <c r="BI257" s="241">
        <f>IF(N257="nulová",J257,0)</f>
        <v>0</v>
      </c>
      <c r="BJ257" s="18" t="s">
        <v>81</v>
      </c>
      <c r="BK257" s="241">
        <f>ROUND(I257*H257,2)</f>
        <v>0</v>
      </c>
      <c r="BL257" s="18" t="s">
        <v>1164</v>
      </c>
      <c r="BM257" s="240" t="s">
        <v>1185</v>
      </c>
    </row>
    <row r="258" s="2" customFormat="1">
      <c r="A258" s="39"/>
      <c r="B258" s="40"/>
      <c r="C258" s="41"/>
      <c r="D258" s="242" t="s">
        <v>248</v>
      </c>
      <c r="E258" s="41"/>
      <c r="F258" s="243" t="s">
        <v>640</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248</v>
      </c>
      <c r="AU258" s="18" t="s">
        <v>81</v>
      </c>
    </row>
    <row r="259" s="2" customFormat="1" ht="44.25" customHeight="1">
      <c r="A259" s="39"/>
      <c r="B259" s="40"/>
      <c r="C259" s="228" t="s">
        <v>454</v>
      </c>
      <c r="D259" s="228" t="s">
        <v>243</v>
      </c>
      <c r="E259" s="229" t="s">
        <v>1186</v>
      </c>
      <c r="F259" s="230" t="s">
        <v>1187</v>
      </c>
      <c r="G259" s="231" t="s">
        <v>267</v>
      </c>
      <c r="H259" s="232">
        <v>150</v>
      </c>
      <c r="I259" s="233"/>
      <c r="J259" s="234">
        <f>ROUND(I259*H259,2)</f>
        <v>0</v>
      </c>
      <c r="K259" s="235"/>
      <c r="L259" s="45"/>
      <c r="M259" s="236" t="s">
        <v>1</v>
      </c>
      <c r="N259" s="237" t="s">
        <v>38</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1164</v>
      </c>
      <c r="AT259" s="240" t="s">
        <v>243</v>
      </c>
      <c r="AU259" s="240" t="s">
        <v>81</v>
      </c>
      <c r="AY259" s="18" t="s">
        <v>241</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1164</v>
      </c>
      <c r="BM259" s="240" t="s">
        <v>1188</v>
      </c>
    </row>
    <row r="260" s="2" customFormat="1">
      <c r="A260" s="39"/>
      <c r="B260" s="40"/>
      <c r="C260" s="41"/>
      <c r="D260" s="242" t="s">
        <v>248</v>
      </c>
      <c r="E260" s="41"/>
      <c r="F260" s="243" t="s">
        <v>1187</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248</v>
      </c>
      <c r="AU260" s="18" t="s">
        <v>81</v>
      </c>
    </row>
    <row r="261" s="2" customFormat="1" ht="16.5" customHeight="1">
      <c r="A261" s="39"/>
      <c r="B261" s="40"/>
      <c r="C261" s="228" t="s">
        <v>354</v>
      </c>
      <c r="D261" s="228" t="s">
        <v>243</v>
      </c>
      <c r="E261" s="229" t="s">
        <v>1189</v>
      </c>
      <c r="F261" s="230" t="s">
        <v>1190</v>
      </c>
      <c r="G261" s="231" t="s">
        <v>267</v>
      </c>
      <c r="H261" s="232">
        <v>82</v>
      </c>
      <c r="I261" s="233"/>
      <c r="J261" s="234">
        <f>ROUND(I261*H261,2)</f>
        <v>0</v>
      </c>
      <c r="K261" s="235"/>
      <c r="L261" s="45"/>
      <c r="M261" s="236" t="s">
        <v>1</v>
      </c>
      <c r="N261" s="237" t="s">
        <v>38</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1164</v>
      </c>
      <c r="AT261" s="240" t="s">
        <v>243</v>
      </c>
      <c r="AU261" s="240" t="s">
        <v>81</v>
      </c>
      <c r="AY261" s="18" t="s">
        <v>241</v>
      </c>
      <c r="BE261" s="241">
        <f>IF(N261="základní",J261,0)</f>
        <v>0</v>
      </c>
      <c r="BF261" s="241">
        <f>IF(N261="snížená",J261,0)</f>
        <v>0</v>
      </c>
      <c r="BG261" s="241">
        <f>IF(N261="zákl. přenesená",J261,0)</f>
        <v>0</v>
      </c>
      <c r="BH261" s="241">
        <f>IF(N261="sníž. přenesená",J261,0)</f>
        <v>0</v>
      </c>
      <c r="BI261" s="241">
        <f>IF(N261="nulová",J261,0)</f>
        <v>0</v>
      </c>
      <c r="BJ261" s="18" t="s">
        <v>81</v>
      </c>
      <c r="BK261" s="241">
        <f>ROUND(I261*H261,2)</f>
        <v>0</v>
      </c>
      <c r="BL261" s="18" t="s">
        <v>1164</v>
      </c>
      <c r="BM261" s="240" t="s">
        <v>1191</v>
      </c>
    </row>
    <row r="262" s="2" customFormat="1">
      <c r="A262" s="39"/>
      <c r="B262" s="40"/>
      <c r="C262" s="41"/>
      <c r="D262" s="242" t="s">
        <v>248</v>
      </c>
      <c r="E262" s="41"/>
      <c r="F262" s="243" t="s">
        <v>1190</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248</v>
      </c>
      <c r="AU262" s="18" t="s">
        <v>81</v>
      </c>
    </row>
    <row r="263" s="2" customFormat="1" ht="16.5" customHeight="1">
      <c r="A263" s="39"/>
      <c r="B263" s="40"/>
      <c r="C263" s="228" t="s">
        <v>463</v>
      </c>
      <c r="D263" s="228" t="s">
        <v>243</v>
      </c>
      <c r="E263" s="229" t="s">
        <v>1192</v>
      </c>
      <c r="F263" s="230" t="s">
        <v>1193</v>
      </c>
      <c r="G263" s="231" t="s">
        <v>267</v>
      </c>
      <c r="H263" s="232">
        <v>40</v>
      </c>
      <c r="I263" s="233"/>
      <c r="J263" s="234">
        <f>ROUND(I263*H263,2)</f>
        <v>0</v>
      </c>
      <c r="K263" s="235"/>
      <c r="L263" s="45"/>
      <c r="M263" s="236" t="s">
        <v>1</v>
      </c>
      <c r="N263" s="237" t="s">
        <v>38</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1164</v>
      </c>
      <c r="AT263" s="240" t="s">
        <v>243</v>
      </c>
      <c r="AU263" s="240" t="s">
        <v>81</v>
      </c>
      <c r="AY263" s="18" t="s">
        <v>241</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1164</v>
      </c>
      <c r="BM263" s="240" t="s">
        <v>1194</v>
      </c>
    </row>
    <row r="264" s="2" customFormat="1">
      <c r="A264" s="39"/>
      <c r="B264" s="40"/>
      <c r="C264" s="41"/>
      <c r="D264" s="242" t="s">
        <v>248</v>
      </c>
      <c r="E264" s="41"/>
      <c r="F264" s="243" t="s">
        <v>1193</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248</v>
      </c>
      <c r="AU264" s="18" t="s">
        <v>81</v>
      </c>
    </row>
    <row r="265" s="2" customFormat="1" ht="37.8" customHeight="1">
      <c r="A265" s="39"/>
      <c r="B265" s="40"/>
      <c r="C265" s="228" t="s">
        <v>357</v>
      </c>
      <c r="D265" s="228" t="s">
        <v>243</v>
      </c>
      <c r="E265" s="229" t="s">
        <v>1195</v>
      </c>
      <c r="F265" s="230" t="s">
        <v>1196</v>
      </c>
      <c r="G265" s="231" t="s">
        <v>263</v>
      </c>
      <c r="H265" s="232">
        <v>6</v>
      </c>
      <c r="I265" s="233"/>
      <c r="J265" s="234">
        <f>ROUND(I265*H265,2)</f>
        <v>0</v>
      </c>
      <c r="K265" s="235"/>
      <c r="L265" s="45"/>
      <c r="M265" s="236" t="s">
        <v>1</v>
      </c>
      <c r="N265" s="237" t="s">
        <v>38</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1164</v>
      </c>
      <c r="AT265" s="240" t="s">
        <v>243</v>
      </c>
      <c r="AU265" s="240" t="s">
        <v>81</v>
      </c>
      <c r="AY265" s="18" t="s">
        <v>241</v>
      </c>
      <c r="BE265" s="241">
        <f>IF(N265="základní",J265,0)</f>
        <v>0</v>
      </c>
      <c r="BF265" s="241">
        <f>IF(N265="snížená",J265,0)</f>
        <v>0</v>
      </c>
      <c r="BG265" s="241">
        <f>IF(N265="zákl. přenesená",J265,0)</f>
        <v>0</v>
      </c>
      <c r="BH265" s="241">
        <f>IF(N265="sníž. přenesená",J265,0)</f>
        <v>0</v>
      </c>
      <c r="BI265" s="241">
        <f>IF(N265="nulová",J265,0)</f>
        <v>0</v>
      </c>
      <c r="BJ265" s="18" t="s">
        <v>81</v>
      </c>
      <c r="BK265" s="241">
        <f>ROUND(I265*H265,2)</f>
        <v>0</v>
      </c>
      <c r="BL265" s="18" t="s">
        <v>1164</v>
      </c>
      <c r="BM265" s="240" t="s">
        <v>1197</v>
      </c>
    </row>
    <row r="266" s="2" customFormat="1">
      <c r="A266" s="39"/>
      <c r="B266" s="40"/>
      <c r="C266" s="41"/>
      <c r="D266" s="242" t="s">
        <v>248</v>
      </c>
      <c r="E266" s="41"/>
      <c r="F266" s="243" t="s">
        <v>1196</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248</v>
      </c>
      <c r="AU266" s="18" t="s">
        <v>81</v>
      </c>
    </row>
    <row r="267" s="2" customFormat="1" ht="37.8" customHeight="1">
      <c r="A267" s="39"/>
      <c r="B267" s="40"/>
      <c r="C267" s="228" t="s">
        <v>470</v>
      </c>
      <c r="D267" s="228" t="s">
        <v>243</v>
      </c>
      <c r="E267" s="229" t="s">
        <v>1198</v>
      </c>
      <c r="F267" s="230" t="s">
        <v>1199</v>
      </c>
      <c r="G267" s="231" t="s">
        <v>263</v>
      </c>
      <c r="H267" s="232">
        <v>5</v>
      </c>
      <c r="I267" s="233"/>
      <c r="J267" s="234">
        <f>ROUND(I267*H267,2)</f>
        <v>0</v>
      </c>
      <c r="K267" s="235"/>
      <c r="L267" s="45"/>
      <c r="M267" s="236" t="s">
        <v>1</v>
      </c>
      <c r="N267" s="237" t="s">
        <v>38</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1164</v>
      </c>
      <c r="AT267" s="240" t="s">
        <v>243</v>
      </c>
      <c r="AU267" s="240" t="s">
        <v>81</v>
      </c>
      <c r="AY267" s="18" t="s">
        <v>241</v>
      </c>
      <c r="BE267" s="241">
        <f>IF(N267="základní",J267,0)</f>
        <v>0</v>
      </c>
      <c r="BF267" s="241">
        <f>IF(N267="snížená",J267,0)</f>
        <v>0</v>
      </c>
      <c r="BG267" s="241">
        <f>IF(N267="zákl. přenesená",J267,0)</f>
        <v>0</v>
      </c>
      <c r="BH267" s="241">
        <f>IF(N267="sníž. přenesená",J267,0)</f>
        <v>0</v>
      </c>
      <c r="BI267" s="241">
        <f>IF(N267="nulová",J267,0)</f>
        <v>0</v>
      </c>
      <c r="BJ267" s="18" t="s">
        <v>81</v>
      </c>
      <c r="BK267" s="241">
        <f>ROUND(I267*H267,2)</f>
        <v>0</v>
      </c>
      <c r="BL267" s="18" t="s">
        <v>1164</v>
      </c>
      <c r="BM267" s="240" t="s">
        <v>1200</v>
      </c>
    </row>
    <row r="268" s="2" customFormat="1">
      <c r="A268" s="39"/>
      <c r="B268" s="40"/>
      <c r="C268" s="41"/>
      <c r="D268" s="242" t="s">
        <v>248</v>
      </c>
      <c r="E268" s="41"/>
      <c r="F268" s="243" t="s">
        <v>1199</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248</v>
      </c>
      <c r="AU268" s="18" t="s">
        <v>81</v>
      </c>
    </row>
    <row r="269" s="2" customFormat="1" ht="24.15" customHeight="1">
      <c r="A269" s="39"/>
      <c r="B269" s="40"/>
      <c r="C269" s="228" t="s">
        <v>361</v>
      </c>
      <c r="D269" s="228" t="s">
        <v>243</v>
      </c>
      <c r="E269" s="229" t="s">
        <v>762</v>
      </c>
      <c r="F269" s="230" t="s">
        <v>763</v>
      </c>
      <c r="G269" s="231" t="s">
        <v>263</v>
      </c>
      <c r="H269" s="232">
        <v>15</v>
      </c>
      <c r="I269" s="233"/>
      <c r="J269" s="234">
        <f>ROUND(I269*H269,2)</f>
        <v>0</v>
      </c>
      <c r="K269" s="235"/>
      <c r="L269" s="45"/>
      <c r="M269" s="236" t="s">
        <v>1</v>
      </c>
      <c r="N269" s="237" t="s">
        <v>38</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247</v>
      </c>
      <c r="AT269" s="240" t="s">
        <v>243</v>
      </c>
      <c r="AU269" s="240" t="s">
        <v>81</v>
      </c>
      <c r="AY269" s="18" t="s">
        <v>241</v>
      </c>
      <c r="BE269" s="241">
        <f>IF(N269="základní",J269,0)</f>
        <v>0</v>
      </c>
      <c r="BF269" s="241">
        <f>IF(N269="snížená",J269,0)</f>
        <v>0</v>
      </c>
      <c r="BG269" s="241">
        <f>IF(N269="zákl. přenesená",J269,0)</f>
        <v>0</v>
      </c>
      <c r="BH269" s="241">
        <f>IF(N269="sníž. přenesená",J269,0)</f>
        <v>0</v>
      </c>
      <c r="BI269" s="241">
        <f>IF(N269="nulová",J269,0)</f>
        <v>0</v>
      </c>
      <c r="BJ269" s="18" t="s">
        <v>81</v>
      </c>
      <c r="BK269" s="241">
        <f>ROUND(I269*H269,2)</f>
        <v>0</v>
      </c>
      <c r="BL269" s="18" t="s">
        <v>247</v>
      </c>
      <c r="BM269" s="240" t="s">
        <v>1201</v>
      </c>
    </row>
    <row r="270" s="2" customFormat="1">
      <c r="A270" s="39"/>
      <c r="B270" s="40"/>
      <c r="C270" s="41"/>
      <c r="D270" s="242" t="s">
        <v>248</v>
      </c>
      <c r="E270" s="41"/>
      <c r="F270" s="243" t="s">
        <v>763</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248</v>
      </c>
      <c r="AU270" s="18" t="s">
        <v>81</v>
      </c>
    </row>
    <row r="271" s="2" customFormat="1" ht="16.5" customHeight="1">
      <c r="A271" s="39"/>
      <c r="B271" s="40"/>
      <c r="C271" s="228" t="s">
        <v>477</v>
      </c>
      <c r="D271" s="228" t="s">
        <v>243</v>
      </c>
      <c r="E271" s="229" t="s">
        <v>1202</v>
      </c>
      <c r="F271" s="230" t="s">
        <v>1203</v>
      </c>
      <c r="G271" s="231" t="s">
        <v>263</v>
      </c>
      <c r="H271" s="232">
        <v>3</v>
      </c>
      <c r="I271" s="233"/>
      <c r="J271" s="234">
        <f>ROUND(I271*H271,2)</f>
        <v>0</v>
      </c>
      <c r="K271" s="235"/>
      <c r="L271" s="45"/>
      <c r="M271" s="236" t="s">
        <v>1</v>
      </c>
      <c r="N271" s="237" t="s">
        <v>38</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1164</v>
      </c>
      <c r="AT271" s="240" t="s">
        <v>243</v>
      </c>
      <c r="AU271" s="240" t="s">
        <v>81</v>
      </c>
      <c r="AY271" s="18" t="s">
        <v>241</v>
      </c>
      <c r="BE271" s="241">
        <f>IF(N271="základní",J271,0)</f>
        <v>0</v>
      </c>
      <c r="BF271" s="241">
        <f>IF(N271="snížená",J271,0)</f>
        <v>0</v>
      </c>
      <c r="BG271" s="241">
        <f>IF(N271="zákl. přenesená",J271,0)</f>
        <v>0</v>
      </c>
      <c r="BH271" s="241">
        <f>IF(N271="sníž. přenesená",J271,0)</f>
        <v>0</v>
      </c>
      <c r="BI271" s="241">
        <f>IF(N271="nulová",J271,0)</f>
        <v>0</v>
      </c>
      <c r="BJ271" s="18" t="s">
        <v>81</v>
      </c>
      <c r="BK271" s="241">
        <f>ROUND(I271*H271,2)</f>
        <v>0</v>
      </c>
      <c r="BL271" s="18" t="s">
        <v>1164</v>
      </c>
      <c r="BM271" s="240" t="s">
        <v>1204</v>
      </c>
    </row>
    <row r="272" s="2" customFormat="1">
      <c r="A272" s="39"/>
      <c r="B272" s="40"/>
      <c r="C272" s="41"/>
      <c r="D272" s="242" t="s">
        <v>248</v>
      </c>
      <c r="E272" s="41"/>
      <c r="F272" s="243" t="s">
        <v>1203</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248</v>
      </c>
      <c r="AU272" s="18" t="s">
        <v>81</v>
      </c>
    </row>
    <row r="273" s="2" customFormat="1" ht="24.15" customHeight="1">
      <c r="A273" s="39"/>
      <c r="B273" s="40"/>
      <c r="C273" s="228" t="s">
        <v>364</v>
      </c>
      <c r="D273" s="228" t="s">
        <v>243</v>
      </c>
      <c r="E273" s="229" t="s">
        <v>1205</v>
      </c>
      <c r="F273" s="230" t="s">
        <v>1206</v>
      </c>
      <c r="G273" s="231" t="s">
        <v>263</v>
      </c>
      <c r="H273" s="232">
        <v>3</v>
      </c>
      <c r="I273" s="233"/>
      <c r="J273" s="234">
        <f>ROUND(I273*H273,2)</f>
        <v>0</v>
      </c>
      <c r="K273" s="235"/>
      <c r="L273" s="45"/>
      <c r="M273" s="236" t="s">
        <v>1</v>
      </c>
      <c r="N273" s="237" t="s">
        <v>38</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1164</v>
      </c>
      <c r="AT273" s="240" t="s">
        <v>243</v>
      </c>
      <c r="AU273" s="240" t="s">
        <v>81</v>
      </c>
      <c r="AY273" s="18" t="s">
        <v>241</v>
      </c>
      <c r="BE273" s="241">
        <f>IF(N273="základní",J273,0)</f>
        <v>0</v>
      </c>
      <c r="BF273" s="241">
        <f>IF(N273="snížená",J273,0)</f>
        <v>0</v>
      </c>
      <c r="BG273" s="241">
        <f>IF(N273="zákl. přenesená",J273,0)</f>
        <v>0</v>
      </c>
      <c r="BH273" s="241">
        <f>IF(N273="sníž. přenesená",J273,0)</f>
        <v>0</v>
      </c>
      <c r="BI273" s="241">
        <f>IF(N273="nulová",J273,0)</f>
        <v>0</v>
      </c>
      <c r="BJ273" s="18" t="s">
        <v>81</v>
      </c>
      <c r="BK273" s="241">
        <f>ROUND(I273*H273,2)</f>
        <v>0</v>
      </c>
      <c r="BL273" s="18" t="s">
        <v>1164</v>
      </c>
      <c r="BM273" s="240" t="s">
        <v>1207</v>
      </c>
    </row>
    <row r="274" s="2" customFormat="1">
      <c r="A274" s="39"/>
      <c r="B274" s="40"/>
      <c r="C274" s="41"/>
      <c r="D274" s="242" t="s">
        <v>248</v>
      </c>
      <c r="E274" s="41"/>
      <c r="F274" s="243" t="s">
        <v>1206</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248</v>
      </c>
      <c r="AU274" s="18" t="s">
        <v>81</v>
      </c>
    </row>
    <row r="275" s="2" customFormat="1" ht="24.15" customHeight="1">
      <c r="A275" s="39"/>
      <c r="B275" s="40"/>
      <c r="C275" s="228" t="s">
        <v>484</v>
      </c>
      <c r="D275" s="228" t="s">
        <v>243</v>
      </c>
      <c r="E275" s="229" t="s">
        <v>1208</v>
      </c>
      <c r="F275" s="230" t="s">
        <v>1209</v>
      </c>
      <c r="G275" s="231" t="s">
        <v>263</v>
      </c>
      <c r="H275" s="232">
        <v>26</v>
      </c>
      <c r="I275" s="233"/>
      <c r="J275" s="234">
        <f>ROUND(I275*H275,2)</f>
        <v>0</v>
      </c>
      <c r="K275" s="235"/>
      <c r="L275" s="45"/>
      <c r="M275" s="236" t="s">
        <v>1</v>
      </c>
      <c r="N275" s="237" t="s">
        <v>38</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1164</v>
      </c>
      <c r="AT275" s="240" t="s">
        <v>243</v>
      </c>
      <c r="AU275" s="240" t="s">
        <v>81</v>
      </c>
      <c r="AY275" s="18" t="s">
        <v>241</v>
      </c>
      <c r="BE275" s="241">
        <f>IF(N275="základní",J275,0)</f>
        <v>0</v>
      </c>
      <c r="BF275" s="241">
        <f>IF(N275="snížená",J275,0)</f>
        <v>0</v>
      </c>
      <c r="BG275" s="241">
        <f>IF(N275="zákl. přenesená",J275,0)</f>
        <v>0</v>
      </c>
      <c r="BH275" s="241">
        <f>IF(N275="sníž. přenesená",J275,0)</f>
        <v>0</v>
      </c>
      <c r="BI275" s="241">
        <f>IF(N275="nulová",J275,0)</f>
        <v>0</v>
      </c>
      <c r="BJ275" s="18" t="s">
        <v>81</v>
      </c>
      <c r="BK275" s="241">
        <f>ROUND(I275*H275,2)</f>
        <v>0</v>
      </c>
      <c r="BL275" s="18" t="s">
        <v>1164</v>
      </c>
      <c r="BM275" s="240" t="s">
        <v>1210</v>
      </c>
    </row>
    <row r="276" s="2" customFormat="1">
      <c r="A276" s="39"/>
      <c r="B276" s="40"/>
      <c r="C276" s="41"/>
      <c r="D276" s="242" t="s">
        <v>248</v>
      </c>
      <c r="E276" s="41"/>
      <c r="F276" s="243" t="s">
        <v>1209</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248</v>
      </c>
      <c r="AU276" s="18" t="s">
        <v>81</v>
      </c>
    </row>
    <row r="277" s="2" customFormat="1" ht="16.5" customHeight="1">
      <c r="A277" s="39"/>
      <c r="B277" s="40"/>
      <c r="C277" s="228" t="s">
        <v>368</v>
      </c>
      <c r="D277" s="228" t="s">
        <v>243</v>
      </c>
      <c r="E277" s="229" t="s">
        <v>1211</v>
      </c>
      <c r="F277" s="230" t="s">
        <v>1212</v>
      </c>
      <c r="G277" s="231" t="s">
        <v>1163</v>
      </c>
      <c r="H277" s="232">
        <v>40</v>
      </c>
      <c r="I277" s="233"/>
      <c r="J277" s="234">
        <f>ROUND(I277*H277,2)</f>
        <v>0</v>
      </c>
      <c r="K277" s="235"/>
      <c r="L277" s="45"/>
      <c r="M277" s="236" t="s">
        <v>1</v>
      </c>
      <c r="N277" s="237" t="s">
        <v>38</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1164</v>
      </c>
      <c r="AT277" s="240" t="s">
        <v>243</v>
      </c>
      <c r="AU277" s="240" t="s">
        <v>81</v>
      </c>
      <c r="AY277" s="18" t="s">
        <v>241</v>
      </c>
      <c r="BE277" s="241">
        <f>IF(N277="základní",J277,0)</f>
        <v>0</v>
      </c>
      <c r="BF277" s="241">
        <f>IF(N277="snížená",J277,0)</f>
        <v>0</v>
      </c>
      <c r="BG277" s="241">
        <f>IF(N277="zákl. přenesená",J277,0)</f>
        <v>0</v>
      </c>
      <c r="BH277" s="241">
        <f>IF(N277="sníž. přenesená",J277,0)</f>
        <v>0</v>
      </c>
      <c r="BI277" s="241">
        <f>IF(N277="nulová",J277,0)</f>
        <v>0</v>
      </c>
      <c r="BJ277" s="18" t="s">
        <v>81</v>
      </c>
      <c r="BK277" s="241">
        <f>ROUND(I277*H277,2)</f>
        <v>0</v>
      </c>
      <c r="BL277" s="18" t="s">
        <v>1164</v>
      </c>
      <c r="BM277" s="240" t="s">
        <v>1213</v>
      </c>
    </row>
    <row r="278" s="2" customFormat="1">
      <c r="A278" s="39"/>
      <c r="B278" s="40"/>
      <c r="C278" s="41"/>
      <c r="D278" s="242" t="s">
        <v>248</v>
      </c>
      <c r="E278" s="41"/>
      <c r="F278" s="243" t="s">
        <v>1212</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248</v>
      </c>
      <c r="AU278" s="18" t="s">
        <v>81</v>
      </c>
    </row>
    <row r="279" s="2" customFormat="1" ht="16.5" customHeight="1">
      <c r="A279" s="39"/>
      <c r="B279" s="40"/>
      <c r="C279" s="228" t="s">
        <v>495</v>
      </c>
      <c r="D279" s="228" t="s">
        <v>243</v>
      </c>
      <c r="E279" s="229" t="s">
        <v>1214</v>
      </c>
      <c r="F279" s="230" t="s">
        <v>1215</v>
      </c>
      <c r="G279" s="231" t="s">
        <v>1163</v>
      </c>
      <c r="H279" s="232">
        <v>40</v>
      </c>
      <c r="I279" s="233"/>
      <c r="J279" s="234">
        <f>ROUND(I279*H279,2)</f>
        <v>0</v>
      </c>
      <c r="K279" s="235"/>
      <c r="L279" s="45"/>
      <c r="M279" s="236" t="s">
        <v>1</v>
      </c>
      <c r="N279" s="237" t="s">
        <v>38</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1164</v>
      </c>
      <c r="AT279" s="240" t="s">
        <v>243</v>
      </c>
      <c r="AU279" s="240" t="s">
        <v>81</v>
      </c>
      <c r="AY279" s="18" t="s">
        <v>241</v>
      </c>
      <c r="BE279" s="241">
        <f>IF(N279="základní",J279,0)</f>
        <v>0</v>
      </c>
      <c r="BF279" s="241">
        <f>IF(N279="snížená",J279,0)</f>
        <v>0</v>
      </c>
      <c r="BG279" s="241">
        <f>IF(N279="zákl. přenesená",J279,0)</f>
        <v>0</v>
      </c>
      <c r="BH279" s="241">
        <f>IF(N279="sníž. přenesená",J279,0)</f>
        <v>0</v>
      </c>
      <c r="BI279" s="241">
        <f>IF(N279="nulová",J279,0)</f>
        <v>0</v>
      </c>
      <c r="BJ279" s="18" t="s">
        <v>81</v>
      </c>
      <c r="BK279" s="241">
        <f>ROUND(I279*H279,2)</f>
        <v>0</v>
      </c>
      <c r="BL279" s="18" t="s">
        <v>1164</v>
      </c>
      <c r="BM279" s="240" t="s">
        <v>1216</v>
      </c>
    </row>
    <row r="280" s="2" customFormat="1">
      <c r="A280" s="39"/>
      <c r="B280" s="40"/>
      <c r="C280" s="41"/>
      <c r="D280" s="242" t="s">
        <v>248</v>
      </c>
      <c r="E280" s="41"/>
      <c r="F280" s="243" t="s">
        <v>1215</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248</v>
      </c>
      <c r="AU280" s="18" t="s">
        <v>81</v>
      </c>
    </row>
    <row r="281" s="2" customFormat="1" ht="16.5" customHeight="1">
      <c r="A281" s="39"/>
      <c r="B281" s="40"/>
      <c r="C281" s="228" t="s">
        <v>371</v>
      </c>
      <c r="D281" s="228" t="s">
        <v>243</v>
      </c>
      <c r="E281" s="229" t="s">
        <v>1217</v>
      </c>
      <c r="F281" s="230" t="s">
        <v>1218</v>
      </c>
      <c r="G281" s="231" t="s">
        <v>1163</v>
      </c>
      <c r="H281" s="232">
        <v>32</v>
      </c>
      <c r="I281" s="233"/>
      <c r="J281" s="234">
        <f>ROUND(I281*H281,2)</f>
        <v>0</v>
      </c>
      <c r="K281" s="235"/>
      <c r="L281" s="45"/>
      <c r="M281" s="236" t="s">
        <v>1</v>
      </c>
      <c r="N281" s="237" t="s">
        <v>38</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1164</v>
      </c>
      <c r="AT281" s="240" t="s">
        <v>243</v>
      </c>
      <c r="AU281" s="240" t="s">
        <v>81</v>
      </c>
      <c r="AY281" s="18" t="s">
        <v>241</v>
      </c>
      <c r="BE281" s="241">
        <f>IF(N281="základní",J281,0)</f>
        <v>0</v>
      </c>
      <c r="BF281" s="241">
        <f>IF(N281="snížená",J281,0)</f>
        <v>0</v>
      </c>
      <c r="BG281" s="241">
        <f>IF(N281="zákl. přenesená",J281,0)</f>
        <v>0</v>
      </c>
      <c r="BH281" s="241">
        <f>IF(N281="sníž. přenesená",J281,0)</f>
        <v>0</v>
      </c>
      <c r="BI281" s="241">
        <f>IF(N281="nulová",J281,0)</f>
        <v>0</v>
      </c>
      <c r="BJ281" s="18" t="s">
        <v>81</v>
      </c>
      <c r="BK281" s="241">
        <f>ROUND(I281*H281,2)</f>
        <v>0</v>
      </c>
      <c r="BL281" s="18" t="s">
        <v>1164</v>
      </c>
      <c r="BM281" s="240" t="s">
        <v>1219</v>
      </c>
    </row>
    <row r="282" s="2" customFormat="1">
      <c r="A282" s="39"/>
      <c r="B282" s="40"/>
      <c r="C282" s="41"/>
      <c r="D282" s="242" t="s">
        <v>248</v>
      </c>
      <c r="E282" s="41"/>
      <c r="F282" s="243" t="s">
        <v>1218</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248</v>
      </c>
      <c r="AU282" s="18" t="s">
        <v>81</v>
      </c>
    </row>
    <row r="283" s="2" customFormat="1" ht="16.5" customHeight="1">
      <c r="A283" s="39"/>
      <c r="B283" s="40"/>
      <c r="C283" s="228" t="s">
        <v>502</v>
      </c>
      <c r="D283" s="228" t="s">
        <v>243</v>
      </c>
      <c r="E283" s="229" t="s">
        <v>1220</v>
      </c>
      <c r="F283" s="230" t="s">
        <v>1221</v>
      </c>
      <c r="G283" s="231" t="s">
        <v>263</v>
      </c>
      <c r="H283" s="232">
        <v>1</v>
      </c>
      <c r="I283" s="233"/>
      <c r="J283" s="234">
        <f>ROUND(I283*H283,2)</f>
        <v>0</v>
      </c>
      <c r="K283" s="235"/>
      <c r="L283" s="45"/>
      <c r="M283" s="236" t="s">
        <v>1</v>
      </c>
      <c r="N283" s="237" t="s">
        <v>38</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1164</v>
      </c>
      <c r="AT283" s="240" t="s">
        <v>243</v>
      </c>
      <c r="AU283" s="240" t="s">
        <v>81</v>
      </c>
      <c r="AY283" s="18" t="s">
        <v>241</v>
      </c>
      <c r="BE283" s="241">
        <f>IF(N283="základní",J283,0)</f>
        <v>0</v>
      </c>
      <c r="BF283" s="241">
        <f>IF(N283="snížená",J283,0)</f>
        <v>0</v>
      </c>
      <c r="BG283" s="241">
        <f>IF(N283="zákl. přenesená",J283,0)</f>
        <v>0</v>
      </c>
      <c r="BH283" s="241">
        <f>IF(N283="sníž. přenesená",J283,0)</f>
        <v>0</v>
      </c>
      <c r="BI283" s="241">
        <f>IF(N283="nulová",J283,0)</f>
        <v>0</v>
      </c>
      <c r="BJ283" s="18" t="s">
        <v>81</v>
      </c>
      <c r="BK283" s="241">
        <f>ROUND(I283*H283,2)</f>
        <v>0</v>
      </c>
      <c r="BL283" s="18" t="s">
        <v>1164</v>
      </c>
      <c r="BM283" s="240" t="s">
        <v>1222</v>
      </c>
    </row>
    <row r="284" s="2" customFormat="1">
      <c r="A284" s="39"/>
      <c r="B284" s="40"/>
      <c r="C284" s="41"/>
      <c r="D284" s="242" t="s">
        <v>248</v>
      </c>
      <c r="E284" s="41"/>
      <c r="F284" s="243" t="s">
        <v>1221</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248</v>
      </c>
      <c r="AU284" s="18" t="s">
        <v>81</v>
      </c>
    </row>
    <row r="285" s="2" customFormat="1" ht="24.15" customHeight="1">
      <c r="A285" s="39"/>
      <c r="B285" s="40"/>
      <c r="C285" s="247" t="s">
        <v>375</v>
      </c>
      <c r="D285" s="247" t="s">
        <v>260</v>
      </c>
      <c r="E285" s="248" t="s">
        <v>1223</v>
      </c>
      <c r="F285" s="249" t="s">
        <v>1224</v>
      </c>
      <c r="G285" s="250" t="s">
        <v>733</v>
      </c>
      <c r="H285" s="251">
        <v>3</v>
      </c>
      <c r="I285" s="252"/>
      <c r="J285" s="253">
        <f>ROUND(I285*H285,2)</f>
        <v>0</v>
      </c>
      <c r="K285" s="254"/>
      <c r="L285" s="255"/>
      <c r="M285" s="256" t="s">
        <v>1</v>
      </c>
      <c r="N285" s="257" t="s">
        <v>38</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1164</v>
      </c>
      <c r="AT285" s="240" t="s">
        <v>260</v>
      </c>
      <c r="AU285" s="240" t="s">
        <v>81</v>
      </c>
      <c r="AY285" s="18" t="s">
        <v>241</v>
      </c>
      <c r="BE285" s="241">
        <f>IF(N285="základní",J285,0)</f>
        <v>0</v>
      </c>
      <c r="BF285" s="241">
        <f>IF(N285="snížená",J285,0)</f>
        <v>0</v>
      </c>
      <c r="BG285" s="241">
        <f>IF(N285="zákl. přenesená",J285,0)</f>
        <v>0</v>
      </c>
      <c r="BH285" s="241">
        <f>IF(N285="sníž. přenesená",J285,0)</f>
        <v>0</v>
      </c>
      <c r="BI285" s="241">
        <f>IF(N285="nulová",J285,0)</f>
        <v>0</v>
      </c>
      <c r="BJ285" s="18" t="s">
        <v>81</v>
      </c>
      <c r="BK285" s="241">
        <f>ROUND(I285*H285,2)</f>
        <v>0</v>
      </c>
      <c r="BL285" s="18" t="s">
        <v>1164</v>
      </c>
      <c r="BM285" s="240" t="s">
        <v>1225</v>
      </c>
    </row>
    <row r="286" s="2" customFormat="1">
      <c r="A286" s="39"/>
      <c r="B286" s="40"/>
      <c r="C286" s="41"/>
      <c r="D286" s="242" t="s">
        <v>248</v>
      </c>
      <c r="E286" s="41"/>
      <c r="F286" s="243" t="s">
        <v>1224</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248</v>
      </c>
      <c r="AU286" s="18" t="s">
        <v>81</v>
      </c>
    </row>
    <row r="287" s="2" customFormat="1" ht="24.15" customHeight="1">
      <c r="A287" s="39"/>
      <c r="B287" s="40"/>
      <c r="C287" s="247" t="s">
        <v>509</v>
      </c>
      <c r="D287" s="247" t="s">
        <v>260</v>
      </c>
      <c r="E287" s="248" t="s">
        <v>1226</v>
      </c>
      <c r="F287" s="249" t="s">
        <v>1227</v>
      </c>
      <c r="G287" s="250" t="s">
        <v>263</v>
      </c>
      <c r="H287" s="251">
        <v>1</v>
      </c>
      <c r="I287" s="252"/>
      <c r="J287" s="253">
        <f>ROUND(I287*H287,2)</f>
        <v>0</v>
      </c>
      <c r="K287" s="254"/>
      <c r="L287" s="255"/>
      <c r="M287" s="256" t="s">
        <v>1</v>
      </c>
      <c r="N287" s="257" t="s">
        <v>38</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1164</v>
      </c>
      <c r="AT287" s="240" t="s">
        <v>260</v>
      </c>
      <c r="AU287" s="240" t="s">
        <v>81</v>
      </c>
      <c r="AY287" s="18" t="s">
        <v>241</v>
      </c>
      <c r="BE287" s="241">
        <f>IF(N287="základní",J287,0)</f>
        <v>0</v>
      </c>
      <c r="BF287" s="241">
        <f>IF(N287="snížená",J287,0)</f>
        <v>0</v>
      </c>
      <c r="BG287" s="241">
        <f>IF(N287="zákl. přenesená",J287,0)</f>
        <v>0</v>
      </c>
      <c r="BH287" s="241">
        <f>IF(N287="sníž. přenesená",J287,0)</f>
        <v>0</v>
      </c>
      <c r="BI287" s="241">
        <f>IF(N287="nulová",J287,0)</f>
        <v>0</v>
      </c>
      <c r="BJ287" s="18" t="s">
        <v>81</v>
      </c>
      <c r="BK287" s="241">
        <f>ROUND(I287*H287,2)</f>
        <v>0</v>
      </c>
      <c r="BL287" s="18" t="s">
        <v>1164</v>
      </c>
      <c r="BM287" s="240" t="s">
        <v>1228</v>
      </c>
    </row>
    <row r="288" s="2" customFormat="1">
      <c r="A288" s="39"/>
      <c r="B288" s="40"/>
      <c r="C288" s="41"/>
      <c r="D288" s="242" t="s">
        <v>248</v>
      </c>
      <c r="E288" s="41"/>
      <c r="F288" s="243" t="s">
        <v>1227</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248</v>
      </c>
      <c r="AU288" s="18" t="s">
        <v>81</v>
      </c>
    </row>
    <row r="289" s="2" customFormat="1" ht="16.5" customHeight="1">
      <c r="A289" s="39"/>
      <c r="B289" s="40"/>
      <c r="C289" s="228" t="s">
        <v>378</v>
      </c>
      <c r="D289" s="228" t="s">
        <v>243</v>
      </c>
      <c r="E289" s="229" t="s">
        <v>1229</v>
      </c>
      <c r="F289" s="230" t="s">
        <v>1230</v>
      </c>
      <c r="G289" s="231" t="s">
        <v>263</v>
      </c>
      <c r="H289" s="232">
        <v>3</v>
      </c>
      <c r="I289" s="233"/>
      <c r="J289" s="234">
        <f>ROUND(I289*H289,2)</f>
        <v>0</v>
      </c>
      <c r="K289" s="235"/>
      <c r="L289" s="45"/>
      <c r="M289" s="236" t="s">
        <v>1</v>
      </c>
      <c r="N289" s="237" t="s">
        <v>38</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1164</v>
      </c>
      <c r="AT289" s="240" t="s">
        <v>243</v>
      </c>
      <c r="AU289" s="240" t="s">
        <v>81</v>
      </c>
      <c r="AY289" s="18" t="s">
        <v>241</v>
      </c>
      <c r="BE289" s="241">
        <f>IF(N289="základní",J289,0)</f>
        <v>0</v>
      </c>
      <c r="BF289" s="241">
        <f>IF(N289="snížená",J289,0)</f>
        <v>0</v>
      </c>
      <c r="BG289" s="241">
        <f>IF(N289="zákl. přenesená",J289,0)</f>
        <v>0</v>
      </c>
      <c r="BH289" s="241">
        <f>IF(N289="sníž. přenesená",J289,0)</f>
        <v>0</v>
      </c>
      <c r="BI289" s="241">
        <f>IF(N289="nulová",J289,0)</f>
        <v>0</v>
      </c>
      <c r="BJ289" s="18" t="s">
        <v>81</v>
      </c>
      <c r="BK289" s="241">
        <f>ROUND(I289*H289,2)</f>
        <v>0</v>
      </c>
      <c r="BL289" s="18" t="s">
        <v>1164</v>
      </c>
      <c r="BM289" s="240" t="s">
        <v>1231</v>
      </c>
    </row>
    <row r="290" s="2" customFormat="1">
      <c r="A290" s="39"/>
      <c r="B290" s="40"/>
      <c r="C290" s="41"/>
      <c r="D290" s="242" t="s">
        <v>248</v>
      </c>
      <c r="E290" s="41"/>
      <c r="F290" s="243" t="s">
        <v>1230</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248</v>
      </c>
      <c r="AU290" s="18" t="s">
        <v>81</v>
      </c>
    </row>
    <row r="291" s="2" customFormat="1" ht="16.5" customHeight="1">
      <c r="A291" s="39"/>
      <c r="B291" s="40"/>
      <c r="C291" s="228" t="s">
        <v>516</v>
      </c>
      <c r="D291" s="228" t="s">
        <v>243</v>
      </c>
      <c r="E291" s="229" t="s">
        <v>1232</v>
      </c>
      <c r="F291" s="230" t="s">
        <v>1233</v>
      </c>
      <c r="G291" s="231" t="s">
        <v>263</v>
      </c>
      <c r="H291" s="232">
        <v>3</v>
      </c>
      <c r="I291" s="233"/>
      <c r="J291" s="234">
        <f>ROUND(I291*H291,2)</f>
        <v>0</v>
      </c>
      <c r="K291" s="235"/>
      <c r="L291" s="45"/>
      <c r="M291" s="236" t="s">
        <v>1</v>
      </c>
      <c r="N291" s="237" t="s">
        <v>38</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1164</v>
      </c>
      <c r="AT291" s="240" t="s">
        <v>243</v>
      </c>
      <c r="AU291" s="240" t="s">
        <v>81</v>
      </c>
      <c r="AY291" s="18" t="s">
        <v>241</v>
      </c>
      <c r="BE291" s="241">
        <f>IF(N291="základní",J291,0)</f>
        <v>0</v>
      </c>
      <c r="BF291" s="241">
        <f>IF(N291="snížená",J291,0)</f>
        <v>0</v>
      </c>
      <c r="BG291" s="241">
        <f>IF(N291="zákl. přenesená",J291,0)</f>
        <v>0</v>
      </c>
      <c r="BH291" s="241">
        <f>IF(N291="sníž. přenesená",J291,0)</f>
        <v>0</v>
      </c>
      <c r="BI291" s="241">
        <f>IF(N291="nulová",J291,0)</f>
        <v>0</v>
      </c>
      <c r="BJ291" s="18" t="s">
        <v>81</v>
      </c>
      <c r="BK291" s="241">
        <f>ROUND(I291*H291,2)</f>
        <v>0</v>
      </c>
      <c r="BL291" s="18" t="s">
        <v>1164</v>
      </c>
      <c r="BM291" s="240" t="s">
        <v>1234</v>
      </c>
    </row>
    <row r="292" s="2" customFormat="1">
      <c r="A292" s="39"/>
      <c r="B292" s="40"/>
      <c r="C292" s="41"/>
      <c r="D292" s="242" t="s">
        <v>248</v>
      </c>
      <c r="E292" s="41"/>
      <c r="F292" s="243" t="s">
        <v>1233</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248</v>
      </c>
      <c r="AU292" s="18" t="s">
        <v>81</v>
      </c>
    </row>
    <row r="293" s="2" customFormat="1" ht="24.15" customHeight="1">
      <c r="A293" s="39"/>
      <c r="B293" s="40"/>
      <c r="C293" s="228" t="s">
        <v>382</v>
      </c>
      <c r="D293" s="228" t="s">
        <v>243</v>
      </c>
      <c r="E293" s="229" t="s">
        <v>772</v>
      </c>
      <c r="F293" s="230" t="s">
        <v>773</v>
      </c>
      <c r="G293" s="231" t="s">
        <v>263</v>
      </c>
      <c r="H293" s="232">
        <v>9</v>
      </c>
      <c r="I293" s="233"/>
      <c r="J293" s="234">
        <f>ROUND(I293*H293,2)</f>
        <v>0</v>
      </c>
      <c r="K293" s="235"/>
      <c r="L293" s="45"/>
      <c r="M293" s="236" t="s">
        <v>1</v>
      </c>
      <c r="N293" s="237" t="s">
        <v>38</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1164</v>
      </c>
      <c r="AT293" s="240" t="s">
        <v>243</v>
      </c>
      <c r="AU293" s="240" t="s">
        <v>81</v>
      </c>
      <c r="AY293" s="18" t="s">
        <v>241</v>
      </c>
      <c r="BE293" s="241">
        <f>IF(N293="základní",J293,0)</f>
        <v>0</v>
      </c>
      <c r="BF293" s="241">
        <f>IF(N293="snížená",J293,0)</f>
        <v>0</v>
      </c>
      <c r="BG293" s="241">
        <f>IF(N293="zákl. přenesená",J293,0)</f>
        <v>0</v>
      </c>
      <c r="BH293" s="241">
        <f>IF(N293="sníž. přenesená",J293,0)</f>
        <v>0</v>
      </c>
      <c r="BI293" s="241">
        <f>IF(N293="nulová",J293,0)</f>
        <v>0</v>
      </c>
      <c r="BJ293" s="18" t="s">
        <v>81</v>
      </c>
      <c r="BK293" s="241">
        <f>ROUND(I293*H293,2)</f>
        <v>0</v>
      </c>
      <c r="BL293" s="18" t="s">
        <v>1164</v>
      </c>
      <c r="BM293" s="240" t="s">
        <v>1235</v>
      </c>
    </row>
    <row r="294" s="2" customFormat="1">
      <c r="A294" s="39"/>
      <c r="B294" s="40"/>
      <c r="C294" s="41"/>
      <c r="D294" s="242" t="s">
        <v>248</v>
      </c>
      <c r="E294" s="41"/>
      <c r="F294" s="243" t="s">
        <v>773</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248</v>
      </c>
      <c r="AU294" s="18" t="s">
        <v>81</v>
      </c>
    </row>
    <row r="295" s="2" customFormat="1" ht="16.5" customHeight="1">
      <c r="A295" s="39"/>
      <c r="B295" s="40"/>
      <c r="C295" s="247" t="s">
        <v>523</v>
      </c>
      <c r="D295" s="247" t="s">
        <v>260</v>
      </c>
      <c r="E295" s="248" t="s">
        <v>1236</v>
      </c>
      <c r="F295" s="249" t="s">
        <v>1237</v>
      </c>
      <c r="G295" s="250" t="s">
        <v>263</v>
      </c>
      <c r="H295" s="251">
        <v>3</v>
      </c>
      <c r="I295" s="252"/>
      <c r="J295" s="253">
        <f>ROUND(I295*H295,2)</f>
        <v>0</v>
      </c>
      <c r="K295" s="254"/>
      <c r="L295" s="255"/>
      <c r="M295" s="256" t="s">
        <v>1</v>
      </c>
      <c r="N295" s="257" t="s">
        <v>38</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1164</v>
      </c>
      <c r="AT295" s="240" t="s">
        <v>260</v>
      </c>
      <c r="AU295" s="240" t="s">
        <v>81</v>
      </c>
      <c r="AY295" s="18" t="s">
        <v>241</v>
      </c>
      <c r="BE295" s="241">
        <f>IF(N295="základní",J295,0)</f>
        <v>0</v>
      </c>
      <c r="BF295" s="241">
        <f>IF(N295="snížená",J295,0)</f>
        <v>0</v>
      </c>
      <c r="BG295" s="241">
        <f>IF(N295="zákl. přenesená",J295,0)</f>
        <v>0</v>
      </c>
      <c r="BH295" s="241">
        <f>IF(N295="sníž. přenesená",J295,0)</f>
        <v>0</v>
      </c>
      <c r="BI295" s="241">
        <f>IF(N295="nulová",J295,0)</f>
        <v>0</v>
      </c>
      <c r="BJ295" s="18" t="s">
        <v>81</v>
      </c>
      <c r="BK295" s="241">
        <f>ROUND(I295*H295,2)</f>
        <v>0</v>
      </c>
      <c r="BL295" s="18" t="s">
        <v>1164</v>
      </c>
      <c r="BM295" s="240" t="s">
        <v>1238</v>
      </c>
    </row>
    <row r="296" s="2" customFormat="1">
      <c r="A296" s="39"/>
      <c r="B296" s="40"/>
      <c r="C296" s="41"/>
      <c r="D296" s="242" t="s">
        <v>248</v>
      </c>
      <c r="E296" s="41"/>
      <c r="F296" s="243" t="s">
        <v>1237</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248</v>
      </c>
      <c r="AU296" s="18" t="s">
        <v>81</v>
      </c>
    </row>
    <row r="297" s="2" customFormat="1" ht="24.15" customHeight="1">
      <c r="A297" s="39"/>
      <c r="B297" s="40"/>
      <c r="C297" s="247" t="s">
        <v>385</v>
      </c>
      <c r="D297" s="247" t="s">
        <v>260</v>
      </c>
      <c r="E297" s="248" t="s">
        <v>1239</v>
      </c>
      <c r="F297" s="249" t="s">
        <v>1240</v>
      </c>
      <c r="G297" s="250" t="s">
        <v>263</v>
      </c>
      <c r="H297" s="251">
        <v>3</v>
      </c>
      <c r="I297" s="252"/>
      <c r="J297" s="253">
        <f>ROUND(I297*H297,2)</f>
        <v>0</v>
      </c>
      <c r="K297" s="254"/>
      <c r="L297" s="255"/>
      <c r="M297" s="256" t="s">
        <v>1</v>
      </c>
      <c r="N297" s="257" t="s">
        <v>38</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1164</v>
      </c>
      <c r="AT297" s="240" t="s">
        <v>260</v>
      </c>
      <c r="AU297" s="240" t="s">
        <v>81</v>
      </c>
      <c r="AY297" s="18" t="s">
        <v>241</v>
      </c>
      <c r="BE297" s="241">
        <f>IF(N297="základní",J297,0)</f>
        <v>0</v>
      </c>
      <c r="BF297" s="241">
        <f>IF(N297="snížená",J297,0)</f>
        <v>0</v>
      </c>
      <c r="BG297" s="241">
        <f>IF(N297="zákl. přenesená",J297,0)</f>
        <v>0</v>
      </c>
      <c r="BH297" s="241">
        <f>IF(N297="sníž. přenesená",J297,0)</f>
        <v>0</v>
      </c>
      <c r="BI297" s="241">
        <f>IF(N297="nulová",J297,0)</f>
        <v>0</v>
      </c>
      <c r="BJ297" s="18" t="s">
        <v>81</v>
      </c>
      <c r="BK297" s="241">
        <f>ROUND(I297*H297,2)</f>
        <v>0</v>
      </c>
      <c r="BL297" s="18" t="s">
        <v>1164</v>
      </c>
      <c r="BM297" s="240" t="s">
        <v>1241</v>
      </c>
    </row>
    <row r="298" s="2" customFormat="1">
      <c r="A298" s="39"/>
      <c r="B298" s="40"/>
      <c r="C298" s="41"/>
      <c r="D298" s="242" t="s">
        <v>248</v>
      </c>
      <c r="E298" s="41"/>
      <c r="F298" s="243" t="s">
        <v>1240</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248</v>
      </c>
      <c r="AU298" s="18" t="s">
        <v>81</v>
      </c>
    </row>
    <row r="299" s="2" customFormat="1" ht="24.15" customHeight="1">
      <c r="A299" s="39"/>
      <c r="B299" s="40"/>
      <c r="C299" s="228" t="s">
        <v>535</v>
      </c>
      <c r="D299" s="228" t="s">
        <v>243</v>
      </c>
      <c r="E299" s="229" t="s">
        <v>1242</v>
      </c>
      <c r="F299" s="230" t="s">
        <v>1243</v>
      </c>
      <c r="G299" s="231" t="s">
        <v>263</v>
      </c>
      <c r="H299" s="232">
        <v>3</v>
      </c>
      <c r="I299" s="233"/>
      <c r="J299" s="234">
        <f>ROUND(I299*H299,2)</f>
        <v>0</v>
      </c>
      <c r="K299" s="235"/>
      <c r="L299" s="45"/>
      <c r="M299" s="236" t="s">
        <v>1</v>
      </c>
      <c r="N299" s="237" t="s">
        <v>38</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1164</v>
      </c>
      <c r="AT299" s="240" t="s">
        <v>243</v>
      </c>
      <c r="AU299" s="240" t="s">
        <v>81</v>
      </c>
      <c r="AY299" s="18" t="s">
        <v>241</v>
      </c>
      <c r="BE299" s="241">
        <f>IF(N299="základní",J299,0)</f>
        <v>0</v>
      </c>
      <c r="BF299" s="241">
        <f>IF(N299="snížená",J299,0)</f>
        <v>0</v>
      </c>
      <c r="BG299" s="241">
        <f>IF(N299="zákl. přenesená",J299,0)</f>
        <v>0</v>
      </c>
      <c r="BH299" s="241">
        <f>IF(N299="sníž. přenesená",J299,0)</f>
        <v>0</v>
      </c>
      <c r="BI299" s="241">
        <f>IF(N299="nulová",J299,0)</f>
        <v>0</v>
      </c>
      <c r="BJ299" s="18" t="s">
        <v>81</v>
      </c>
      <c r="BK299" s="241">
        <f>ROUND(I299*H299,2)</f>
        <v>0</v>
      </c>
      <c r="BL299" s="18" t="s">
        <v>1164</v>
      </c>
      <c r="BM299" s="240" t="s">
        <v>1244</v>
      </c>
    </row>
    <row r="300" s="2" customFormat="1">
      <c r="A300" s="39"/>
      <c r="B300" s="40"/>
      <c r="C300" s="41"/>
      <c r="D300" s="242" t="s">
        <v>248</v>
      </c>
      <c r="E300" s="41"/>
      <c r="F300" s="243" t="s">
        <v>1243</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248</v>
      </c>
      <c r="AU300" s="18" t="s">
        <v>81</v>
      </c>
    </row>
    <row r="301" s="2" customFormat="1" ht="37.8" customHeight="1">
      <c r="A301" s="39"/>
      <c r="B301" s="40"/>
      <c r="C301" s="228" t="s">
        <v>389</v>
      </c>
      <c r="D301" s="228" t="s">
        <v>243</v>
      </c>
      <c r="E301" s="229" t="s">
        <v>1245</v>
      </c>
      <c r="F301" s="230" t="s">
        <v>1246</v>
      </c>
      <c r="G301" s="231" t="s">
        <v>263</v>
      </c>
      <c r="H301" s="232">
        <v>1</v>
      </c>
      <c r="I301" s="233"/>
      <c r="J301" s="234">
        <f>ROUND(I301*H301,2)</f>
        <v>0</v>
      </c>
      <c r="K301" s="235"/>
      <c r="L301" s="45"/>
      <c r="M301" s="236" t="s">
        <v>1</v>
      </c>
      <c r="N301" s="237" t="s">
        <v>38</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1164</v>
      </c>
      <c r="AT301" s="240" t="s">
        <v>243</v>
      </c>
      <c r="AU301" s="240" t="s">
        <v>81</v>
      </c>
      <c r="AY301" s="18" t="s">
        <v>241</v>
      </c>
      <c r="BE301" s="241">
        <f>IF(N301="základní",J301,0)</f>
        <v>0</v>
      </c>
      <c r="BF301" s="241">
        <f>IF(N301="snížená",J301,0)</f>
        <v>0</v>
      </c>
      <c r="BG301" s="241">
        <f>IF(N301="zákl. přenesená",J301,0)</f>
        <v>0</v>
      </c>
      <c r="BH301" s="241">
        <f>IF(N301="sníž. přenesená",J301,0)</f>
        <v>0</v>
      </c>
      <c r="BI301" s="241">
        <f>IF(N301="nulová",J301,0)</f>
        <v>0</v>
      </c>
      <c r="BJ301" s="18" t="s">
        <v>81</v>
      </c>
      <c r="BK301" s="241">
        <f>ROUND(I301*H301,2)</f>
        <v>0</v>
      </c>
      <c r="BL301" s="18" t="s">
        <v>1164</v>
      </c>
      <c r="BM301" s="240" t="s">
        <v>1247</v>
      </c>
    </row>
    <row r="302" s="2" customFormat="1">
      <c r="A302" s="39"/>
      <c r="B302" s="40"/>
      <c r="C302" s="41"/>
      <c r="D302" s="242" t="s">
        <v>248</v>
      </c>
      <c r="E302" s="41"/>
      <c r="F302" s="243" t="s">
        <v>1246</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248</v>
      </c>
      <c r="AU302" s="18" t="s">
        <v>81</v>
      </c>
    </row>
    <row r="303" s="2" customFormat="1" ht="33" customHeight="1">
      <c r="A303" s="39"/>
      <c r="B303" s="40"/>
      <c r="C303" s="228" t="s">
        <v>543</v>
      </c>
      <c r="D303" s="228" t="s">
        <v>243</v>
      </c>
      <c r="E303" s="229" t="s">
        <v>1248</v>
      </c>
      <c r="F303" s="230" t="s">
        <v>1249</v>
      </c>
      <c r="G303" s="231" t="s">
        <v>263</v>
      </c>
      <c r="H303" s="232">
        <v>9</v>
      </c>
      <c r="I303" s="233"/>
      <c r="J303" s="234">
        <f>ROUND(I303*H303,2)</f>
        <v>0</v>
      </c>
      <c r="K303" s="235"/>
      <c r="L303" s="45"/>
      <c r="M303" s="236" t="s">
        <v>1</v>
      </c>
      <c r="N303" s="237" t="s">
        <v>38</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1164</v>
      </c>
      <c r="AT303" s="240" t="s">
        <v>243</v>
      </c>
      <c r="AU303" s="240" t="s">
        <v>81</v>
      </c>
      <c r="AY303" s="18" t="s">
        <v>241</v>
      </c>
      <c r="BE303" s="241">
        <f>IF(N303="základní",J303,0)</f>
        <v>0</v>
      </c>
      <c r="BF303" s="241">
        <f>IF(N303="snížená",J303,0)</f>
        <v>0</v>
      </c>
      <c r="BG303" s="241">
        <f>IF(N303="zákl. přenesená",J303,0)</f>
        <v>0</v>
      </c>
      <c r="BH303" s="241">
        <f>IF(N303="sníž. přenesená",J303,0)</f>
        <v>0</v>
      </c>
      <c r="BI303" s="241">
        <f>IF(N303="nulová",J303,0)</f>
        <v>0</v>
      </c>
      <c r="BJ303" s="18" t="s">
        <v>81</v>
      </c>
      <c r="BK303" s="241">
        <f>ROUND(I303*H303,2)</f>
        <v>0</v>
      </c>
      <c r="BL303" s="18" t="s">
        <v>1164</v>
      </c>
      <c r="BM303" s="240" t="s">
        <v>1250</v>
      </c>
    </row>
    <row r="304" s="2" customFormat="1">
      <c r="A304" s="39"/>
      <c r="B304" s="40"/>
      <c r="C304" s="41"/>
      <c r="D304" s="242" t="s">
        <v>248</v>
      </c>
      <c r="E304" s="41"/>
      <c r="F304" s="243" t="s">
        <v>1249</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248</v>
      </c>
      <c r="AU304" s="18" t="s">
        <v>81</v>
      </c>
    </row>
    <row r="305" s="2" customFormat="1" ht="21.75" customHeight="1">
      <c r="A305" s="39"/>
      <c r="B305" s="40"/>
      <c r="C305" s="228" t="s">
        <v>390</v>
      </c>
      <c r="D305" s="228" t="s">
        <v>243</v>
      </c>
      <c r="E305" s="229" t="s">
        <v>1251</v>
      </c>
      <c r="F305" s="230" t="s">
        <v>1252</v>
      </c>
      <c r="G305" s="231" t="s">
        <v>263</v>
      </c>
      <c r="H305" s="232">
        <v>3</v>
      </c>
      <c r="I305" s="233"/>
      <c r="J305" s="234">
        <f>ROUND(I305*H305,2)</f>
        <v>0</v>
      </c>
      <c r="K305" s="235"/>
      <c r="L305" s="45"/>
      <c r="M305" s="236" t="s">
        <v>1</v>
      </c>
      <c r="N305" s="237" t="s">
        <v>38</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1164</v>
      </c>
      <c r="AT305" s="240" t="s">
        <v>243</v>
      </c>
      <c r="AU305" s="240" t="s">
        <v>81</v>
      </c>
      <c r="AY305" s="18" t="s">
        <v>241</v>
      </c>
      <c r="BE305" s="241">
        <f>IF(N305="základní",J305,0)</f>
        <v>0</v>
      </c>
      <c r="BF305" s="241">
        <f>IF(N305="snížená",J305,0)</f>
        <v>0</v>
      </c>
      <c r="BG305" s="241">
        <f>IF(N305="zákl. přenesená",J305,0)</f>
        <v>0</v>
      </c>
      <c r="BH305" s="241">
        <f>IF(N305="sníž. přenesená",J305,0)</f>
        <v>0</v>
      </c>
      <c r="BI305" s="241">
        <f>IF(N305="nulová",J305,0)</f>
        <v>0</v>
      </c>
      <c r="BJ305" s="18" t="s">
        <v>81</v>
      </c>
      <c r="BK305" s="241">
        <f>ROUND(I305*H305,2)</f>
        <v>0</v>
      </c>
      <c r="BL305" s="18" t="s">
        <v>1164</v>
      </c>
      <c r="BM305" s="240" t="s">
        <v>1253</v>
      </c>
    </row>
    <row r="306" s="2" customFormat="1">
      <c r="A306" s="39"/>
      <c r="B306" s="40"/>
      <c r="C306" s="41"/>
      <c r="D306" s="242" t="s">
        <v>248</v>
      </c>
      <c r="E306" s="41"/>
      <c r="F306" s="243" t="s">
        <v>1252</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248</v>
      </c>
      <c r="AU306" s="18" t="s">
        <v>81</v>
      </c>
    </row>
    <row r="307" s="2" customFormat="1" ht="24.15" customHeight="1">
      <c r="A307" s="39"/>
      <c r="B307" s="40"/>
      <c r="C307" s="247" t="s">
        <v>550</v>
      </c>
      <c r="D307" s="247" t="s">
        <v>260</v>
      </c>
      <c r="E307" s="248" t="s">
        <v>1254</v>
      </c>
      <c r="F307" s="249" t="s">
        <v>1255</v>
      </c>
      <c r="G307" s="250" t="s">
        <v>263</v>
      </c>
      <c r="H307" s="251">
        <v>2</v>
      </c>
      <c r="I307" s="252"/>
      <c r="J307" s="253">
        <f>ROUND(I307*H307,2)</f>
        <v>0</v>
      </c>
      <c r="K307" s="254"/>
      <c r="L307" s="255"/>
      <c r="M307" s="256" t="s">
        <v>1</v>
      </c>
      <c r="N307" s="257" t="s">
        <v>38</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1164</v>
      </c>
      <c r="AT307" s="240" t="s">
        <v>260</v>
      </c>
      <c r="AU307" s="240" t="s">
        <v>81</v>
      </c>
      <c r="AY307" s="18" t="s">
        <v>241</v>
      </c>
      <c r="BE307" s="241">
        <f>IF(N307="základní",J307,0)</f>
        <v>0</v>
      </c>
      <c r="BF307" s="241">
        <f>IF(N307="snížená",J307,0)</f>
        <v>0</v>
      </c>
      <c r="BG307" s="241">
        <f>IF(N307="zákl. přenesená",J307,0)</f>
        <v>0</v>
      </c>
      <c r="BH307" s="241">
        <f>IF(N307="sníž. přenesená",J307,0)</f>
        <v>0</v>
      </c>
      <c r="BI307" s="241">
        <f>IF(N307="nulová",J307,0)</f>
        <v>0</v>
      </c>
      <c r="BJ307" s="18" t="s">
        <v>81</v>
      </c>
      <c r="BK307" s="241">
        <f>ROUND(I307*H307,2)</f>
        <v>0</v>
      </c>
      <c r="BL307" s="18" t="s">
        <v>1164</v>
      </c>
      <c r="BM307" s="240" t="s">
        <v>1256</v>
      </c>
    </row>
    <row r="308" s="2" customFormat="1">
      <c r="A308" s="39"/>
      <c r="B308" s="40"/>
      <c r="C308" s="41"/>
      <c r="D308" s="242" t="s">
        <v>248</v>
      </c>
      <c r="E308" s="41"/>
      <c r="F308" s="243" t="s">
        <v>1255</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248</v>
      </c>
      <c r="AU308" s="18" t="s">
        <v>81</v>
      </c>
    </row>
    <row r="309" s="2" customFormat="1" ht="21.75" customHeight="1">
      <c r="A309" s="39"/>
      <c r="B309" s="40"/>
      <c r="C309" s="247" t="s">
        <v>392</v>
      </c>
      <c r="D309" s="247" t="s">
        <v>260</v>
      </c>
      <c r="E309" s="248" t="s">
        <v>1257</v>
      </c>
      <c r="F309" s="249" t="s">
        <v>1258</v>
      </c>
      <c r="G309" s="250" t="s">
        <v>263</v>
      </c>
      <c r="H309" s="251">
        <v>2</v>
      </c>
      <c r="I309" s="252"/>
      <c r="J309" s="253">
        <f>ROUND(I309*H309,2)</f>
        <v>0</v>
      </c>
      <c r="K309" s="254"/>
      <c r="L309" s="255"/>
      <c r="M309" s="256" t="s">
        <v>1</v>
      </c>
      <c r="N309" s="257" t="s">
        <v>38</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1164</v>
      </c>
      <c r="AT309" s="240" t="s">
        <v>260</v>
      </c>
      <c r="AU309" s="240" t="s">
        <v>81</v>
      </c>
      <c r="AY309" s="18" t="s">
        <v>241</v>
      </c>
      <c r="BE309" s="241">
        <f>IF(N309="základní",J309,0)</f>
        <v>0</v>
      </c>
      <c r="BF309" s="241">
        <f>IF(N309="snížená",J309,0)</f>
        <v>0</v>
      </c>
      <c r="BG309" s="241">
        <f>IF(N309="zákl. přenesená",J309,0)</f>
        <v>0</v>
      </c>
      <c r="BH309" s="241">
        <f>IF(N309="sníž. přenesená",J309,0)</f>
        <v>0</v>
      </c>
      <c r="BI309" s="241">
        <f>IF(N309="nulová",J309,0)</f>
        <v>0</v>
      </c>
      <c r="BJ309" s="18" t="s">
        <v>81</v>
      </c>
      <c r="BK309" s="241">
        <f>ROUND(I309*H309,2)</f>
        <v>0</v>
      </c>
      <c r="BL309" s="18" t="s">
        <v>1164</v>
      </c>
      <c r="BM309" s="240" t="s">
        <v>1259</v>
      </c>
    </row>
    <row r="310" s="2" customFormat="1">
      <c r="A310" s="39"/>
      <c r="B310" s="40"/>
      <c r="C310" s="41"/>
      <c r="D310" s="242" t="s">
        <v>248</v>
      </c>
      <c r="E310" s="41"/>
      <c r="F310" s="243" t="s">
        <v>1258</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248</v>
      </c>
      <c r="AU310" s="18" t="s">
        <v>81</v>
      </c>
    </row>
    <row r="311" s="2" customFormat="1" ht="24.15" customHeight="1">
      <c r="A311" s="39"/>
      <c r="B311" s="40"/>
      <c r="C311" s="247" t="s">
        <v>557</v>
      </c>
      <c r="D311" s="247" t="s">
        <v>260</v>
      </c>
      <c r="E311" s="248" t="s">
        <v>1260</v>
      </c>
      <c r="F311" s="249" t="s">
        <v>1261</v>
      </c>
      <c r="G311" s="250" t="s">
        <v>263</v>
      </c>
      <c r="H311" s="251">
        <v>1</v>
      </c>
      <c r="I311" s="252"/>
      <c r="J311" s="253">
        <f>ROUND(I311*H311,2)</f>
        <v>0</v>
      </c>
      <c r="K311" s="254"/>
      <c r="L311" s="255"/>
      <c r="M311" s="256" t="s">
        <v>1</v>
      </c>
      <c r="N311" s="257" t="s">
        <v>38</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1164</v>
      </c>
      <c r="AT311" s="240" t="s">
        <v>260</v>
      </c>
      <c r="AU311" s="240" t="s">
        <v>81</v>
      </c>
      <c r="AY311" s="18" t="s">
        <v>241</v>
      </c>
      <c r="BE311" s="241">
        <f>IF(N311="základní",J311,0)</f>
        <v>0</v>
      </c>
      <c r="BF311" s="241">
        <f>IF(N311="snížená",J311,0)</f>
        <v>0</v>
      </c>
      <c r="BG311" s="241">
        <f>IF(N311="zákl. přenesená",J311,0)</f>
        <v>0</v>
      </c>
      <c r="BH311" s="241">
        <f>IF(N311="sníž. přenesená",J311,0)</f>
        <v>0</v>
      </c>
      <c r="BI311" s="241">
        <f>IF(N311="nulová",J311,0)</f>
        <v>0</v>
      </c>
      <c r="BJ311" s="18" t="s">
        <v>81</v>
      </c>
      <c r="BK311" s="241">
        <f>ROUND(I311*H311,2)</f>
        <v>0</v>
      </c>
      <c r="BL311" s="18" t="s">
        <v>1164</v>
      </c>
      <c r="BM311" s="240" t="s">
        <v>1262</v>
      </c>
    </row>
    <row r="312" s="2" customFormat="1">
      <c r="A312" s="39"/>
      <c r="B312" s="40"/>
      <c r="C312" s="41"/>
      <c r="D312" s="242" t="s">
        <v>248</v>
      </c>
      <c r="E312" s="41"/>
      <c r="F312" s="243" t="s">
        <v>1261</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248</v>
      </c>
      <c r="AU312" s="18" t="s">
        <v>81</v>
      </c>
    </row>
    <row r="313" s="2" customFormat="1" ht="24.15" customHeight="1">
      <c r="A313" s="39"/>
      <c r="B313" s="40"/>
      <c r="C313" s="228" t="s">
        <v>395</v>
      </c>
      <c r="D313" s="228" t="s">
        <v>243</v>
      </c>
      <c r="E313" s="229" t="s">
        <v>1263</v>
      </c>
      <c r="F313" s="230" t="s">
        <v>1264</v>
      </c>
      <c r="G313" s="231" t="s">
        <v>263</v>
      </c>
      <c r="H313" s="232">
        <v>3</v>
      </c>
      <c r="I313" s="233"/>
      <c r="J313" s="234">
        <f>ROUND(I313*H313,2)</f>
        <v>0</v>
      </c>
      <c r="K313" s="235"/>
      <c r="L313" s="45"/>
      <c r="M313" s="236" t="s">
        <v>1</v>
      </c>
      <c r="N313" s="237" t="s">
        <v>38</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1164</v>
      </c>
      <c r="AT313" s="240" t="s">
        <v>243</v>
      </c>
      <c r="AU313" s="240" t="s">
        <v>81</v>
      </c>
      <c r="AY313" s="18" t="s">
        <v>241</v>
      </c>
      <c r="BE313" s="241">
        <f>IF(N313="základní",J313,0)</f>
        <v>0</v>
      </c>
      <c r="BF313" s="241">
        <f>IF(N313="snížená",J313,0)</f>
        <v>0</v>
      </c>
      <c r="BG313" s="241">
        <f>IF(N313="zákl. přenesená",J313,0)</f>
        <v>0</v>
      </c>
      <c r="BH313" s="241">
        <f>IF(N313="sníž. přenesená",J313,0)</f>
        <v>0</v>
      </c>
      <c r="BI313" s="241">
        <f>IF(N313="nulová",J313,0)</f>
        <v>0</v>
      </c>
      <c r="BJ313" s="18" t="s">
        <v>81</v>
      </c>
      <c r="BK313" s="241">
        <f>ROUND(I313*H313,2)</f>
        <v>0</v>
      </c>
      <c r="BL313" s="18" t="s">
        <v>1164</v>
      </c>
      <c r="BM313" s="240" t="s">
        <v>1265</v>
      </c>
    </row>
    <row r="314" s="2" customFormat="1">
      <c r="A314" s="39"/>
      <c r="B314" s="40"/>
      <c r="C314" s="41"/>
      <c r="D314" s="242" t="s">
        <v>248</v>
      </c>
      <c r="E314" s="41"/>
      <c r="F314" s="243" t="s">
        <v>1264</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248</v>
      </c>
      <c r="AU314" s="18" t="s">
        <v>81</v>
      </c>
    </row>
    <row r="315" s="2" customFormat="1" ht="24.15" customHeight="1">
      <c r="A315" s="39"/>
      <c r="B315" s="40"/>
      <c r="C315" s="247" t="s">
        <v>565</v>
      </c>
      <c r="D315" s="247" t="s">
        <v>260</v>
      </c>
      <c r="E315" s="248" t="s">
        <v>513</v>
      </c>
      <c r="F315" s="249" t="s">
        <v>514</v>
      </c>
      <c r="G315" s="250" t="s">
        <v>267</v>
      </c>
      <c r="H315" s="251">
        <v>80</v>
      </c>
      <c r="I315" s="252"/>
      <c r="J315" s="253">
        <f>ROUND(I315*H315,2)</f>
        <v>0</v>
      </c>
      <c r="K315" s="254"/>
      <c r="L315" s="255"/>
      <c r="M315" s="256" t="s">
        <v>1</v>
      </c>
      <c r="N315" s="257" t="s">
        <v>38</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1164</v>
      </c>
      <c r="AT315" s="240" t="s">
        <v>260</v>
      </c>
      <c r="AU315" s="240" t="s">
        <v>81</v>
      </c>
      <c r="AY315" s="18" t="s">
        <v>241</v>
      </c>
      <c r="BE315" s="241">
        <f>IF(N315="základní",J315,0)</f>
        <v>0</v>
      </c>
      <c r="BF315" s="241">
        <f>IF(N315="snížená",J315,0)</f>
        <v>0</v>
      </c>
      <c r="BG315" s="241">
        <f>IF(N315="zákl. přenesená",J315,0)</f>
        <v>0</v>
      </c>
      <c r="BH315" s="241">
        <f>IF(N315="sníž. přenesená",J315,0)</f>
        <v>0</v>
      </c>
      <c r="BI315" s="241">
        <f>IF(N315="nulová",J315,0)</f>
        <v>0</v>
      </c>
      <c r="BJ315" s="18" t="s">
        <v>81</v>
      </c>
      <c r="BK315" s="241">
        <f>ROUND(I315*H315,2)</f>
        <v>0</v>
      </c>
      <c r="BL315" s="18" t="s">
        <v>1164</v>
      </c>
      <c r="BM315" s="240" t="s">
        <v>1266</v>
      </c>
    </row>
    <row r="316" s="2" customFormat="1">
      <c r="A316" s="39"/>
      <c r="B316" s="40"/>
      <c r="C316" s="41"/>
      <c r="D316" s="242" t="s">
        <v>248</v>
      </c>
      <c r="E316" s="41"/>
      <c r="F316" s="243" t="s">
        <v>514</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248</v>
      </c>
      <c r="AU316" s="18" t="s">
        <v>81</v>
      </c>
    </row>
    <row r="317" s="2" customFormat="1" ht="24.15" customHeight="1">
      <c r="A317" s="39"/>
      <c r="B317" s="40"/>
      <c r="C317" s="247" t="s">
        <v>398</v>
      </c>
      <c r="D317" s="247" t="s">
        <v>260</v>
      </c>
      <c r="E317" s="248" t="s">
        <v>510</v>
      </c>
      <c r="F317" s="249" t="s">
        <v>511</v>
      </c>
      <c r="G317" s="250" t="s">
        <v>267</v>
      </c>
      <c r="H317" s="251">
        <v>82</v>
      </c>
      <c r="I317" s="252"/>
      <c r="J317" s="253">
        <f>ROUND(I317*H317,2)</f>
        <v>0</v>
      </c>
      <c r="K317" s="254"/>
      <c r="L317" s="255"/>
      <c r="M317" s="256" t="s">
        <v>1</v>
      </c>
      <c r="N317" s="257" t="s">
        <v>38</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1164</v>
      </c>
      <c r="AT317" s="240" t="s">
        <v>260</v>
      </c>
      <c r="AU317" s="240" t="s">
        <v>81</v>
      </c>
      <c r="AY317" s="18" t="s">
        <v>241</v>
      </c>
      <c r="BE317" s="241">
        <f>IF(N317="základní",J317,0)</f>
        <v>0</v>
      </c>
      <c r="BF317" s="241">
        <f>IF(N317="snížená",J317,0)</f>
        <v>0</v>
      </c>
      <c r="BG317" s="241">
        <f>IF(N317="zákl. přenesená",J317,0)</f>
        <v>0</v>
      </c>
      <c r="BH317" s="241">
        <f>IF(N317="sníž. přenesená",J317,0)</f>
        <v>0</v>
      </c>
      <c r="BI317" s="241">
        <f>IF(N317="nulová",J317,0)</f>
        <v>0</v>
      </c>
      <c r="BJ317" s="18" t="s">
        <v>81</v>
      </c>
      <c r="BK317" s="241">
        <f>ROUND(I317*H317,2)</f>
        <v>0</v>
      </c>
      <c r="BL317" s="18" t="s">
        <v>1164</v>
      </c>
      <c r="BM317" s="240" t="s">
        <v>1267</v>
      </c>
    </row>
    <row r="318" s="2" customFormat="1">
      <c r="A318" s="39"/>
      <c r="B318" s="40"/>
      <c r="C318" s="41"/>
      <c r="D318" s="242" t="s">
        <v>248</v>
      </c>
      <c r="E318" s="41"/>
      <c r="F318" s="243" t="s">
        <v>511</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248</v>
      </c>
      <c r="AU318" s="18" t="s">
        <v>81</v>
      </c>
    </row>
    <row r="319" s="2" customFormat="1" ht="24.15" customHeight="1">
      <c r="A319" s="39"/>
      <c r="B319" s="40"/>
      <c r="C319" s="247" t="s">
        <v>572</v>
      </c>
      <c r="D319" s="247" t="s">
        <v>260</v>
      </c>
      <c r="E319" s="248" t="s">
        <v>520</v>
      </c>
      <c r="F319" s="249" t="s">
        <v>521</v>
      </c>
      <c r="G319" s="250" t="s">
        <v>267</v>
      </c>
      <c r="H319" s="251">
        <v>40</v>
      </c>
      <c r="I319" s="252"/>
      <c r="J319" s="253">
        <f>ROUND(I319*H319,2)</f>
        <v>0</v>
      </c>
      <c r="K319" s="254"/>
      <c r="L319" s="255"/>
      <c r="M319" s="256" t="s">
        <v>1</v>
      </c>
      <c r="N319" s="257" t="s">
        <v>38</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1164</v>
      </c>
      <c r="AT319" s="240" t="s">
        <v>260</v>
      </c>
      <c r="AU319" s="240" t="s">
        <v>81</v>
      </c>
      <c r="AY319" s="18" t="s">
        <v>241</v>
      </c>
      <c r="BE319" s="241">
        <f>IF(N319="základní",J319,0)</f>
        <v>0</v>
      </c>
      <c r="BF319" s="241">
        <f>IF(N319="snížená",J319,0)</f>
        <v>0</v>
      </c>
      <c r="BG319" s="241">
        <f>IF(N319="zákl. přenesená",J319,0)</f>
        <v>0</v>
      </c>
      <c r="BH319" s="241">
        <f>IF(N319="sníž. přenesená",J319,0)</f>
        <v>0</v>
      </c>
      <c r="BI319" s="241">
        <f>IF(N319="nulová",J319,0)</f>
        <v>0</v>
      </c>
      <c r="BJ319" s="18" t="s">
        <v>81</v>
      </c>
      <c r="BK319" s="241">
        <f>ROUND(I319*H319,2)</f>
        <v>0</v>
      </c>
      <c r="BL319" s="18" t="s">
        <v>1164</v>
      </c>
      <c r="BM319" s="240" t="s">
        <v>1268</v>
      </c>
    </row>
    <row r="320" s="2" customFormat="1">
      <c r="A320" s="39"/>
      <c r="B320" s="40"/>
      <c r="C320" s="41"/>
      <c r="D320" s="242" t="s">
        <v>248</v>
      </c>
      <c r="E320" s="41"/>
      <c r="F320" s="243" t="s">
        <v>521</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248</v>
      </c>
      <c r="AU320" s="18" t="s">
        <v>81</v>
      </c>
    </row>
    <row r="321" s="2" customFormat="1" ht="24.15" customHeight="1">
      <c r="A321" s="39"/>
      <c r="B321" s="40"/>
      <c r="C321" s="247" t="s">
        <v>401</v>
      </c>
      <c r="D321" s="247" t="s">
        <v>260</v>
      </c>
      <c r="E321" s="248" t="s">
        <v>1269</v>
      </c>
      <c r="F321" s="249" t="s">
        <v>1270</v>
      </c>
      <c r="G321" s="250" t="s">
        <v>267</v>
      </c>
      <c r="H321" s="251">
        <v>150</v>
      </c>
      <c r="I321" s="252"/>
      <c r="J321" s="253">
        <f>ROUND(I321*H321,2)</f>
        <v>0</v>
      </c>
      <c r="K321" s="254"/>
      <c r="L321" s="255"/>
      <c r="M321" s="256" t="s">
        <v>1</v>
      </c>
      <c r="N321" s="257" t="s">
        <v>38</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1164</v>
      </c>
      <c r="AT321" s="240" t="s">
        <v>260</v>
      </c>
      <c r="AU321" s="240" t="s">
        <v>81</v>
      </c>
      <c r="AY321" s="18" t="s">
        <v>241</v>
      </c>
      <c r="BE321" s="241">
        <f>IF(N321="základní",J321,0)</f>
        <v>0</v>
      </c>
      <c r="BF321" s="241">
        <f>IF(N321="snížená",J321,0)</f>
        <v>0</v>
      </c>
      <c r="BG321" s="241">
        <f>IF(N321="zákl. přenesená",J321,0)</f>
        <v>0</v>
      </c>
      <c r="BH321" s="241">
        <f>IF(N321="sníž. přenesená",J321,0)</f>
        <v>0</v>
      </c>
      <c r="BI321" s="241">
        <f>IF(N321="nulová",J321,0)</f>
        <v>0</v>
      </c>
      <c r="BJ321" s="18" t="s">
        <v>81</v>
      </c>
      <c r="BK321" s="241">
        <f>ROUND(I321*H321,2)</f>
        <v>0</v>
      </c>
      <c r="BL321" s="18" t="s">
        <v>1164</v>
      </c>
      <c r="BM321" s="240" t="s">
        <v>1271</v>
      </c>
    </row>
    <row r="322" s="2" customFormat="1">
      <c r="A322" s="39"/>
      <c r="B322" s="40"/>
      <c r="C322" s="41"/>
      <c r="D322" s="242" t="s">
        <v>248</v>
      </c>
      <c r="E322" s="41"/>
      <c r="F322" s="243" t="s">
        <v>1270</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248</v>
      </c>
      <c r="AU322" s="18" t="s">
        <v>81</v>
      </c>
    </row>
    <row r="323" s="2" customFormat="1" ht="16.5" customHeight="1">
      <c r="A323" s="39"/>
      <c r="B323" s="40"/>
      <c r="C323" s="228" t="s">
        <v>579</v>
      </c>
      <c r="D323" s="228" t="s">
        <v>243</v>
      </c>
      <c r="E323" s="229" t="s">
        <v>1272</v>
      </c>
      <c r="F323" s="230" t="s">
        <v>1273</v>
      </c>
      <c r="G323" s="231" t="s">
        <v>267</v>
      </c>
      <c r="H323" s="232">
        <v>126</v>
      </c>
      <c r="I323" s="233"/>
      <c r="J323" s="234">
        <f>ROUND(I323*H323,2)</f>
        <v>0</v>
      </c>
      <c r="K323" s="235"/>
      <c r="L323" s="45"/>
      <c r="M323" s="236" t="s">
        <v>1</v>
      </c>
      <c r="N323" s="237" t="s">
        <v>38</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1164</v>
      </c>
      <c r="AT323" s="240" t="s">
        <v>243</v>
      </c>
      <c r="AU323" s="240" t="s">
        <v>81</v>
      </c>
      <c r="AY323" s="18" t="s">
        <v>241</v>
      </c>
      <c r="BE323" s="241">
        <f>IF(N323="základní",J323,0)</f>
        <v>0</v>
      </c>
      <c r="BF323" s="241">
        <f>IF(N323="snížená",J323,0)</f>
        <v>0</v>
      </c>
      <c r="BG323" s="241">
        <f>IF(N323="zákl. přenesená",J323,0)</f>
        <v>0</v>
      </c>
      <c r="BH323" s="241">
        <f>IF(N323="sníž. přenesená",J323,0)</f>
        <v>0</v>
      </c>
      <c r="BI323" s="241">
        <f>IF(N323="nulová",J323,0)</f>
        <v>0</v>
      </c>
      <c r="BJ323" s="18" t="s">
        <v>81</v>
      </c>
      <c r="BK323" s="241">
        <f>ROUND(I323*H323,2)</f>
        <v>0</v>
      </c>
      <c r="BL323" s="18" t="s">
        <v>1164</v>
      </c>
      <c r="BM323" s="240" t="s">
        <v>1274</v>
      </c>
    </row>
    <row r="324" s="2" customFormat="1">
      <c r="A324" s="39"/>
      <c r="B324" s="40"/>
      <c r="C324" s="41"/>
      <c r="D324" s="242" t="s">
        <v>248</v>
      </c>
      <c r="E324" s="41"/>
      <c r="F324" s="243" t="s">
        <v>1273</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248</v>
      </c>
      <c r="AU324" s="18" t="s">
        <v>81</v>
      </c>
    </row>
    <row r="325" s="2" customFormat="1" ht="16.5" customHeight="1">
      <c r="A325" s="39"/>
      <c r="B325" s="40"/>
      <c r="C325" s="228" t="s">
        <v>405</v>
      </c>
      <c r="D325" s="228" t="s">
        <v>243</v>
      </c>
      <c r="E325" s="229" t="s">
        <v>783</v>
      </c>
      <c r="F325" s="230" t="s">
        <v>784</v>
      </c>
      <c r="G325" s="231" t="s">
        <v>263</v>
      </c>
      <c r="H325" s="232">
        <v>40</v>
      </c>
      <c r="I325" s="233"/>
      <c r="J325" s="234">
        <f>ROUND(I325*H325,2)</f>
        <v>0</v>
      </c>
      <c r="K325" s="235"/>
      <c r="L325" s="45"/>
      <c r="M325" s="236" t="s">
        <v>1</v>
      </c>
      <c r="N325" s="237" t="s">
        <v>38</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1164</v>
      </c>
      <c r="AT325" s="240" t="s">
        <v>243</v>
      </c>
      <c r="AU325" s="240" t="s">
        <v>81</v>
      </c>
      <c r="AY325" s="18" t="s">
        <v>241</v>
      </c>
      <c r="BE325" s="241">
        <f>IF(N325="základní",J325,0)</f>
        <v>0</v>
      </c>
      <c r="BF325" s="241">
        <f>IF(N325="snížená",J325,0)</f>
        <v>0</v>
      </c>
      <c r="BG325" s="241">
        <f>IF(N325="zákl. přenesená",J325,0)</f>
        <v>0</v>
      </c>
      <c r="BH325" s="241">
        <f>IF(N325="sníž. přenesená",J325,0)</f>
        <v>0</v>
      </c>
      <c r="BI325" s="241">
        <f>IF(N325="nulová",J325,0)</f>
        <v>0</v>
      </c>
      <c r="BJ325" s="18" t="s">
        <v>81</v>
      </c>
      <c r="BK325" s="241">
        <f>ROUND(I325*H325,2)</f>
        <v>0</v>
      </c>
      <c r="BL325" s="18" t="s">
        <v>1164</v>
      </c>
      <c r="BM325" s="240" t="s">
        <v>1275</v>
      </c>
    </row>
    <row r="326" s="2" customFormat="1">
      <c r="A326" s="39"/>
      <c r="B326" s="40"/>
      <c r="C326" s="41"/>
      <c r="D326" s="242" t="s">
        <v>248</v>
      </c>
      <c r="E326" s="41"/>
      <c r="F326" s="243" t="s">
        <v>784</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248</v>
      </c>
      <c r="AU326" s="18" t="s">
        <v>81</v>
      </c>
    </row>
    <row r="327" s="2" customFormat="1" ht="24.15" customHeight="1">
      <c r="A327" s="39"/>
      <c r="B327" s="40"/>
      <c r="C327" s="247" t="s">
        <v>586</v>
      </c>
      <c r="D327" s="247" t="s">
        <v>260</v>
      </c>
      <c r="E327" s="248" t="s">
        <v>825</v>
      </c>
      <c r="F327" s="249" t="s">
        <v>826</v>
      </c>
      <c r="G327" s="250" t="s">
        <v>263</v>
      </c>
      <c r="H327" s="251">
        <v>2</v>
      </c>
      <c r="I327" s="252"/>
      <c r="J327" s="253">
        <f>ROUND(I327*H327,2)</f>
        <v>0</v>
      </c>
      <c r="K327" s="254"/>
      <c r="L327" s="255"/>
      <c r="M327" s="256" t="s">
        <v>1</v>
      </c>
      <c r="N327" s="257" t="s">
        <v>38</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1164</v>
      </c>
      <c r="AT327" s="240" t="s">
        <v>260</v>
      </c>
      <c r="AU327" s="240" t="s">
        <v>81</v>
      </c>
      <c r="AY327" s="18" t="s">
        <v>241</v>
      </c>
      <c r="BE327" s="241">
        <f>IF(N327="základní",J327,0)</f>
        <v>0</v>
      </c>
      <c r="BF327" s="241">
        <f>IF(N327="snížená",J327,0)</f>
        <v>0</v>
      </c>
      <c r="BG327" s="241">
        <f>IF(N327="zákl. přenesená",J327,0)</f>
        <v>0</v>
      </c>
      <c r="BH327" s="241">
        <f>IF(N327="sníž. přenesená",J327,0)</f>
        <v>0</v>
      </c>
      <c r="BI327" s="241">
        <f>IF(N327="nulová",J327,0)</f>
        <v>0</v>
      </c>
      <c r="BJ327" s="18" t="s">
        <v>81</v>
      </c>
      <c r="BK327" s="241">
        <f>ROUND(I327*H327,2)</f>
        <v>0</v>
      </c>
      <c r="BL327" s="18" t="s">
        <v>1164</v>
      </c>
      <c r="BM327" s="240" t="s">
        <v>1276</v>
      </c>
    </row>
    <row r="328" s="2" customFormat="1">
      <c r="A328" s="39"/>
      <c r="B328" s="40"/>
      <c r="C328" s="41"/>
      <c r="D328" s="242" t="s">
        <v>248</v>
      </c>
      <c r="E328" s="41"/>
      <c r="F328" s="243" t="s">
        <v>826</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248</v>
      </c>
      <c r="AU328" s="18" t="s">
        <v>81</v>
      </c>
    </row>
    <row r="329" s="2" customFormat="1" ht="16.5" customHeight="1">
      <c r="A329" s="39"/>
      <c r="B329" s="40"/>
      <c r="C329" s="228" t="s">
        <v>408</v>
      </c>
      <c r="D329" s="228" t="s">
        <v>243</v>
      </c>
      <c r="E329" s="229" t="s">
        <v>1277</v>
      </c>
      <c r="F329" s="230" t="s">
        <v>1278</v>
      </c>
      <c r="G329" s="231" t="s">
        <v>1279</v>
      </c>
      <c r="H329" s="232">
        <v>18</v>
      </c>
      <c r="I329" s="233"/>
      <c r="J329" s="234">
        <f>ROUND(I329*H329,2)</f>
        <v>0</v>
      </c>
      <c r="K329" s="235"/>
      <c r="L329" s="45"/>
      <c r="M329" s="236" t="s">
        <v>1</v>
      </c>
      <c r="N329" s="237" t="s">
        <v>38</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1164</v>
      </c>
      <c r="AT329" s="240" t="s">
        <v>243</v>
      </c>
      <c r="AU329" s="240" t="s">
        <v>81</v>
      </c>
      <c r="AY329" s="18" t="s">
        <v>241</v>
      </c>
      <c r="BE329" s="241">
        <f>IF(N329="základní",J329,0)</f>
        <v>0</v>
      </c>
      <c r="BF329" s="241">
        <f>IF(N329="snížená",J329,0)</f>
        <v>0</v>
      </c>
      <c r="BG329" s="241">
        <f>IF(N329="zákl. přenesená",J329,0)</f>
        <v>0</v>
      </c>
      <c r="BH329" s="241">
        <f>IF(N329="sníž. přenesená",J329,0)</f>
        <v>0</v>
      </c>
      <c r="BI329" s="241">
        <f>IF(N329="nulová",J329,0)</f>
        <v>0</v>
      </c>
      <c r="BJ329" s="18" t="s">
        <v>81</v>
      </c>
      <c r="BK329" s="241">
        <f>ROUND(I329*H329,2)</f>
        <v>0</v>
      </c>
      <c r="BL329" s="18" t="s">
        <v>1164</v>
      </c>
      <c r="BM329" s="240" t="s">
        <v>1280</v>
      </c>
    </row>
    <row r="330" s="2" customFormat="1">
      <c r="A330" s="39"/>
      <c r="B330" s="40"/>
      <c r="C330" s="41"/>
      <c r="D330" s="242" t="s">
        <v>248</v>
      </c>
      <c r="E330" s="41"/>
      <c r="F330" s="243" t="s">
        <v>1278</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248</v>
      </c>
      <c r="AU330" s="18" t="s">
        <v>81</v>
      </c>
    </row>
    <row r="331" s="2" customFormat="1" ht="16.5" customHeight="1">
      <c r="A331" s="39"/>
      <c r="B331" s="40"/>
      <c r="C331" s="228" t="s">
        <v>596</v>
      </c>
      <c r="D331" s="228" t="s">
        <v>243</v>
      </c>
      <c r="E331" s="229" t="s">
        <v>1281</v>
      </c>
      <c r="F331" s="230" t="s">
        <v>1282</v>
      </c>
      <c r="G331" s="231" t="s">
        <v>1279</v>
      </c>
      <c r="H331" s="232">
        <v>4</v>
      </c>
      <c r="I331" s="233"/>
      <c r="J331" s="234">
        <f>ROUND(I331*H331,2)</f>
        <v>0</v>
      </c>
      <c r="K331" s="235"/>
      <c r="L331" s="45"/>
      <c r="M331" s="236" t="s">
        <v>1</v>
      </c>
      <c r="N331" s="237" t="s">
        <v>38</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1164</v>
      </c>
      <c r="AT331" s="240" t="s">
        <v>243</v>
      </c>
      <c r="AU331" s="240" t="s">
        <v>81</v>
      </c>
      <c r="AY331" s="18" t="s">
        <v>241</v>
      </c>
      <c r="BE331" s="241">
        <f>IF(N331="základní",J331,0)</f>
        <v>0</v>
      </c>
      <c r="BF331" s="241">
        <f>IF(N331="snížená",J331,0)</f>
        <v>0</v>
      </c>
      <c r="BG331" s="241">
        <f>IF(N331="zákl. přenesená",J331,0)</f>
        <v>0</v>
      </c>
      <c r="BH331" s="241">
        <f>IF(N331="sníž. přenesená",J331,0)</f>
        <v>0</v>
      </c>
      <c r="BI331" s="241">
        <f>IF(N331="nulová",J331,0)</f>
        <v>0</v>
      </c>
      <c r="BJ331" s="18" t="s">
        <v>81</v>
      </c>
      <c r="BK331" s="241">
        <f>ROUND(I331*H331,2)</f>
        <v>0</v>
      </c>
      <c r="BL331" s="18" t="s">
        <v>1164</v>
      </c>
      <c r="BM331" s="240" t="s">
        <v>1283</v>
      </c>
    </row>
    <row r="332" s="2" customFormat="1">
      <c r="A332" s="39"/>
      <c r="B332" s="40"/>
      <c r="C332" s="41"/>
      <c r="D332" s="242" t="s">
        <v>248</v>
      </c>
      <c r="E332" s="41"/>
      <c r="F332" s="243" t="s">
        <v>1282</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248</v>
      </c>
      <c r="AU332" s="18" t="s">
        <v>81</v>
      </c>
    </row>
    <row r="333" s="2" customFormat="1" ht="16.5" customHeight="1">
      <c r="A333" s="39"/>
      <c r="B333" s="40"/>
      <c r="C333" s="228" t="s">
        <v>412</v>
      </c>
      <c r="D333" s="228" t="s">
        <v>243</v>
      </c>
      <c r="E333" s="229" t="s">
        <v>1284</v>
      </c>
      <c r="F333" s="230" t="s">
        <v>1285</v>
      </c>
      <c r="G333" s="231" t="s">
        <v>267</v>
      </c>
      <c r="H333" s="232">
        <v>64</v>
      </c>
      <c r="I333" s="233"/>
      <c r="J333" s="234">
        <f>ROUND(I333*H333,2)</f>
        <v>0</v>
      </c>
      <c r="K333" s="235"/>
      <c r="L333" s="45"/>
      <c r="M333" s="236" t="s">
        <v>1</v>
      </c>
      <c r="N333" s="237" t="s">
        <v>38</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1164</v>
      </c>
      <c r="AT333" s="240" t="s">
        <v>243</v>
      </c>
      <c r="AU333" s="240" t="s">
        <v>81</v>
      </c>
      <c r="AY333" s="18" t="s">
        <v>241</v>
      </c>
      <c r="BE333" s="241">
        <f>IF(N333="základní",J333,0)</f>
        <v>0</v>
      </c>
      <c r="BF333" s="241">
        <f>IF(N333="snížená",J333,0)</f>
        <v>0</v>
      </c>
      <c r="BG333" s="241">
        <f>IF(N333="zákl. přenesená",J333,0)</f>
        <v>0</v>
      </c>
      <c r="BH333" s="241">
        <f>IF(N333="sníž. přenesená",J333,0)</f>
        <v>0</v>
      </c>
      <c r="BI333" s="241">
        <f>IF(N333="nulová",J333,0)</f>
        <v>0</v>
      </c>
      <c r="BJ333" s="18" t="s">
        <v>81</v>
      </c>
      <c r="BK333" s="241">
        <f>ROUND(I333*H333,2)</f>
        <v>0</v>
      </c>
      <c r="BL333" s="18" t="s">
        <v>1164</v>
      </c>
      <c r="BM333" s="240" t="s">
        <v>1286</v>
      </c>
    </row>
    <row r="334" s="2" customFormat="1">
      <c r="A334" s="39"/>
      <c r="B334" s="40"/>
      <c r="C334" s="41"/>
      <c r="D334" s="242" t="s">
        <v>248</v>
      </c>
      <c r="E334" s="41"/>
      <c r="F334" s="243" t="s">
        <v>1285</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248</v>
      </c>
      <c r="AU334" s="18" t="s">
        <v>81</v>
      </c>
    </row>
    <row r="335" s="2" customFormat="1" ht="49.05" customHeight="1">
      <c r="A335" s="39"/>
      <c r="B335" s="40"/>
      <c r="C335" s="247" t="s">
        <v>606</v>
      </c>
      <c r="D335" s="247" t="s">
        <v>260</v>
      </c>
      <c r="E335" s="248" t="s">
        <v>1287</v>
      </c>
      <c r="F335" s="249" t="s">
        <v>1288</v>
      </c>
      <c r="G335" s="250" t="s">
        <v>263</v>
      </c>
      <c r="H335" s="251">
        <v>3</v>
      </c>
      <c r="I335" s="252"/>
      <c r="J335" s="253">
        <f>ROUND(I335*H335,2)</f>
        <v>0</v>
      </c>
      <c r="K335" s="254"/>
      <c r="L335" s="255"/>
      <c r="M335" s="256" t="s">
        <v>1</v>
      </c>
      <c r="N335" s="257" t="s">
        <v>38</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1164</v>
      </c>
      <c r="AT335" s="240" t="s">
        <v>260</v>
      </c>
      <c r="AU335" s="240" t="s">
        <v>81</v>
      </c>
      <c r="AY335" s="18" t="s">
        <v>241</v>
      </c>
      <c r="BE335" s="241">
        <f>IF(N335="základní",J335,0)</f>
        <v>0</v>
      </c>
      <c r="BF335" s="241">
        <f>IF(N335="snížená",J335,0)</f>
        <v>0</v>
      </c>
      <c r="BG335" s="241">
        <f>IF(N335="zákl. přenesená",J335,0)</f>
        <v>0</v>
      </c>
      <c r="BH335" s="241">
        <f>IF(N335="sníž. přenesená",J335,0)</f>
        <v>0</v>
      </c>
      <c r="BI335" s="241">
        <f>IF(N335="nulová",J335,0)</f>
        <v>0</v>
      </c>
      <c r="BJ335" s="18" t="s">
        <v>81</v>
      </c>
      <c r="BK335" s="241">
        <f>ROUND(I335*H335,2)</f>
        <v>0</v>
      </c>
      <c r="BL335" s="18" t="s">
        <v>1164</v>
      </c>
      <c r="BM335" s="240" t="s">
        <v>1289</v>
      </c>
    </row>
    <row r="336" s="2" customFormat="1">
      <c r="A336" s="39"/>
      <c r="B336" s="40"/>
      <c r="C336" s="41"/>
      <c r="D336" s="242" t="s">
        <v>248</v>
      </c>
      <c r="E336" s="41"/>
      <c r="F336" s="243" t="s">
        <v>1288</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248</v>
      </c>
      <c r="AU336" s="18" t="s">
        <v>81</v>
      </c>
    </row>
    <row r="337" s="2" customFormat="1" ht="33" customHeight="1">
      <c r="A337" s="39"/>
      <c r="B337" s="40"/>
      <c r="C337" s="247" t="s">
        <v>415</v>
      </c>
      <c r="D337" s="247" t="s">
        <v>260</v>
      </c>
      <c r="E337" s="248" t="s">
        <v>1290</v>
      </c>
      <c r="F337" s="249" t="s">
        <v>1291</v>
      </c>
      <c r="G337" s="250" t="s">
        <v>267</v>
      </c>
      <c r="H337" s="251">
        <v>64</v>
      </c>
      <c r="I337" s="252"/>
      <c r="J337" s="253">
        <f>ROUND(I337*H337,2)</f>
        <v>0</v>
      </c>
      <c r="K337" s="254"/>
      <c r="L337" s="255"/>
      <c r="M337" s="256" t="s">
        <v>1</v>
      </c>
      <c r="N337" s="257" t="s">
        <v>38</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1164</v>
      </c>
      <c r="AT337" s="240" t="s">
        <v>260</v>
      </c>
      <c r="AU337" s="240" t="s">
        <v>81</v>
      </c>
      <c r="AY337" s="18" t="s">
        <v>241</v>
      </c>
      <c r="BE337" s="241">
        <f>IF(N337="základní",J337,0)</f>
        <v>0</v>
      </c>
      <c r="BF337" s="241">
        <f>IF(N337="snížená",J337,0)</f>
        <v>0</v>
      </c>
      <c r="BG337" s="241">
        <f>IF(N337="zákl. přenesená",J337,0)</f>
        <v>0</v>
      </c>
      <c r="BH337" s="241">
        <f>IF(N337="sníž. přenesená",J337,0)</f>
        <v>0</v>
      </c>
      <c r="BI337" s="241">
        <f>IF(N337="nulová",J337,0)</f>
        <v>0</v>
      </c>
      <c r="BJ337" s="18" t="s">
        <v>81</v>
      </c>
      <c r="BK337" s="241">
        <f>ROUND(I337*H337,2)</f>
        <v>0</v>
      </c>
      <c r="BL337" s="18" t="s">
        <v>1164</v>
      </c>
      <c r="BM337" s="240" t="s">
        <v>1292</v>
      </c>
    </row>
    <row r="338" s="2" customFormat="1">
      <c r="A338" s="39"/>
      <c r="B338" s="40"/>
      <c r="C338" s="41"/>
      <c r="D338" s="242" t="s">
        <v>248</v>
      </c>
      <c r="E338" s="41"/>
      <c r="F338" s="243" t="s">
        <v>1291</v>
      </c>
      <c r="G338" s="41"/>
      <c r="H338" s="41"/>
      <c r="I338" s="244"/>
      <c r="J338" s="41"/>
      <c r="K338" s="41"/>
      <c r="L338" s="45"/>
      <c r="M338" s="245"/>
      <c r="N338" s="246"/>
      <c r="O338" s="92"/>
      <c r="P338" s="92"/>
      <c r="Q338" s="92"/>
      <c r="R338" s="92"/>
      <c r="S338" s="92"/>
      <c r="T338" s="93"/>
      <c r="U338" s="39"/>
      <c r="V338" s="39"/>
      <c r="W338" s="39"/>
      <c r="X338" s="39"/>
      <c r="Y338" s="39"/>
      <c r="Z338" s="39"/>
      <c r="AA338" s="39"/>
      <c r="AB338" s="39"/>
      <c r="AC338" s="39"/>
      <c r="AD338" s="39"/>
      <c r="AE338" s="39"/>
      <c r="AT338" s="18" t="s">
        <v>248</v>
      </c>
      <c r="AU338" s="18" t="s">
        <v>81</v>
      </c>
    </row>
    <row r="339" s="2" customFormat="1" ht="16.5" customHeight="1">
      <c r="A339" s="39"/>
      <c r="B339" s="40"/>
      <c r="C339" s="228" t="s">
        <v>614</v>
      </c>
      <c r="D339" s="228" t="s">
        <v>243</v>
      </c>
      <c r="E339" s="229" t="s">
        <v>910</v>
      </c>
      <c r="F339" s="230" t="s">
        <v>911</v>
      </c>
      <c r="G339" s="231" t="s">
        <v>263</v>
      </c>
      <c r="H339" s="232">
        <v>6</v>
      </c>
      <c r="I339" s="233"/>
      <c r="J339" s="234">
        <f>ROUND(I339*H339,2)</f>
        <v>0</v>
      </c>
      <c r="K339" s="235"/>
      <c r="L339" s="45"/>
      <c r="M339" s="236" t="s">
        <v>1</v>
      </c>
      <c r="N339" s="237" t="s">
        <v>38</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1164</v>
      </c>
      <c r="AT339" s="240" t="s">
        <v>243</v>
      </c>
      <c r="AU339" s="240" t="s">
        <v>81</v>
      </c>
      <c r="AY339" s="18" t="s">
        <v>241</v>
      </c>
      <c r="BE339" s="241">
        <f>IF(N339="základní",J339,0)</f>
        <v>0</v>
      </c>
      <c r="BF339" s="241">
        <f>IF(N339="snížená",J339,0)</f>
        <v>0</v>
      </c>
      <c r="BG339" s="241">
        <f>IF(N339="zákl. přenesená",J339,0)</f>
        <v>0</v>
      </c>
      <c r="BH339" s="241">
        <f>IF(N339="sníž. přenesená",J339,0)</f>
        <v>0</v>
      </c>
      <c r="BI339" s="241">
        <f>IF(N339="nulová",J339,0)</f>
        <v>0</v>
      </c>
      <c r="BJ339" s="18" t="s">
        <v>81</v>
      </c>
      <c r="BK339" s="241">
        <f>ROUND(I339*H339,2)</f>
        <v>0</v>
      </c>
      <c r="BL339" s="18" t="s">
        <v>1164</v>
      </c>
      <c r="BM339" s="240" t="s">
        <v>1293</v>
      </c>
    </row>
    <row r="340" s="2" customFormat="1">
      <c r="A340" s="39"/>
      <c r="B340" s="40"/>
      <c r="C340" s="41"/>
      <c r="D340" s="242" t="s">
        <v>248</v>
      </c>
      <c r="E340" s="41"/>
      <c r="F340" s="243" t="s">
        <v>911</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248</v>
      </c>
      <c r="AU340" s="18" t="s">
        <v>81</v>
      </c>
    </row>
    <row r="341" s="2" customFormat="1" ht="24.15" customHeight="1">
      <c r="A341" s="39"/>
      <c r="B341" s="40"/>
      <c r="C341" s="228" t="s">
        <v>419</v>
      </c>
      <c r="D341" s="228" t="s">
        <v>243</v>
      </c>
      <c r="E341" s="229" t="s">
        <v>913</v>
      </c>
      <c r="F341" s="230" t="s">
        <v>914</v>
      </c>
      <c r="G341" s="231" t="s">
        <v>263</v>
      </c>
      <c r="H341" s="232">
        <v>2</v>
      </c>
      <c r="I341" s="233"/>
      <c r="J341" s="234">
        <f>ROUND(I341*H341,2)</f>
        <v>0</v>
      </c>
      <c r="K341" s="235"/>
      <c r="L341" s="45"/>
      <c r="M341" s="236" t="s">
        <v>1</v>
      </c>
      <c r="N341" s="237" t="s">
        <v>38</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1164</v>
      </c>
      <c r="AT341" s="240" t="s">
        <v>243</v>
      </c>
      <c r="AU341" s="240" t="s">
        <v>81</v>
      </c>
      <c r="AY341" s="18" t="s">
        <v>241</v>
      </c>
      <c r="BE341" s="241">
        <f>IF(N341="základní",J341,0)</f>
        <v>0</v>
      </c>
      <c r="BF341" s="241">
        <f>IF(N341="snížená",J341,0)</f>
        <v>0</v>
      </c>
      <c r="BG341" s="241">
        <f>IF(N341="zákl. přenesená",J341,0)</f>
        <v>0</v>
      </c>
      <c r="BH341" s="241">
        <f>IF(N341="sníž. přenesená",J341,0)</f>
        <v>0</v>
      </c>
      <c r="BI341" s="241">
        <f>IF(N341="nulová",J341,0)</f>
        <v>0</v>
      </c>
      <c r="BJ341" s="18" t="s">
        <v>81</v>
      </c>
      <c r="BK341" s="241">
        <f>ROUND(I341*H341,2)</f>
        <v>0</v>
      </c>
      <c r="BL341" s="18" t="s">
        <v>1164</v>
      </c>
      <c r="BM341" s="240" t="s">
        <v>1294</v>
      </c>
    </row>
    <row r="342" s="2" customFormat="1">
      <c r="A342" s="39"/>
      <c r="B342" s="40"/>
      <c r="C342" s="41"/>
      <c r="D342" s="242" t="s">
        <v>248</v>
      </c>
      <c r="E342" s="41"/>
      <c r="F342" s="243" t="s">
        <v>914</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248</v>
      </c>
      <c r="AU342" s="18" t="s">
        <v>81</v>
      </c>
    </row>
    <row r="343" s="2" customFormat="1" ht="24.15" customHeight="1">
      <c r="A343" s="39"/>
      <c r="B343" s="40"/>
      <c r="C343" s="228" t="s">
        <v>621</v>
      </c>
      <c r="D343" s="228" t="s">
        <v>243</v>
      </c>
      <c r="E343" s="229" t="s">
        <v>1295</v>
      </c>
      <c r="F343" s="230" t="s">
        <v>1296</v>
      </c>
      <c r="G343" s="231" t="s">
        <v>263</v>
      </c>
      <c r="H343" s="232">
        <v>3</v>
      </c>
      <c r="I343" s="233"/>
      <c r="J343" s="234">
        <f>ROUND(I343*H343,2)</f>
        <v>0</v>
      </c>
      <c r="K343" s="235"/>
      <c r="L343" s="45"/>
      <c r="M343" s="236" t="s">
        <v>1</v>
      </c>
      <c r="N343" s="237" t="s">
        <v>38</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1164</v>
      </c>
      <c r="AT343" s="240" t="s">
        <v>243</v>
      </c>
      <c r="AU343" s="240" t="s">
        <v>81</v>
      </c>
      <c r="AY343" s="18" t="s">
        <v>241</v>
      </c>
      <c r="BE343" s="241">
        <f>IF(N343="základní",J343,0)</f>
        <v>0</v>
      </c>
      <c r="BF343" s="241">
        <f>IF(N343="snížená",J343,0)</f>
        <v>0</v>
      </c>
      <c r="BG343" s="241">
        <f>IF(N343="zákl. přenesená",J343,0)</f>
        <v>0</v>
      </c>
      <c r="BH343" s="241">
        <f>IF(N343="sníž. přenesená",J343,0)</f>
        <v>0</v>
      </c>
      <c r="BI343" s="241">
        <f>IF(N343="nulová",J343,0)</f>
        <v>0</v>
      </c>
      <c r="BJ343" s="18" t="s">
        <v>81</v>
      </c>
      <c r="BK343" s="241">
        <f>ROUND(I343*H343,2)</f>
        <v>0</v>
      </c>
      <c r="BL343" s="18" t="s">
        <v>1164</v>
      </c>
      <c r="BM343" s="240" t="s">
        <v>1297</v>
      </c>
    </row>
    <row r="344" s="2" customFormat="1">
      <c r="A344" s="39"/>
      <c r="B344" s="40"/>
      <c r="C344" s="41"/>
      <c r="D344" s="242" t="s">
        <v>248</v>
      </c>
      <c r="E344" s="41"/>
      <c r="F344" s="243" t="s">
        <v>1296</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248</v>
      </c>
      <c r="AU344" s="18" t="s">
        <v>81</v>
      </c>
    </row>
    <row r="345" s="2" customFormat="1" ht="16.5" customHeight="1">
      <c r="A345" s="39"/>
      <c r="B345" s="40"/>
      <c r="C345" s="228" t="s">
        <v>422</v>
      </c>
      <c r="D345" s="228" t="s">
        <v>243</v>
      </c>
      <c r="E345" s="229" t="s">
        <v>399</v>
      </c>
      <c r="F345" s="230" t="s">
        <v>400</v>
      </c>
      <c r="G345" s="231" t="s">
        <v>263</v>
      </c>
      <c r="H345" s="232">
        <v>3</v>
      </c>
      <c r="I345" s="233"/>
      <c r="J345" s="234">
        <f>ROUND(I345*H345,2)</f>
        <v>0</v>
      </c>
      <c r="K345" s="235"/>
      <c r="L345" s="45"/>
      <c r="M345" s="236" t="s">
        <v>1</v>
      </c>
      <c r="N345" s="237" t="s">
        <v>38</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1164</v>
      </c>
      <c r="AT345" s="240" t="s">
        <v>243</v>
      </c>
      <c r="AU345" s="240" t="s">
        <v>81</v>
      </c>
      <c r="AY345" s="18" t="s">
        <v>241</v>
      </c>
      <c r="BE345" s="241">
        <f>IF(N345="základní",J345,0)</f>
        <v>0</v>
      </c>
      <c r="BF345" s="241">
        <f>IF(N345="snížená",J345,0)</f>
        <v>0</v>
      </c>
      <c r="BG345" s="241">
        <f>IF(N345="zákl. přenesená",J345,0)</f>
        <v>0</v>
      </c>
      <c r="BH345" s="241">
        <f>IF(N345="sníž. přenesená",J345,0)</f>
        <v>0</v>
      </c>
      <c r="BI345" s="241">
        <f>IF(N345="nulová",J345,0)</f>
        <v>0</v>
      </c>
      <c r="BJ345" s="18" t="s">
        <v>81</v>
      </c>
      <c r="BK345" s="241">
        <f>ROUND(I345*H345,2)</f>
        <v>0</v>
      </c>
      <c r="BL345" s="18" t="s">
        <v>1164</v>
      </c>
      <c r="BM345" s="240" t="s">
        <v>1298</v>
      </c>
    </row>
    <row r="346" s="2" customFormat="1">
      <c r="A346" s="39"/>
      <c r="B346" s="40"/>
      <c r="C346" s="41"/>
      <c r="D346" s="242" t="s">
        <v>248</v>
      </c>
      <c r="E346" s="41"/>
      <c r="F346" s="243" t="s">
        <v>400</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248</v>
      </c>
      <c r="AU346" s="18" t="s">
        <v>81</v>
      </c>
    </row>
    <row r="347" s="2" customFormat="1" ht="16.5" customHeight="1">
      <c r="A347" s="39"/>
      <c r="B347" s="40"/>
      <c r="C347" s="228" t="s">
        <v>629</v>
      </c>
      <c r="D347" s="228" t="s">
        <v>243</v>
      </c>
      <c r="E347" s="229" t="s">
        <v>1299</v>
      </c>
      <c r="F347" s="230" t="s">
        <v>1300</v>
      </c>
      <c r="G347" s="231" t="s">
        <v>263</v>
      </c>
      <c r="H347" s="232">
        <v>3</v>
      </c>
      <c r="I347" s="233"/>
      <c r="J347" s="234">
        <f>ROUND(I347*H347,2)</f>
        <v>0</v>
      </c>
      <c r="K347" s="235"/>
      <c r="L347" s="45"/>
      <c r="M347" s="236" t="s">
        <v>1</v>
      </c>
      <c r="N347" s="237" t="s">
        <v>38</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1164</v>
      </c>
      <c r="AT347" s="240" t="s">
        <v>243</v>
      </c>
      <c r="AU347" s="240" t="s">
        <v>81</v>
      </c>
      <c r="AY347" s="18" t="s">
        <v>241</v>
      </c>
      <c r="BE347" s="241">
        <f>IF(N347="základní",J347,0)</f>
        <v>0</v>
      </c>
      <c r="BF347" s="241">
        <f>IF(N347="snížená",J347,0)</f>
        <v>0</v>
      </c>
      <c r="BG347" s="241">
        <f>IF(N347="zákl. přenesená",J347,0)</f>
        <v>0</v>
      </c>
      <c r="BH347" s="241">
        <f>IF(N347="sníž. přenesená",J347,0)</f>
        <v>0</v>
      </c>
      <c r="BI347" s="241">
        <f>IF(N347="nulová",J347,0)</f>
        <v>0</v>
      </c>
      <c r="BJ347" s="18" t="s">
        <v>81</v>
      </c>
      <c r="BK347" s="241">
        <f>ROUND(I347*H347,2)</f>
        <v>0</v>
      </c>
      <c r="BL347" s="18" t="s">
        <v>1164</v>
      </c>
      <c r="BM347" s="240" t="s">
        <v>1301</v>
      </c>
    </row>
    <row r="348" s="2" customFormat="1">
      <c r="A348" s="39"/>
      <c r="B348" s="40"/>
      <c r="C348" s="41"/>
      <c r="D348" s="242" t="s">
        <v>248</v>
      </c>
      <c r="E348" s="41"/>
      <c r="F348" s="243" t="s">
        <v>1300</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248</v>
      </c>
      <c r="AU348" s="18" t="s">
        <v>81</v>
      </c>
    </row>
    <row r="349" s="2" customFormat="1" ht="21.75" customHeight="1">
      <c r="A349" s="39"/>
      <c r="B349" s="40"/>
      <c r="C349" s="228" t="s">
        <v>427</v>
      </c>
      <c r="D349" s="228" t="s">
        <v>243</v>
      </c>
      <c r="E349" s="229" t="s">
        <v>1302</v>
      </c>
      <c r="F349" s="230" t="s">
        <v>1303</v>
      </c>
      <c r="G349" s="231" t="s">
        <v>263</v>
      </c>
      <c r="H349" s="232">
        <v>1</v>
      </c>
      <c r="I349" s="233"/>
      <c r="J349" s="234">
        <f>ROUND(I349*H349,2)</f>
        <v>0</v>
      </c>
      <c r="K349" s="235"/>
      <c r="L349" s="45"/>
      <c r="M349" s="236" t="s">
        <v>1</v>
      </c>
      <c r="N349" s="237" t="s">
        <v>38</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1164</v>
      </c>
      <c r="AT349" s="240" t="s">
        <v>243</v>
      </c>
      <c r="AU349" s="240" t="s">
        <v>81</v>
      </c>
      <c r="AY349" s="18" t="s">
        <v>241</v>
      </c>
      <c r="BE349" s="241">
        <f>IF(N349="základní",J349,0)</f>
        <v>0</v>
      </c>
      <c r="BF349" s="241">
        <f>IF(N349="snížená",J349,0)</f>
        <v>0</v>
      </c>
      <c r="BG349" s="241">
        <f>IF(N349="zákl. přenesená",J349,0)</f>
        <v>0</v>
      </c>
      <c r="BH349" s="241">
        <f>IF(N349="sníž. přenesená",J349,0)</f>
        <v>0</v>
      </c>
      <c r="BI349" s="241">
        <f>IF(N349="nulová",J349,0)</f>
        <v>0</v>
      </c>
      <c r="BJ349" s="18" t="s">
        <v>81</v>
      </c>
      <c r="BK349" s="241">
        <f>ROUND(I349*H349,2)</f>
        <v>0</v>
      </c>
      <c r="BL349" s="18" t="s">
        <v>1164</v>
      </c>
      <c r="BM349" s="240" t="s">
        <v>1304</v>
      </c>
    </row>
    <row r="350" s="2" customFormat="1">
      <c r="A350" s="39"/>
      <c r="B350" s="40"/>
      <c r="C350" s="41"/>
      <c r="D350" s="242" t="s">
        <v>248</v>
      </c>
      <c r="E350" s="41"/>
      <c r="F350" s="243" t="s">
        <v>1303</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248</v>
      </c>
      <c r="AU350" s="18" t="s">
        <v>81</v>
      </c>
    </row>
    <row r="351" s="2" customFormat="1" ht="24.15" customHeight="1">
      <c r="A351" s="39"/>
      <c r="B351" s="40"/>
      <c r="C351" s="228" t="s">
        <v>638</v>
      </c>
      <c r="D351" s="228" t="s">
        <v>243</v>
      </c>
      <c r="E351" s="229" t="s">
        <v>1305</v>
      </c>
      <c r="F351" s="230" t="s">
        <v>1306</v>
      </c>
      <c r="G351" s="231" t="s">
        <v>263</v>
      </c>
      <c r="H351" s="232">
        <v>1</v>
      </c>
      <c r="I351" s="233"/>
      <c r="J351" s="234">
        <f>ROUND(I351*H351,2)</f>
        <v>0</v>
      </c>
      <c r="K351" s="235"/>
      <c r="L351" s="45"/>
      <c r="M351" s="236" t="s">
        <v>1</v>
      </c>
      <c r="N351" s="237" t="s">
        <v>38</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1164</v>
      </c>
      <c r="AT351" s="240" t="s">
        <v>243</v>
      </c>
      <c r="AU351" s="240" t="s">
        <v>81</v>
      </c>
      <c r="AY351" s="18" t="s">
        <v>241</v>
      </c>
      <c r="BE351" s="241">
        <f>IF(N351="základní",J351,0)</f>
        <v>0</v>
      </c>
      <c r="BF351" s="241">
        <f>IF(N351="snížená",J351,0)</f>
        <v>0</v>
      </c>
      <c r="BG351" s="241">
        <f>IF(N351="zákl. přenesená",J351,0)</f>
        <v>0</v>
      </c>
      <c r="BH351" s="241">
        <f>IF(N351="sníž. přenesená",J351,0)</f>
        <v>0</v>
      </c>
      <c r="BI351" s="241">
        <f>IF(N351="nulová",J351,0)</f>
        <v>0</v>
      </c>
      <c r="BJ351" s="18" t="s">
        <v>81</v>
      </c>
      <c r="BK351" s="241">
        <f>ROUND(I351*H351,2)</f>
        <v>0</v>
      </c>
      <c r="BL351" s="18" t="s">
        <v>1164</v>
      </c>
      <c r="BM351" s="240" t="s">
        <v>1307</v>
      </c>
    </row>
    <row r="352" s="2" customFormat="1">
      <c r="A352" s="39"/>
      <c r="B352" s="40"/>
      <c r="C352" s="41"/>
      <c r="D352" s="242" t="s">
        <v>248</v>
      </c>
      <c r="E352" s="41"/>
      <c r="F352" s="243" t="s">
        <v>1306</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248</v>
      </c>
      <c r="AU352" s="18" t="s">
        <v>81</v>
      </c>
    </row>
    <row r="353" s="2" customFormat="1" ht="16.5" customHeight="1">
      <c r="A353" s="39"/>
      <c r="B353" s="40"/>
      <c r="C353" s="228" t="s">
        <v>430</v>
      </c>
      <c r="D353" s="228" t="s">
        <v>243</v>
      </c>
      <c r="E353" s="229" t="s">
        <v>1308</v>
      </c>
      <c r="F353" s="230" t="s">
        <v>1309</v>
      </c>
      <c r="G353" s="231" t="s">
        <v>263</v>
      </c>
      <c r="H353" s="232">
        <v>3</v>
      </c>
      <c r="I353" s="233"/>
      <c r="J353" s="234">
        <f>ROUND(I353*H353,2)</f>
        <v>0</v>
      </c>
      <c r="K353" s="235"/>
      <c r="L353" s="45"/>
      <c r="M353" s="236" t="s">
        <v>1</v>
      </c>
      <c r="N353" s="237" t="s">
        <v>38</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1164</v>
      </c>
      <c r="AT353" s="240" t="s">
        <v>243</v>
      </c>
      <c r="AU353" s="240" t="s">
        <v>81</v>
      </c>
      <c r="AY353" s="18" t="s">
        <v>241</v>
      </c>
      <c r="BE353" s="241">
        <f>IF(N353="základní",J353,0)</f>
        <v>0</v>
      </c>
      <c r="BF353" s="241">
        <f>IF(N353="snížená",J353,0)</f>
        <v>0</v>
      </c>
      <c r="BG353" s="241">
        <f>IF(N353="zákl. přenesená",J353,0)</f>
        <v>0</v>
      </c>
      <c r="BH353" s="241">
        <f>IF(N353="sníž. přenesená",J353,0)</f>
        <v>0</v>
      </c>
      <c r="BI353" s="241">
        <f>IF(N353="nulová",J353,0)</f>
        <v>0</v>
      </c>
      <c r="BJ353" s="18" t="s">
        <v>81</v>
      </c>
      <c r="BK353" s="241">
        <f>ROUND(I353*H353,2)</f>
        <v>0</v>
      </c>
      <c r="BL353" s="18" t="s">
        <v>1164</v>
      </c>
      <c r="BM353" s="240" t="s">
        <v>1310</v>
      </c>
    </row>
    <row r="354" s="2" customFormat="1">
      <c r="A354" s="39"/>
      <c r="B354" s="40"/>
      <c r="C354" s="41"/>
      <c r="D354" s="242" t="s">
        <v>248</v>
      </c>
      <c r="E354" s="41"/>
      <c r="F354" s="243" t="s">
        <v>1309</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248</v>
      </c>
      <c r="AU354" s="18" t="s">
        <v>81</v>
      </c>
    </row>
    <row r="355" s="2" customFormat="1" ht="24.15" customHeight="1">
      <c r="A355" s="39"/>
      <c r="B355" s="40"/>
      <c r="C355" s="228" t="s">
        <v>646</v>
      </c>
      <c r="D355" s="228" t="s">
        <v>243</v>
      </c>
      <c r="E355" s="229" t="s">
        <v>1311</v>
      </c>
      <c r="F355" s="230" t="s">
        <v>1312</v>
      </c>
      <c r="G355" s="231" t="s">
        <v>263</v>
      </c>
      <c r="H355" s="232">
        <v>2</v>
      </c>
      <c r="I355" s="233"/>
      <c r="J355" s="234">
        <f>ROUND(I355*H355,2)</f>
        <v>0</v>
      </c>
      <c r="K355" s="235"/>
      <c r="L355" s="45"/>
      <c r="M355" s="236" t="s">
        <v>1</v>
      </c>
      <c r="N355" s="237" t="s">
        <v>38</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1164</v>
      </c>
      <c r="AT355" s="240" t="s">
        <v>243</v>
      </c>
      <c r="AU355" s="240" t="s">
        <v>81</v>
      </c>
      <c r="AY355" s="18" t="s">
        <v>241</v>
      </c>
      <c r="BE355" s="241">
        <f>IF(N355="základní",J355,0)</f>
        <v>0</v>
      </c>
      <c r="BF355" s="241">
        <f>IF(N355="snížená",J355,0)</f>
        <v>0</v>
      </c>
      <c r="BG355" s="241">
        <f>IF(N355="zákl. přenesená",J355,0)</f>
        <v>0</v>
      </c>
      <c r="BH355" s="241">
        <f>IF(N355="sníž. přenesená",J355,0)</f>
        <v>0</v>
      </c>
      <c r="BI355" s="241">
        <f>IF(N355="nulová",J355,0)</f>
        <v>0</v>
      </c>
      <c r="BJ355" s="18" t="s">
        <v>81</v>
      </c>
      <c r="BK355" s="241">
        <f>ROUND(I355*H355,2)</f>
        <v>0</v>
      </c>
      <c r="BL355" s="18" t="s">
        <v>1164</v>
      </c>
      <c r="BM355" s="240" t="s">
        <v>1313</v>
      </c>
    </row>
    <row r="356" s="2" customFormat="1">
      <c r="A356" s="39"/>
      <c r="B356" s="40"/>
      <c r="C356" s="41"/>
      <c r="D356" s="242" t="s">
        <v>248</v>
      </c>
      <c r="E356" s="41"/>
      <c r="F356" s="243" t="s">
        <v>1312</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248</v>
      </c>
      <c r="AU356" s="18" t="s">
        <v>81</v>
      </c>
    </row>
    <row r="357" s="2" customFormat="1" ht="21.75" customHeight="1">
      <c r="A357" s="39"/>
      <c r="B357" s="40"/>
      <c r="C357" s="228" t="s">
        <v>434</v>
      </c>
      <c r="D357" s="228" t="s">
        <v>243</v>
      </c>
      <c r="E357" s="229" t="s">
        <v>1314</v>
      </c>
      <c r="F357" s="230" t="s">
        <v>1315</v>
      </c>
      <c r="G357" s="231" t="s">
        <v>263</v>
      </c>
      <c r="H357" s="232">
        <v>2</v>
      </c>
      <c r="I357" s="233"/>
      <c r="J357" s="234">
        <f>ROUND(I357*H357,2)</f>
        <v>0</v>
      </c>
      <c r="K357" s="235"/>
      <c r="L357" s="45"/>
      <c r="M357" s="236" t="s">
        <v>1</v>
      </c>
      <c r="N357" s="237" t="s">
        <v>38</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1164</v>
      </c>
      <c r="AT357" s="240" t="s">
        <v>243</v>
      </c>
      <c r="AU357" s="240" t="s">
        <v>81</v>
      </c>
      <c r="AY357" s="18" t="s">
        <v>241</v>
      </c>
      <c r="BE357" s="241">
        <f>IF(N357="základní",J357,0)</f>
        <v>0</v>
      </c>
      <c r="BF357" s="241">
        <f>IF(N357="snížená",J357,0)</f>
        <v>0</v>
      </c>
      <c r="BG357" s="241">
        <f>IF(N357="zákl. přenesená",J357,0)</f>
        <v>0</v>
      </c>
      <c r="BH357" s="241">
        <f>IF(N357="sníž. přenesená",J357,0)</f>
        <v>0</v>
      </c>
      <c r="BI357" s="241">
        <f>IF(N357="nulová",J357,0)</f>
        <v>0</v>
      </c>
      <c r="BJ357" s="18" t="s">
        <v>81</v>
      </c>
      <c r="BK357" s="241">
        <f>ROUND(I357*H357,2)</f>
        <v>0</v>
      </c>
      <c r="BL357" s="18" t="s">
        <v>1164</v>
      </c>
      <c r="BM357" s="240" t="s">
        <v>1316</v>
      </c>
    </row>
    <row r="358" s="2" customFormat="1">
      <c r="A358" s="39"/>
      <c r="B358" s="40"/>
      <c r="C358" s="41"/>
      <c r="D358" s="242" t="s">
        <v>248</v>
      </c>
      <c r="E358" s="41"/>
      <c r="F358" s="243" t="s">
        <v>1315</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248</v>
      </c>
      <c r="AU358" s="18" t="s">
        <v>81</v>
      </c>
    </row>
    <row r="359" s="2" customFormat="1" ht="16.5" customHeight="1">
      <c r="A359" s="39"/>
      <c r="B359" s="40"/>
      <c r="C359" s="228" t="s">
        <v>653</v>
      </c>
      <c r="D359" s="228" t="s">
        <v>243</v>
      </c>
      <c r="E359" s="229" t="s">
        <v>1317</v>
      </c>
      <c r="F359" s="230" t="s">
        <v>1318</v>
      </c>
      <c r="G359" s="231" t="s">
        <v>263</v>
      </c>
      <c r="H359" s="232">
        <v>3</v>
      </c>
      <c r="I359" s="233"/>
      <c r="J359" s="234">
        <f>ROUND(I359*H359,2)</f>
        <v>0</v>
      </c>
      <c r="K359" s="235"/>
      <c r="L359" s="45"/>
      <c r="M359" s="236" t="s">
        <v>1</v>
      </c>
      <c r="N359" s="237" t="s">
        <v>38</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1164</v>
      </c>
      <c r="AT359" s="240" t="s">
        <v>243</v>
      </c>
      <c r="AU359" s="240" t="s">
        <v>81</v>
      </c>
      <c r="AY359" s="18" t="s">
        <v>241</v>
      </c>
      <c r="BE359" s="241">
        <f>IF(N359="základní",J359,0)</f>
        <v>0</v>
      </c>
      <c r="BF359" s="241">
        <f>IF(N359="snížená",J359,0)</f>
        <v>0</v>
      </c>
      <c r="BG359" s="241">
        <f>IF(N359="zákl. přenesená",J359,0)</f>
        <v>0</v>
      </c>
      <c r="BH359" s="241">
        <f>IF(N359="sníž. přenesená",J359,0)</f>
        <v>0</v>
      </c>
      <c r="BI359" s="241">
        <f>IF(N359="nulová",J359,0)</f>
        <v>0</v>
      </c>
      <c r="BJ359" s="18" t="s">
        <v>81</v>
      </c>
      <c r="BK359" s="241">
        <f>ROUND(I359*H359,2)</f>
        <v>0</v>
      </c>
      <c r="BL359" s="18" t="s">
        <v>1164</v>
      </c>
      <c r="BM359" s="240" t="s">
        <v>1319</v>
      </c>
    </row>
    <row r="360" s="2" customFormat="1">
      <c r="A360" s="39"/>
      <c r="B360" s="40"/>
      <c r="C360" s="41"/>
      <c r="D360" s="242" t="s">
        <v>248</v>
      </c>
      <c r="E360" s="41"/>
      <c r="F360" s="243" t="s">
        <v>1318</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248</v>
      </c>
      <c r="AU360" s="18" t="s">
        <v>81</v>
      </c>
    </row>
    <row r="361" s="2" customFormat="1" ht="16.5" customHeight="1">
      <c r="A361" s="39"/>
      <c r="B361" s="40"/>
      <c r="C361" s="228" t="s">
        <v>437</v>
      </c>
      <c r="D361" s="228" t="s">
        <v>243</v>
      </c>
      <c r="E361" s="229" t="s">
        <v>1320</v>
      </c>
      <c r="F361" s="230" t="s">
        <v>1321</v>
      </c>
      <c r="G361" s="231" t="s">
        <v>263</v>
      </c>
      <c r="H361" s="232">
        <v>3</v>
      </c>
      <c r="I361" s="233"/>
      <c r="J361" s="234">
        <f>ROUND(I361*H361,2)</f>
        <v>0</v>
      </c>
      <c r="K361" s="235"/>
      <c r="L361" s="45"/>
      <c r="M361" s="236" t="s">
        <v>1</v>
      </c>
      <c r="N361" s="237" t="s">
        <v>38</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1164</v>
      </c>
      <c r="AT361" s="240" t="s">
        <v>243</v>
      </c>
      <c r="AU361" s="240" t="s">
        <v>81</v>
      </c>
      <c r="AY361" s="18" t="s">
        <v>241</v>
      </c>
      <c r="BE361" s="241">
        <f>IF(N361="základní",J361,0)</f>
        <v>0</v>
      </c>
      <c r="BF361" s="241">
        <f>IF(N361="snížená",J361,0)</f>
        <v>0</v>
      </c>
      <c r="BG361" s="241">
        <f>IF(N361="zákl. přenesená",J361,0)</f>
        <v>0</v>
      </c>
      <c r="BH361" s="241">
        <f>IF(N361="sníž. přenesená",J361,0)</f>
        <v>0</v>
      </c>
      <c r="BI361" s="241">
        <f>IF(N361="nulová",J361,0)</f>
        <v>0</v>
      </c>
      <c r="BJ361" s="18" t="s">
        <v>81</v>
      </c>
      <c r="BK361" s="241">
        <f>ROUND(I361*H361,2)</f>
        <v>0</v>
      </c>
      <c r="BL361" s="18" t="s">
        <v>1164</v>
      </c>
      <c r="BM361" s="240" t="s">
        <v>1322</v>
      </c>
    </row>
    <row r="362" s="2" customFormat="1">
      <c r="A362" s="39"/>
      <c r="B362" s="40"/>
      <c r="C362" s="41"/>
      <c r="D362" s="242" t="s">
        <v>248</v>
      </c>
      <c r="E362" s="41"/>
      <c r="F362" s="243" t="s">
        <v>1321</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248</v>
      </c>
      <c r="AU362" s="18" t="s">
        <v>81</v>
      </c>
    </row>
    <row r="363" s="2" customFormat="1" ht="16.5" customHeight="1">
      <c r="A363" s="39"/>
      <c r="B363" s="40"/>
      <c r="C363" s="228" t="s">
        <v>660</v>
      </c>
      <c r="D363" s="228" t="s">
        <v>243</v>
      </c>
      <c r="E363" s="229" t="s">
        <v>1323</v>
      </c>
      <c r="F363" s="230" t="s">
        <v>1324</v>
      </c>
      <c r="G363" s="231" t="s">
        <v>263</v>
      </c>
      <c r="H363" s="232">
        <v>3</v>
      </c>
      <c r="I363" s="233"/>
      <c r="J363" s="234">
        <f>ROUND(I363*H363,2)</f>
        <v>0</v>
      </c>
      <c r="K363" s="235"/>
      <c r="L363" s="45"/>
      <c r="M363" s="236" t="s">
        <v>1</v>
      </c>
      <c r="N363" s="237" t="s">
        <v>38</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1164</v>
      </c>
      <c r="AT363" s="240" t="s">
        <v>243</v>
      </c>
      <c r="AU363" s="240" t="s">
        <v>81</v>
      </c>
      <c r="AY363" s="18" t="s">
        <v>241</v>
      </c>
      <c r="BE363" s="241">
        <f>IF(N363="základní",J363,0)</f>
        <v>0</v>
      </c>
      <c r="BF363" s="241">
        <f>IF(N363="snížená",J363,0)</f>
        <v>0</v>
      </c>
      <c r="BG363" s="241">
        <f>IF(N363="zákl. přenesená",J363,0)</f>
        <v>0</v>
      </c>
      <c r="BH363" s="241">
        <f>IF(N363="sníž. přenesená",J363,0)</f>
        <v>0</v>
      </c>
      <c r="BI363" s="241">
        <f>IF(N363="nulová",J363,0)</f>
        <v>0</v>
      </c>
      <c r="BJ363" s="18" t="s">
        <v>81</v>
      </c>
      <c r="BK363" s="241">
        <f>ROUND(I363*H363,2)</f>
        <v>0</v>
      </c>
      <c r="BL363" s="18" t="s">
        <v>1164</v>
      </c>
      <c r="BM363" s="240" t="s">
        <v>1325</v>
      </c>
    </row>
    <row r="364" s="2" customFormat="1">
      <c r="A364" s="39"/>
      <c r="B364" s="40"/>
      <c r="C364" s="41"/>
      <c r="D364" s="242" t="s">
        <v>248</v>
      </c>
      <c r="E364" s="41"/>
      <c r="F364" s="243" t="s">
        <v>1324</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248</v>
      </c>
      <c r="AU364" s="18" t="s">
        <v>81</v>
      </c>
    </row>
    <row r="365" s="2" customFormat="1" ht="24.15" customHeight="1">
      <c r="A365" s="39"/>
      <c r="B365" s="40"/>
      <c r="C365" s="228" t="s">
        <v>443</v>
      </c>
      <c r="D365" s="228" t="s">
        <v>243</v>
      </c>
      <c r="E365" s="229" t="s">
        <v>1326</v>
      </c>
      <c r="F365" s="230" t="s">
        <v>1327</v>
      </c>
      <c r="G365" s="231" t="s">
        <v>263</v>
      </c>
      <c r="H365" s="232">
        <v>2</v>
      </c>
      <c r="I365" s="233"/>
      <c r="J365" s="234">
        <f>ROUND(I365*H365,2)</f>
        <v>0</v>
      </c>
      <c r="K365" s="235"/>
      <c r="L365" s="45"/>
      <c r="M365" s="236" t="s">
        <v>1</v>
      </c>
      <c r="N365" s="237" t="s">
        <v>38</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1164</v>
      </c>
      <c r="AT365" s="240" t="s">
        <v>243</v>
      </c>
      <c r="AU365" s="240" t="s">
        <v>81</v>
      </c>
      <c r="AY365" s="18" t="s">
        <v>241</v>
      </c>
      <c r="BE365" s="241">
        <f>IF(N365="základní",J365,0)</f>
        <v>0</v>
      </c>
      <c r="BF365" s="241">
        <f>IF(N365="snížená",J365,0)</f>
        <v>0</v>
      </c>
      <c r="BG365" s="241">
        <f>IF(N365="zákl. přenesená",J365,0)</f>
        <v>0</v>
      </c>
      <c r="BH365" s="241">
        <f>IF(N365="sníž. přenesená",J365,0)</f>
        <v>0</v>
      </c>
      <c r="BI365" s="241">
        <f>IF(N365="nulová",J365,0)</f>
        <v>0</v>
      </c>
      <c r="BJ365" s="18" t="s">
        <v>81</v>
      </c>
      <c r="BK365" s="241">
        <f>ROUND(I365*H365,2)</f>
        <v>0</v>
      </c>
      <c r="BL365" s="18" t="s">
        <v>1164</v>
      </c>
      <c r="BM365" s="240" t="s">
        <v>1328</v>
      </c>
    </row>
    <row r="366" s="2" customFormat="1">
      <c r="A366" s="39"/>
      <c r="B366" s="40"/>
      <c r="C366" s="41"/>
      <c r="D366" s="242" t="s">
        <v>248</v>
      </c>
      <c r="E366" s="41"/>
      <c r="F366" s="243" t="s">
        <v>1327</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248</v>
      </c>
      <c r="AU366" s="18" t="s">
        <v>81</v>
      </c>
    </row>
    <row r="367" s="2" customFormat="1" ht="24.15" customHeight="1">
      <c r="A367" s="39"/>
      <c r="B367" s="40"/>
      <c r="C367" s="228" t="s">
        <v>667</v>
      </c>
      <c r="D367" s="228" t="s">
        <v>243</v>
      </c>
      <c r="E367" s="229" t="s">
        <v>1329</v>
      </c>
      <c r="F367" s="230" t="s">
        <v>1330</v>
      </c>
      <c r="G367" s="231" t="s">
        <v>263</v>
      </c>
      <c r="H367" s="232">
        <v>2</v>
      </c>
      <c r="I367" s="233"/>
      <c r="J367" s="234">
        <f>ROUND(I367*H367,2)</f>
        <v>0</v>
      </c>
      <c r="K367" s="235"/>
      <c r="L367" s="45"/>
      <c r="M367" s="236" t="s">
        <v>1</v>
      </c>
      <c r="N367" s="237" t="s">
        <v>38</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1164</v>
      </c>
      <c r="AT367" s="240" t="s">
        <v>243</v>
      </c>
      <c r="AU367" s="240" t="s">
        <v>81</v>
      </c>
      <c r="AY367" s="18" t="s">
        <v>241</v>
      </c>
      <c r="BE367" s="241">
        <f>IF(N367="základní",J367,0)</f>
        <v>0</v>
      </c>
      <c r="BF367" s="241">
        <f>IF(N367="snížená",J367,0)</f>
        <v>0</v>
      </c>
      <c r="BG367" s="241">
        <f>IF(N367="zákl. přenesená",J367,0)</f>
        <v>0</v>
      </c>
      <c r="BH367" s="241">
        <f>IF(N367="sníž. přenesená",J367,0)</f>
        <v>0</v>
      </c>
      <c r="BI367" s="241">
        <f>IF(N367="nulová",J367,0)</f>
        <v>0</v>
      </c>
      <c r="BJ367" s="18" t="s">
        <v>81</v>
      </c>
      <c r="BK367" s="241">
        <f>ROUND(I367*H367,2)</f>
        <v>0</v>
      </c>
      <c r="BL367" s="18" t="s">
        <v>1164</v>
      </c>
      <c r="BM367" s="240" t="s">
        <v>1331</v>
      </c>
    </row>
    <row r="368" s="2" customFormat="1">
      <c r="A368" s="39"/>
      <c r="B368" s="40"/>
      <c r="C368" s="41"/>
      <c r="D368" s="242" t="s">
        <v>248</v>
      </c>
      <c r="E368" s="41"/>
      <c r="F368" s="243" t="s">
        <v>1330</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248</v>
      </c>
      <c r="AU368" s="18" t="s">
        <v>81</v>
      </c>
    </row>
    <row r="369" s="2" customFormat="1" ht="21.75" customHeight="1">
      <c r="A369" s="39"/>
      <c r="B369" s="40"/>
      <c r="C369" s="228" t="s">
        <v>446</v>
      </c>
      <c r="D369" s="228" t="s">
        <v>243</v>
      </c>
      <c r="E369" s="229" t="s">
        <v>1332</v>
      </c>
      <c r="F369" s="230" t="s">
        <v>1333</v>
      </c>
      <c r="G369" s="231" t="s">
        <v>263</v>
      </c>
      <c r="H369" s="232">
        <v>4</v>
      </c>
      <c r="I369" s="233"/>
      <c r="J369" s="234">
        <f>ROUND(I369*H369,2)</f>
        <v>0</v>
      </c>
      <c r="K369" s="235"/>
      <c r="L369" s="45"/>
      <c r="M369" s="236" t="s">
        <v>1</v>
      </c>
      <c r="N369" s="237" t="s">
        <v>38</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1164</v>
      </c>
      <c r="AT369" s="240" t="s">
        <v>243</v>
      </c>
      <c r="AU369" s="240" t="s">
        <v>81</v>
      </c>
      <c r="AY369" s="18" t="s">
        <v>241</v>
      </c>
      <c r="BE369" s="241">
        <f>IF(N369="základní",J369,0)</f>
        <v>0</v>
      </c>
      <c r="BF369" s="241">
        <f>IF(N369="snížená",J369,0)</f>
        <v>0</v>
      </c>
      <c r="BG369" s="241">
        <f>IF(N369="zákl. přenesená",J369,0)</f>
        <v>0</v>
      </c>
      <c r="BH369" s="241">
        <f>IF(N369="sníž. přenesená",J369,0)</f>
        <v>0</v>
      </c>
      <c r="BI369" s="241">
        <f>IF(N369="nulová",J369,0)</f>
        <v>0</v>
      </c>
      <c r="BJ369" s="18" t="s">
        <v>81</v>
      </c>
      <c r="BK369" s="241">
        <f>ROUND(I369*H369,2)</f>
        <v>0</v>
      </c>
      <c r="BL369" s="18" t="s">
        <v>1164</v>
      </c>
      <c r="BM369" s="240" t="s">
        <v>1334</v>
      </c>
    </row>
    <row r="370" s="2" customFormat="1">
      <c r="A370" s="39"/>
      <c r="B370" s="40"/>
      <c r="C370" s="41"/>
      <c r="D370" s="242" t="s">
        <v>248</v>
      </c>
      <c r="E370" s="41"/>
      <c r="F370" s="243" t="s">
        <v>1333</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248</v>
      </c>
      <c r="AU370" s="18" t="s">
        <v>81</v>
      </c>
    </row>
    <row r="371" s="2" customFormat="1" ht="21.75" customHeight="1">
      <c r="A371" s="39"/>
      <c r="B371" s="40"/>
      <c r="C371" s="228" t="s">
        <v>674</v>
      </c>
      <c r="D371" s="228" t="s">
        <v>243</v>
      </c>
      <c r="E371" s="229" t="s">
        <v>1335</v>
      </c>
      <c r="F371" s="230" t="s">
        <v>1336</v>
      </c>
      <c r="G371" s="231" t="s">
        <v>263</v>
      </c>
      <c r="H371" s="232">
        <v>60</v>
      </c>
      <c r="I371" s="233"/>
      <c r="J371" s="234">
        <f>ROUND(I371*H371,2)</f>
        <v>0</v>
      </c>
      <c r="K371" s="235"/>
      <c r="L371" s="45"/>
      <c r="M371" s="236" t="s">
        <v>1</v>
      </c>
      <c r="N371" s="237" t="s">
        <v>38</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1164</v>
      </c>
      <c r="AT371" s="240" t="s">
        <v>243</v>
      </c>
      <c r="AU371" s="240" t="s">
        <v>81</v>
      </c>
      <c r="AY371" s="18" t="s">
        <v>241</v>
      </c>
      <c r="BE371" s="241">
        <f>IF(N371="základní",J371,0)</f>
        <v>0</v>
      </c>
      <c r="BF371" s="241">
        <f>IF(N371="snížená",J371,0)</f>
        <v>0</v>
      </c>
      <c r="BG371" s="241">
        <f>IF(N371="zákl. přenesená",J371,0)</f>
        <v>0</v>
      </c>
      <c r="BH371" s="241">
        <f>IF(N371="sníž. přenesená",J371,0)</f>
        <v>0</v>
      </c>
      <c r="BI371" s="241">
        <f>IF(N371="nulová",J371,0)</f>
        <v>0</v>
      </c>
      <c r="BJ371" s="18" t="s">
        <v>81</v>
      </c>
      <c r="BK371" s="241">
        <f>ROUND(I371*H371,2)</f>
        <v>0</v>
      </c>
      <c r="BL371" s="18" t="s">
        <v>1164</v>
      </c>
      <c r="BM371" s="240" t="s">
        <v>1337</v>
      </c>
    </row>
    <row r="372" s="2" customFormat="1">
      <c r="A372" s="39"/>
      <c r="B372" s="40"/>
      <c r="C372" s="41"/>
      <c r="D372" s="242" t="s">
        <v>248</v>
      </c>
      <c r="E372" s="41"/>
      <c r="F372" s="243" t="s">
        <v>1336</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248</v>
      </c>
      <c r="AU372" s="18" t="s">
        <v>81</v>
      </c>
    </row>
    <row r="373" s="2" customFormat="1" ht="24.15" customHeight="1">
      <c r="A373" s="39"/>
      <c r="B373" s="40"/>
      <c r="C373" s="247" t="s">
        <v>450</v>
      </c>
      <c r="D373" s="247" t="s">
        <v>260</v>
      </c>
      <c r="E373" s="248" t="s">
        <v>1338</v>
      </c>
      <c r="F373" s="249" t="s">
        <v>1339</v>
      </c>
      <c r="G373" s="250" t="s">
        <v>263</v>
      </c>
      <c r="H373" s="251">
        <v>3</v>
      </c>
      <c r="I373" s="252"/>
      <c r="J373" s="253">
        <f>ROUND(I373*H373,2)</f>
        <v>0</v>
      </c>
      <c r="K373" s="254"/>
      <c r="L373" s="255"/>
      <c r="M373" s="256" t="s">
        <v>1</v>
      </c>
      <c r="N373" s="257" t="s">
        <v>38</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1164</v>
      </c>
      <c r="AT373" s="240" t="s">
        <v>260</v>
      </c>
      <c r="AU373" s="240" t="s">
        <v>81</v>
      </c>
      <c r="AY373" s="18" t="s">
        <v>241</v>
      </c>
      <c r="BE373" s="241">
        <f>IF(N373="základní",J373,0)</f>
        <v>0</v>
      </c>
      <c r="BF373" s="241">
        <f>IF(N373="snížená",J373,0)</f>
        <v>0</v>
      </c>
      <c r="BG373" s="241">
        <f>IF(N373="zákl. přenesená",J373,0)</f>
        <v>0</v>
      </c>
      <c r="BH373" s="241">
        <f>IF(N373="sníž. přenesená",J373,0)</f>
        <v>0</v>
      </c>
      <c r="BI373" s="241">
        <f>IF(N373="nulová",J373,0)</f>
        <v>0</v>
      </c>
      <c r="BJ373" s="18" t="s">
        <v>81</v>
      </c>
      <c r="BK373" s="241">
        <f>ROUND(I373*H373,2)</f>
        <v>0</v>
      </c>
      <c r="BL373" s="18" t="s">
        <v>1164</v>
      </c>
      <c r="BM373" s="240" t="s">
        <v>1340</v>
      </c>
    </row>
    <row r="374" s="2" customFormat="1">
      <c r="A374" s="39"/>
      <c r="B374" s="40"/>
      <c r="C374" s="41"/>
      <c r="D374" s="242" t="s">
        <v>248</v>
      </c>
      <c r="E374" s="41"/>
      <c r="F374" s="243" t="s">
        <v>1339</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248</v>
      </c>
      <c r="AU374" s="18" t="s">
        <v>81</v>
      </c>
    </row>
    <row r="375" s="2" customFormat="1" ht="21.75" customHeight="1">
      <c r="A375" s="39"/>
      <c r="B375" s="40"/>
      <c r="C375" s="228" t="s">
        <v>681</v>
      </c>
      <c r="D375" s="228" t="s">
        <v>243</v>
      </c>
      <c r="E375" s="229" t="s">
        <v>1341</v>
      </c>
      <c r="F375" s="230" t="s">
        <v>1342</v>
      </c>
      <c r="G375" s="231" t="s">
        <v>263</v>
      </c>
      <c r="H375" s="232">
        <v>3</v>
      </c>
      <c r="I375" s="233"/>
      <c r="J375" s="234">
        <f>ROUND(I375*H375,2)</f>
        <v>0</v>
      </c>
      <c r="K375" s="235"/>
      <c r="L375" s="45"/>
      <c r="M375" s="236" t="s">
        <v>1</v>
      </c>
      <c r="N375" s="237" t="s">
        <v>38</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1164</v>
      </c>
      <c r="AT375" s="240" t="s">
        <v>243</v>
      </c>
      <c r="AU375" s="240" t="s">
        <v>81</v>
      </c>
      <c r="AY375" s="18" t="s">
        <v>241</v>
      </c>
      <c r="BE375" s="241">
        <f>IF(N375="základní",J375,0)</f>
        <v>0</v>
      </c>
      <c r="BF375" s="241">
        <f>IF(N375="snížená",J375,0)</f>
        <v>0</v>
      </c>
      <c r="BG375" s="241">
        <f>IF(N375="zákl. přenesená",J375,0)</f>
        <v>0</v>
      </c>
      <c r="BH375" s="241">
        <f>IF(N375="sníž. přenesená",J375,0)</f>
        <v>0</v>
      </c>
      <c r="BI375" s="241">
        <f>IF(N375="nulová",J375,0)</f>
        <v>0</v>
      </c>
      <c r="BJ375" s="18" t="s">
        <v>81</v>
      </c>
      <c r="BK375" s="241">
        <f>ROUND(I375*H375,2)</f>
        <v>0</v>
      </c>
      <c r="BL375" s="18" t="s">
        <v>1164</v>
      </c>
      <c r="BM375" s="240" t="s">
        <v>1343</v>
      </c>
    </row>
    <row r="376" s="2" customFormat="1">
      <c r="A376" s="39"/>
      <c r="B376" s="40"/>
      <c r="C376" s="41"/>
      <c r="D376" s="242" t="s">
        <v>248</v>
      </c>
      <c r="E376" s="41"/>
      <c r="F376" s="243" t="s">
        <v>1342</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248</v>
      </c>
      <c r="AU376" s="18" t="s">
        <v>81</v>
      </c>
    </row>
    <row r="377" s="2" customFormat="1" ht="62.7" customHeight="1">
      <c r="A377" s="39"/>
      <c r="B377" s="40"/>
      <c r="C377" s="247" t="s">
        <v>453</v>
      </c>
      <c r="D377" s="247" t="s">
        <v>260</v>
      </c>
      <c r="E377" s="248" t="s">
        <v>1344</v>
      </c>
      <c r="F377" s="249" t="s">
        <v>1345</v>
      </c>
      <c r="G377" s="250" t="s">
        <v>263</v>
      </c>
      <c r="H377" s="251">
        <v>3</v>
      </c>
      <c r="I377" s="252"/>
      <c r="J377" s="253">
        <f>ROUND(I377*H377,2)</f>
        <v>0</v>
      </c>
      <c r="K377" s="254"/>
      <c r="L377" s="255"/>
      <c r="M377" s="256" t="s">
        <v>1</v>
      </c>
      <c r="N377" s="257" t="s">
        <v>38</v>
      </c>
      <c r="O377" s="92"/>
      <c r="P377" s="238">
        <f>O377*H377</f>
        <v>0</v>
      </c>
      <c r="Q377" s="238">
        <v>0</v>
      </c>
      <c r="R377" s="238">
        <f>Q377*H377</f>
        <v>0</v>
      </c>
      <c r="S377" s="238">
        <v>0</v>
      </c>
      <c r="T377" s="239">
        <f>S377*H377</f>
        <v>0</v>
      </c>
      <c r="U377" s="39"/>
      <c r="V377" s="39"/>
      <c r="W377" s="39"/>
      <c r="X377" s="39"/>
      <c r="Y377" s="39"/>
      <c r="Z377" s="39"/>
      <c r="AA377" s="39"/>
      <c r="AB377" s="39"/>
      <c r="AC377" s="39"/>
      <c r="AD377" s="39"/>
      <c r="AE377" s="39"/>
      <c r="AR377" s="240" t="s">
        <v>1164</v>
      </c>
      <c r="AT377" s="240" t="s">
        <v>260</v>
      </c>
      <c r="AU377" s="240" t="s">
        <v>81</v>
      </c>
      <c r="AY377" s="18" t="s">
        <v>241</v>
      </c>
      <c r="BE377" s="241">
        <f>IF(N377="základní",J377,0)</f>
        <v>0</v>
      </c>
      <c r="BF377" s="241">
        <f>IF(N377="snížená",J377,0)</f>
        <v>0</v>
      </c>
      <c r="BG377" s="241">
        <f>IF(N377="zákl. přenesená",J377,0)</f>
        <v>0</v>
      </c>
      <c r="BH377" s="241">
        <f>IF(N377="sníž. přenesená",J377,0)</f>
        <v>0</v>
      </c>
      <c r="BI377" s="241">
        <f>IF(N377="nulová",J377,0)</f>
        <v>0</v>
      </c>
      <c r="BJ377" s="18" t="s">
        <v>81</v>
      </c>
      <c r="BK377" s="241">
        <f>ROUND(I377*H377,2)</f>
        <v>0</v>
      </c>
      <c r="BL377" s="18" t="s">
        <v>1164</v>
      </c>
      <c r="BM377" s="240" t="s">
        <v>1346</v>
      </c>
    </row>
    <row r="378" s="2" customFormat="1">
      <c r="A378" s="39"/>
      <c r="B378" s="40"/>
      <c r="C378" s="41"/>
      <c r="D378" s="242" t="s">
        <v>248</v>
      </c>
      <c r="E378" s="41"/>
      <c r="F378" s="243" t="s">
        <v>1345</v>
      </c>
      <c r="G378" s="41"/>
      <c r="H378" s="41"/>
      <c r="I378" s="244"/>
      <c r="J378" s="41"/>
      <c r="K378" s="41"/>
      <c r="L378" s="45"/>
      <c r="M378" s="245"/>
      <c r="N378" s="246"/>
      <c r="O378" s="92"/>
      <c r="P378" s="92"/>
      <c r="Q378" s="92"/>
      <c r="R378" s="92"/>
      <c r="S378" s="92"/>
      <c r="T378" s="93"/>
      <c r="U378" s="39"/>
      <c r="V378" s="39"/>
      <c r="W378" s="39"/>
      <c r="X378" s="39"/>
      <c r="Y378" s="39"/>
      <c r="Z378" s="39"/>
      <c r="AA378" s="39"/>
      <c r="AB378" s="39"/>
      <c r="AC378" s="39"/>
      <c r="AD378" s="39"/>
      <c r="AE378" s="39"/>
      <c r="AT378" s="18" t="s">
        <v>248</v>
      </c>
      <c r="AU378" s="18" t="s">
        <v>81</v>
      </c>
    </row>
    <row r="379" s="2" customFormat="1" ht="24.15" customHeight="1">
      <c r="A379" s="39"/>
      <c r="B379" s="40"/>
      <c r="C379" s="228" t="s">
        <v>688</v>
      </c>
      <c r="D379" s="228" t="s">
        <v>243</v>
      </c>
      <c r="E379" s="229" t="s">
        <v>1347</v>
      </c>
      <c r="F379" s="230" t="s">
        <v>1348</v>
      </c>
      <c r="G379" s="231" t="s">
        <v>263</v>
      </c>
      <c r="H379" s="232">
        <v>3</v>
      </c>
      <c r="I379" s="233"/>
      <c r="J379" s="234">
        <f>ROUND(I379*H379,2)</f>
        <v>0</v>
      </c>
      <c r="K379" s="235"/>
      <c r="L379" s="45"/>
      <c r="M379" s="236" t="s">
        <v>1</v>
      </c>
      <c r="N379" s="237" t="s">
        <v>38</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1164</v>
      </c>
      <c r="AT379" s="240" t="s">
        <v>243</v>
      </c>
      <c r="AU379" s="240" t="s">
        <v>81</v>
      </c>
      <c r="AY379" s="18" t="s">
        <v>241</v>
      </c>
      <c r="BE379" s="241">
        <f>IF(N379="základní",J379,0)</f>
        <v>0</v>
      </c>
      <c r="BF379" s="241">
        <f>IF(N379="snížená",J379,0)</f>
        <v>0</v>
      </c>
      <c r="BG379" s="241">
        <f>IF(N379="zákl. přenesená",J379,0)</f>
        <v>0</v>
      </c>
      <c r="BH379" s="241">
        <f>IF(N379="sníž. přenesená",J379,0)</f>
        <v>0</v>
      </c>
      <c r="BI379" s="241">
        <f>IF(N379="nulová",J379,0)</f>
        <v>0</v>
      </c>
      <c r="BJ379" s="18" t="s">
        <v>81</v>
      </c>
      <c r="BK379" s="241">
        <f>ROUND(I379*H379,2)</f>
        <v>0</v>
      </c>
      <c r="BL379" s="18" t="s">
        <v>1164</v>
      </c>
      <c r="BM379" s="240" t="s">
        <v>1349</v>
      </c>
    </row>
    <row r="380" s="2" customFormat="1">
      <c r="A380" s="39"/>
      <c r="B380" s="40"/>
      <c r="C380" s="41"/>
      <c r="D380" s="242" t="s">
        <v>248</v>
      </c>
      <c r="E380" s="41"/>
      <c r="F380" s="243" t="s">
        <v>1348</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248</v>
      </c>
      <c r="AU380" s="18" t="s">
        <v>81</v>
      </c>
    </row>
    <row r="381" s="2" customFormat="1" ht="16.5" customHeight="1">
      <c r="A381" s="39"/>
      <c r="B381" s="40"/>
      <c r="C381" s="228" t="s">
        <v>457</v>
      </c>
      <c r="D381" s="228" t="s">
        <v>243</v>
      </c>
      <c r="E381" s="229" t="s">
        <v>1350</v>
      </c>
      <c r="F381" s="230" t="s">
        <v>1351</v>
      </c>
      <c r="G381" s="231" t="s">
        <v>263</v>
      </c>
      <c r="H381" s="232">
        <v>3</v>
      </c>
      <c r="I381" s="233"/>
      <c r="J381" s="234">
        <f>ROUND(I381*H381,2)</f>
        <v>0</v>
      </c>
      <c r="K381" s="235"/>
      <c r="L381" s="45"/>
      <c r="M381" s="236" t="s">
        <v>1</v>
      </c>
      <c r="N381" s="237" t="s">
        <v>38</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1164</v>
      </c>
      <c r="AT381" s="240" t="s">
        <v>243</v>
      </c>
      <c r="AU381" s="240" t="s">
        <v>81</v>
      </c>
      <c r="AY381" s="18" t="s">
        <v>241</v>
      </c>
      <c r="BE381" s="241">
        <f>IF(N381="základní",J381,0)</f>
        <v>0</v>
      </c>
      <c r="BF381" s="241">
        <f>IF(N381="snížená",J381,0)</f>
        <v>0</v>
      </c>
      <c r="BG381" s="241">
        <f>IF(N381="zákl. přenesená",J381,0)</f>
        <v>0</v>
      </c>
      <c r="BH381" s="241">
        <f>IF(N381="sníž. přenesená",J381,0)</f>
        <v>0</v>
      </c>
      <c r="BI381" s="241">
        <f>IF(N381="nulová",J381,0)</f>
        <v>0</v>
      </c>
      <c r="BJ381" s="18" t="s">
        <v>81</v>
      </c>
      <c r="BK381" s="241">
        <f>ROUND(I381*H381,2)</f>
        <v>0</v>
      </c>
      <c r="BL381" s="18" t="s">
        <v>1164</v>
      </c>
      <c r="BM381" s="240" t="s">
        <v>1352</v>
      </c>
    </row>
    <row r="382" s="2" customFormat="1">
      <c r="A382" s="39"/>
      <c r="B382" s="40"/>
      <c r="C382" s="41"/>
      <c r="D382" s="242" t="s">
        <v>248</v>
      </c>
      <c r="E382" s="41"/>
      <c r="F382" s="243" t="s">
        <v>1351</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248</v>
      </c>
      <c r="AU382" s="18" t="s">
        <v>81</v>
      </c>
    </row>
    <row r="383" s="2" customFormat="1" ht="24.15" customHeight="1">
      <c r="A383" s="39"/>
      <c r="B383" s="40"/>
      <c r="C383" s="228" t="s">
        <v>695</v>
      </c>
      <c r="D383" s="228" t="s">
        <v>243</v>
      </c>
      <c r="E383" s="229" t="s">
        <v>1353</v>
      </c>
      <c r="F383" s="230" t="s">
        <v>1354</v>
      </c>
      <c r="G383" s="231" t="s">
        <v>263</v>
      </c>
      <c r="H383" s="232">
        <v>4</v>
      </c>
      <c r="I383" s="233"/>
      <c r="J383" s="234">
        <f>ROUND(I383*H383,2)</f>
        <v>0</v>
      </c>
      <c r="K383" s="235"/>
      <c r="L383" s="45"/>
      <c r="M383" s="236" t="s">
        <v>1</v>
      </c>
      <c r="N383" s="237" t="s">
        <v>38</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1164</v>
      </c>
      <c r="AT383" s="240" t="s">
        <v>243</v>
      </c>
      <c r="AU383" s="240" t="s">
        <v>81</v>
      </c>
      <c r="AY383" s="18" t="s">
        <v>241</v>
      </c>
      <c r="BE383" s="241">
        <f>IF(N383="základní",J383,0)</f>
        <v>0</v>
      </c>
      <c r="BF383" s="241">
        <f>IF(N383="snížená",J383,0)</f>
        <v>0</v>
      </c>
      <c r="BG383" s="241">
        <f>IF(N383="zákl. přenesená",J383,0)</f>
        <v>0</v>
      </c>
      <c r="BH383" s="241">
        <f>IF(N383="sníž. přenesená",J383,0)</f>
        <v>0</v>
      </c>
      <c r="BI383" s="241">
        <f>IF(N383="nulová",J383,0)</f>
        <v>0</v>
      </c>
      <c r="BJ383" s="18" t="s">
        <v>81</v>
      </c>
      <c r="BK383" s="241">
        <f>ROUND(I383*H383,2)</f>
        <v>0</v>
      </c>
      <c r="BL383" s="18" t="s">
        <v>1164</v>
      </c>
      <c r="BM383" s="240" t="s">
        <v>1355</v>
      </c>
    </row>
    <row r="384" s="2" customFormat="1">
      <c r="A384" s="39"/>
      <c r="B384" s="40"/>
      <c r="C384" s="41"/>
      <c r="D384" s="242" t="s">
        <v>248</v>
      </c>
      <c r="E384" s="41"/>
      <c r="F384" s="243" t="s">
        <v>1354</v>
      </c>
      <c r="G384" s="41"/>
      <c r="H384" s="41"/>
      <c r="I384" s="244"/>
      <c r="J384" s="41"/>
      <c r="K384" s="41"/>
      <c r="L384" s="45"/>
      <c r="M384" s="245"/>
      <c r="N384" s="246"/>
      <c r="O384" s="92"/>
      <c r="P384" s="92"/>
      <c r="Q384" s="92"/>
      <c r="R384" s="92"/>
      <c r="S384" s="92"/>
      <c r="T384" s="93"/>
      <c r="U384" s="39"/>
      <c r="V384" s="39"/>
      <c r="W384" s="39"/>
      <c r="X384" s="39"/>
      <c r="Y384" s="39"/>
      <c r="Z384" s="39"/>
      <c r="AA384" s="39"/>
      <c r="AB384" s="39"/>
      <c r="AC384" s="39"/>
      <c r="AD384" s="39"/>
      <c r="AE384" s="39"/>
      <c r="AT384" s="18" t="s">
        <v>248</v>
      </c>
      <c r="AU384" s="18" t="s">
        <v>81</v>
      </c>
    </row>
    <row r="385" s="2" customFormat="1" ht="16.5" customHeight="1">
      <c r="A385" s="39"/>
      <c r="B385" s="40"/>
      <c r="C385" s="228" t="s">
        <v>460</v>
      </c>
      <c r="D385" s="228" t="s">
        <v>243</v>
      </c>
      <c r="E385" s="229" t="s">
        <v>1356</v>
      </c>
      <c r="F385" s="230" t="s">
        <v>1357</v>
      </c>
      <c r="G385" s="231" t="s">
        <v>263</v>
      </c>
      <c r="H385" s="232">
        <v>3</v>
      </c>
      <c r="I385" s="233"/>
      <c r="J385" s="234">
        <f>ROUND(I385*H385,2)</f>
        <v>0</v>
      </c>
      <c r="K385" s="235"/>
      <c r="L385" s="45"/>
      <c r="M385" s="236" t="s">
        <v>1</v>
      </c>
      <c r="N385" s="237" t="s">
        <v>38</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1164</v>
      </c>
      <c r="AT385" s="240" t="s">
        <v>243</v>
      </c>
      <c r="AU385" s="240" t="s">
        <v>81</v>
      </c>
      <c r="AY385" s="18" t="s">
        <v>241</v>
      </c>
      <c r="BE385" s="241">
        <f>IF(N385="základní",J385,0)</f>
        <v>0</v>
      </c>
      <c r="BF385" s="241">
        <f>IF(N385="snížená",J385,0)</f>
        <v>0</v>
      </c>
      <c r="BG385" s="241">
        <f>IF(N385="zákl. přenesená",J385,0)</f>
        <v>0</v>
      </c>
      <c r="BH385" s="241">
        <f>IF(N385="sníž. přenesená",J385,0)</f>
        <v>0</v>
      </c>
      <c r="BI385" s="241">
        <f>IF(N385="nulová",J385,0)</f>
        <v>0</v>
      </c>
      <c r="BJ385" s="18" t="s">
        <v>81</v>
      </c>
      <c r="BK385" s="241">
        <f>ROUND(I385*H385,2)</f>
        <v>0</v>
      </c>
      <c r="BL385" s="18" t="s">
        <v>1164</v>
      </c>
      <c r="BM385" s="240" t="s">
        <v>1358</v>
      </c>
    </row>
    <row r="386" s="2" customFormat="1">
      <c r="A386" s="39"/>
      <c r="B386" s="40"/>
      <c r="C386" s="41"/>
      <c r="D386" s="242" t="s">
        <v>248</v>
      </c>
      <c r="E386" s="41"/>
      <c r="F386" s="243" t="s">
        <v>1357</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248</v>
      </c>
      <c r="AU386" s="18" t="s">
        <v>81</v>
      </c>
    </row>
    <row r="387" s="2" customFormat="1" ht="16.5" customHeight="1">
      <c r="A387" s="39"/>
      <c r="B387" s="40"/>
      <c r="C387" s="228" t="s">
        <v>702</v>
      </c>
      <c r="D387" s="228" t="s">
        <v>243</v>
      </c>
      <c r="E387" s="229" t="s">
        <v>1359</v>
      </c>
      <c r="F387" s="230" t="s">
        <v>1360</v>
      </c>
      <c r="G387" s="231" t="s">
        <v>263</v>
      </c>
      <c r="H387" s="232">
        <v>3</v>
      </c>
      <c r="I387" s="233"/>
      <c r="J387" s="234">
        <f>ROUND(I387*H387,2)</f>
        <v>0</v>
      </c>
      <c r="K387" s="235"/>
      <c r="L387" s="45"/>
      <c r="M387" s="236" t="s">
        <v>1</v>
      </c>
      <c r="N387" s="237" t="s">
        <v>38</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1164</v>
      </c>
      <c r="AT387" s="240" t="s">
        <v>243</v>
      </c>
      <c r="AU387" s="240" t="s">
        <v>81</v>
      </c>
      <c r="AY387" s="18" t="s">
        <v>241</v>
      </c>
      <c r="BE387" s="241">
        <f>IF(N387="základní",J387,0)</f>
        <v>0</v>
      </c>
      <c r="BF387" s="241">
        <f>IF(N387="snížená",J387,0)</f>
        <v>0</v>
      </c>
      <c r="BG387" s="241">
        <f>IF(N387="zákl. přenesená",J387,0)</f>
        <v>0</v>
      </c>
      <c r="BH387" s="241">
        <f>IF(N387="sníž. přenesená",J387,0)</f>
        <v>0</v>
      </c>
      <c r="BI387" s="241">
        <f>IF(N387="nulová",J387,0)</f>
        <v>0</v>
      </c>
      <c r="BJ387" s="18" t="s">
        <v>81</v>
      </c>
      <c r="BK387" s="241">
        <f>ROUND(I387*H387,2)</f>
        <v>0</v>
      </c>
      <c r="BL387" s="18" t="s">
        <v>1164</v>
      </c>
      <c r="BM387" s="240" t="s">
        <v>1361</v>
      </c>
    </row>
    <row r="388" s="2" customFormat="1">
      <c r="A388" s="39"/>
      <c r="B388" s="40"/>
      <c r="C388" s="41"/>
      <c r="D388" s="242" t="s">
        <v>248</v>
      </c>
      <c r="E388" s="41"/>
      <c r="F388" s="243" t="s">
        <v>1360</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248</v>
      </c>
      <c r="AU388" s="18" t="s">
        <v>81</v>
      </c>
    </row>
    <row r="389" s="2" customFormat="1" ht="16.5" customHeight="1">
      <c r="A389" s="39"/>
      <c r="B389" s="40"/>
      <c r="C389" s="228" t="s">
        <v>466</v>
      </c>
      <c r="D389" s="228" t="s">
        <v>243</v>
      </c>
      <c r="E389" s="229" t="s">
        <v>1362</v>
      </c>
      <c r="F389" s="230" t="s">
        <v>1363</v>
      </c>
      <c r="G389" s="231" t="s">
        <v>263</v>
      </c>
      <c r="H389" s="232">
        <v>723</v>
      </c>
      <c r="I389" s="233"/>
      <c r="J389" s="234">
        <f>ROUND(I389*H389,2)</f>
        <v>0</v>
      </c>
      <c r="K389" s="235"/>
      <c r="L389" s="45"/>
      <c r="M389" s="236" t="s">
        <v>1</v>
      </c>
      <c r="N389" s="237" t="s">
        <v>38</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1164</v>
      </c>
      <c r="AT389" s="240" t="s">
        <v>243</v>
      </c>
      <c r="AU389" s="240" t="s">
        <v>81</v>
      </c>
      <c r="AY389" s="18" t="s">
        <v>241</v>
      </c>
      <c r="BE389" s="241">
        <f>IF(N389="základní",J389,0)</f>
        <v>0</v>
      </c>
      <c r="BF389" s="241">
        <f>IF(N389="snížená",J389,0)</f>
        <v>0</v>
      </c>
      <c r="BG389" s="241">
        <f>IF(N389="zákl. přenesená",J389,0)</f>
        <v>0</v>
      </c>
      <c r="BH389" s="241">
        <f>IF(N389="sníž. přenesená",J389,0)</f>
        <v>0</v>
      </c>
      <c r="BI389" s="241">
        <f>IF(N389="nulová",J389,0)</f>
        <v>0</v>
      </c>
      <c r="BJ389" s="18" t="s">
        <v>81</v>
      </c>
      <c r="BK389" s="241">
        <f>ROUND(I389*H389,2)</f>
        <v>0</v>
      </c>
      <c r="BL389" s="18" t="s">
        <v>1164</v>
      </c>
      <c r="BM389" s="240" t="s">
        <v>1364</v>
      </c>
    </row>
    <row r="390" s="2" customFormat="1">
      <c r="A390" s="39"/>
      <c r="B390" s="40"/>
      <c r="C390" s="41"/>
      <c r="D390" s="242" t="s">
        <v>248</v>
      </c>
      <c r="E390" s="41"/>
      <c r="F390" s="243" t="s">
        <v>1363</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248</v>
      </c>
      <c r="AU390" s="18" t="s">
        <v>81</v>
      </c>
    </row>
    <row r="391" s="2" customFormat="1" ht="24.15" customHeight="1">
      <c r="A391" s="39"/>
      <c r="B391" s="40"/>
      <c r="C391" s="228" t="s">
        <v>709</v>
      </c>
      <c r="D391" s="228" t="s">
        <v>243</v>
      </c>
      <c r="E391" s="229" t="s">
        <v>1365</v>
      </c>
      <c r="F391" s="230" t="s">
        <v>1366</v>
      </c>
      <c r="G391" s="231" t="s">
        <v>263</v>
      </c>
      <c r="H391" s="232">
        <v>641</v>
      </c>
      <c r="I391" s="233"/>
      <c r="J391" s="234">
        <f>ROUND(I391*H391,2)</f>
        <v>0</v>
      </c>
      <c r="K391" s="235"/>
      <c r="L391" s="45"/>
      <c r="M391" s="236" t="s">
        <v>1</v>
      </c>
      <c r="N391" s="237" t="s">
        <v>38</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1164</v>
      </c>
      <c r="AT391" s="240" t="s">
        <v>243</v>
      </c>
      <c r="AU391" s="240" t="s">
        <v>81</v>
      </c>
      <c r="AY391" s="18" t="s">
        <v>241</v>
      </c>
      <c r="BE391" s="241">
        <f>IF(N391="základní",J391,0)</f>
        <v>0</v>
      </c>
      <c r="BF391" s="241">
        <f>IF(N391="snížená",J391,0)</f>
        <v>0</v>
      </c>
      <c r="BG391" s="241">
        <f>IF(N391="zákl. přenesená",J391,0)</f>
        <v>0</v>
      </c>
      <c r="BH391" s="241">
        <f>IF(N391="sníž. přenesená",J391,0)</f>
        <v>0</v>
      </c>
      <c r="BI391" s="241">
        <f>IF(N391="nulová",J391,0)</f>
        <v>0</v>
      </c>
      <c r="BJ391" s="18" t="s">
        <v>81</v>
      </c>
      <c r="BK391" s="241">
        <f>ROUND(I391*H391,2)</f>
        <v>0</v>
      </c>
      <c r="BL391" s="18" t="s">
        <v>1164</v>
      </c>
      <c r="BM391" s="240" t="s">
        <v>1367</v>
      </c>
    </row>
    <row r="392" s="2" customFormat="1">
      <c r="A392" s="39"/>
      <c r="B392" s="40"/>
      <c r="C392" s="41"/>
      <c r="D392" s="242" t="s">
        <v>248</v>
      </c>
      <c r="E392" s="41"/>
      <c r="F392" s="243" t="s">
        <v>1366</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248</v>
      </c>
      <c r="AU392" s="18" t="s">
        <v>81</v>
      </c>
    </row>
    <row r="393" s="2" customFormat="1" ht="16.5" customHeight="1">
      <c r="A393" s="39"/>
      <c r="B393" s="40"/>
      <c r="C393" s="228" t="s">
        <v>469</v>
      </c>
      <c r="D393" s="228" t="s">
        <v>243</v>
      </c>
      <c r="E393" s="229" t="s">
        <v>1368</v>
      </c>
      <c r="F393" s="230" t="s">
        <v>1369</v>
      </c>
      <c r="G393" s="231" t="s">
        <v>263</v>
      </c>
      <c r="H393" s="232">
        <v>1</v>
      </c>
      <c r="I393" s="233"/>
      <c r="J393" s="234">
        <f>ROUND(I393*H393,2)</f>
        <v>0</v>
      </c>
      <c r="K393" s="235"/>
      <c r="L393" s="45"/>
      <c r="M393" s="236" t="s">
        <v>1</v>
      </c>
      <c r="N393" s="237" t="s">
        <v>38</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1164</v>
      </c>
      <c r="AT393" s="240" t="s">
        <v>243</v>
      </c>
      <c r="AU393" s="240" t="s">
        <v>81</v>
      </c>
      <c r="AY393" s="18" t="s">
        <v>241</v>
      </c>
      <c r="BE393" s="241">
        <f>IF(N393="základní",J393,0)</f>
        <v>0</v>
      </c>
      <c r="BF393" s="241">
        <f>IF(N393="snížená",J393,0)</f>
        <v>0</v>
      </c>
      <c r="BG393" s="241">
        <f>IF(N393="zákl. přenesená",J393,0)</f>
        <v>0</v>
      </c>
      <c r="BH393" s="241">
        <f>IF(N393="sníž. přenesená",J393,0)</f>
        <v>0</v>
      </c>
      <c r="BI393" s="241">
        <f>IF(N393="nulová",J393,0)</f>
        <v>0</v>
      </c>
      <c r="BJ393" s="18" t="s">
        <v>81</v>
      </c>
      <c r="BK393" s="241">
        <f>ROUND(I393*H393,2)</f>
        <v>0</v>
      </c>
      <c r="BL393" s="18" t="s">
        <v>1164</v>
      </c>
      <c r="BM393" s="240" t="s">
        <v>1370</v>
      </c>
    </row>
    <row r="394" s="2" customFormat="1">
      <c r="A394" s="39"/>
      <c r="B394" s="40"/>
      <c r="C394" s="41"/>
      <c r="D394" s="242" t="s">
        <v>248</v>
      </c>
      <c r="E394" s="41"/>
      <c r="F394" s="243" t="s">
        <v>1369</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248</v>
      </c>
      <c r="AU394" s="18" t="s">
        <v>81</v>
      </c>
    </row>
    <row r="395" s="2" customFormat="1" ht="16.5" customHeight="1">
      <c r="A395" s="39"/>
      <c r="B395" s="40"/>
      <c r="C395" s="228" t="s">
        <v>715</v>
      </c>
      <c r="D395" s="228" t="s">
        <v>243</v>
      </c>
      <c r="E395" s="229" t="s">
        <v>1371</v>
      </c>
      <c r="F395" s="230" t="s">
        <v>1372</v>
      </c>
      <c r="G395" s="231" t="s">
        <v>263</v>
      </c>
      <c r="H395" s="232">
        <v>2</v>
      </c>
      <c r="I395" s="233"/>
      <c r="J395" s="234">
        <f>ROUND(I395*H395,2)</f>
        <v>0</v>
      </c>
      <c r="K395" s="235"/>
      <c r="L395" s="45"/>
      <c r="M395" s="236" t="s">
        <v>1</v>
      </c>
      <c r="N395" s="237" t="s">
        <v>38</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1164</v>
      </c>
      <c r="AT395" s="240" t="s">
        <v>243</v>
      </c>
      <c r="AU395" s="240" t="s">
        <v>81</v>
      </c>
      <c r="AY395" s="18" t="s">
        <v>241</v>
      </c>
      <c r="BE395" s="241">
        <f>IF(N395="základní",J395,0)</f>
        <v>0</v>
      </c>
      <c r="BF395" s="241">
        <f>IF(N395="snížená",J395,0)</f>
        <v>0</v>
      </c>
      <c r="BG395" s="241">
        <f>IF(N395="zákl. přenesená",J395,0)</f>
        <v>0</v>
      </c>
      <c r="BH395" s="241">
        <f>IF(N395="sníž. přenesená",J395,0)</f>
        <v>0</v>
      </c>
      <c r="BI395" s="241">
        <f>IF(N395="nulová",J395,0)</f>
        <v>0</v>
      </c>
      <c r="BJ395" s="18" t="s">
        <v>81</v>
      </c>
      <c r="BK395" s="241">
        <f>ROUND(I395*H395,2)</f>
        <v>0</v>
      </c>
      <c r="BL395" s="18" t="s">
        <v>1164</v>
      </c>
      <c r="BM395" s="240" t="s">
        <v>1373</v>
      </c>
    </row>
    <row r="396" s="2" customFormat="1">
      <c r="A396" s="39"/>
      <c r="B396" s="40"/>
      <c r="C396" s="41"/>
      <c r="D396" s="242" t="s">
        <v>248</v>
      </c>
      <c r="E396" s="41"/>
      <c r="F396" s="243" t="s">
        <v>1372</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248</v>
      </c>
      <c r="AU396" s="18" t="s">
        <v>81</v>
      </c>
    </row>
    <row r="397" s="2" customFormat="1" ht="16.5" customHeight="1">
      <c r="A397" s="39"/>
      <c r="B397" s="40"/>
      <c r="C397" s="228" t="s">
        <v>473</v>
      </c>
      <c r="D397" s="228" t="s">
        <v>243</v>
      </c>
      <c r="E397" s="229" t="s">
        <v>1374</v>
      </c>
      <c r="F397" s="230" t="s">
        <v>1375</v>
      </c>
      <c r="G397" s="231" t="s">
        <v>263</v>
      </c>
      <c r="H397" s="232">
        <v>3</v>
      </c>
      <c r="I397" s="233"/>
      <c r="J397" s="234">
        <f>ROUND(I397*H397,2)</f>
        <v>0</v>
      </c>
      <c r="K397" s="235"/>
      <c r="L397" s="45"/>
      <c r="M397" s="236" t="s">
        <v>1</v>
      </c>
      <c r="N397" s="237" t="s">
        <v>38</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1164</v>
      </c>
      <c r="AT397" s="240" t="s">
        <v>243</v>
      </c>
      <c r="AU397" s="240" t="s">
        <v>81</v>
      </c>
      <c r="AY397" s="18" t="s">
        <v>241</v>
      </c>
      <c r="BE397" s="241">
        <f>IF(N397="základní",J397,0)</f>
        <v>0</v>
      </c>
      <c r="BF397" s="241">
        <f>IF(N397="snížená",J397,0)</f>
        <v>0</v>
      </c>
      <c r="BG397" s="241">
        <f>IF(N397="zákl. přenesená",J397,0)</f>
        <v>0</v>
      </c>
      <c r="BH397" s="241">
        <f>IF(N397="sníž. přenesená",J397,0)</f>
        <v>0</v>
      </c>
      <c r="BI397" s="241">
        <f>IF(N397="nulová",J397,0)</f>
        <v>0</v>
      </c>
      <c r="BJ397" s="18" t="s">
        <v>81</v>
      </c>
      <c r="BK397" s="241">
        <f>ROUND(I397*H397,2)</f>
        <v>0</v>
      </c>
      <c r="BL397" s="18" t="s">
        <v>1164</v>
      </c>
      <c r="BM397" s="240" t="s">
        <v>1376</v>
      </c>
    </row>
    <row r="398" s="2" customFormat="1">
      <c r="A398" s="39"/>
      <c r="B398" s="40"/>
      <c r="C398" s="41"/>
      <c r="D398" s="242" t="s">
        <v>248</v>
      </c>
      <c r="E398" s="41"/>
      <c r="F398" s="243" t="s">
        <v>1375</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248</v>
      </c>
      <c r="AU398" s="18" t="s">
        <v>81</v>
      </c>
    </row>
    <row r="399" s="2" customFormat="1" ht="16.5" customHeight="1">
      <c r="A399" s="39"/>
      <c r="B399" s="40"/>
      <c r="C399" s="228" t="s">
        <v>720</v>
      </c>
      <c r="D399" s="228" t="s">
        <v>243</v>
      </c>
      <c r="E399" s="229" t="s">
        <v>1377</v>
      </c>
      <c r="F399" s="230" t="s">
        <v>1378</v>
      </c>
      <c r="G399" s="231" t="s">
        <v>263</v>
      </c>
      <c r="H399" s="232">
        <v>5</v>
      </c>
      <c r="I399" s="233"/>
      <c r="J399" s="234">
        <f>ROUND(I399*H399,2)</f>
        <v>0</v>
      </c>
      <c r="K399" s="235"/>
      <c r="L399" s="45"/>
      <c r="M399" s="236" t="s">
        <v>1</v>
      </c>
      <c r="N399" s="237" t="s">
        <v>38</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1164</v>
      </c>
      <c r="AT399" s="240" t="s">
        <v>243</v>
      </c>
      <c r="AU399" s="240" t="s">
        <v>81</v>
      </c>
      <c r="AY399" s="18" t="s">
        <v>241</v>
      </c>
      <c r="BE399" s="241">
        <f>IF(N399="základní",J399,0)</f>
        <v>0</v>
      </c>
      <c r="BF399" s="241">
        <f>IF(N399="snížená",J399,0)</f>
        <v>0</v>
      </c>
      <c r="BG399" s="241">
        <f>IF(N399="zákl. přenesená",J399,0)</f>
        <v>0</v>
      </c>
      <c r="BH399" s="241">
        <f>IF(N399="sníž. přenesená",J399,0)</f>
        <v>0</v>
      </c>
      <c r="BI399" s="241">
        <f>IF(N399="nulová",J399,0)</f>
        <v>0</v>
      </c>
      <c r="BJ399" s="18" t="s">
        <v>81</v>
      </c>
      <c r="BK399" s="241">
        <f>ROUND(I399*H399,2)</f>
        <v>0</v>
      </c>
      <c r="BL399" s="18" t="s">
        <v>1164</v>
      </c>
      <c r="BM399" s="240" t="s">
        <v>1379</v>
      </c>
    </row>
    <row r="400" s="2" customFormat="1">
      <c r="A400" s="39"/>
      <c r="B400" s="40"/>
      <c r="C400" s="41"/>
      <c r="D400" s="242" t="s">
        <v>248</v>
      </c>
      <c r="E400" s="41"/>
      <c r="F400" s="243" t="s">
        <v>1378</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248</v>
      </c>
      <c r="AU400" s="18" t="s">
        <v>81</v>
      </c>
    </row>
    <row r="401" s="2" customFormat="1" ht="16.5" customHeight="1">
      <c r="A401" s="39"/>
      <c r="B401" s="40"/>
      <c r="C401" s="228" t="s">
        <v>476</v>
      </c>
      <c r="D401" s="228" t="s">
        <v>243</v>
      </c>
      <c r="E401" s="229" t="s">
        <v>983</v>
      </c>
      <c r="F401" s="230" t="s">
        <v>984</v>
      </c>
      <c r="G401" s="231" t="s">
        <v>263</v>
      </c>
      <c r="H401" s="232">
        <v>214</v>
      </c>
      <c r="I401" s="233"/>
      <c r="J401" s="234">
        <f>ROUND(I401*H401,2)</f>
        <v>0</v>
      </c>
      <c r="K401" s="235"/>
      <c r="L401" s="45"/>
      <c r="M401" s="236" t="s">
        <v>1</v>
      </c>
      <c r="N401" s="237" t="s">
        <v>38</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1164</v>
      </c>
      <c r="AT401" s="240" t="s">
        <v>243</v>
      </c>
      <c r="AU401" s="240" t="s">
        <v>81</v>
      </c>
      <c r="AY401" s="18" t="s">
        <v>241</v>
      </c>
      <c r="BE401" s="241">
        <f>IF(N401="základní",J401,0)</f>
        <v>0</v>
      </c>
      <c r="BF401" s="241">
        <f>IF(N401="snížená",J401,0)</f>
        <v>0</v>
      </c>
      <c r="BG401" s="241">
        <f>IF(N401="zákl. přenesená",J401,0)</f>
        <v>0</v>
      </c>
      <c r="BH401" s="241">
        <f>IF(N401="sníž. přenesená",J401,0)</f>
        <v>0</v>
      </c>
      <c r="BI401" s="241">
        <f>IF(N401="nulová",J401,0)</f>
        <v>0</v>
      </c>
      <c r="BJ401" s="18" t="s">
        <v>81</v>
      </c>
      <c r="BK401" s="241">
        <f>ROUND(I401*H401,2)</f>
        <v>0</v>
      </c>
      <c r="BL401" s="18" t="s">
        <v>1164</v>
      </c>
      <c r="BM401" s="240" t="s">
        <v>1380</v>
      </c>
    </row>
    <row r="402" s="2" customFormat="1">
      <c r="A402" s="39"/>
      <c r="B402" s="40"/>
      <c r="C402" s="41"/>
      <c r="D402" s="242" t="s">
        <v>248</v>
      </c>
      <c r="E402" s="41"/>
      <c r="F402" s="243" t="s">
        <v>984</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248</v>
      </c>
      <c r="AU402" s="18" t="s">
        <v>81</v>
      </c>
    </row>
    <row r="403" s="2" customFormat="1" ht="16.5" customHeight="1">
      <c r="A403" s="39"/>
      <c r="B403" s="40"/>
      <c r="C403" s="228" t="s">
        <v>727</v>
      </c>
      <c r="D403" s="228" t="s">
        <v>243</v>
      </c>
      <c r="E403" s="229" t="s">
        <v>1381</v>
      </c>
      <c r="F403" s="230" t="s">
        <v>1382</v>
      </c>
      <c r="G403" s="231" t="s">
        <v>263</v>
      </c>
      <c r="H403" s="232">
        <v>128</v>
      </c>
      <c r="I403" s="233"/>
      <c r="J403" s="234">
        <f>ROUND(I403*H403,2)</f>
        <v>0</v>
      </c>
      <c r="K403" s="235"/>
      <c r="L403" s="45"/>
      <c r="M403" s="236" t="s">
        <v>1</v>
      </c>
      <c r="N403" s="237" t="s">
        <v>38</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1164</v>
      </c>
      <c r="AT403" s="240" t="s">
        <v>243</v>
      </c>
      <c r="AU403" s="240" t="s">
        <v>81</v>
      </c>
      <c r="AY403" s="18" t="s">
        <v>241</v>
      </c>
      <c r="BE403" s="241">
        <f>IF(N403="základní",J403,0)</f>
        <v>0</v>
      </c>
      <c r="BF403" s="241">
        <f>IF(N403="snížená",J403,0)</f>
        <v>0</v>
      </c>
      <c r="BG403" s="241">
        <f>IF(N403="zákl. přenesená",J403,0)</f>
        <v>0</v>
      </c>
      <c r="BH403" s="241">
        <f>IF(N403="sníž. přenesená",J403,0)</f>
        <v>0</v>
      </c>
      <c r="BI403" s="241">
        <f>IF(N403="nulová",J403,0)</f>
        <v>0</v>
      </c>
      <c r="BJ403" s="18" t="s">
        <v>81</v>
      </c>
      <c r="BK403" s="241">
        <f>ROUND(I403*H403,2)</f>
        <v>0</v>
      </c>
      <c r="BL403" s="18" t="s">
        <v>1164</v>
      </c>
      <c r="BM403" s="240" t="s">
        <v>1383</v>
      </c>
    </row>
    <row r="404" s="2" customFormat="1">
      <c r="A404" s="39"/>
      <c r="B404" s="40"/>
      <c r="C404" s="41"/>
      <c r="D404" s="242" t="s">
        <v>248</v>
      </c>
      <c r="E404" s="41"/>
      <c r="F404" s="243" t="s">
        <v>1382</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248</v>
      </c>
      <c r="AU404" s="18" t="s">
        <v>81</v>
      </c>
    </row>
    <row r="405" s="2" customFormat="1" ht="16.5" customHeight="1">
      <c r="A405" s="39"/>
      <c r="B405" s="40"/>
      <c r="C405" s="228" t="s">
        <v>480</v>
      </c>
      <c r="D405" s="228" t="s">
        <v>243</v>
      </c>
      <c r="E405" s="229" t="s">
        <v>1384</v>
      </c>
      <c r="F405" s="230" t="s">
        <v>1385</v>
      </c>
      <c r="G405" s="231" t="s">
        <v>263</v>
      </c>
      <c r="H405" s="232">
        <v>6</v>
      </c>
      <c r="I405" s="233"/>
      <c r="J405" s="234">
        <f>ROUND(I405*H405,2)</f>
        <v>0</v>
      </c>
      <c r="K405" s="235"/>
      <c r="L405" s="45"/>
      <c r="M405" s="236" t="s">
        <v>1</v>
      </c>
      <c r="N405" s="237" t="s">
        <v>38</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1164</v>
      </c>
      <c r="AT405" s="240" t="s">
        <v>243</v>
      </c>
      <c r="AU405" s="240" t="s">
        <v>81</v>
      </c>
      <c r="AY405" s="18" t="s">
        <v>241</v>
      </c>
      <c r="BE405" s="241">
        <f>IF(N405="základní",J405,0)</f>
        <v>0</v>
      </c>
      <c r="BF405" s="241">
        <f>IF(N405="snížená",J405,0)</f>
        <v>0</v>
      </c>
      <c r="BG405" s="241">
        <f>IF(N405="zákl. přenesená",J405,0)</f>
        <v>0</v>
      </c>
      <c r="BH405" s="241">
        <f>IF(N405="sníž. přenesená",J405,0)</f>
        <v>0</v>
      </c>
      <c r="BI405" s="241">
        <f>IF(N405="nulová",J405,0)</f>
        <v>0</v>
      </c>
      <c r="BJ405" s="18" t="s">
        <v>81</v>
      </c>
      <c r="BK405" s="241">
        <f>ROUND(I405*H405,2)</f>
        <v>0</v>
      </c>
      <c r="BL405" s="18" t="s">
        <v>1164</v>
      </c>
      <c r="BM405" s="240" t="s">
        <v>1386</v>
      </c>
    </row>
    <row r="406" s="2" customFormat="1">
      <c r="A406" s="39"/>
      <c r="B406" s="40"/>
      <c r="C406" s="41"/>
      <c r="D406" s="242" t="s">
        <v>248</v>
      </c>
      <c r="E406" s="41"/>
      <c r="F406" s="243" t="s">
        <v>1385</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248</v>
      </c>
      <c r="AU406" s="18" t="s">
        <v>81</v>
      </c>
    </row>
    <row r="407" s="2" customFormat="1" ht="55.5" customHeight="1">
      <c r="A407" s="39"/>
      <c r="B407" s="40"/>
      <c r="C407" s="247" t="s">
        <v>735</v>
      </c>
      <c r="D407" s="247" t="s">
        <v>260</v>
      </c>
      <c r="E407" s="248" t="s">
        <v>1387</v>
      </c>
      <c r="F407" s="249" t="s">
        <v>1388</v>
      </c>
      <c r="G407" s="250" t="s">
        <v>263</v>
      </c>
      <c r="H407" s="251">
        <v>1</v>
      </c>
      <c r="I407" s="252"/>
      <c r="J407" s="253">
        <f>ROUND(I407*H407,2)</f>
        <v>0</v>
      </c>
      <c r="K407" s="254"/>
      <c r="L407" s="255"/>
      <c r="M407" s="256" t="s">
        <v>1</v>
      </c>
      <c r="N407" s="257" t="s">
        <v>38</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1164</v>
      </c>
      <c r="AT407" s="240" t="s">
        <v>260</v>
      </c>
      <c r="AU407" s="240" t="s">
        <v>81</v>
      </c>
      <c r="AY407" s="18" t="s">
        <v>241</v>
      </c>
      <c r="BE407" s="241">
        <f>IF(N407="základní",J407,0)</f>
        <v>0</v>
      </c>
      <c r="BF407" s="241">
        <f>IF(N407="snížená",J407,0)</f>
        <v>0</v>
      </c>
      <c r="BG407" s="241">
        <f>IF(N407="zákl. přenesená",J407,0)</f>
        <v>0</v>
      </c>
      <c r="BH407" s="241">
        <f>IF(N407="sníž. přenesená",J407,0)</f>
        <v>0</v>
      </c>
      <c r="BI407" s="241">
        <f>IF(N407="nulová",J407,0)</f>
        <v>0</v>
      </c>
      <c r="BJ407" s="18" t="s">
        <v>81</v>
      </c>
      <c r="BK407" s="241">
        <f>ROUND(I407*H407,2)</f>
        <v>0</v>
      </c>
      <c r="BL407" s="18" t="s">
        <v>1164</v>
      </c>
      <c r="BM407" s="240" t="s">
        <v>1389</v>
      </c>
    </row>
    <row r="408" s="2" customFormat="1">
      <c r="A408" s="39"/>
      <c r="B408" s="40"/>
      <c r="C408" s="41"/>
      <c r="D408" s="242" t="s">
        <v>248</v>
      </c>
      <c r="E408" s="41"/>
      <c r="F408" s="243" t="s">
        <v>1388</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248</v>
      </c>
      <c r="AU408" s="18" t="s">
        <v>81</v>
      </c>
    </row>
    <row r="409" s="2" customFormat="1" ht="16.5" customHeight="1">
      <c r="A409" s="39"/>
      <c r="B409" s="40"/>
      <c r="C409" s="247" t="s">
        <v>483</v>
      </c>
      <c r="D409" s="247" t="s">
        <v>260</v>
      </c>
      <c r="E409" s="248" t="s">
        <v>1390</v>
      </c>
      <c r="F409" s="249" t="s">
        <v>1391</v>
      </c>
      <c r="G409" s="250" t="s">
        <v>246</v>
      </c>
      <c r="H409" s="251">
        <v>2.7999999999999998</v>
      </c>
      <c r="I409" s="252"/>
      <c r="J409" s="253">
        <f>ROUND(I409*H409,2)</f>
        <v>0</v>
      </c>
      <c r="K409" s="254"/>
      <c r="L409" s="255"/>
      <c r="M409" s="256" t="s">
        <v>1</v>
      </c>
      <c r="N409" s="257" t="s">
        <v>38</v>
      </c>
      <c r="O409" s="92"/>
      <c r="P409" s="238">
        <f>O409*H409</f>
        <v>0</v>
      </c>
      <c r="Q409" s="238">
        <v>2.234</v>
      </c>
      <c r="R409" s="238">
        <f>Q409*H409</f>
        <v>6.2551999999999994</v>
      </c>
      <c r="S409" s="238">
        <v>0</v>
      </c>
      <c r="T409" s="239">
        <f>S409*H409</f>
        <v>0</v>
      </c>
      <c r="U409" s="39"/>
      <c r="V409" s="39"/>
      <c r="W409" s="39"/>
      <c r="X409" s="39"/>
      <c r="Y409" s="39"/>
      <c r="Z409" s="39"/>
      <c r="AA409" s="39"/>
      <c r="AB409" s="39"/>
      <c r="AC409" s="39"/>
      <c r="AD409" s="39"/>
      <c r="AE409" s="39"/>
      <c r="AR409" s="240" t="s">
        <v>469</v>
      </c>
      <c r="AT409" s="240" t="s">
        <v>260</v>
      </c>
      <c r="AU409" s="240" t="s">
        <v>81</v>
      </c>
      <c r="AY409" s="18" t="s">
        <v>241</v>
      </c>
      <c r="BE409" s="241">
        <f>IF(N409="základní",J409,0)</f>
        <v>0</v>
      </c>
      <c r="BF409" s="241">
        <f>IF(N409="snížená",J409,0)</f>
        <v>0</v>
      </c>
      <c r="BG409" s="241">
        <f>IF(N409="zákl. přenesená",J409,0)</f>
        <v>0</v>
      </c>
      <c r="BH409" s="241">
        <f>IF(N409="sníž. přenesená",J409,0)</f>
        <v>0</v>
      </c>
      <c r="BI409" s="241">
        <f>IF(N409="nulová",J409,0)</f>
        <v>0</v>
      </c>
      <c r="BJ409" s="18" t="s">
        <v>81</v>
      </c>
      <c r="BK409" s="241">
        <f>ROUND(I409*H409,2)</f>
        <v>0</v>
      </c>
      <c r="BL409" s="18" t="s">
        <v>469</v>
      </c>
      <c r="BM409" s="240" t="s">
        <v>1392</v>
      </c>
    </row>
    <row r="410" s="2" customFormat="1">
      <c r="A410" s="39"/>
      <c r="B410" s="40"/>
      <c r="C410" s="41"/>
      <c r="D410" s="242" t="s">
        <v>248</v>
      </c>
      <c r="E410" s="41"/>
      <c r="F410" s="243" t="s">
        <v>1391</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248</v>
      </c>
      <c r="AU410" s="18" t="s">
        <v>81</v>
      </c>
    </row>
    <row r="411" s="2" customFormat="1" ht="24.15" customHeight="1">
      <c r="A411" s="39"/>
      <c r="B411" s="40"/>
      <c r="C411" s="247" t="s">
        <v>742</v>
      </c>
      <c r="D411" s="247" t="s">
        <v>260</v>
      </c>
      <c r="E411" s="248" t="s">
        <v>1393</v>
      </c>
      <c r="F411" s="249" t="s">
        <v>1394</v>
      </c>
      <c r="G411" s="250" t="s">
        <v>263</v>
      </c>
      <c r="H411" s="251">
        <v>50</v>
      </c>
      <c r="I411" s="252"/>
      <c r="J411" s="253">
        <f>ROUND(I411*H411,2)</f>
        <v>0</v>
      </c>
      <c r="K411" s="254"/>
      <c r="L411" s="255"/>
      <c r="M411" s="256" t="s">
        <v>1</v>
      </c>
      <c r="N411" s="257" t="s">
        <v>38</v>
      </c>
      <c r="O411" s="92"/>
      <c r="P411" s="238">
        <f>O411*H411</f>
        <v>0</v>
      </c>
      <c r="Q411" s="238">
        <v>0.021499999999999998</v>
      </c>
      <c r="R411" s="238">
        <f>Q411*H411</f>
        <v>1.075</v>
      </c>
      <c r="S411" s="238">
        <v>0</v>
      </c>
      <c r="T411" s="239">
        <f>S411*H411</f>
        <v>0</v>
      </c>
      <c r="U411" s="39"/>
      <c r="V411" s="39"/>
      <c r="W411" s="39"/>
      <c r="X411" s="39"/>
      <c r="Y411" s="39"/>
      <c r="Z411" s="39"/>
      <c r="AA411" s="39"/>
      <c r="AB411" s="39"/>
      <c r="AC411" s="39"/>
      <c r="AD411" s="39"/>
      <c r="AE411" s="39"/>
      <c r="AR411" s="240" t="s">
        <v>469</v>
      </c>
      <c r="AT411" s="240" t="s">
        <v>260</v>
      </c>
      <c r="AU411" s="240" t="s">
        <v>81</v>
      </c>
      <c r="AY411" s="18" t="s">
        <v>241</v>
      </c>
      <c r="BE411" s="241">
        <f>IF(N411="základní",J411,0)</f>
        <v>0</v>
      </c>
      <c r="BF411" s="241">
        <f>IF(N411="snížená",J411,0)</f>
        <v>0</v>
      </c>
      <c r="BG411" s="241">
        <f>IF(N411="zákl. přenesená",J411,0)</f>
        <v>0</v>
      </c>
      <c r="BH411" s="241">
        <f>IF(N411="sníž. přenesená",J411,0)</f>
        <v>0</v>
      </c>
      <c r="BI411" s="241">
        <f>IF(N411="nulová",J411,0)</f>
        <v>0</v>
      </c>
      <c r="BJ411" s="18" t="s">
        <v>81</v>
      </c>
      <c r="BK411" s="241">
        <f>ROUND(I411*H411,2)</f>
        <v>0</v>
      </c>
      <c r="BL411" s="18" t="s">
        <v>469</v>
      </c>
      <c r="BM411" s="240" t="s">
        <v>1395</v>
      </c>
    </row>
    <row r="412" s="2" customFormat="1">
      <c r="A412" s="39"/>
      <c r="B412" s="40"/>
      <c r="C412" s="41"/>
      <c r="D412" s="242" t="s">
        <v>248</v>
      </c>
      <c r="E412" s="41"/>
      <c r="F412" s="243" t="s">
        <v>1394</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248</v>
      </c>
      <c r="AU412" s="18" t="s">
        <v>81</v>
      </c>
    </row>
    <row r="413" s="2" customFormat="1" ht="21.75" customHeight="1">
      <c r="A413" s="39"/>
      <c r="B413" s="40"/>
      <c r="C413" s="247" t="s">
        <v>487</v>
      </c>
      <c r="D413" s="247" t="s">
        <v>260</v>
      </c>
      <c r="E413" s="248" t="s">
        <v>1396</v>
      </c>
      <c r="F413" s="249" t="s">
        <v>1397</v>
      </c>
      <c r="G413" s="250" t="s">
        <v>263</v>
      </c>
      <c r="H413" s="251">
        <v>5</v>
      </c>
      <c r="I413" s="252"/>
      <c r="J413" s="253">
        <f>ROUND(I413*H413,2)</f>
        <v>0</v>
      </c>
      <c r="K413" s="254"/>
      <c r="L413" s="255"/>
      <c r="M413" s="256" t="s">
        <v>1</v>
      </c>
      <c r="N413" s="257" t="s">
        <v>38</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469</v>
      </c>
      <c r="AT413" s="240" t="s">
        <v>260</v>
      </c>
      <c r="AU413" s="240" t="s">
        <v>81</v>
      </c>
      <c r="AY413" s="18" t="s">
        <v>241</v>
      </c>
      <c r="BE413" s="241">
        <f>IF(N413="základní",J413,0)</f>
        <v>0</v>
      </c>
      <c r="BF413" s="241">
        <f>IF(N413="snížená",J413,0)</f>
        <v>0</v>
      </c>
      <c r="BG413" s="241">
        <f>IF(N413="zákl. přenesená",J413,0)</f>
        <v>0</v>
      </c>
      <c r="BH413" s="241">
        <f>IF(N413="sníž. přenesená",J413,0)</f>
        <v>0</v>
      </c>
      <c r="BI413" s="241">
        <f>IF(N413="nulová",J413,0)</f>
        <v>0</v>
      </c>
      <c r="BJ413" s="18" t="s">
        <v>81</v>
      </c>
      <c r="BK413" s="241">
        <f>ROUND(I413*H413,2)</f>
        <v>0</v>
      </c>
      <c r="BL413" s="18" t="s">
        <v>469</v>
      </c>
      <c r="BM413" s="240" t="s">
        <v>1398</v>
      </c>
    </row>
    <row r="414" s="2" customFormat="1">
      <c r="A414" s="39"/>
      <c r="B414" s="40"/>
      <c r="C414" s="41"/>
      <c r="D414" s="242" t="s">
        <v>248</v>
      </c>
      <c r="E414" s="41"/>
      <c r="F414" s="243" t="s">
        <v>1397</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248</v>
      </c>
      <c r="AU414" s="18" t="s">
        <v>81</v>
      </c>
    </row>
    <row r="415" s="2" customFormat="1" ht="49.05" customHeight="1">
      <c r="A415" s="39"/>
      <c r="B415" s="40"/>
      <c r="C415" s="247" t="s">
        <v>749</v>
      </c>
      <c r="D415" s="247" t="s">
        <v>260</v>
      </c>
      <c r="E415" s="248" t="s">
        <v>1399</v>
      </c>
      <c r="F415" s="249" t="s">
        <v>1400</v>
      </c>
      <c r="G415" s="250" t="s">
        <v>257</v>
      </c>
      <c r="H415" s="251">
        <v>7.5</v>
      </c>
      <c r="I415" s="252"/>
      <c r="J415" s="253">
        <f>ROUND(I415*H415,2)</f>
        <v>0</v>
      </c>
      <c r="K415" s="254"/>
      <c r="L415" s="255"/>
      <c r="M415" s="256" t="s">
        <v>1</v>
      </c>
      <c r="N415" s="257" t="s">
        <v>38</v>
      </c>
      <c r="O415" s="92"/>
      <c r="P415" s="238">
        <f>O415*H415</f>
        <v>0</v>
      </c>
      <c r="Q415" s="238">
        <v>0.0053</v>
      </c>
      <c r="R415" s="238">
        <f>Q415*H415</f>
        <v>0.039750000000000001</v>
      </c>
      <c r="S415" s="238">
        <v>0</v>
      </c>
      <c r="T415" s="239">
        <f>S415*H415</f>
        <v>0</v>
      </c>
      <c r="U415" s="39"/>
      <c r="V415" s="39"/>
      <c r="W415" s="39"/>
      <c r="X415" s="39"/>
      <c r="Y415" s="39"/>
      <c r="Z415" s="39"/>
      <c r="AA415" s="39"/>
      <c r="AB415" s="39"/>
      <c r="AC415" s="39"/>
      <c r="AD415" s="39"/>
      <c r="AE415" s="39"/>
      <c r="AR415" s="240" t="s">
        <v>469</v>
      </c>
      <c r="AT415" s="240" t="s">
        <v>260</v>
      </c>
      <c r="AU415" s="240" t="s">
        <v>81</v>
      </c>
      <c r="AY415" s="18" t="s">
        <v>241</v>
      </c>
      <c r="BE415" s="241">
        <f>IF(N415="základní",J415,0)</f>
        <v>0</v>
      </c>
      <c r="BF415" s="241">
        <f>IF(N415="snížená",J415,0)</f>
        <v>0</v>
      </c>
      <c r="BG415" s="241">
        <f>IF(N415="zákl. přenesená",J415,0)</f>
        <v>0</v>
      </c>
      <c r="BH415" s="241">
        <f>IF(N415="sníž. přenesená",J415,0)</f>
        <v>0</v>
      </c>
      <c r="BI415" s="241">
        <f>IF(N415="nulová",J415,0)</f>
        <v>0</v>
      </c>
      <c r="BJ415" s="18" t="s">
        <v>81</v>
      </c>
      <c r="BK415" s="241">
        <f>ROUND(I415*H415,2)</f>
        <v>0</v>
      </c>
      <c r="BL415" s="18" t="s">
        <v>469</v>
      </c>
      <c r="BM415" s="240" t="s">
        <v>1401</v>
      </c>
    </row>
    <row r="416" s="2" customFormat="1">
      <c r="A416" s="39"/>
      <c r="B416" s="40"/>
      <c r="C416" s="41"/>
      <c r="D416" s="242" t="s">
        <v>248</v>
      </c>
      <c r="E416" s="41"/>
      <c r="F416" s="243" t="s">
        <v>1400</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248</v>
      </c>
      <c r="AU416" s="18" t="s">
        <v>81</v>
      </c>
    </row>
    <row r="417" s="2" customFormat="1" ht="16.5" customHeight="1">
      <c r="A417" s="39"/>
      <c r="B417" s="40"/>
      <c r="C417" s="247" t="s">
        <v>490</v>
      </c>
      <c r="D417" s="247" t="s">
        <v>260</v>
      </c>
      <c r="E417" s="248" t="s">
        <v>1402</v>
      </c>
      <c r="F417" s="249" t="s">
        <v>1403</v>
      </c>
      <c r="G417" s="250" t="s">
        <v>257</v>
      </c>
      <c r="H417" s="251">
        <v>220</v>
      </c>
      <c r="I417" s="252"/>
      <c r="J417" s="253">
        <f>ROUND(I417*H417,2)</f>
        <v>0</v>
      </c>
      <c r="K417" s="254"/>
      <c r="L417" s="255"/>
      <c r="M417" s="256" t="s">
        <v>1</v>
      </c>
      <c r="N417" s="257" t="s">
        <v>38</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469</v>
      </c>
      <c r="AT417" s="240" t="s">
        <v>260</v>
      </c>
      <c r="AU417" s="240" t="s">
        <v>81</v>
      </c>
      <c r="AY417" s="18" t="s">
        <v>241</v>
      </c>
      <c r="BE417" s="241">
        <f>IF(N417="základní",J417,0)</f>
        <v>0</v>
      </c>
      <c r="BF417" s="241">
        <f>IF(N417="snížená",J417,0)</f>
        <v>0</v>
      </c>
      <c r="BG417" s="241">
        <f>IF(N417="zákl. přenesená",J417,0)</f>
        <v>0</v>
      </c>
      <c r="BH417" s="241">
        <f>IF(N417="sníž. přenesená",J417,0)</f>
        <v>0</v>
      </c>
      <c r="BI417" s="241">
        <f>IF(N417="nulová",J417,0)</f>
        <v>0</v>
      </c>
      <c r="BJ417" s="18" t="s">
        <v>81</v>
      </c>
      <c r="BK417" s="241">
        <f>ROUND(I417*H417,2)</f>
        <v>0</v>
      </c>
      <c r="BL417" s="18" t="s">
        <v>469</v>
      </c>
      <c r="BM417" s="240" t="s">
        <v>1404</v>
      </c>
    </row>
    <row r="418" s="2" customFormat="1">
      <c r="A418" s="39"/>
      <c r="B418" s="40"/>
      <c r="C418" s="41"/>
      <c r="D418" s="242" t="s">
        <v>248</v>
      </c>
      <c r="E418" s="41"/>
      <c r="F418" s="243" t="s">
        <v>1403</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248</v>
      </c>
      <c r="AU418" s="18" t="s">
        <v>81</v>
      </c>
    </row>
    <row r="419" s="2" customFormat="1" ht="16.5" customHeight="1">
      <c r="A419" s="39"/>
      <c r="B419" s="40"/>
      <c r="C419" s="247" t="s">
        <v>754</v>
      </c>
      <c r="D419" s="247" t="s">
        <v>260</v>
      </c>
      <c r="E419" s="248" t="s">
        <v>849</v>
      </c>
      <c r="F419" s="249" t="s">
        <v>850</v>
      </c>
      <c r="G419" s="250" t="s">
        <v>851</v>
      </c>
      <c r="H419" s="251">
        <v>0.47999999999999998</v>
      </c>
      <c r="I419" s="252"/>
      <c r="J419" s="253">
        <f>ROUND(I419*H419,2)</f>
        <v>0</v>
      </c>
      <c r="K419" s="254"/>
      <c r="L419" s="255"/>
      <c r="M419" s="256" t="s">
        <v>1</v>
      </c>
      <c r="N419" s="257" t="s">
        <v>38</v>
      </c>
      <c r="O419" s="92"/>
      <c r="P419" s="238">
        <f>O419*H419</f>
        <v>0</v>
      </c>
      <c r="Q419" s="238">
        <v>0.016500000000000001</v>
      </c>
      <c r="R419" s="238">
        <f>Q419*H419</f>
        <v>0.00792</v>
      </c>
      <c r="S419" s="238">
        <v>0</v>
      </c>
      <c r="T419" s="239">
        <f>S419*H419</f>
        <v>0</v>
      </c>
      <c r="U419" s="39"/>
      <c r="V419" s="39"/>
      <c r="W419" s="39"/>
      <c r="X419" s="39"/>
      <c r="Y419" s="39"/>
      <c r="Z419" s="39"/>
      <c r="AA419" s="39"/>
      <c r="AB419" s="39"/>
      <c r="AC419" s="39"/>
      <c r="AD419" s="39"/>
      <c r="AE419" s="39"/>
      <c r="AR419" s="240" t="s">
        <v>469</v>
      </c>
      <c r="AT419" s="240" t="s">
        <v>260</v>
      </c>
      <c r="AU419" s="240" t="s">
        <v>81</v>
      </c>
      <c r="AY419" s="18" t="s">
        <v>241</v>
      </c>
      <c r="BE419" s="241">
        <f>IF(N419="základní",J419,0)</f>
        <v>0</v>
      </c>
      <c r="BF419" s="241">
        <f>IF(N419="snížená",J419,0)</f>
        <v>0</v>
      </c>
      <c r="BG419" s="241">
        <f>IF(N419="zákl. přenesená",J419,0)</f>
        <v>0</v>
      </c>
      <c r="BH419" s="241">
        <f>IF(N419="sníž. přenesená",J419,0)</f>
        <v>0</v>
      </c>
      <c r="BI419" s="241">
        <f>IF(N419="nulová",J419,0)</f>
        <v>0</v>
      </c>
      <c r="BJ419" s="18" t="s">
        <v>81</v>
      </c>
      <c r="BK419" s="241">
        <f>ROUND(I419*H419,2)</f>
        <v>0</v>
      </c>
      <c r="BL419" s="18" t="s">
        <v>469</v>
      </c>
      <c r="BM419" s="240" t="s">
        <v>1405</v>
      </c>
    </row>
    <row r="420" s="2" customFormat="1">
      <c r="A420" s="39"/>
      <c r="B420" s="40"/>
      <c r="C420" s="41"/>
      <c r="D420" s="242" t="s">
        <v>248</v>
      </c>
      <c r="E420" s="41"/>
      <c r="F420" s="243" t="s">
        <v>850</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248</v>
      </c>
      <c r="AU420" s="18" t="s">
        <v>81</v>
      </c>
    </row>
    <row r="421" s="2" customFormat="1" ht="16.5" customHeight="1">
      <c r="A421" s="39"/>
      <c r="B421" s="40"/>
      <c r="C421" s="247" t="s">
        <v>498</v>
      </c>
      <c r="D421" s="247" t="s">
        <v>260</v>
      </c>
      <c r="E421" s="248" t="s">
        <v>854</v>
      </c>
      <c r="F421" s="249" t="s">
        <v>855</v>
      </c>
      <c r="G421" s="250" t="s">
        <v>851</v>
      </c>
      <c r="H421" s="251">
        <v>0.5</v>
      </c>
      <c r="I421" s="252"/>
      <c r="J421" s="253">
        <f>ROUND(I421*H421,2)</f>
        <v>0</v>
      </c>
      <c r="K421" s="254"/>
      <c r="L421" s="255"/>
      <c r="M421" s="256" t="s">
        <v>1</v>
      </c>
      <c r="N421" s="257" t="s">
        <v>38</v>
      </c>
      <c r="O421" s="92"/>
      <c r="P421" s="238">
        <f>O421*H421</f>
        <v>0</v>
      </c>
      <c r="Q421" s="238">
        <v>0.0042300000000000003</v>
      </c>
      <c r="R421" s="238">
        <f>Q421*H421</f>
        <v>0.0021150000000000001</v>
      </c>
      <c r="S421" s="238">
        <v>0</v>
      </c>
      <c r="T421" s="239">
        <f>S421*H421</f>
        <v>0</v>
      </c>
      <c r="U421" s="39"/>
      <c r="V421" s="39"/>
      <c r="W421" s="39"/>
      <c r="X421" s="39"/>
      <c r="Y421" s="39"/>
      <c r="Z421" s="39"/>
      <c r="AA421" s="39"/>
      <c r="AB421" s="39"/>
      <c r="AC421" s="39"/>
      <c r="AD421" s="39"/>
      <c r="AE421" s="39"/>
      <c r="AR421" s="240" t="s">
        <v>469</v>
      </c>
      <c r="AT421" s="240" t="s">
        <v>260</v>
      </c>
      <c r="AU421" s="240" t="s">
        <v>81</v>
      </c>
      <c r="AY421" s="18" t="s">
        <v>241</v>
      </c>
      <c r="BE421" s="241">
        <f>IF(N421="základní",J421,0)</f>
        <v>0</v>
      </c>
      <c r="BF421" s="241">
        <f>IF(N421="snížená",J421,0)</f>
        <v>0</v>
      </c>
      <c r="BG421" s="241">
        <f>IF(N421="zákl. přenesená",J421,0)</f>
        <v>0</v>
      </c>
      <c r="BH421" s="241">
        <f>IF(N421="sníž. přenesená",J421,0)</f>
        <v>0</v>
      </c>
      <c r="BI421" s="241">
        <f>IF(N421="nulová",J421,0)</f>
        <v>0</v>
      </c>
      <c r="BJ421" s="18" t="s">
        <v>81</v>
      </c>
      <c r="BK421" s="241">
        <f>ROUND(I421*H421,2)</f>
        <v>0</v>
      </c>
      <c r="BL421" s="18" t="s">
        <v>469</v>
      </c>
      <c r="BM421" s="240" t="s">
        <v>1406</v>
      </c>
    </row>
    <row r="422" s="2" customFormat="1">
      <c r="A422" s="39"/>
      <c r="B422" s="40"/>
      <c r="C422" s="41"/>
      <c r="D422" s="242" t="s">
        <v>248</v>
      </c>
      <c r="E422" s="41"/>
      <c r="F422" s="243" t="s">
        <v>855</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248</v>
      </c>
      <c r="AU422" s="18" t="s">
        <v>81</v>
      </c>
    </row>
    <row r="423" s="2" customFormat="1" ht="21.75" customHeight="1">
      <c r="A423" s="39"/>
      <c r="B423" s="40"/>
      <c r="C423" s="247" t="s">
        <v>761</v>
      </c>
      <c r="D423" s="247" t="s">
        <v>260</v>
      </c>
      <c r="E423" s="248" t="s">
        <v>1407</v>
      </c>
      <c r="F423" s="249" t="s">
        <v>1408</v>
      </c>
      <c r="G423" s="250" t="s">
        <v>263</v>
      </c>
      <c r="H423" s="251">
        <v>26</v>
      </c>
      <c r="I423" s="252"/>
      <c r="J423" s="253">
        <f>ROUND(I423*H423,2)</f>
        <v>0</v>
      </c>
      <c r="K423" s="254"/>
      <c r="L423" s="255"/>
      <c r="M423" s="256" t="s">
        <v>1</v>
      </c>
      <c r="N423" s="257" t="s">
        <v>38</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469</v>
      </c>
      <c r="AT423" s="240" t="s">
        <v>260</v>
      </c>
      <c r="AU423" s="240" t="s">
        <v>81</v>
      </c>
      <c r="AY423" s="18" t="s">
        <v>241</v>
      </c>
      <c r="BE423" s="241">
        <f>IF(N423="základní",J423,0)</f>
        <v>0</v>
      </c>
      <c r="BF423" s="241">
        <f>IF(N423="snížená",J423,0)</f>
        <v>0</v>
      </c>
      <c r="BG423" s="241">
        <f>IF(N423="zákl. přenesená",J423,0)</f>
        <v>0</v>
      </c>
      <c r="BH423" s="241">
        <f>IF(N423="sníž. přenesená",J423,0)</f>
        <v>0</v>
      </c>
      <c r="BI423" s="241">
        <f>IF(N423="nulová",J423,0)</f>
        <v>0</v>
      </c>
      <c r="BJ423" s="18" t="s">
        <v>81</v>
      </c>
      <c r="BK423" s="241">
        <f>ROUND(I423*H423,2)</f>
        <v>0</v>
      </c>
      <c r="BL423" s="18" t="s">
        <v>469</v>
      </c>
      <c r="BM423" s="240" t="s">
        <v>1409</v>
      </c>
    </row>
    <row r="424" s="2" customFormat="1">
      <c r="A424" s="39"/>
      <c r="B424" s="40"/>
      <c r="C424" s="41"/>
      <c r="D424" s="242" t="s">
        <v>248</v>
      </c>
      <c r="E424" s="41"/>
      <c r="F424" s="243" t="s">
        <v>1408</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248</v>
      </c>
      <c r="AU424" s="18" t="s">
        <v>81</v>
      </c>
    </row>
    <row r="425" s="2" customFormat="1" ht="21.75" customHeight="1">
      <c r="A425" s="39"/>
      <c r="B425" s="40"/>
      <c r="C425" s="247" t="s">
        <v>501</v>
      </c>
      <c r="D425" s="247" t="s">
        <v>260</v>
      </c>
      <c r="E425" s="248" t="s">
        <v>373</v>
      </c>
      <c r="F425" s="249" t="s">
        <v>374</v>
      </c>
      <c r="G425" s="250" t="s">
        <v>263</v>
      </c>
      <c r="H425" s="251">
        <v>20</v>
      </c>
      <c r="I425" s="252"/>
      <c r="J425" s="253">
        <f>ROUND(I425*H425,2)</f>
        <v>0</v>
      </c>
      <c r="K425" s="254"/>
      <c r="L425" s="255"/>
      <c r="M425" s="256" t="s">
        <v>1</v>
      </c>
      <c r="N425" s="257" t="s">
        <v>38</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469</v>
      </c>
      <c r="AT425" s="240" t="s">
        <v>260</v>
      </c>
      <c r="AU425" s="240" t="s">
        <v>81</v>
      </c>
      <c r="AY425" s="18" t="s">
        <v>241</v>
      </c>
      <c r="BE425" s="241">
        <f>IF(N425="základní",J425,0)</f>
        <v>0</v>
      </c>
      <c r="BF425" s="241">
        <f>IF(N425="snížená",J425,0)</f>
        <v>0</v>
      </c>
      <c r="BG425" s="241">
        <f>IF(N425="zákl. přenesená",J425,0)</f>
        <v>0</v>
      </c>
      <c r="BH425" s="241">
        <f>IF(N425="sníž. přenesená",J425,0)</f>
        <v>0</v>
      </c>
      <c r="BI425" s="241">
        <f>IF(N425="nulová",J425,0)</f>
        <v>0</v>
      </c>
      <c r="BJ425" s="18" t="s">
        <v>81</v>
      </c>
      <c r="BK425" s="241">
        <f>ROUND(I425*H425,2)</f>
        <v>0</v>
      </c>
      <c r="BL425" s="18" t="s">
        <v>469</v>
      </c>
      <c r="BM425" s="240" t="s">
        <v>1410</v>
      </c>
    </row>
    <row r="426" s="2" customFormat="1">
      <c r="A426" s="39"/>
      <c r="B426" s="40"/>
      <c r="C426" s="41"/>
      <c r="D426" s="242" t="s">
        <v>248</v>
      </c>
      <c r="E426" s="41"/>
      <c r="F426" s="243" t="s">
        <v>374</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248</v>
      </c>
      <c r="AU426" s="18" t="s">
        <v>81</v>
      </c>
    </row>
    <row r="427" s="2" customFormat="1" ht="24.15" customHeight="1">
      <c r="A427" s="39"/>
      <c r="B427" s="40"/>
      <c r="C427" s="247" t="s">
        <v>768</v>
      </c>
      <c r="D427" s="247" t="s">
        <v>260</v>
      </c>
      <c r="E427" s="248" t="s">
        <v>1411</v>
      </c>
      <c r="F427" s="249" t="s">
        <v>1412</v>
      </c>
      <c r="G427" s="250" t="s">
        <v>563</v>
      </c>
      <c r="H427" s="251">
        <v>0.029999999999999999</v>
      </c>
      <c r="I427" s="252"/>
      <c r="J427" s="253">
        <f>ROUND(I427*H427,2)</f>
        <v>0</v>
      </c>
      <c r="K427" s="254"/>
      <c r="L427" s="255"/>
      <c r="M427" s="256" t="s">
        <v>1</v>
      </c>
      <c r="N427" s="257" t="s">
        <v>38</v>
      </c>
      <c r="O427" s="92"/>
      <c r="P427" s="238">
        <f>O427*H427</f>
        <v>0</v>
      </c>
      <c r="Q427" s="238">
        <v>1</v>
      </c>
      <c r="R427" s="238">
        <f>Q427*H427</f>
        <v>0.029999999999999999</v>
      </c>
      <c r="S427" s="238">
        <v>0</v>
      </c>
      <c r="T427" s="239">
        <f>S427*H427</f>
        <v>0</v>
      </c>
      <c r="U427" s="39"/>
      <c r="V427" s="39"/>
      <c r="W427" s="39"/>
      <c r="X427" s="39"/>
      <c r="Y427" s="39"/>
      <c r="Z427" s="39"/>
      <c r="AA427" s="39"/>
      <c r="AB427" s="39"/>
      <c r="AC427" s="39"/>
      <c r="AD427" s="39"/>
      <c r="AE427" s="39"/>
      <c r="AR427" s="240" t="s">
        <v>469</v>
      </c>
      <c r="AT427" s="240" t="s">
        <v>260</v>
      </c>
      <c r="AU427" s="240" t="s">
        <v>81</v>
      </c>
      <c r="AY427" s="18" t="s">
        <v>241</v>
      </c>
      <c r="BE427" s="241">
        <f>IF(N427="základní",J427,0)</f>
        <v>0</v>
      </c>
      <c r="BF427" s="241">
        <f>IF(N427="snížená",J427,0)</f>
        <v>0</v>
      </c>
      <c r="BG427" s="241">
        <f>IF(N427="zákl. přenesená",J427,0)</f>
        <v>0</v>
      </c>
      <c r="BH427" s="241">
        <f>IF(N427="sníž. přenesená",J427,0)</f>
        <v>0</v>
      </c>
      <c r="BI427" s="241">
        <f>IF(N427="nulová",J427,0)</f>
        <v>0</v>
      </c>
      <c r="BJ427" s="18" t="s">
        <v>81</v>
      </c>
      <c r="BK427" s="241">
        <f>ROUND(I427*H427,2)</f>
        <v>0</v>
      </c>
      <c r="BL427" s="18" t="s">
        <v>469</v>
      </c>
      <c r="BM427" s="240" t="s">
        <v>1413</v>
      </c>
    </row>
    <row r="428" s="2" customFormat="1">
      <c r="A428" s="39"/>
      <c r="B428" s="40"/>
      <c r="C428" s="41"/>
      <c r="D428" s="242" t="s">
        <v>248</v>
      </c>
      <c r="E428" s="41"/>
      <c r="F428" s="243" t="s">
        <v>1412</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248</v>
      </c>
      <c r="AU428" s="18" t="s">
        <v>81</v>
      </c>
    </row>
    <row r="429" s="2" customFormat="1" ht="16.5" customHeight="1">
      <c r="A429" s="39"/>
      <c r="B429" s="40"/>
      <c r="C429" s="247" t="s">
        <v>505</v>
      </c>
      <c r="D429" s="247" t="s">
        <v>260</v>
      </c>
      <c r="E429" s="248" t="s">
        <v>1414</v>
      </c>
      <c r="F429" s="249" t="s">
        <v>1415</v>
      </c>
      <c r="G429" s="250" t="s">
        <v>1097</v>
      </c>
      <c r="H429" s="251">
        <v>25</v>
      </c>
      <c r="I429" s="252"/>
      <c r="J429" s="253">
        <f>ROUND(I429*H429,2)</f>
        <v>0</v>
      </c>
      <c r="K429" s="254"/>
      <c r="L429" s="255"/>
      <c r="M429" s="256" t="s">
        <v>1</v>
      </c>
      <c r="N429" s="257" t="s">
        <v>38</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469</v>
      </c>
      <c r="AT429" s="240" t="s">
        <v>260</v>
      </c>
      <c r="AU429" s="240" t="s">
        <v>81</v>
      </c>
      <c r="AY429" s="18" t="s">
        <v>241</v>
      </c>
      <c r="BE429" s="241">
        <f>IF(N429="základní",J429,0)</f>
        <v>0</v>
      </c>
      <c r="BF429" s="241">
        <f>IF(N429="snížená",J429,0)</f>
        <v>0</v>
      </c>
      <c r="BG429" s="241">
        <f>IF(N429="zákl. přenesená",J429,0)</f>
        <v>0</v>
      </c>
      <c r="BH429" s="241">
        <f>IF(N429="sníž. přenesená",J429,0)</f>
        <v>0</v>
      </c>
      <c r="BI429" s="241">
        <f>IF(N429="nulová",J429,0)</f>
        <v>0</v>
      </c>
      <c r="BJ429" s="18" t="s">
        <v>81</v>
      </c>
      <c r="BK429" s="241">
        <f>ROUND(I429*H429,2)</f>
        <v>0</v>
      </c>
      <c r="BL429" s="18" t="s">
        <v>469</v>
      </c>
      <c r="BM429" s="240" t="s">
        <v>1416</v>
      </c>
    </row>
    <row r="430" s="2" customFormat="1">
      <c r="A430" s="39"/>
      <c r="B430" s="40"/>
      <c r="C430" s="41"/>
      <c r="D430" s="242" t="s">
        <v>248</v>
      </c>
      <c r="E430" s="41"/>
      <c r="F430" s="243" t="s">
        <v>1415</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248</v>
      </c>
      <c r="AU430" s="18" t="s">
        <v>81</v>
      </c>
    </row>
    <row r="431" s="2" customFormat="1" ht="16.5" customHeight="1">
      <c r="A431" s="39"/>
      <c r="B431" s="40"/>
      <c r="C431" s="247" t="s">
        <v>775</v>
      </c>
      <c r="D431" s="247" t="s">
        <v>260</v>
      </c>
      <c r="E431" s="248" t="s">
        <v>1417</v>
      </c>
      <c r="F431" s="249" t="s">
        <v>1418</v>
      </c>
      <c r="G431" s="250" t="s">
        <v>563</v>
      </c>
      <c r="H431" s="251">
        <v>2.5</v>
      </c>
      <c r="I431" s="252"/>
      <c r="J431" s="253">
        <f>ROUND(I431*H431,2)</f>
        <v>0</v>
      </c>
      <c r="K431" s="254"/>
      <c r="L431" s="255"/>
      <c r="M431" s="256" t="s">
        <v>1</v>
      </c>
      <c r="N431" s="257" t="s">
        <v>38</v>
      </c>
      <c r="O431" s="92"/>
      <c r="P431" s="238">
        <f>O431*H431</f>
        <v>0</v>
      </c>
      <c r="Q431" s="238">
        <v>1</v>
      </c>
      <c r="R431" s="238">
        <f>Q431*H431</f>
        <v>2.5</v>
      </c>
      <c r="S431" s="238">
        <v>0</v>
      </c>
      <c r="T431" s="239">
        <f>S431*H431</f>
        <v>0</v>
      </c>
      <c r="U431" s="39"/>
      <c r="V431" s="39"/>
      <c r="W431" s="39"/>
      <c r="X431" s="39"/>
      <c r="Y431" s="39"/>
      <c r="Z431" s="39"/>
      <c r="AA431" s="39"/>
      <c r="AB431" s="39"/>
      <c r="AC431" s="39"/>
      <c r="AD431" s="39"/>
      <c r="AE431" s="39"/>
      <c r="AR431" s="240" t="s">
        <v>469</v>
      </c>
      <c r="AT431" s="240" t="s">
        <v>260</v>
      </c>
      <c r="AU431" s="240" t="s">
        <v>81</v>
      </c>
      <c r="AY431" s="18" t="s">
        <v>241</v>
      </c>
      <c r="BE431" s="241">
        <f>IF(N431="základní",J431,0)</f>
        <v>0</v>
      </c>
      <c r="BF431" s="241">
        <f>IF(N431="snížená",J431,0)</f>
        <v>0</v>
      </c>
      <c r="BG431" s="241">
        <f>IF(N431="zákl. přenesená",J431,0)</f>
        <v>0</v>
      </c>
      <c r="BH431" s="241">
        <f>IF(N431="sníž. přenesená",J431,0)</f>
        <v>0</v>
      </c>
      <c r="BI431" s="241">
        <f>IF(N431="nulová",J431,0)</f>
        <v>0</v>
      </c>
      <c r="BJ431" s="18" t="s">
        <v>81</v>
      </c>
      <c r="BK431" s="241">
        <f>ROUND(I431*H431,2)</f>
        <v>0</v>
      </c>
      <c r="BL431" s="18" t="s">
        <v>469</v>
      </c>
      <c r="BM431" s="240" t="s">
        <v>1419</v>
      </c>
    </row>
    <row r="432" s="2" customFormat="1">
      <c r="A432" s="39"/>
      <c r="B432" s="40"/>
      <c r="C432" s="41"/>
      <c r="D432" s="242" t="s">
        <v>248</v>
      </c>
      <c r="E432" s="41"/>
      <c r="F432" s="243" t="s">
        <v>1418</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248</v>
      </c>
      <c r="AU432" s="18" t="s">
        <v>81</v>
      </c>
    </row>
    <row r="433" s="2" customFormat="1" ht="16.5" customHeight="1">
      <c r="A433" s="39"/>
      <c r="B433" s="40"/>
      <c r="C433" s="247" t="s">
        <v>508</v>
      </c>
      <c r="D433" s="247" t="s">
        <v>260</v>
      </c>
      <c r="E433" s="248" t="s">
        <v>1420</v>
      </c>
      <c r="F433" s="249" t="s">
        <v>1421</v>
      </c>
      <c r="G433" s="250" t="s">
        <v>263</v>
      </c>
      <c r="H433" s="251">
        <v>2</v>
      </c>
      <c r="I433" s="252"/>
      <c r="J433" s="253">
        <f>ROUND(I433*H433,2)</f>
        <v>0</v>
      </c>
      <c r="K433" s="254"/>
      <c r="L433" s="255"/>
      <c r="M433" s="256" t="s">
        <v>1</v>
      </c>
      <c r="N433" s="257" t="s">
        <v>38</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469</v>
      </c>
      <c r="AT433" s="240" t="s">
        <v>260</v>
      </c>
      <c r="AU433" s="240" t="s">
        <v>81</v>
      </c>
      <c r="AY433" s="18" t="s">
        <v>241</v>
      </c>
      <c r="BE433" s="241">
        <f>IF(N433="základní",J433,0)</f>
        <v>0</v>
      </c>
      <c r="BF433" s="241">
        <f>IF(N433="snížená",J433,0)</f>
        <v>0</v>
      </c>
      <c r="BG433" s="241">
        <f>IF(N433="zákl. přenesená",J433,0)</f>
        <v>0</v>
      </c>
      <c r="BH433" s="241">
        <f>IF(N433="sníž. přenesená",J433,0)</f>
        <v>0</v>
      </c>
      <c r="BI433" s="241">
        <f>IF(N433="nulová",J433,0)</f>
        <v>0</v>
      </c>
      <c r="BJ433" s="18" t="s">
        <v>81</v>
      </c>
      <c r="BK433" s="241">
        <f>ROUND(I433*H433,2)</f>
        <v>0</v>
      </c>
      <c r="BL433" s="18" t="s">
        <v>469</v>
      </c>
      <c r="BM433" s="240" t="s">
        <v>1422</v>
      </c>
    </row>
    <row r="434" s="2" customFormat="1">
      <c r="A434" s="39"/>
      <c r="B434" s="40"/>
      <c r="C434" s="41"/>
      <c r="D434" s="242" t="s">
        <v>248</v>
      </c>
      <c r="E434" s="41"/>
      <c r="F434" s="243" t="s">
        <v>1421</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248</v>
      </c>
      <c r="AU434" s="18" t="s">
        <v>81</v>
      </c>
    </row>
    <row r="435" s="2" customFormat="1" ht="24.15" customHeight="1">
      <c r="A435" s="39"/>
      <c r="B435" s="40"/>
      <c r="C435" s="247" t="s">
        <v>782</v>
      </c>
      <c r="D435" s="247" t="s">
        <v>260</v>
      </c>
      <c r="E435" s="248" t="s">
        <v>1423</v>
      </c>
      <c r="F435" s="249" t="s">
        <v>1424</v>
      </c>
      <c r="G435" s="250" t="s">
        <v>263</v>
      </c>
      <c r="H435" s="251">
        <v>6</v>
      </c>
      <c r="I435" s="252"/>
      <c r="J435" s="253">
        <f>ROUND(I435*H435,2)</f>
        <v>0</v>
      </c>
      <c r="K435" s="254"/>
      <c r="L435" s="255"/>
      <c r="M435" s="256" t="s">
        <v>1</v>
      </c>
      <c r="N435" s="257" t="s">
        <v>38</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469</v>
      </c>
      <c r="AT435" s="240" t="s">
        <v>260</v>
      </c>
      <c r="AU435" s="240" t="s">
        <v>81</v>
      </c>
      <c r="AY435" s="18" t="s">
        <v>241</v>
      </c>
      <c r="BE435" s="241">
        <f>IF(N435="základní",J435,0)</f>
        <v>0</v>
      </c>
      <c r="BF435" s="241">
        <f>IF(N435="snížená",J435,0)</f>
        <v>0</v>
      </c>
      <c r="BG435" s="241">
        <f>IF(N435="zákl. přenesená",J435,0)</f>
        <v>0</v>
      </c>
      <c r="BH435" s="241">
        <f>IF(N435="sníž. přenesená",J435,0)</f>
        <v>0</v>
      </c>
      <c r="BI435" s="241">
        <f>IF(N435="nulová",J435,0)</f>
        <v>0</v>
      </c>
      <c r="BJ435" s="18" t="s">
        <v>81</v>
      </c>
      <c r="BK435" s="241">
        <f>ROUND(I435*H435,2)</f>
        <v>0</v>
      </c>
      <c r="BL435" s="18" t="s">
        <v>469</v>
      </c>
      <c r="BM435" s="240" t="s">
        <v>1425</v>
      </c>
    </row>
    <row r="436" s="2" customFormat="1">
      <c r="A436" s="39"/>
      <c r="B436" s="40"/>
      <c r="C436" s="41"/>
      <c r="D436" s="242" t="s">
        <v>248</v>
      </c>
      <c r="E436" s="41"/>
      <c r="F436" s="243" t="s">
        <v>1424</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248</v>
      </c>
      <c r="AU436" s="18" t="s">
        <v>81</v>
      </c>
    </row>
    <row r="437" s="2" customFormat="1" ht="24.15" customHeight="1">
      <c r="A437" s="39"/>
      <c r="B437" s="40"/>
      <c r="C437" s="228" t="s">
        <v>512</v>
      </c>
      <c r="D437" s="228" t="s">
        <v>243</v>
      </c>
      <c r="E437" s="229" t="s">
        <v>1426</v>
      </c>
      <c r="F437" s="230" t="s">
        <v>1427</v>
      </c>
      <c r="G437" s="231" t="s">
        <v>263</v>
      </c>
      <c r="H437" s="232">
        <v>9</v>
      </c>
      <c r="I437" s="233"/>
      <c r="J437" s="234">
        <f>ROUND(I437*H437,2)</f>
        <v>0</v>
      </c>
      <c r="K437" s="235"/>
      <c r="L437" s="45"/>
      <c r="M437" s="236" t="s">
        <v>1</v>
      </c>
      <c r="N437" s="237" t="s">
        <v>38</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1164</v>
      </c>
      <c r="AT437" s="240" t="s">
        <v>243</v>
      </c>
      <c r="AU437" s="240" t="s">
        <v>81</v>
      </c>
      <c r="AY437" s="18" t="s">
        <v>241</v>
      </c>
      <c r="BE437" s="241">
        <f>IF(N437="základní",J437,0)</f>
        <v>0</v>
      </c>
      <c r="BF437" s="241">
        <f>IF(N437="snížená",J437,0)</f>
        <v>0</v>
      </c>
      <c r="BG437" s="241">
        <f>IF(N437="zákl. přenesená",J437,0)</f>
        <v>0</v>
      </c>
      <c r="BH437" s="241">
        <f>IF(N437="sníž. přenesená",J437,0)</f>
        <v>0</v>
      </c>
      <c r="BI437" s="241">
        <f>IF(N437="nulová",J437,0)</f>
        <v>0</v>
      </c>
      <c r="BJ437" s="18" t="s">
        <v>81</v>
      </c>
      <c r="BK437" s="241">
        <f>ROUND(I437*H437,2)</f>
        <v>0</v>
      </c>
      <c r="BL437" s="18" t="s">
        <v>1164</v>
      </c>
      <c r="BM437" s="240" t="s">
        <v>1428</v>
      </c>
    </row>
    <row r="438" s="2" customFormat="1">
      <c r="A438" s="39"/>
      <c r="B438" s="40"/>
      <c r="C438" s="41"/>
      <c r="D438" s="242" t="s">
        <v>248</v>
      </c>
      <c r="E438" s="41"/>
      <c r="F438" s="243" t="s">
        <v>1427</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248</v>
      </c>
      <c r="AU438" s="18" t="s">
        <v>81</v>
      </c>
    </row>
    <row r="439" s="2" customFormat="1" ht="21.75" customHeight="1">
      <c r="A439" s="39"/>
      <c r="B439" s="40"/>
      <c r="C439" s="228" t="s">
        <v>789</v>
      </c>
      <c r="D439" s="228" t="s">
        <v>243</v>
      </c>
      <c r="E439" s="229" t="s">
        <v>1429</v>
      </c>
      <c r="F439" s="230" t="s">
        <v>1430</v>
      </c>
      <c r="G439" s="231" t="s">
        <v>263</v>
      </c>
      <c r="H439" s="232">
        <v>18</v>
      </c>
      <c r="I439" s="233"/>
      <c r="J439" s="234">
        <f>ROUND(I439*H439,2)</f>
        <v>0</v>
      </c>
      <c r="K439" s="235"/>
      <c r="L439" s="45"/>
      <c r="M439" s="236" t="s">
        <v>1</v>
      </c>
      <c r="N439" s="237" t="s">
        <v>38</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1164</v>
      </c>
      <c r="AT439" s="240" t="s">
        <v>243</v>
      </c>
      <c r="AU439" s="240" t="s">
        <v>81</v>
      </c>
      <c r="AY439" s="18" t="s">
        <v>241</v>
      </c>
      <c r="BE439" s="241">
        <f>IF(N439="základní",J439,0)</f>
        <v>0</v>
      </c>
      <c r="BF439" s="241">
        <f>IF(N439="snížená",J439,0)</f>
        <v>0</v>
      </c>
      <c r="BG439" s="241">
        <f>IF(N439="zákl. přenesená",J439,0)</f>
        <v>0</v>
      </c>
      <c r="BH439" s="241">
        <f>IF(N439="sníž. přenesená",J439,0)</f>
        <v>0</v>
      </c>
      <c r="BI439" s="241">
        <f>IF(N439="nulová",J439,0)</f>
        <v>0</v>
      </c>
      <c r="BJ439" s="18" t="s">
        <v>81</v>
      </c>
      <c r="BK439" s="241">
        <f>ROUND(I439*H439,2)</f>
        <v>0</v>
      </c>
      <c r="BL439" s="18" t="s">
        <v>1164</v>
      </c>
      <c r="BM439" s="240" t="s">
        <v>1431</v>
      </c>
    </row>
    <row r="440" s="2" customFormat="1">
      <c r="A440" s="39"/>
      <c r="B440" s="40"/>
      <c r="C440" s="41"/>
      <c r="D440" s="242" t="s">
        <v>248</v>
      </c>
      <c r="E440" s="41"/>
      <c r="F440" s="243" t="s">
        <v>1430</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248</v>
      </c>
      <c r="AU440" s="18" t="s">
        <v>81</v>
      </c>
    </row>
    <row r="441" s="2" customFormat="1" ht="16.5" customHeight="1">
      <c r="A441" s="39"/>
      <c r="B441" s="40"/>
      <c r="C441" s="228" t="s">
        <v>515</v>
      </c>
      <c r="D441" s="228" t="s">
        <v>243</v>
      </c>
      <c r="E441" s="229" t="s">
        <v>1432</v>
      </c>
      <c r="F441" s="230" t="s">
        <v>1433</v>
      </c>
      <c r="G441" s="231" t="s">
        <v>263</v>
      </c>
      <c r="H441" s="232">
        <v>12</v>
      </c>
      <c r="I441" s="233"/>
      <c r="J441" s="234">
        <f>ROUND(I441*H441,2)</f>
        <v>0</v>
      </c>
      <c r="K441" s="235"/>
      <c r="L441" s="45"/>
      <c r="M441" s="236" t="s">
        <v>1</v>
      </c>
      <c r="N441" s="237" t="s">
        <v>38</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1164</v>
      </c>
      <c r="AT441" s="240" t="s">
        <v>243</v>
      </c>
      <c r="AU441" s="240" t="s">
        <v>81</v>
      </c>
      <c r="AY441" s="18" t="s">
        <v>241</v>
      </c>
      <c r="BE441" s="241">
        <f>IF(N441="základní",J441,0)</f>
        <v>0</v>
      </c>
      <c r="BF441" s="241">
        <f>IF(N441="snížená",J441,0)</f>
        <v>0</v>
      </c>
      <c r="BG441" s="241">
        <f>IF(N441="zákl. přenesená",J441,0)</f>
        <v>0</v>
      </c>
      <c r="BH441" s="241">
        <f>IF(N441="sníž. přenesená",J441,0)</f>
        <v>0</v>
      </c>
      <c r="BI441" s="241">
        <f>IF(N441="nulová",J441,0)</f>
        <v>0</v>
      </c>
      <c r="BJ441" s="18" t="s">
        <v>81</v>
      </c>
      <c r="BK441" s="241">
        <f>ROUND(I441*H441,2)</f>
        <v>0</v>
      </c>
      <c r="BL441" s="18" t="s">
        <v>1164</v>
      </c>
      <c r="BM441" s="240" t="s">
        <v>1434</v>
      </c>
    </row>
    <row r="442" s="2" customFormat="1">
      <c r="A442" s="39"/>
      <c r="B442" s="40"/>
      <c r="C442" s="41"/>
      <c r="D442" s="242" t="s">
        <v>248</v>
      </c>
      <c r="E442" s="41"/>
      <c r="F442" s="243" t="s">
        <v>1433</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248</v>
      </c>
      <c r="AU442" s="18" t="s">
        <v>81</v>
      </c>
    </row>
    <row r="443" s="2" customFormat="1" ht="16.5" customHeight="1">
      <c r="A443" s="39"/>
      <c r="B443" s="40"/>
      <c r="C443" s="228" t="s">
        <v>796</v>
      </c>
      <c r="D443" s="228" t="s">
        <v>243</v>
      </c>
      <c r="E443" s="229" t="s">
        <v>1435</v>
      </c>
      <c r="F443" s="230" t="s">
        <v>1436</v>
      </c>
      <c r="G443" s="231" t="s">
        <v>263</v>
      </c>
      <c r="H443" s="232">
        <v>8</v>
      </c>
      <c r="I443" s="233"/>
      <c r="J443" s="234">
        <f>ROUND(I443*H443,2)</f>
        <v>0</v>
      </c>
      <c r="K443" s="235"/>
      <c r="L443" s="45"/>
      <c r="M443" s="236" t="s">
        <v>1</v>
      </c>
      <c r="N443" s="237" t="s">
        <v>38</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247</v>
      </c>
      <c r="AT443" s="240" t="s">
        <v>243</v>
      </c>
      <c r="AU443" s="240" t="s">
        <v>81</v>
      </c>
      <c r="AY443" s="18" t="s">
        <v>241</v>
      </c>
      <c r="BE443" s="241">
        <f>IF(N443="základní",J443,0)</f>
        <v>0</v>
      </c>
      <c r="BF443" s="241">
        <f>IF(N443="snížená",J443,0)</f>
        <v>0</v>
      </c>
      <c r="BG443" s="241">
        <f>IF(N443="zákl. přenesená",J443,0)</f>
        <v>0</v>
      </c>
      <c r="BH443" s="241">
        <f>IF(N443="sníž. přenesená",J443,0)</f>
        <v>0</v>
      </c>
      <c r="BI443" s="241">
        <f>IF(N443="nulová",J443,0)</f>
        <v>0</v>
      </c>
      <c r="BJ443" s="18" t="s">
        <v>81</v>
      </c>
      <c r="BK443" s="241">
        <f>ROUND(I443*H443,2)</f>
        <v>0</v>
      </c>
      <c r="BL443" s="18" t="s">
        <v>247</v>
      </c>
      <c r="BM443" s="240" t="s">
        <v>1437</v>
      </c>
    </row>
    <row r="444" s="2" customFormat="1">
      <c r="A444" s="39"/>
      <c r="B444" s="40"/>
      <c r="C444" s="41"/>
      <c r="D444" s="242" t="s">
        <v>248</v>
      </c>
      <c r="E444" s="41"/>
      <c r="F444" s="243" t="s">
        <v>1436</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248</v>
      </c>
      <c r="AU444" s="18" t="s">
        <v>81</v>
      </c>
    </row>
    <row r="445" s="2" customFormat="1" ht="16.5" customHeight="1">
      <c r="A445" s="39"/>
      <c r="B445" s="40"/>
      <c r="C445" s="228" t="s">
        <v>519</v>
      </c>
      <c r="D445" s="228" t="s">
        <v>243</v>
      </c>
      <c r="E445" s="229" t="s">
        <v>1438</v>
      </c>
      <c r="F445" s="230" t="s">
        <v>1439</v>
      </c>
      <c r="G445" s="231" t="s">
        <v>263</v>
      </c>
      <c r="H445" s="232">
        <v>3</v>
      </c>
      <c r="I445" s="233"/>
      <c r="J445" s="234">
        <f>ROUND(I445*H445,2)</f>
        <v>0</v>
      </c>
      <c r="K445" s="235"/>
      <c r="L445" s="45"/>
      <c r="M445" s="236" t="s">
        <v>1</v>
      </c>
      <c r="N445" s="237" t="s">
        <v>38</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1164</v>
      </c>
      <c r="AT445" s="240" t="s">
        <v>243</v>
      </c>
      <c r="AU445" s="240" t="s">
        <v>81</v>
      </c>
      <c r="AY445" s="18" t="s">
        <v>241</v>
      </c>
      <c r="BE445" s="241">
        <f>IF(N445="základní",J445,0)</f>
        <v>0</v>
      </c>
      <c r="BF445" s="241">
        <f>IF(N445="snížená",J445,0)</f>
        <v>0</v>
      </c>
      <c r="BG445" s="241">
        <f>IF(N445="zákl. přenesená",J445,0)</f>
        <v>0</v>
      </c>
      <c r="BH445" s="241">
        <f>IF(N445="sníž. přenesená",J445,0)</f>
        <v>0</v>
      </c>
      <c r="BI445" s="241">
        <f>IF(N445="nulová",J445,0)</f>
        <v>0</v>
      </c>
      <c r="BJ445" s="18" t="s">
        <v>81</v>
      </c>
      <c r="BK445" s="241">
        <f>ROUND(I445*H445,2)</f>
        <v>0</v>
      </c>
      <c r="BL445" s="18" t="s">
        <v>1164</v>
      </c>
      <c r="BM445" s="240" t="s">
        <v>1440</v>
      </c>
    </row>
    <row r="446" s="2" customFormat="1">
      <c r="A446" s="39"/>
      <c r="B446" s="40"/>
      <c r="C446" s="41"/>
      <c r="D446" s="242" t="s">
        <v>248</v>
      </c>
      <c r="E446" s="41"/>
      <c r="F446" s="243" t="s">
        <v>1439</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248</v>
      </c>
      <c r="AU446" s="18" t="s">
        <v>81</v>
      </c>
    </row>
    <row r="447" s="2" customFormat="1" ht="16.5" customHeight="1">
      <c r="A447" s="39"/>
      <c r="B447" s="40"/>
      <c r="C447" s="228" t="s">
        <v>803</v>
      </c>
      <c r="D447" s="228" t="s">
        <v>243</v>
      </c>
      <c r="E447" s="229" t="s">
        <v>755</v>
      </c>
      <c r="F447" s="230" t="s">
        <v>756</v>
      </c>
      <c r="G447" s="231" t="s">
        <v>263</v>
      </c>
      <c r="H447" s="232">
        <v>3</v>
      </c>
      <c r="I447" s="233"/>
      <c r="J447" s="234">
        <f>ROUND(I447*H447,2)</f>
        <v>0</v>
      </c>
      <c r="K447" s="235"/>
      <c r="L447" s="45"/>
      <c r="M447" s="236" t="s">
        <v>1</v>
      </c>
      <c r="N447" s="237" t="s">
        <v>38</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1164</v>
      </c>
      <c r="AT447" s="240" t="s">
        <v>243</v>
      </c>
      <c r="AU447" s="240" t="s">
        <v>81</v>
      </c>
      <c r="AY447" s="18" t="s">
        <v>241</v>
      </c>
      <c r="BE447" s="241">
        <f>IF(N447="základní",J447,0)</f>
        <v>0</v>
      </c>
      <c r="BF447" s="241">
        <f>IF(N447="snížená",J447,0)</f>
        <v>0</v>
      </c>
      <c r="BG447" s="241">
        <f>IF(N447="zákl. přenesená",J447,0)</f>
        <v>0</v>
      </c>
      <c r="BH447" s="241">
        <f>IF(N447="sníž. přenesená",J447,0)</f>
        <v>0</v>
      </c>
      <c r="BI447" s="241">
        <f>IF(N447="nulová",J447,0)</f>
        <v>0</v>
      </c>
      <c r="BJ447" s="18" t="s">
        <v>81</v>
      </c>
      <c r="BK447" s="241">
        <f>ROUND(I447*H447,2)</f>
        <v>0</v>
      </c>
      <c r="BL447" s="18" t="s">
        <v>1164</v>
      </c>
      <c r="BM447" s="240" t="s">
        <v>1441</v>
      </c>
    </row>
    <row r="448" s="2" customFormat="1">
      <c r="A448" s="39"/>
      <c r="B448" s="40"/>
      <c r="C448" s="41"/>
      <c r="D448" s="242" t="s">
        <v>248</v>
      </c>
      <c r="E448" s="41"/>
      <c r="F448" s="243" t="s">
        <v>756</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248</v>
      </c>
      <c r="AU448" s="18" t="s">
        <v>81</v>
      </c>
    </row>
    <row r="449" s="2" customFormat="1" ht="24.15" customHeight="1">
      <c r="A449" s="39"/>
      <c r="B449" s="40"/>
      <c r="C449" s="228" t="s">
        <v>522</v>
      </c>
      <c r="D449" s="228" t="s">
        <v>243</v>
      </c>
      <c r="E449" s="229" t="s">
        <v>758</v>
      </c>
      <c r="F449" s="230" t="s">
        <v>759</v>
      </c>
      <c r="G449" s="231" t="s">
        <v>263</v>
      </c>
      <c r="H449" s="232">
        <v>2</v>
      </c>
      <c r="I449" s="233"/>
      <c r="J449" s="234">
        <f>ROUND(I449*H449,2)</f>
        <v>0</v>
      </c>
      <c r="K449" s="235"/>
      <c r="L449" s="45"/>
      <c r="M449" s="236" t="s">
        <v>1</v>
      </c>
      <c r="N449" s="237" t="s">
        <v>38</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1164</v>
      </c>
      <c r="AT449" s="240" t="s">
        <v>243</v>
      </c>
      <c r="AU449" s="240" t="s">
        <v>81</v>
      </c>
      <c r="AY449" s="18" t="s">
        <v>241</v>
      </c>
      <c r="BE449" s="241">
        <f>IF(N449="základní",J449,0)</f>
        <v>0</v>
      </c>
      <c r="BF449" s="241">
        <f>IF(N449="snížená",J449,0)</f>
        <v>0</v>
      </c>
      <c r="BG449" s="241">
        <f>IF(N449="zákl. přenesená",J449,0)</f>
        <v>0</v>
      </c>
      <c r="BH449" s="241">
        <f>IF(N449="sníž. přenesená",J449,0)</f>
        <v>0</v>
      </c>
      <c r="BI449" s="241">
        <f>IF(N449="nulová",J449,0)</f>
        <v>0</v>
      </c>
      <c r="BJ449" s="18" t="s">
        <v>81</v>
      </c>
      <c r="BK449" s="241">
        <f>ROUND(I449*H449,2)</f>
        <v>0</v>
      </c>
      <c r="BL449" s="18" t="s">
        <v>1164</v>
      </c>
      <c r="BM449" s="240" t="s">
        <v>1442</v>
      </c>
    </row>
    <row r="450" s="2" customFormat="1">
      <c r="A450" s="39"/>
      <c r="B450" s="40"/>
      <c r="C450" s="41"/>
      <c r="D450" s="242" t="s">
        <v>248</v>
      </c>
      <c r="E450" s="41"/>
      <c r="F450" s="243" t="s">
        <v>759</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248</v>
      </c>
      <c r="AU450" s="18" t="s">
        <v>81</v>
      </c>
    </row>
    <row r="451" s="2" customFormat="1" ht="24.15" customHeight="1">
      <c r="A451" s="39"/>
      <c r="B451" s="40"/>
      <c r="C451" s="228" t="s">
        <v>810</v>
      </c>
      <c r="D451" s="228" t="s">
        <v>243</v>
      </c>
      <c r="E451" s="229" t="s">
        <v>1443</v>
      </c>
      <c r="F451" s="230" t="s">
        <v>1444</v>
      </c>
      <c r="G451" s="231" t="s">
        <v>263</v>
      </c>
      <c r="H451" s="232">
        <v>1</v>
      </c>
      <c r="I451" s="233"/>
      <c r="J451" s="234">
        <f>ROUND(I451*H451,2)</f>
        <v>0</v>
      </c>
      <c r="K451" s="235"/>
      <c r="L451" s="45"/>
      <c r="M451" s="236" t="s">
        <v>1</v>
      </c>
      <c r="N451" s="237" t="s">
        <v>38</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1164</v>
      </c>
      <c r="AT451" s="240" t="s">
        <v>243</v>
      </c>
      <c r="AU451" s="240" t="s">
        <v>81</v>
      </c>
      <c r="AY451" s="18" t="s">
        <v>241</v>
      </c>
      <c r="BE451" s="241">
        <f>IF(N451="základní",J451,0)</f>
        <v>0</v>
      </c>
      <c r="BF451" s="241">
        <f>IF(N451="snížená",J451,0)</f>
        <v>0</v>
      </c>
      <c r="BG451" s="241">
        <f>IF(N451="zákl. přenesená",J451,0)</f>
        <v>0</v>
      </c>
      <c r="BH451" s="241">
        <f>IF(N451="sníž. přenesená",J451,0)</f>
        <v>0</v>
      </c>
      <c r="BI451" s="241">
        <f>IF(N451="nulová",J451,0)</f>
        <v>0</v>
      </c>
      <c r="BJ451" s="18" t="s">
        <v>81</v>
      </c>
      <c r="BK451" s="241">
        <f>ROUND(I451*H451,2)</f>
        <v>0</v>
      </c>
      <c r="BL451" s="18" t="s">
        <v>1164</v>
      </c>
      <c r="BM451" s="240" t="s">
        <v>1445</v>
      </c>
    </row>
    <row r="452" s="2" customFormat="1">
      <c r="A452" s="39"/>
      <c r="B452" s="40"/>
      <c r="C452" s="41"/>
      <c r="D452" s="242" t="s">
        <v>248</v>
      </c>
      <c r="E452" s="41"/>
      <c r="F452" s="243" t="s">
        <v>1444</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248</v>
      </c>
      <c r="AU452" s="18" t="s">
        <v>81</v>
      </c>
    </row>
    <row r="453" s="2" customFormat="1" ht="24.15" customHeight="1">
      <c r="A453" s="39"/>
      <c r="B453" s="40"/>
      <c r="C453" s="228" t="s">
        <v>526</v>
      </c>
      <c r="D453" s="228" t="s">
        <v>243</v>
      </c>
      <c r="E453" s="229" t="s">
        <v>1446</v>
      </c>
      <c r="F453" s="230" t="s">
        <v>1447</v>
      </c>
      <c r="G453" s="231" t="s">
        <v>263</v>
      </c>
      <c r="H453" s="232">
        <v>2</v>
      </c>
      <c r="I453" s="233"/>
      <c r="J453" s="234">
        <f>ROUND(I453*H453,2)</f>
        <v>0</v>
      </c>
      <c r="K453" s="235"/>
      <c r="L453" s="45"/>
      <c r="M453" s="236" t="s">
        <v>1</v>
      </c>
      <c r="N453" s="237" t="s">
        <v>38</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1164</v>
      </c>
      <c r="AT453" s="240" t="s">
        <v>243</v>
      </c>
      <c r="AU453" s="240" t="s">
        <v>81</v>
      </c>
      <c r="AY453" s="18" t="s">
        <v>241</v>
      </c>
      <c r="BE453" s="241">
        <f>IF(N453="základní",J453,0)</f>
        <v>0</v>
      </c>
      <c r="BF453" s="241">
        <f>IF(N453="snížená",J453,0)</f>
        <v>0</v>
      </c>
      <c r="BG453" s="241">
        <f>IF(N453="zákl. přenesená",J453,0)</f>
        <v>0</v>
      </c>
      <c r="BH453" s="241">
        <f>IF(N453="sníž. přenesená",J453,0)</f>
        <v>0</v>
      </c>
      <c r="BI453" s="241">
        <f>IF(N453="nulová",J453,0)</f>
        <v>0</v>
      </c>
      <c r="BJ453" s="18" t="s">
        <v>81</v>
      </c>
      <c r="BK453" s="241">
        <f>ROUND(I453*H453,2)</f>
        <v>0</v>
      </c>
      <c r="BL453" s="18" t="s">
        <v>1164</v>
      </c>
      <c r="BM453" s="240" t="s">
        <v>1448</v>
      </c>
    </row>
    <row r="454" s="2" customFormat="1">
      <c r="A454" s="39"/>
      <c r="B454" s="40"/>
      <c r="C454" s="41"/>
      <c r="D454" s="242" t="s">
        <v>248</v>
      </c>
      <c r="E454" s="41"/>
      <c r="F454" s="243" t="s">
        <v>1447</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248</v>
      </c>
      <c r="AU454" s="18" t="s">
        <v>81</v>
      </c>
    </row>
    <row r="455" s="2" customFormat="1" ht="37.8" customHeight="1">
      <c r="A455" s="39"/>
      <c r="B455" s="40"/>
      <c r="C455" s="228" t="s">
        <v>817</v>
      </c>
      <c r="D455" s="228" t="s">
        <v>243</v>
      </c>
      <c r="E455" s="229" t="s">
        <v>1449</v>
      </c>
      <c r="F455" s="230" t="s">
        <v>1450</v>
      </c>
      <c r="G455" s="231" t="s">
        <v>263</v>
      </c>
      <c r="H455" s="232">
        <v>1</v>
      </c>
      <c r="I455" s="233"/>
      <c r="J455" s="234">
        <f>ROUND(I455*H455,2)</f>
        <v>0</v>
      </c>
      <c r="K455" s="235"/>
      <c r="L455" s="45"/>
      <c r="M455" s="236" t="s">
        <v>1</v>
      </c>
      <c r="N455" s="237" t="s">
        <v>38</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1164</v>
      </c>
      <c r="AT455" s="240" t="s">
        <v>243</v>
      </c>
      <c r="AU455" s="240" t="s">
        <v>81</v>
      </c>
      <c r="AY455" s="18" t="s">
        <v>241</v>
      </c>
      <c r="BE455" s="241">
        <f>IF(N455="základní",J455,0)</f>
        <v>0</v>
      </c>
      <c r="BF455" s="241">
        <f>IF(N455="snížená",J455,0)</f>
        <v>0</v>
      </c>
      <c r="BG455" s="241">
        <f>IF(N455="zákl. přenesená",J455,0)</f>
        <v>0</v>
      </c>
      <c r="BH455" s="241">
        <f>IF(N455="sníž. přenesená",J455,0)</f>
        <v>0</v>
      </c>
      <c r="BI455" s="241">
        <f>IF(N455="nulová",J455,0)</f>
        <v>0</v>
      </c>
      <c r="BJ455" s="18" t="s">
        <v>81</v>
      </c>
      <c r="BK455" s="241">
        <f>ROUND(I455*H455,2)</f>
        <v>0</v>
      </c>
      <c r="BL455" s="18" t="s">
        <v>1164</v>
      </c>
      <c r="BM455" s="240" t="s">
        <v>1451</v>
      </c>
    </row>
    <row r="456" s="2" customFormat="1">
      <c r="A456" s="39"/>
      <c r="B456" s="40"/>
      <c r="C456" s="41"/>
      <c r="D456" s="242" t="s">
        <v>248</v>
      </c>
      <c r="E456" s="41"/>
      <c r="F456" s="243" t="s">
        <v>1450</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248</v>
      </c>
      <c r="AU456" s="18" t="s">
        <v>81</v>
      </c>
    </row>
    <row r="457" s="2" customFormat="1" ht="37.8" customHeight="1">
      <c r="A457" s="39"/>
      <c r="B457" s="40"/>
      <c r="C457" s="228" t="s">
        <v>530</v>
      </c>
      <c r="D457" s="228" t="s">
        <v>243</v>
      </c>
      <c r="E457" s="229" t="s">
        <v>1452</v>
      </c>
      <c r="F457" s="230" t="s">
        <v>1453</v>
      </c>
      <c r="G457" s="231" t="s">
        <v>263</v>
      </c>
      <c r="H457" s="232">
        <v>2</v>
      </c>
      <c r="I457" s="233"/>
      <c r="J457" s="234">
        <f>ROUND(I457*H457,2)</f>
        <v>0</v>
      </c>
      <c r="K457" s="235"/>
      <c r="L457" s="45"/>
      <c r="M457" s="236" t="s">
        <v>1</v>
      </c>
      <c r="N457" s="237" t="s">
        <v>38</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1164</v>
      </c>
      <c r="AT457" s="240" t="s">
        <v>243</v>
      </c>
      <c r="AU457" s="240" t="s">
        <v>81</v>
      </c>
      <c r="AY457" s="18" t="s">
        <v>241</v>
      </c>
      <c r="BE457" s="241">
        <f>IF(N457="základní",J457,0)</f>
        <v>0</v>
      </c>
      <c r="BF457" s="241">
        <f>IF(N457="snížená",J457,0)</f>
        <v>0</v>
      </c>
      <c r="BG457" s="241">
        <f>IF(N457="zákl. přenesená",J457,0)</f>
        <v>0</v>
      </c>
      <c r="BH457" s="241">
        <f>IF(N457="sníž. přenesená",J457,0)</f>
        <v>0</v>
      </c>
      <c r="BI457" s="241">
        <f>IF(N457="nulová",J457,0)</f>
        <v>0</v>
      </c>
      <c r="BJ457" s="18" t="s">
        <v>81</v>
      </c>
      <c r="BK457" s="241">
        <f>ROUND(I457*H457,2)</f>
        <v>0</v>
      </c>
      <c r="BL457" s="18" t="s">
        <v>1164</v>
      </c>
      <c r="BM457" s="240" t="s">
        <v>1454</v>
      </c>
    </row>
    <row r="458" s="2" customFormat="1">
      <c r="A458" s="39"/>
      <c r="B458" s="40"/>
      <c r="C458" s="41"/>
      <c r="D458" s="242" t="s">
        <v>248</v>
      </c>
      <c r="E458" s="41"/>
      <c r="F458" s="243" t="s">
        <v>1453</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248</v>
      </c>
      <c r="AU458" s="18" t="s">
        <v>81</v>
      </c>
    </row>
    <row r="459" s="2" customFormat="1" ht="24.15" customHeight="1">
      <c r="A459" s="39"/>
      <c r="B459" s="40"/>
      <c r="C459" s="228" t="s">
        <v>824</v>
      </c>
      <c r="D459" s="228" t="s">
        <v>243</v>
      </c>
      <c r="E459" s="229" t="s">
        <v>1455</v>
      </c>
      <c r="F459" s="230" t="s">
        <v>1456</v>
      </c>
      <c r="G459" s="231" t="s">
        <v>263</v>
      </c>
      <c r="H459" s="232">
        <v>3</v>
      </c>
      <c r="I459" s="233"/>
      <c r="J459" s="234">
        <f>ROUND(I459*H459,2)</f>
        <v>0</v>
      </c>
      <c r="K459" s="235"/>
      <c r="L459" s="45"/>
      <c r="M459" s="236" t="s">
        <v>1</v>
      </c>
      <c r="N459" s="237" t="s">
        <v>38</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1164</v>
      </c>
      <c r="AT459" s="240" t="s">
        <v>243</v>
      </c>
      <c r="AU459" s="240" t="s">
        <v>81</v>
      </c>
      <c r="AY459" s="18" t="s">
        <v>241</v>
      </c>
      <c r="BE459" s="241">
        <f>IF(N459="základní",J459,0)</f>
        <v>0</v>
      </c>
      <c r="BF459" s="241">
        <f>IF(N459="snížená",J459,0)</f>
        <v>0</v>
      </c>
      <c r="BG459" s="241">
        <f>IF(N459="zákl. přenesená",J459,0)</f>
        <v>0</v>
      </c>
      <c r="BH459" s="241">
        <f>IF(N459="sníž. přenesená",J459,0)</f>
        <v>0</v>
      </c>
      <c r="BI459" s="241">
        <f>IF(N459="nulová",J459,0)</f>
        <v>0</v>
      </c>
      <c r="BJ459" s="18" t="s">
        <v>81</v>
      </c>
      <c r="BK459" s="241">
        <f>ROUND(I459*H459,2)</f>
        <v>0</v>
      </c>
      <c r="BL459" s="18" t="s">
        <v>1164</v>
      </c>
      <c r="BM459" s="240" t="s">
        <v>1457</v>
      </c>
    </row>
    <row r="460" s="2" customFormat="1">
      <c r="A460" s="39"/>
      <c r="B460" s="40"/>
      <c r="C460" s="41"/>
      <c r="D460" s="242" t="s">
        <v>248</v>
      </c>
      <c r="E460" s="41"/>
      <c r="F460" s="243" t="s">
        <v>1456</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248</v>
      </c>
      <c r="AU460" s="18" t="s">
        <v>81</v>
      </c>
    </row>
    <row r="461" s="2" customFormat="1" ht="33" customHeight="1">
      <c r="A461" s="39"/>
      <c r="B461" s="40"/>
      <c r="C461" s="228" t="s">
        <v>539</v>
      </c>
      <c r="D461" s="228" t="s">
        <v>243</v>
      </c>
      <c r="E461" s="229" t="s">
        <v>1458</v>
      </c>
      <c r="F461" s="230" t="s">
        <v>1459</v>
      </c>
      <c r="G461" s="231" t="s">
        <v>263</v>
      </c>
      <c r="H461" s="232">
        <v>1</v>
      </c>
      <c r="I461" s="233"/>
      <c r="J461" s="234">
        <f>ROUND(I461*H461,2)</f>
        <v>0</v>
      </c>
      <c r="K461" s="235"/>
      <c r="L461" s="45"/>
      <c r="M461" s="236" t="s">
        <v>1</v>
      </c>
      <c r="N461" s="237" t="s">
        <v>38</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247</v>
      </c>
      <c r="AT461" s="240" t="s">
        <v>243</v>
      </c>
      <c r="AU461" s="240" t="s">
        <v>81</v>
      </c>
      <c r="AY461" s="18" t="s">
        <v>241</v>
      </c>
      <c r="BE461" s="241">
        <f>IF(N461="základní",J461,0)</f>
        <v>0</v>
      </c>
      <c r="BF461" s="241">
        <f>IF(N461="snížená",J461,0)</f>
        <v>0</v>
      </c>
      <c r="BG461" s="241">
        <f>IF(N461="zákl. přenesená",J461,0)</f>
        <v>0</v>
      </c>
      <c r="BH461" s="241">
        <f>IF(N461="sníž. přenesená",J461,0)</f>
        <v>0</v>
      </c>
      <c r="BI461" s="241">
        <f>IF(N461="nulová",J461,0)</f>
        <v>0</v>
      </c>
      <c r="BJ461" s="18" t="s">
        <v>81</v>
      </c>
      <c r="BK461" s="241">
        <f>ROUND(I461*H461,2)</f>
        <v>0</v>
      </c>
      <c r="BL461" s="18" t="s">
        <v>247</v>
      </c>
      <c r="BM461" s="240" t="s">
        <v>1460</v>
      </c>
    </row>
    <row r="462" s="2" customFormat="1">
      <c r="A462" s="39"/>
      <c r="B462" s="40"/>
      <c r="C462" s="41"/>
      <c r="D462" s="242" t="s">
        <v>248</v>
      </c>
      <c r="E462" s="41"/>
      <c r="F462" s="243" t="s">
        <v>1459</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248</v>
      </c>
      <c r="AU462" s="18" t="s">
        <v>81</v>
      </c>
    </row>
    <row r="463" s="2" customFormat="1" ht="24.15" customHeight="1">
      <c r="A463" s="39"/>
      <c r="B463" s="40"/>
      <c r="C463" s="228" t="s">
        <v>831</v>
      </c>
      <c r="D463" s="228" t="s">
        <v>243</v>
      </c>
      <c r="E463" s="229" t="s">
        <v>1461</v>
      </c>
      <c r="F463" s="230" t="s">
        <v>1462</v>
      </c>
      <c r="G463" s="231" t="s">
        <v>263</v>
      </c>
      <c r="H463" s="232">
        <v>2</v>
      </c>
      <c r="I463" s="233"/>
      <c r="J463" s="234">
        <f>ROUND(I463*H463,2)</f>
        <v>0</v>
      </c>
      <c r="K463" s="235"/>
      <c r="L463" s="45"/>
      <c r="M463" s="236" t="s">
        <v>1</v>
      </c>
      <c r="N463" s="237" t="s">
        <v>38</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1164</v>
      </c>
      <c r="AT463" s="240" t="s">
        <v>243</v>
      </c>
      <c r="AU463" s="240" t="s">
        <v>81</v>
      </c>
      <c r="AY463" s="18" t="s">
        <v>241</v>
      </c>
      <c r="BE463" s="241">
        <f>IF(N463="základní",J463,0)</f>
        <v>0</v>
      </c>
      <c r="BF463" s="241">
        <f>IF(N463="snížená",J463,0)</f>
        <v>0</v>
      </c>
      <c r="BG463" s="241">
        <f>IF(N463="zákl. přenesená",J463,0)</f>
        <v>0</v>
      </c>
      <c r="BH463" s="241">
        <f>IF(N463="sníž. přenesená",J463,0)</f>
        <v>0</v>
      </c>
      <c r="BI463" s="241">
        <f>IF(N463="nulová",J463,0)</f>
        <v>0</v>
      </c>
      <c r="BJ463" s="18" t="s">
        <v>81</v>
      </c>
      <c r="BK463" s="241">
        <f>ROUND(I463*H463,2)</f>
        <v>0</v>
      </c>
      <c r="BL463" s="18" t="s">
        <v>1164</v>
      </c>
      <c r="BM463" s="240" t="s">
        <v>1463</v>
      </c>
    </row>
    <row r="464" s="2" customFormat="1">
      <c r="A464" s="39"/>
      <c r="B464" s="40"/>
      <c r="C464" s="41"/>
      <c r="D464" s="242" t="s">
        <v>248</v>
      </c>
      <c r="E464" s="41"/>
      <c r="F464" s="243" t="s">
        <v>1462</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248</v>
      </c>
      <c r="AU464" s="18" t="s">
        <v>81</v>
      </c>
    </row>
    <row r="465" s="2" customFormat="1" ht="24.15" customHeight="1">
      <c r="A465" s="39"/>
      <c r="B465" s="40"/>
      <c r="C465" s="228" t="s">
        <v>542</v>
      </c>
      <c r="D465" s="228" t="s">
        <v>243</v>
      </c>
      <c r="E465" s="229" t="s">
        <v>1464</v>
      </c>
      <c r="F465" s="230" t="s">
        <v>1465</v>
      </c>
      <c r="G465" s="231" t="s">
        <v>263</v>
      </c>
      <c r="H465" s="232">
        <v>2</v>
      </c>
      <c r="I465" s="233"/>
      <c r="J465" s="234">
        <f>ROUND(I465*H465,2)</f>
        <v>0</v>
      </c>
      <c r="K465" s="235"/>
      <c r="L465" s="45"/>
      <c r="M465" s="236" t="s">
        <v>1</v>
      </c>
      <c r="N465" s="237" t="s">
        <v>38</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1164</v>
      </c>
      <c r="AT465" s="240" t="s">
        <v>243</v>
      </c>
      <c r="AU465" s="240" t="s">
        <v>81</v>
      </c>
      <c r="AY465" s="18" t="s">
        <v>241</v>
      </c>
      <c r="BE465" s="241">
        <f>IF(N465="základní",J465,0)</f>
        <v>0</v>
      </c>
      <c r="BF465" s="241">
        <f>IF(N465="snížená",J465,0)</f>
        <v>0</v>
      </c>
      <c r="BG465" s="241">
        <f>IF(N465="zákl. přenesená",J465,0)</f>
        <v>0</v>
      </c>
      <c r="BH465" s="241">
        <f>IF(N465="sníž. přenesená",J465,0)</f>
        <v>0</v>
      </c>
      <c r="BI465" s="241">
        <f>IF(N465="nulová",J465,0)</f>
        <v>0</v>
      </c>
      <c r="BJ465" s="18" t="s">
        <v>81</v>
      </c>
      <c r="BK465" s="241">
        <f>ROUND(I465*H465,2)</f>
        <v>0</v>
      </c>
      <c r="BL465" s="18" t="s">
        <v>1164</v>
      </c>
      <c r="BM465" s="240" t="s">
        <v>1466</v>
      </c>
    </row>
    <row r="466" s="2" customFormat="1">
      <c r="A466" s="39"/>
      <c r="B466" s="40"/>
      <c r="C466" s="41"/>
      <c r="D466" s="242" t="s">
        <v>248</v>
      </c>
      <c r="E466" s="41"/>
      <c r="F466" s="243" t="s">
        <v>1465</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248</v>
      </c>
      <c r="AU466" s="18" t="s">
        <v>81</v>
      </c>
    </row>
    <row r="467" s="2" customFormat="1" ht="24.15" customHeight="1">
      <c r="A467" s="39"/>
      <c r="B467" s="40"/>
      <c r="C467" s="228" t="s">
        <v>838</v>
      </c>
      <c r="D467" s="228" t="s">
        <v>243</v>
      </c>
      <c r="E467" s="229" t="s">
        <v>1467</v>
      </c>
      <c r="F467" s="230" t="s">
        <v>1468</v>
      </c>
      <c r="G467" s="231" t="s">
        <v>263</v>
      </c>
      <c r="H467" s="232">
        <v>1</v>
      </c>
      <c r="I467" s="233"/>
      <c r="J467" s="234">
        <f>ROUND(I467*H467,2)</f>
        <v>0</v>
      </c>
      <c r="K467" s="235"/>
      <c r="L467" s="45"/>
      <c r="M467" s="236" t="s">
        <v>1</v>
      </c>
      <c r="N467" s="237" t="s">
        <v>38</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1164</v>
      </c>
      <c r="AT467" s="240" t="s">
        <v>243</v>
      </c>
      <c r="AU467" s="240" t="s">
        <v>81</v>
      </c>
      <c r="AY467" s="18" t="s">
        <v>241</v>
      </c>
      <c r="BE467" s="241">
        <f>IF(N467="základní",J467,0)</f>
        <v>0</v>
      </c>
      <c r="BF467" s="241">
        <f>IF(N467="snížená",J467,0)</f>
        <v>0</v>
      </c>
      <c r="BG467" s="241">
        <f>IF(N467="zákl. přenesená",J467,0)</f>
        <v>0</v>
      </c>
      <c r="BH467" s="241">
        <f>IF(N467="sníž. přenesená",J467,0)</f>
        <v>0</v>
      </c>
      <c r="BI467" s="241">
        <f>IF(N467="nulová",J467,0)</f>
        <v>0</v>
      </c>
      <c r="BJ467" s="18" t="s">
        <v>81</v>
      </c>
      <c r="BK467" s="241">
        <f>ROUND(I467*H467,2)</f>
        <v>0</v>
      </c>
      <c r="BL467" s="18" t="s">
        <v>1164</v>
      </c>
      <c r="BM467" s="240" t="s">
        <v>1469</v>
      </c>
    </row>
    <row r="468" s="2" customFormat="1">
      <c r="A468" s="39"/>
      <c r="B468" s="40"/>
      <c r="C468" s="41"/>
      <c r="D468" s="242" t="s">
        <v>248</v>
      </c>
      <c r="E468" s="41"/>
      <c r="F468" s="243" t="s">
        <v>1468</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248</v>
      </c>
      <c r="AU468" s="18" t="s">
        <v>81</v>
      </c>
    </row>
    <row r="469" s="2" customFormat="1" ht="44.25" customHeight="1">
      <c r="A469" s="39"/>
      <c r="B469" s="40"/>
      <c r="C469" s="247" t="s">
        <v>546</v>
      </c>
      <c r="D469" s="247" t="s">
        <v>260</v>
      </c>
      <c r="E469" s="248" t="s">
        <v>1470</v>
      </c>
      <c r="F469" s="249" t="s">
        <v>1471</v>
      </c>
      <c r="G469" s="250" t="s">
        <v>263</v>
      </c>
      <c r="H469" s="251">
        <v>20</v>
      </c>
      <c r="I469" s="252"/>
      <c r="J469" s="253">
        <f>ROUND(I469*H469,2)</f>
        <v>0</v>
      </c>
      <c r="K469" s="254"/>
      <c r="L469" s="255"/>
      <c r="M469" s="256" t="s">
        <v>1</v>
      </c>
      <c r="N469" s="257" t="s">
        <v>38</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1164</v>
      </c>
      <c r="AT469" s="240" t="s">
        <v>260</v>
      </c>
      <c r="AU469" s="240" t="s">
        <v>81</v>
      </c>
      <c r="AY469" s="18" t="s">
        <v>241</v>
      </c>
      <c r="BE469" s="241">
        <f>IF(N469="základní",J469,0)</f>
        <v>0</v>
      </c>
      <c r="BF469" s="241">
        <f>IF(N469="snížená",J469,0)</f>
        <v>0</v>
      </c>
      <c r="BG469" s="241">
        <f>IF(N469="zákl. přenesená",J469,0)</f>
        <v>0</v>
      </c>
      <c r="BH469" s="241">
        <f>IF(N469="sníž. přenesená",J469,0)</f>
        <v>0</v>
      </c>
      <c r="BI469" s="241">
        <f>IF(N469="nulová",J469,0)</f>
        <v>0</v>
      </c>
      <c r="BJ469" s="18" t="s">
        <v>81</v>
      </c>
      <c r="BK469" s="241">
        <f>ROUND(I469*H469,2)</f>
        <v>0</v>
      </c>
      <c r="BL469" s="18" t="s">
        <v>1164</v>
      </c>
      <c r="BM469" s="240" t="s">
        <v>1472</v>
      </c>
    </row>
    <row r="470" s="2" customFormat="1">
      <c r="A470" s="39"/>
      <c r="B470" s="40"/>
      <c r="C470" s="41"/>
      <c r="D470" s="242" t="s">
        <v>248</v>
      </c>
      <c r="E470" s="41"/>
      <c r="F470" s="243" t="s">
        <v>1471</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248</v>
      </c>
      <c r="AU470" s="18" t="s">
        <v>81</v>
      </c>
    </row>
    <row r="471" s="2" customFormat="1" ht="44.25" customHeight="1">
      <c r="A471" s="39"/>
      <c r="B471" s="40"/>
      <c r="C471" s="247" t="s">
        <v>845</v>
      </c>
      <c r="D471" s="247" t="s">
        <v>260</v>
      </c>
      <c r="E471" s="248" t="s">
        <v>1473</v>
      </c>
      <c r="F471" s="249" t="s">
        <v>1474</v>
      </c>
      <c r="G471" s="250" t="s">
        <v>263</v>
      </c>
      <c r="H471" s="251">
        <v>40</v>
      </c>
      <c r="I471" s="252"/>
      <c r="J471" s="253">
        <f>ROUND(I471*H471,2)</f>
        <v>0</v>
      </c>
      <c r="K471" s="254"/>
      <c r="L471" s="255"/>
      <c r="M471" s="256" t="s">
        <v>1</v>
      </c>
      <c r="N471" s="257" t="s">
        <v>38</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1164</v>
      </c>
      <c r="AT471" s="240" t="s">
        <v>260</v>
      </c>
      <c r="AU471" s="240" t="s">
        <v>81</v>
      </c>
      <c r="AY471" s="18" t="s">
        <v>241</v>
      </c>
      <c r="BE471" s="241">
        <f>IF(N471="základní",J471,0)</f>
        <v>0</v>
      </c>
      <c r="BF471" s="241">
        <f>IF(N471="snížená",J471,0)</f>
        <v>0</v>
      </c>
      <c r="BG471" s="241">
        <f>IF(N471="zákl. přenesená",J471,0)</f>
        <v>0</v>
      </c>
      <c r="BH471" s="241">
        <f>IF(N471="sníž. přenesená",J471,0)</f>
        <v>0</v>
      </c>
      <c r="BI471" s="241">
        <f>IF(N471="nulová",J471,0)</f>
        <v>0</v>
      </c>
      <c r="BJ471" s="18" t="s">
        <v>81</v>
      </c>
      <c r="BK471" s="241">
        <f>ROUND(I471*H471,2)</f>
        <v>0</v>
      </c>
      <c r="BL471" s="18" t="s">
        <v>1164</v>
      </c>
      <c r="BM471" s="240" t="s">
        <v>1475</v>
      </c>
    </row>
    <row r="472" s="2" customFormat="1">
      <c r="A472" s="39"/>
      <c r="B472" s="40"/>
      <c r="C472" s="41"/>
      <c r="D472" s="242" t="s">
        <v>248</v>
      </c>
      <c r="E472" s="41"/>
      <c r="F472" s="243" t="s">
        <v>1474</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248</v>
      </c>
      <c r="AU472" s="18" t="s">
        <v>81</v>
      </c>
    </row>
    <row r="473" s="2" customFormat="1" ht="24.15" customHeight="1">
      <c r="A473" s="39"/>
      <c r="B473" s="40"/>
      <c r="C473" s="247" t="s">
        <v>549</v>
      </c>
      <c r="D473" s="247" t="s">
        <v>260</v>
      </c>
      <c r="E473" s="248" t="s">
        <v>1476</v>
      </c>
      <c r="F473" s="249" t="s">
        <v>1477</v>
      </c>
      <c r="G473" s="250" t="s">
        <v>267</v>
      </c>
      <c r="H473" s="251">
        <v>30</v>
      </c>
      <c r="I473" s="252"/>
      <c r="J473" s="253">
        <f>ROUND(I473*H473,2)</f>
        <v>0</v>
      </c>
      <c r="K473" s="254"/>
      <c r="L473" s="255"/>
      <c r="M473" s="256" t="s">
        <v>1</v>
      </c>
      <c r="N473" s="257" t="s">
        <v>38</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1164</v>
      </c>
      <c r="AT473" s="240" t="s">
        <v>260</v>
      </c>
      <c r="AU473" s="240" t="s">
        <v>81</v>
      </c>
      <c r="AY473" s="18" t="s">
        <v>241</v>
      </c>
      <c r="BE473" s="241">
        <f>IF(N473="základní",J473,0)</f>
        <v>0</v>
      </c>
      <c r="BF473" s="241">
        <f>IF(N473="snížená",J473,0)</f>
        <v>0</v>
      </c>
      <c r="BG473" s="241">
        <f>IF(N473="zákl. přenesená",J473,0)</f>
        <v>0</v>
      </c>
      <c r="BH473" s="241">
        <f>IF(N473="sníž. přenesená",J473,0)</f>
        <v>0</v>
      </c>
      <c r="BI473" s="241">
        <f>IF(N473="nulová",J473,0)</f>
        <v>0</v>
      </c>
      <c r="BJ473" s="18" t="s">
        <v>81</v>
      </c>
      <c r="BK473" s="241">
        <f>ROUND(I473*H473,2)</f>
        <v>0</v>
      </c>
      <c r="BL473" s="18" t="s">
        <v>1164</v>
      </c>
      <c r="BM473" s="240" t="s">
        <v>1478</v>
      </c>
    </row>
    <row r="474" s="2" customFormat="1">
      <c r="A474" s="39"/>
      <c r="B474" s="40"/>
      <c r="C474" s="41"/>
      <c r="D474" s="242" t="s">
        <v>248</v>
      </c>
      <c r="E474" s="41"/>
      <c r="F474" s="243" t="s">
        <v>1477</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248</v>
      </c>
      <c r="AU474" s="18" t="s">
        <v>81</v>
      </c>
    </row>
    <row r="475" s="2" customFormat="1" ht="33" customHeight="1">
      <c r="A475" s="39"/>
      <c r="B475" s="40"/>
      <c r="C475" s="247" t="s">
        <v>853</v>
      </c>
      <c r="D475" s="247" t="s">
        <v>260</v>
      </c>
      <c r="E475" s="248" t="s">
        <v>496</v>
      </c>
      <c r="F475" s="249" t="s">
        <v>497</v>
      </c>
      <c r="G475" s="250" t="s">
        <v>267</v>
      </c>
      <c r="H475" s="251">
        <v>60</v>
      </c>
      <c r="I475" s="252"/>
      <c r="J475" s="253">
        <f>ROUND(I475*H475,2)</f>
        <v>0</v>
      </c>
      <c r="K475" s="254"/>
      <c r="L475" s="255"/>
      <c r="M475" s="256" t="s">
        <v>1</v>
      </c>
      <c r="N475" s="257" t="s">
        <v>38</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1164</v>
      </c>
      <c r="AT475" s="240" t="s">
        <v>260</v>
      </c>
      <c r="AU475" s="240" t="s">
        <v>81</v>
      </c>
      <c r="AY475" s="18" t="s">
        <v>241</v>
      </c>
      <c r="BE475" s="241">
        <f>IF(N475="základní",J475,0)</f>
        <v>0</v>
      </c>
      <c r="BF475" s="241">
        <f>IF(N475="snížená",J475,0)</f>
        <v>0</v>
      </c>
      <c r="BG475" s="241">
        <f>IF(N475="zákl. přenesená",J475,0)</f>
        <v>0</v>
      </c>
      <c r="BH475" s="241">
        <f>IF(N475="sníž. přenesená",J475,0)</f>
        <v>0</v>
      </c>
      <c r="BI475" s="241">
        <f>IF(N475="nulová",J475,0)</f>
        <v>0</v>
      </c>
      <c r="BJ475" s="18" t="s">
        <v>81</v>
      </c>
      <c r="BK475" s="241">
        <f>ROUND(I475*H475,2)</f>
        <v>0</v>
      </c>
      <c r="BL475" s="18" t="s">
        <v>1164</v>
      </c>
      <c r="BM475" s="240" t="s">
        <v>1479</v>
      </c>
    </row>
    <row r="476" s="2" customFormat="1">
      <c r="A476" s="39"/>
      <c r="B476" s="40"/>
      <c r="C476" s="41"/>
      <c r="D476" s="242" t="s">
        <v>248</v>
      </c>
      <c r="E476" s="41"/>
      <c r="F476" s="243" t="s">
        <v>497</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248</v>
      </c>
      <c r="AU476" s="18" t="s">
        <v>81</v>
      </c>
    </row>
    <row r="477" s="2" customFormat="1" ht="16.5" customHeight="1">
      <c r="A477" s="39"/>
      <c r="B477" s="40"/>
      <c r="C477" s="228" t="s">
        <v>553</v>
      </c>
      <c r="D477" s="228" t="s">
        <v>243</v>
      </c>
      <c r="E477" s="229" t="s">
        <v>1308</v>
      </c>
      <c r="F477" s="230" t="s">
        <v>1309</v>
      </c>
      <c r="G477" s="231" t="s">
        <v>263</v>
      </c>
      <c r="H477" s="232">
        <v>2</v>
      </c>
      <c r="I477" s="233"/>
      <c r="J477" s="234">
        <f>ROUND(I477*H477,2)</f>
        <v>0</v>
      </c>
      <c r="K477" s="235"/>
      <c r="L477" s="45"/>
      <c r="M477" s="236" t="s">
        <v>1</v>
      </c>
      <c r="N477" s="237" t="s">
        <v>38</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1164</v>
      </c>
      <c r="AT477" s="240" t="s">
        <v>243</v>
      </c>
      <c r="AU477" s="240" t="s">
        <v>81</v>
      </c>
      <c r="AY477" s="18" t="s">
        <v>241</v>
      </c>
      <c r="BE477" s="241">
        <f>IF(N477="základní",J477,0)</f>
        <v>0</v>
      </c>
      <c r="BF477" s="241">
        <f>IF(N477="snížená",J477,0)</f>
        <v>0</v>
      </c>
      <c r="BG477" s="241">
        <f>IF(N477="zákl. přenesená",J477,0)</f>
        <v>0</v>
      </c>
      <c r="BH477" s="241">
        <f>IF(N477="sníž. přenesená",J477,0)</f>
        <v>0</v>
      </c>
      <c r="BI477" s="241">
        <f>IF(N477="nulová",J477,0)</f>
        <v>0</v>
      </c>
      <c r="BJ477" s="18" t="s">
        <v>81</v>
      </c>
      <c r="BK477" s="241">
        <f>ROUND(I477*H477,2)</f>
        <v>0</v>
      </c>
      <c r="BL477" s="18" t="s">
        <v>1164</v>
      </c>
      <c r="BM477" s="240" t="s">
        <v>1480</v>
      </c>
    </row>
    <row r="478" s="2" customFormat="1">
      <c r="A478" s="39"/>
      <c r="B478" s="40"/>
      <c r="C478" s="41"/>
      <c r="D478" s="242" t="s">
        <v>248</v>
      </c>
      <c r="E478" s="41"/>
      <c r="F478" s="243" t="s">
        <v>1309</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248</v>
      </c>
      <c r="AU478" s="18" t="s">
        <v>81</v>
      </c>
    </row>
    <row r="479" s="2" customFormat="1" ht="16.5" customHeight="1">
      <c r="A479" s="39"/>
      <c r="B479" s="40"/>
      <c r="C479" s="228" t="s">
        <v>860</v>
      </c>
      <c r="D479" s="228" t="s">
        <v>243</v>
      </c>
      <c r="E479" s="229" t="s">
        <v>1481</v>
      </c>
      <c r="F479" s="230" t="s">
        <v>1482</v>
      </c>
      <c r="G479" s="231" t="s">
        <v>263</v>
      </c>
      <c r="H479" s="232">
        <v>2</v>
      </c>
      <c r="I479" s="233"/>
      <c r="J479" s="234">
        <f>ROUND(I479*H479,2)</f>
        <v>0</v>
      </c>
      <c r="K479" s="235"/>
      <c r="L479" s="45"/>
      <c r="M479" s="236" t="s">
        <v>1</v>
      </c>
      <c r="N479" s="237" t="s">
        <v>38</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1164</v>
      </c>
      <c r="AT479" s="240" t="s">
        <v>243</v>
      </c>
      <c r="AU479" s="240" t="s">
        <v>81</v>
      </c>
      <c r="AY479" s="18" t="s">
        <v>241</v>
      </c>
      <c r="BE479" s="241">
        <f>IF(N479="základní",J479,0)</f>
        <v>0</v>
      </c>
      <c r="BF479" s="241">
        <f>IF(N479="snížená",J479,0)</f>
        <v>0</v>
      </c>
      <c r="BG479" s="241">
        <f>IF(N479="zákl. přenesená",J479,0)</f>
        <v>0</v>
      </c>
      <c r="BH479" s="241">
        <f>IF(N479="sníž. přenesená",J479,0)</f>
        <v>0</v>
      </c>
      <c r="BI479" s="241">
        <f>IF(N479="nulová",J479,0)</f>
        <v>0</v>
      </c>
      <c r="BJ479" s="18" t="s">
        <v>81</v>
      </c>
      <c r="BK479" s="241">
        <f>ROUND(I479*H479,2)</f>
        <v>0</v>
      </c>
      <c r="BL479" s="18" t="s">
        <v>1164</v>
      </c>
      <c r="BM479" s="240" t="s">
        <v>1483</v>
      </c>
    </row>
    <row r="480" s="2" customFormat="1">
      <c r="A480" s="39"/>
      <c r="B480" s="40"/>
      <c r="C480" s="41"/>
      <c r="D480" s="242" t="s">
        <v>248</v>
      </c>
      <c r="E480" s="41"/>
      <c r="F480" s="243" t="s">
        <v>1482</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248</v>
      </c>
      <c r="AU480" s="18" t="s">
        <v>81</v>
      </c>
    </row>
    <row r="481" s="2" customFormat="1" ht="16.5" customHeight="1">
      <c r="A481" s="39"/>
      <c r="B481" s="40"/>
      <c r="C481" s="228" t="s">
        <v>556</v>
      </c>
      <c r="D481" s="228" t="s">
        <v>243</v>
      </c>
      <c r="E481" s="229" t="s">
        <v>1484</v>
      </c>
      <c r="F481" s="230" t="s">
        <v>1485</v>
      </c>
      <c r="G481" s="231" t="s">
        <v>263</v>
      </c>
      <c r="H481" s="232">
        <v>2</v>
      </c>
      <c r="I481" s="233"/>
      <c r="J481" s="234">
        <f>ROUND(I481*H481,2)</f>
        <v>0</v>
      </c>
      <c r="K481" s="235"/>
      <c r="L481" s="45"/>
      <c r="M481" s="236" t="s">
        <v>1</v>
      </c>
      <c r="N481" s="237" t="s">
        <v>38</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1164</v>
      </c>
      <c r="AT481" s="240" t="s">
        <v>243</v>
      </c>
      <c r="AU481" s="240" t="s">
        <v>81</v>
      </c>
      <c r="AY481" s="18" t="s">
        <v>241</v>
      </c>
      <c r="BE481" s="241">
        <f>IF(N481="základní",J481,0)</f>
        <v>0</v>
      </c>
      <c r="BF481" s="241">
        <f>IF(N481="snížená",J481,0)</f>
        <v>0</v>
      </c>
      <c r="BG481" s="241">
        <f>IF(N481="zákl. přenesená",J481,0)</f>
        <v>0</v>
      </c>
      <c r="BH481" s="241">
        <f>IF(N481="sníž. přenesená",J481,0)</f>
        <v>0</v>
      </c>
      <c r="BI481" s="241">
        <f>IF(N481="nulová",J481,0)</f>
        <v>0</v>
      </c>
      <c r="BJ481" s="18" t="s">
        <v>81</v>
      </c>
      <c r="BK481" s="241">
        <f>ROUND(I481*H481,2)</f>
        <v>0</v>
      </c>
      <c r="BL481" s="18" t="s">
        <v>1164</v>
      </c>
      <c r="BM481" s="240" t="s">
        <v>1486</v>
      </c>
    </row>
    <row r="482" s="2" customFormat="1">
      <c r="A482" s="39"/>
      <c r="B482" s="40"/>
      <c r="C482" s="41"/>
      <c r="D482" s="242" t="s">
        <v>248</v>
      </c>
      <c r="E482" s="41"/>
      <c r="F482" s="243" t="s">
        <v>1485</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248</v>
      </c>
      <c r="AU482" s="18" t="s">
        <v>81</v>
      </c>
    </row>
    <row r="483" s="2" customFormat="1" ht="21.75" customHeight="1">
      <c r="A483" s="39"/>
      <c r="B483" s="40"/>
      <c r="C483" s="228" t="s">
        <v>867</v>
      </c>
      <c r="D483" s="228" t="s">
        <v>243</v>
      </c>
      <c r="E483" s="229" t="s">
        <v>1487</v>
      </c>
      <c r="F483" s="230" t="s">
        <v>1488</v>
      </c>
      <c r="G483" s="231" t="s">
        <v>263</v>
      </c>
      <c r="H483" s="232">
        <v>2</v>
      </c>
      <c r="I483" s="233"/>
      <c r="J483" s="234">
        <f>ROUND(I483*H483,2)</f>
        <v>0</v>
      </c>
      <c r="K483" s="235"/>
      <c r="L483" s="45"/>
      <c r="M483" s="236" t="s">
        <v>1</v>
      </c>
      <c r="N483" s="237" t="s">
        <v>38</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1164</v>
      </c>
      <c r="AT483" s="240" t="s">
        <v>243</v>
      </c>
      <c r="AU483" s="240" t="s">
        <v>81</v>
      </c>
      <c r="AY483" s="18" t="s">
        <v>241</v>
      </c>
      <c r="BE483" s="241">
        <f>IF(N483="základní",J483,0)</f>
        <v>0</v>
      </c>
      <c r="BF483" s="241">
        <f>IF(N483="snížená",J483,0)</f>
        <v>0</v>
      </c>
      <c r="BG483" s="241">
        <f>IF(N483="zákl. přenesená",J483,0)</f>
        <v>0</v>
      </c>
      <c r="BH483" s="241">
        <f>IF(N483="sníž. přenesená",J483,0)</f>
        <v>0</v>
      </c>
      <c r="BI483" s="241">
        <f>IF(N483="nulová",J483,0)</f>
        <v>0</v>
      </c>
      <c r="BJ483" s="18" t="s">
        <v>81</v>
      </c>
      <c r="BK483" s="241">
        <f>ROUND(I483*H483,2)</f>
        <v>0</v>
      </c>
      <c r="BL483" s="18" t="s">
        <v>1164</v>
      </c>
      <c r="BM483" s="240" t="s">
        <v>1489</v>
      </c>
    </row>
    <row r="484" s="2" customFormat="1">
      <c r="A484" s="39"/>
      <c r="B484" s="40"/>
      <c r="C484" s="41"/>
      <c r="D484" s="242" t="s">
        <v>248</v>
      </c>
      <c r="E484" s="41"/>
      <c r="F484" s="243" t="s">
        <v>1488</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248</v>
      </c>
      <c r="AU484" s="18" t="s">
        <v>81</v>
      </c>
    </row>
    <row r="485" s="2" customFormat="1" ht="16.5" customHeight="1">
      <c r="A485" s="39"/>
      <c r="B485" s="40"/>
      <c r="C485" s="228" t="s">
        <v>560</v>
      </c>
      <c r="D485" s="228" t="s">
        <v>243</v>
      </c>
      <c r="E485" s="229" t="s">
        <v>1490</v>
      </c>
      <c r="F485" s="230" t="s">
        <v>1491</v>
      </c>
      <c r="G485" s="231" t="s">
        <v>263</v>
      </c>
      <c r="H485" s="232">
        <v>5</v>
      </c>
      <c r="I485" s="233"/>
      <c r="J485" s="234">
        <f>ROUND(I485*H485,2)</f>
        <v>0</v>
      </c>
      <c r="K485" s="235"/>
      <c r="L485" s="45"/>
      <c r="M485" s="236" t="s">
        <v>1</v>
      </c>
      <c r="N485" s="237" t="s">
        <v>38</v>
      </c>
      <c r="O485" s="92"/>
      <c r="P485" s="238">
        <f>O485*H485</f>
        <v>0</v>
      </c>
      <c r="Q485" s="238">
        <v>0</v>
      </c>
      <c r="R485" s="238">
        <f>Q485*H485</f>
        <v>0</v>
      </c>
      <c r="S485" s="238">
        <v>0</v>
      </c>
      <c r="T485" s="239">
        <f>S485*H485</f>
        <v>0</v>
      </c>
      <c r="U485" s="39"/>
      <c r="V485" s="39"/>
      <c r="W485" s="39"/>
      <c r="X485" s="39"/>
      <c r="Y485" s="39"/>
      <c r="Z485" s="39"/>
      <c r="AA485" s="39"/>
      <c r="AB485" s="39"/>
      <c r="AC485" s="39"/>
      <c r="AD485" s="39"/>
      <c r="AE485" s="39"/>
      <c r="AR485" s="240" t="s">
        <v>1164</v>
      </c>
      <c r="AT485" s="240" t="s">
        <v>243</v>
      </c>
      <c r="AU485" s="240" t="s">
        <v>81</v>
      </c>
      <c r="AY485" s="18" t="s">
        <v>241</v>
      </c>
      <c r="BE485" s="241">
        <f>IF(N485="základní",J485,0)</f>
        <v>0</v>
      </c>
      <c r="BF485" s="241">
        <f>IF(N485="snížená",J485,0)</f>
        <v>0</v>
      </c>
      <c r="BG485" s="241">
        <f>IF(N485="zákl. přenesená",J485,0)</f>
        <v>0</v>
      </c>
      <c r="BH485" s="241">
        <f>IF(N485="sníž. přenesená",J485,0)</f>
        <v>0</v>
      </c>
      <c r="BI485" s="241">
        <f>IF(N485="nulová",J485,0)</f>
        <v>0</v>
      </c>
      <c r="BJ485" s="18" t="s">
        <v>81</v>
      </c>
      <c r="BK485" s="241">
        <f>ROUND(I485*H485,2)</f>
        <v>0</v>
      </c>
      <c r="BL485" s="18" t="s">
        <v>1164</v>
      </c>
      <c r="BM485" s="240" t="s">
        <v>1492</v>
      </c>
    </row>
    <row r="486" s="2" customFormat="1">
      <c r="A486" s="39"/>
      <c r="B486" s="40"/>
      <c r="C486" s="41"/>
      <c r="D486" s="242" t="s">
        <v>248</v>
      </c>
      <c r="E486" s="41"/>
      <c r="F486" s="243" t="s">
        <v>1491</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248</v>
      </c>
      <c r="AU486" s="18" t="s">
        <v>81</v>
      </c>
    </row>
    <row r="487" s="2" customFormat="1" ht="16.5" customHeight="1">
      <c r="A487" s="39"/>
      <c r="B487" s="40"/>
      <c r="C487" s="228" t="s">
        <v>874</v>
      </c>
      <c r="D487" s="228" t="s">
        <v>243</v>
      </c>
      <c r="E487" s="229" t="s">
        <v>1493</v>
      </c>
      <c r="F487" s="230" t="s">
        <v>1494</v>
      </c>
      <c r="G487" s="231" t="s">
        <v>263</v>
      </c>
      <c r="H487" s="232">
        <v>5</v>
      </c>
      <c r="I487" s="233"/>
      <c r="J487" s="234">
        <f>ROUND(I487*H487,2)</f>
        <v>0</v>
      </c>
      <c r="K487" s="235"/>
      <c r="L487" s="45"/>
      <c r="M487" s="236" t="s">
        <v>1</v>
      </c>
      <c r="N487" s="237" t="s">
        <v>38</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1164</v>
      </c>
      <c r="AT487" s="240" t="s">
        <v>243</v>
      </c>
      <c r="AU487" s="240" t="s">
        <v>81</v>
      </c>
      <c r="AY487" s="18" t="s">
        <v>241</v>
      </c>
      <c r="BE487" s="241">
        <f>IF(N487="základní",J487,0)</f>
        <v>0</v>
      </c>
      <c r="BF487" s="241">
        <f>IF(N487="snížená",J487,0)</f>
        <v>0</v>
      </c>
      <c r="BG487" s="241">
        <f>IF(N487="zákl. přenesená",J487,0)</f>
        <v>0</v>
      </c>
      <c r="BH487" s="241">
        <f>IF(N487="sníž. přenesená",J487,0)</f>
        <v>0</v>
      </c>
      <c r="BI487" s="241">
        <f>IF(N487="nulová",J487,0)</f>
        <v>0</v>
      </c>
      <c r="BJ487" s="18" t="s">
        <v>81</v>
      </c>
      <c r="BK487" s="241">
        <f>ROUND(I487*H487,2)</f>
        <v>0</v>
      </c>
      <c r="BL487" s="18" t="s">
        <v>1164</v>
      </c>
      <c r="BM487" s="240" t="s">
        <v>1495</v>
      </c>
    </row>
    <row r="488" s="2" customFormat="1">
      <c r="A488" s="39"/>
      <c r="B488" s="40"/>
      <c r="C488" s="41"/>
      <c r="D488" s="242" t="s">
        <v>248</v>
      </c>
      <c r="E488" s="41"/>
      <c r="F488" s="243" t="s">
        <v>1494</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248</v>
      </c>
      <c r="AU488" s="18" t="s">
        <v>81</v>
      </c>
    </row>
    <row r="489" s="2" customFormat="1" ht="16.5" customHeight="1">
      <c r="A489" s="39"/>
      <c r="B489" s="40"/>
      <c r="C489" s="228" t="s">
        <v>564</v>
      </c>
      <c r="D489" s="228" t="s">
        <v>243</v>
      </c>
      <c r="E489" s="229" t="s">
        <v>1496</v>
      </c>
      <c r="F489" s="230" t="s">
        <v>1497</v>
      </c>
      <c r="G489" s="231" t="s">
        <v>263</v>
      </c>
      <c r="H489" s="232">
        <v>5</v>
      </c>
      <c r="I489" s="233"/>
      <c r="J489" s="234">
        <f>ROUND(I489*H489,2)</f>
        <v>0</v>
      </c>
      <c r="K489" s="235"/>
      <c r="L489" s="45"/>
      <c r="M489" s="236" t="s">
        <v>1</v>
      </c>
      <c r="N489" s="237" t="s">
        <v>38</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1164</v>
      </c>
      <c r="AT489" s="240" t="s">
        <v>243</v>
      </c>
      <c r="AU489" s="240" t="s">
        <v>81</v>
      </c>
      <c r="AY489" s="18" t="s">
        <v>241</v>
      </c>
      <c r="BE489" s="241">
        <f>IF(N489="základní",J489,0)</f>
        <v>0</v>
      </c>
      <c r="BF489" s="241">
        <f>IF(N489="snížená",J489,0)</f>
        <v>0</v>
      </c>
      <c r="BG489" s="241">
        <f>IF(N489="zákl. přenesená",J489,0)</f>
        <v>0</v>
      </c>
      <c r="BH489" s="241">
        <f>IF(N489="sníž. přenesená",J489,0)</f>
        <v>0</v>
      </c>
      <c r="BI489" s="241">
        <f>IF(N489="nulová",J489,0)</f>
        <v>0</v>
      </c>
      <c r="BJ489" s="18" t="s">
        <v>81</v>
      </c>
      <c r="BK489" s="241">
        <f>ROUND(I489*H489,2)</f>
        <v>0</v>
      </c>
      <c r="BL489" s="18" t="s">
        <v>1164</v>
      </c>
      <c r="BM489" s="240" t="s">
        <v>1498</v>
      </c>
    </row>
    <row r="490" s="2" customFormat="1">
      <c r="A490" s="39"/>
      <c r="B490" s="40"/>
      <c r="C490" s="41"/>
      <c r="D490" s="242" t="s">
        <v>248</v>
      </c>
      <c r="E490" s="41"/>
      <c r="F490" s="243" t="s">
        <v>1497</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248</v>
      </c>
      <c r="AU490" s="18" t="s">
        <v>81</v>
      </c>
    </row>
    <row r="491" s="2" customFormat="1" ht="16.5" customHeight="1">
      <c r="A491" s="39"/>
      <c r="B491" s="40"/>
      <c r="C491" s="228" t="s">
        <v>881</v>
      </c>
      <c r="D491" s="228" t="s">
        <v>243</v>
      </c>
      <c r="E491" s="229" t="s">
        <v>1317</v>
      </c>
      <c r="F491" s="230" t="s">
        <v>1318</v>
      </c>
      <c r="G491" s="231" t="s">
        <v>263</v>
      </c>
      <c r="H491" s="232">
        <v>2</v>
      </c>
      <c r="I491" s="233"/>
      <c r="J491" s="234">
        <f>ROUND(I491*H491,2)</f>
        <v>0</v>
      </c>
      <c r="K491" s="235"/>
      <c r="L491" s="45"/>
      <c r="M491" s="236" t="s">
        <v>1</v>
      </c>
      <c r="N491" s="237" t="s">
        <v>38</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1164</v>
      </c>
      <c r="AT491" s="240" t="s">
        <v>243</v>
      </c>
      <c r="AU491" s="240" t="s">
        <v>81</v>
      </c>
      <c r="AY491" s="18" t="s">
        <v>241</v>
      </c>
      <c r="BE491" s="241">
        <f>IF(N491="základní",J491,0)</f>
        <v>0</v>
      </c>
      <c r="BF491" s="241">
        <f>IF(N491="snížená",J491,0)</f>
        <v>0</v>
      </c>
      <c r="BG491" s="241">
        <f>IF(N491="zákl. přenesená",J491,0)</f>
        <v>0</v>
      </c>
      <c r="BH491" s="241">
        <f>IF(N491="sníž. přenesená",J491,0)</f>
        <v>0</v>
      </c>
      <c r="BI491" s="241">
        <f>IF(N491="nulová",J491,0)</f>
        <v>0</v>
      </c>
      <c r="BJ491" s="18" t="s">
        <v>81</v>
      </c>
      <c r="BK491" s="241">
        <f>ROUND(I491*H491,2)</f>
        <v>0</v>
      </c>
      <c r="BL491" s="18" t="s">
        <v>1164</v>
      </c>
      <c r="BM491" s="240" t="s">
        <v>1499</v>
      </c>
    </row>
    <row r="492" s="2" customFormat="1">
      <c r="A492" s="39"/>
      <c r="B492" s="40"/>
      <c r="C492" s="41"/>
      <c r="D492" s="242" t="s">
        <v>248</v>
      </c>
      <c r="E492" s="41"/>
      <c r="F492" s="243" t="s">
        <v>1318</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248</v>
      </c>
      <c r="AU492" s="18" t="s">
        <v>81</v>
      </c>
    </row>
    <row r="493" s="2" customFormat="1" ht="16.5" customHeight="1">
      <c r="A493" s="39"/>
      <c r="B493" s="40"/>
      <c r="C493" s="228" t="s">
        <v>568</v>
      </c>
      <c r="D493" s="228" t="s">
        <v>243</v>
      </c>
      <c r="E493" s="229" t="s">
        <v>1500</v>
      </c>
      <c r="F493" s="230" t="s">
        <v>1501</v>
      </c>
      <c r="G493" s="231" t="s">
        <v>263</v>
      </c>
      <c r="H493" s="232">
        <v>2</v>
      </c>
      <c r="I493" s="233"/>
      <c r="J493" s="234">
        <f>ROUND(I493*H493,2)</f>
        <v>0</v>
      </c>
      <c r="K493" s="235"/>
      <c r="L493" s="45"/>
      <c r="M493" s="236" t="s">
        <v>1</v>
      </c>
      <c r="N493" s="237" t="s">
        <v>38</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1164</v>
      </c>
      <c r="AT493" s="240" t="s">
        <v>243</v>
      </c>
      <c r="AU493" s="240" t="s">
        <v>81</v>
      </c>
      <c r="AY493" s="18" t="s">
        <v>241</v>
      </c>
      <c r="BE493" s="241">
        <f>IF(N493="základní",J493,0)</f>
        <v>0</v>
      </c>
      <c r="BF493" s="241">
        <f>IF(N493="snížená",J493,0)</f>
        <v>0</v>
      </c>
      <c r="BG493" s="241">
        <f>IF(N493="zákl. přenesená",J493,0)</f>
        <v>0</v>
      </c>
      <c r="BH493" s="241">
        <f>IF(N493="sníž. přenesená",J493,0)</f>
        <v>0</v>
      </c>
      <c r="BI493" s="241">
        <f>IF(N493="nulová",J493,0)</f>
        <v>0</v>
      </c>
      <c r="BJ493" s="18" t="s">
        <v>81</v>
      </c>
      <c r="BK493" s="241">
        <f>ROUND(I493*H493,2)</f>
        <v>0</v>
      </c>
      <c r="BL493" s="18" t="s">
        <v>1164</v>
      </c>
      <c r="BM493" s="240" t="s">
        <v>1502</v>
      </c>
    </row>
    <row r="494" s="2" customFormat="1">
      <c r="A494" s="39"/>
      <c r="B494" s="40"/>
      <c r="C494" s="41"/>
      <c r="D494" s="242" t="s">
        <v>248</v>
      </c>
      <c r="E494" s="41"/>
      <c r="F494" s="243" t="s">
        <v>1501</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248</v>
      </c>
      <c r="AU494" s="18" t="s">
        <v>81</v>
      </c>
    </row>
    <row r="495" s="2" customFormat="1" ht="16.5" customHeight="1">
      <c r="A495" s="39"/>
      <c r="B495" s="40"/>
      <c r="C495" s="228" t="s">
        <v>888</v>
      </c>
      <c r="D495" s="228" t="s">
        <v>243</v>
      </c>
      <c r="E495" s="229" t="s">
        <v>1503</v>
      </c>
      <c r="F495" s="230" t="s">
        <v>1504</v>
      </c>
      <c r="G495" s="231" t="s">
        <v>263</v>
      </c>
      <c r="H495" s="232">
        <v>2</v>
      </c>
      <c r="I495" s="233"/>
      <c r="J495" s="234">
        <f>ROUND(I495*H495,2)</f>
        <v>0</v>
      </c>
      <c r="K495" s="235"/>
      <c r="L495" s="45"/>
      <c r="M495" s="236" t="s">
        <v>1</v>
      </c>
      <c r="N495" s="237" t="s">
        <v>38</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1164</v>
      </c>
      <c r="AT495" s="240" t="s">
        <v>243</v>
      </c>
      <c r="AU495" s="240" t="s">
        <v>81</v>
      </c>
      <c r="AY495" s="18" t="s">
        <v>241</v>
      </c>
      <c r="BE495" s="241">
        <f>IF(N495="základní",J495,0)</f>
        <v>0</v>
      </c>
      <c r="BF495" s="241">
        <f>IF(N495="snížená",J495,0)</f>
        <v>0</v>
      </c>
      <c r="BG495" s="241">
        <f>IF(N495="zákl. přenesená",J495,0)</f>
        <v>0</v>
      </c>
      <c r="BH495" s="241">
        <f>IF(N495="sníž. přenesená",J495,0)</f>
        <v>0</v>
      </c>
      <c r="BI495" s="241">
        <f>IF(N495="nulová",J495,0)</f>
        <v>0</v>
      </c>
      <c r="BJ495" s="18" t="s">
        <v>81</v>
      </c>
      <c r="BK495" s="241">
        <f>ROUND(I495*H495,2)</f>
        <v>0</v>
      </c>
      <c r="BL495" s="18" t="s">
        <v>1164</v>
      </c>
      <c r="BM495" s="240" t="s">
        <v>1505</v>
      </c>
    </row>
    <row r="496" s="2" customFormat="1">
      <c r="A496" s="39"/>
      <c r="B496" s="40"/>
      <c r="C496" s="41"/>
      <c r="D496" s="242" t="s">
        <v>248</v>
      </c>
      <c r="E496" s="41"/>
      <c r="F496" s="243" t="s">
        <v>1504</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248</v>
      </c>
      <c r="AU496" s="18" t="s">
        <v>81</v>
      </c>
    </row>
    <row r="497" s="2" customFormat="1" ht="21.75" customHeight="1">
      <c r="A497" s="39"/>
      <c r="B497" s="40"/>
      <c r="C497" s="228" t="s">
        <v>571</v>
      </c>
      <c r="D497" s="228" t="s">
        <v>243</v>
      </c>
      <c r="E497" s="229" t="s">
        <v>1506</v>
      </c>
      <c r="F497" s="230" t="s">
        <v>1507</v>
      </c>
      <c r="G497" s="231" t="s">
        <v>263</v>
      </c>
      <c r="H497" s="232">
        <v>2</v>
      </c>
      <c r="I497" s="233"/>
      <c r="J497" s="234">
        <f>ROUND(I497*H497,2)</f>
        <v>0</v>
      </c>
      <c r="K497" s="235"/>
      <c r="L497" s="45"/>
      <c r="M497" s="236" t="s">
        <v>1</v>
      </c>
      <c r="N497" s="237" t="s">
        <v>38</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1164</v>
      </c>
      <c r="AT497" s="240" t="s">
        <v>243</v>
      </c>
      <c r="AU497" s="240" t="s">
        <v>81</v>
      </c>
      <c r="AY497" s="18" t="s">
        <v>241</v>
      </c>
      <c r="BE497" s="241">
        <f>IF(N497="základní",J497,0)</f>
        <v>0</v>
      </c>
      <c r="BF497" s="241">
        <f>IF(N497="snížená",J497,0)</f>
        <v>0</v>
      </c>
      <c r="BG497" s="241">
        <f>IF(N497="zákl. přenesená",J497,0)</f>
        <v>0</v>
      </c>
      <c r="BH497" s="241">
        <f>IF(N497="sníž. přenesená",J497,0)</f>
        <v>0</v>
      </c>
      <c r="BI497" s="241">
        <f>IF(N497="nulová",J497,0)</f>
        <v>0</v>
      </c>
      <c r="BJ497" s="18" t="s">
        <v>81</v>
      </c>
      <c r="BK497" s="241">
        <f>ROUND(I497*H497,2)</f>
        <v>0</v>
      </c>
      <c r="BL497" s="18" t="s">
        <v>1164</v>
      </c>
      <c r="BM497" s="240" t="s">
        <v>1508</v>
      </c>
    </row>
    <row r="498" s="2" customFormat="1">
      <c r="A498" s="39"/>
      <c r="B498" s="40"/>
      <c r="C498" s="41"/>
      <c r="D498" s="242" t="s">
        <v>248</v>
      </c>
      <c r="E498" s="41"/>
      <c r="F498" s="243" t="s">
        <v>1507</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248</v>
      </c>
      <c r="AU498" s="18" t="s">
        <v>81</v>
      </c>
    </row>
    <row r="499" s="2" customFormat="1" ht="16.5" customHeight="1">
      <c r="A499" s="39"/>
      <c r="B499" s="40"/>
      <c r="C499" s="228" t="s">
        <v>895</v>
      </c>
      <c r="D499" s="228" t="s">
        <v>243</v>
      </c>
      <c r="E499" s="229" t="s">
        <v>1323</v>
      </c>
      <c r="F499" s="230" t="s">
        <v>1324</v>
      </c>
      <c r="G499" s="231" t="s">
        <v>263</v>
      </c>
      <c r="H499" s="232">
        <v>2</v>
      </c>
      <c r="I499" s="233"/>
      <c r="J499" s="234">
        <f>ROUND(I499*H499,2)</f>
        <v>0</v>
      </c>
      <c r="K499" s="235"/>
      <c r="L499" s="45"/>
      <c r="M499" s="236" t="s">
        <v>1</v>
      </c>
      <c r="N499" s="237" t="s">
        <v>38</v>
      </c>
      <c r="O499" s="92"/>
      <c r="P499" s="238">
        <f>O499*H499</f>
        <v>0</v>
      </c>
      <c r="Q499" s="238">
        <v>0</v>
      </c>
      <c r="R499" s="238">
        <f>Q499*H499</f>
        <v>0</v>
      </c>
      <c r="S499" s="238">
        <v>0</v>
      </c>
      <c r="T499" s="239">
        <f>S499*H499</f>
        <v>0</v>
      </c>
      <c r="U499" s="39"/>
      <c r="V499" s="39"/>
      <c r="W499" s="39"/>
      <c r="X499" s="39"/>
      <c r="Y499" s="39"/>
      <c r="Z499" s="39"/>
      <c r="AA499" s="39"/>
      <c r="AB499" s="39"/>
      <c r="AC499" s="39"/>
      <c r="AD499" s="39"/>
      <c r="AE499" s="39"/>
      <c r="AR499" s="240" t="s">
        <v>1164</v>
      </c>
      <c r="AT499" s="240" t="s">
        <v>243</v>
      </c>
      <c r="AU499" s="240" t="s">
        <v>81</v>
      </c>
      <c r="AY499" s="18" t="s">
        <v>241</v>
      </c>
      <c r="BE499" s="241">
        <f>IF(N499="základní",J499,0)</f>
        <v>0</v>
      </c>
      <c r="BF499" s="241">
        <f>IF(N499="snížená",J499,0)</f>
        <v>0</v>
      </c>
      <c r="BG499" s="241">
        <f>IF(N499="zákl. přenesená",J499,0)</f>
        <v>0</v>
      </c>
      <c r="BH499" s="241">
        <f>IF(N499="sníž. přenesená",J499,0)</f>
        <v>0</v>
      </c>
      <c r="BI499" s="241">
        <f>IF(N499="nulová",J499,0)</f>
        <v>0</v>
      </c>
      <c r="BJ499" s="18" t="s">
        <v>81</v>
      </c>
      <c r="BK499" s="241">
        <f>ROUND(I499*H499,2)</f>
        <v>0</v>
      </c>
      <c r="BL499" s="18" t="s">
        <v>1164</v>
      </c>
      <c r="BM499" s="240" t="s">
        <v>1509</v>
      </c>
    </row>
    <row r="500" s="2" customFormat="1">
      <c r="A500" s="39"/>
      <c r="B500" s="40"/>
      <c r="C500" s="41"/>
      <c r="D500" s="242" t="s">
        <v>248</v>
      </c>
      <c r="E500" s="41"/>
      <c r="F500" s="243" t="s">
        <v>1324</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248</v>
      </c>
      <c r="AU500" s="18" t="s">
        <v>81</v>
      </c>
    </row>
    <row r="501" s="2" customFormat="1" ht="62.7" customHeight="1">
      <c r="A501" s="39"/>
      <c r="B501" s="40"/>
      <c r="C501" s="228" t="s">
        <v>575</v>
      </c>
      <c r="D501" s="228" t="s">
        <v>243</v>
      </c>
      <c r="E501" s="229" t="s">
        <v>1015</v>
      </c>
      <c r="F501" s="230" t="s">
        <v>1016</v>
      </c>
      <c r="G501" s="231" t="s">
        <v>263</v>
      </c>
      <c r="H501" s="232">
        <v>4</v>
      </c>
      <c r="I501" s="233"/>
      <c r="J501" s="234">
        <f>ROUND(I501*H501,2)</f>
        <v>0</v>
      </c>
      <c r="K501" s="235"/>
      <c r="L501" s="45"/>
      <c r="M501" s="236" t="s">
        <v>1</v>
      </c>
      <c r="N501" s="237" t="s">
        <v>38</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1164</v>
      </c>
      <c r="AT501" s="240" t="s">
        <v>243</v>
      </c>
      <c r="AU501" s="240" t="s">
        <v>81</v>
      </c>
      <c r="AY501" s="18" t="s">
        <v>241</v>
      </c>
      <c r="BE501" s="241">
        <f>IF(N501="základní",J501,0)</f>
        <v>0</v>
      </c>
      <c r="BF501" s="241">
        <f>IF(N501="snížená",J501,0)</f>
        <v>0</v>
      </c>
      <c r="BG501" s="241">
        <f>IF(N501="zákl. přenesená",J501,0)</f>
        <v>0</v>
      </c>
      <c r="BH501" s="241">
        <f>IF(N501="sníž. přenesená",J501,0)</f>
        <v>0</v>
      </c>
      <c r="BI501" s="241">
        <f>IF(N501="nulová",J501,0)</f>
        <v>0</v>
      </c>
      <c r="BJ501" s="18" t="s">
        <v>81</v>
      </c>
      <c r="BK501" s="241">
        <f>ROUND(I501*H501,2)</f>
        <v>0</v>
      </c>
      <c r="BL501" s="18" t="s">
        <v>1164</v>
      </c>
      <c r="BM501" s="240" t="s">
        <v>1510</v>
      </c>
    </row>
    <row r="502" s="2" customFormat="1">
      <c r="A502" s="39"/>
      <c r="B502" s="40"/>
      <c r="C502" s="41"/>
      <c r="D502" s="242" t="s">
        <v>248</v>
      </c>
      <c r="E502" s="41"/>
      <c r="F502" s="243" t="s">
        <v>1016</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248</v>
      </c>
      <c r="AU502" s="18" t="s">
        <v>81</v>
      </c>
    </row>
    <row r="503" s="2" customFormat="1" ht="55.5" customHeight="1">
      <c r="A503" s="39"/>
      <c r="B503" s="40"/>
      <c r="C503" s="228" t="s">
        <v>902</v>
      </c>
      <c r="D503" s="228" t="s">
        <v>243</v>
      </c>
      <c r="E503" s="229" t="s">
        <v>1018</v>
      </c>
      <c r="F503" s="230" t="s">
        <v>1019</v>
      </c>
      <c r="G503" s="231" t="s">
        <v>563</v>
      </c>
      <c r="H503" s="232">
        <v>3</v>
      </c>
      <c r="I503" s="233"/>
      <c r="J503" s="234">
        <f>ROUND(I503*H503,2)</f>
        <v>0</v>
      </c>
      <c r="K503" s="235"/>
      <c r="L503" s="45"/>
      <c r="M503" s="236" t="s">
        <v>1</v>
      </c>
      <c r="N503" s="237" t="s">
        <v>38</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1164</v>
      </c>
      <c r="AT503" s="240" t="s">
        <v>243</v>
      </c>
      <c r="AU503" s="240" t="s">
        <v>81</v>
      </c>
      <c r="AY503" s="18" t="s">
        <v>241</v>
      </c>
      <c r="BE503" s="241">
        <f>IF(N503="základní",J503,0)</f>
        <v>0</v>
      </c>
      <c r="BF503" s="241">
        <f>IF(N503="snížená",J503,0)</f>
        <v>0</v>
      </c>
      <c r="BG503" s="241">
        <f>IF(N503="zákl. přenesená",J503,0)</f>
        <v>0</v>
      </c>
      <c r="BH503" s="241">
        <f>IF(N503="sníž. přenesená",J503,0)</f>
        <v>0</v>
      </c>
      <c r="BI503" s="241">
        <f>IF(N503="nulová",J503,0)</f>
        <v>0</v>
      </c>
      <c r="BJ503" s="18" t="s">
        <v>81</v>
      </c>
      <c r="BK503" s="241">
        <f>ROUND(I503*H503,2)</f>
        <v>0</v>
      </c>
      <c r="BL503" s="18" t="s">
        <v>1164</v>
      </c>
      <c r="BM503" s="240" t="s">
        <v>1511</v>
      </c>
    </row>
    <row r="504" s="2" customFormat="1">
      <c r="A504" s="39"/>
      <c r="B504" s="40"/>
      <c r="C504" s="41"/>
      <c r="D504" s="242" t="s">
        <v>248</v>
      </c>
      <c r="E504" s="41"/>
      <c r="F504" s="243" t="s">
        <v>1019</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248</v>
      </c>
      <c r="AU504" s="18" t="s">
        <v>81</v>
      </c>
    </row>
    <row r="505" s="2" customFormat="1" ht="24.15" customHeight="1">
      <c r="A505" s="39"/>
      <c r="B505" s="40"/>
      <c r="C505" s="228" t="s">
        <v>578</v>
      </c>
      <c r="D505" s="228" t="s">
        <v>243</v>
      </c>
      <c r="E505" s="229" t="s">
        <v>1512</v>
      </c>
      <c r="F505" s="230" t="s">
        <v>1513</v>
      </c>
      <c r="G505" s="231" t="s">
        <v>263</v>
      </c>
      <c r="H505" s="232">
        <v>1</v>
      </c>
      <c r="I505" s="233"/>
      <c r="J505" s="234">
        <f>ROUND(I505*H505,2)</f>
        <v>0</v>
      </c>
      <c r="K505" s="235"/>
      <c r="L505" s="45"/>
      <c r="M505" s="236" t="s">
        <v>1</v>
      </c>
      <c r="N505" s="237" t="s">
        <v>38</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1164</v>
      </c>
      <c r="AT505" s="240" t="s">
        <v>243</v>
      </c>
      <c r="AU505" s="240" t="s">
        <v>81</v>
      </c>
      <c r="AY505" s="18" t="s">
        <v>241</v>
      </c>
      <c r="BE505" s="241">
        <f>IF(N505="základní",J505,0)</f>
        <v>0</v>
      </c>
      <c r="BF505" s="241">
        <f>IF(N505="snížená",J505,0)</f>
        <v>0</v>
      </c>
      <c r="BG505" s="241">
        <f>IF(N505="zákl. přenesená",J505,0)</f>
        <v>0</v>
      </c>
      <c r="BH505" s="241">
        <f>IF(N505="sníž. přenesená",J505,0)</f>
        <v>0</v>
      </c>
      <c r="BI505" s="241">
        <f>IF(N505="nulová",J505,0)</f>
        <v>0</v>
      </c>
      <c r="BJ505" s="18" t="s">
        <v>81</v>
      </c>
      <c r="BK505" s="241">
        <f>ROUND(I505*H505,2)</f>
        <v>0</v>
      </c>
      <c r="BL505" s="18" t="s">
        <v>1164</v>
      </c>
      <c r="BM505" s="240" t="s">
        <v>1514</v>
      </c>
    </row>
    <row r="506" s="2" customFormat="1">
      <c r="A506" s="39"/>
      <c r="B506" s="40"/>
      <c r="C506" s="41"/>
      <c r="D506" s="242" t="s">
        <v>248</v>
      </c>
      <c r="E506" s="41"/>
      <c r="F506" s="243" t="s">
        <v>1513</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248</v>
      </c>
      <c r="AU506" s="18" t="s">
        <v>81</v>
      </c>
    </row>
    <row r="507" s="2" customFormat="1" ht="37.8" customHeight="1">
      <c r="A507" s="39"/>
      <c r="B507" s="40"/>
      <c r="C507" s="228" t="s">
        <v>909</v>
      </c>
      <c r="D507" s="228" t="s">
        <v>243</v>
      </c>
      <c r="E507" s="229" t="s">
        <v>1028</v>
      </c>
      <c r="F507" s="230" t="s">
        <v>1029</v>
      </c>
      <c r="G507" s="231" t="s">
        <v>1030</v>
      </c>
      <c r="H507" s="258"/>
      <c r="I507" s="233"/>
      <c r="J507" s="234">
        <f>ROUND(I507*H507,2)</f>
        <v>0</v>
      </c>
      <c r="K507" s="235"/>
      <c r="L507" s="45"/>
      <c r="M507" s="236" t="s">
        <v>1</v>
      </c>
      <c r="N507" s="237" t="s">
        <v>38</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247</v>
      </c>
      <c r="AT507" s="240" t="s">
        <v>243</v>
      </c>
      <c r="AU507" s="240" t="s">
        <v>81</v>
      </c>
      <c r="AY507" s="18" t="s">
        <v>241</v>
      </c>
      <c r="BE507" s="241">
        <f>IF(N507="základní",J507,0)</f>
        <v>0</v>
      </c>
      <c r="BF507" s="241">
        <f>IF(N507="snížená",J507,0)</f>
        <v>0</v>
      </c>
      <c r="BG507" s="241">
        <f>IF(N507="zákl. přenesená",J507,0)</f>
        <v>0</v>
      </c>
      <c r="BH507" s="241">
        <f>IF(N507="sníž. přenesená",J507,0)</f>
        <v>0</v>
      </c>
      <c r="BI507" s="241">
        <f>IF(N507="nulová",J507,0)</f>
        <v>0</v>
      </c>
      <c r="BJ507" s="18" t="s">
        <v>81</v>
      </c>
      <c r="BK507" s="241">
        <f>ROUND(I507*H507,2)</f>
        <v>0</v>
      </c>
      <c r="BL507" s="18" t="s">
        <v>247</v>
      </c>
      <c r="BM507" s="240" t="s">
        <v>1515</v>
      </c>
    </row>
    <row r="508" s="2" customFormat="1">
      <c r="A508" s="39"/>
      <c r="B508" s="40"/>
      <c r="C508" s="41"/>
      <c r="D508" s="242" t="s">
        <v>248</v>
      </c>
      <c r="E508" s="41"/>
      <c r="F508" s="243" t="s">
        <v>1029</v>
      </c>
      <c r="G508" s="41"/>
      <c r="H508" s="41"/>
      <c r="I508" s="244"/>
      <c r="J508" s="41"/>
      <c r="K508" s="41"/>
      <c r="L508" s="45"/>
      <c r="M508" s="259"/>
      <c r="N508" s="260"/>
      <c r="O508" s="261"/>
      <c r="P508" s="261"/>
      <c r="Q508" s="261"/>
      <c r="R508" s="261"/>
      <c r="S508" s="261"/>
      <c r="T508" s="262"/>
      <c r="U508" s="39"/>
      <c r="V508" s="39"/>
      <c r="W508" s="39"/>
      <c r="X508" s="39"/>
      <c r="Y508" s="39"/>
      <c r="Z508" s="39"/>
      <c r="AA508" s="39"/>
      <c r="AB508" s="39"/>
      <c r="AC508" s="39"/>
      <c r="AD508" s="39"/>
      <c r="AE508" s="39"/>
      <c r="AT508" s="18" t="s">
        <v>248</v>
      </c>
      <c r="AU508" s="18" t="s">
        <v>81</v>
      </c>
    </row>
    <row r="509" s="2" customFormat="1" ht="6.96" customHeight="1">
      <c r="A509" s="39"/>
      <c r="B509" s="67"/>
      <c r="C509" s="68"/>
      <c r="D509" s="68"/>
      <c r="E509" s="68"/>
      <c r="F509" s="68"/>
      <c r="G509" s="68"/>
      <c r="H509" s="68"/>
      <c r="I509" s="68"/>
      <c r="J509" s="68"/>
      <c r="K509" s="68"/>
      <c r="L509" s="45"/>
      <c r="M509" s="39"/>
      <c r="O509" s="39"/>
      <c r="P509" s="39"/>
      <c r="Q509" s="39"/>
      <c r="R509" s="39"/>
      <c r="S509" s="39"/>
      <c r="T509" s="39"/>
      <c r="U509" s="39"/>
      <c r="V509" s="39"/>
      <c r="W509" s="39"/>
      <c r="X509" s="39"/>
      <c r="Y509" s="39"/>
      <c r="Z509" s="39"/>
      <c r="AA509" s="39"/>
      <c r="AB509" s="39"/>
      <c r="AC509" s="39"/>
      <c r="AD509" s="39"/>
      <c r="AE509" s="39"/>
    </row>
  </sheetData>
  <sheetProtection sheet="1" autoFilter="0" formatColumns="0" formatRows="0" objects="1" scenarios="1" spinCount="100000" saltValue="tKYr0Qru9iw0aQhMVRlyLYGnQrAzqHfc9Eu/QXnJH8/KjK9/+oVN3lxNmV8l9pVBYW0CN067pES9qD7+Y9cuRA==" hashValue="9Y4pc0o9ooD6tZAyJnAmu0R4YSs3JxjbKo8oW/ZuHcifVN5PFh6+b1vKQ6pchS+IbMthKWmbDTTYCQwgnm3tEg==" algorithmName="SHA-512" password="CC35"/>
  <autoFilter ref="C126:K50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1516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ROUND((SUM(BE116:BE142)),  2)</f>
        <v>0</v>
      </c>
      <c r="G33" s="39"/>
      <c r="H33" s="39"/>
      <c r="I33" s="165">
        <v>0.20999999999999999</v>
      </c>
      <c r="J33" s="164">
        <f>ROUND(((SUM(BE116:BE142))*I33),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ROUND((SUM(BF116:BF142)),  2)</f>
        <v>0</v>
      </c>
      <c r="G34" s="39"/>
      <c r="H34" s="39"/>
      <c r="I34" s="165">
        <v>0.14999999999999999</v>
      </c>
      <c r="J34" s="164">
        <f>ROUND(((SUM(BF116:BF142))*I34),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ROUND((SUM(BG116:BG142)),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ROUND((SUM(BH116:BH142)),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ROUND((SUM(BI116:BI142)),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02-01_DDTS - PS 02-01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02-01_DDTS - PS 02-01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SUM(P117:P142)</f>
        <v>0</v>
      </c>
      <c r="Q116" s="105"/>
      <c r="R116" s="209">
        <f>SUM(R117:R142)</f>
        <v>0</v>
      </c>
      <c r="S116" s="105"/>
      <c r="T116" s="210">
        <f>SUM(T117:T142)</f>
        <v>0</v>
      </c>
      <c r="U116" s="39"/>
      <c r="V116" s="39"/>
      <c r="W116" s="39"/>
      <c r="X116" s="39"/>
      <c r="Y116" s="39"/>
      <c r="Z116" s="39"/>
      <c r="AA116" s="39"/>
      <c r="AB116" s="39"/>
      <c r="AC116" s="39"/>
      <c r="AD116" s="39"/>
      <c r="AE116" s="39"/>
      <c r="AT116" s="18" t="s">
        <v>72</v>
      </c>
      <c r="AU116" s="18" t="s">
        <v>212</v>
      </c>
      <c r="BK116" s="211">
        <f>SUM(BK117:BK142)</f>
        <v>0</v>
      </c>
    </row>
    <row r="117" s="2" customFormat="1" ht="24.15" customHeight="1">
      <c r="A117" s="39"/>
      <c r="B117" s="40"/>
      <c r="C117" s="228" t="s">
        <v>81</v>
      </c>
      <c r="D117" s="228" t="s">
        <v>243</v>
      </c>
      <c r="E117" s="229" t="s">
        <v>1517</v>
      </c>
      <c r="F117" s="230" t="s">
        <v>1518</v>
      </c>
      <c r="G117" s="231" t="s">
        <v>263</v>
      </c>
      <c r="H117" s="232">
        <v>9</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1518</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37.8" customHeight="1">
      <c r="A119" s="39"/>
      <c r="B119" s="40"/>
      <c r="C119" s="228" t="s">
        <v>83</v>
      </c>
      <c r="D119" s="228" t="s">
        <v>243</v>
      </c>
      <c r="E119" s="229" t="s">
        <v>1519</v>
      </c>
      <c r="F119" s="230" t="s">
        <v>1520</v>
      </c>
      <c r="G119" s="231" t="s">
        <v>263</v>
      </c>
      <c r="H119" s="232">
        <v>3</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1520</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37.8" customHeight="1">
      <c r="A121" s="39"/>
      <c r="B121" s="40"/>
      <c r="C121" s="228" t="s">
        <v>251</v>
      </c>
      <c r="D121" s="228" t="s">
        <v>243</v>
      </c>
      <c r="E121" s="229" t="s">
        <v>1521</v>
      </c>
      <c r="F121" s="230" t="s">
        <v>1522</v>
      </c>
      <c r="G121" s="231" t="s">
        <v>263</v>
      </c>
      <c r="H121" s="232">
        <v>3</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1522</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37.8" customHeight="1">
      <c r="A123" s="39"/>
      <c r="B123" s="40"/>
      <c r="C123" s="228" t="s">
        <v>247</v>
      </c>
      <c r="D123" s="228" t="s">
        <v>243</v>
      </c>
      <c r="E123" s="229" t="s">
        <v>1523</v>
      </c>
      <c r="F123" s="230" t="s">
        <v>1524</v>
      </c>
      <c r="G123" s="231" t="s">
        <v>263</v>
      </c>
      <c r="H123" s="232">
        <v>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1524</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49.05" customHeight="1">
      <c r="A125" s="39"/>
      <c r="B125" s="40"/>
      <c r="C125" s="228" t="s">
        <v>259</v>
      </c>
      <c r="D125" s="228" t="s">
        <v>243</v>
      </c>
      <c r="E125" s="229" t="s">
        <v>1525</v>
      </c>
      <c r="F125" s="230" t="s">
        <v>1526</v>
      </c>
      <c r="G125" s="231" t="s">
        <v>263</v>
      </c>
      <c r="H125" s="232">
        <v>2</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1526</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44.25" customHeight="1">
      <c r="A127" s="39"/>
      <c r="B127" s="40"/>
      <c r="C127" s="228" t="s">
        <v>254</v>
      </c>
      <c r="D127" s="228" t="s">
        <v>243</v>
      </c>
      <c r="E127" s="229" t="s">
        <v>1527</v>
      </c>
      <c r="F127" s="230" t="s">
        <v>1528</v>
      </c>
      <c r="G127" s="231" t="s">
        <v>263</v>
      </c>
      <c r="H127" s="232">
        <v>2</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1528</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55.5" customHeight="1">
      <c r="A129" s="39"/>
      <c r="B129" s="40"/>
      <c r="C129" s="228" t="s">
        <v>269</v>
      </c>
      <c r="D129" s="228" t="s">
        <v>243</v>
      </c>
      <c r="E129" s="229" t="s">
        <v>1529</v>
      </c>
      <c r="F129" s="230" t="s">
        <v>1530</v>
      </c>
      <c r="G129" s="231" t="s">
        <v>263</v>
      </c>
      <c r="H129" s="232">
        <v>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1530</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55.5" customHeight="1">
      <c r="A131" s="39"/>
      <c r="B131" s="40"/>
      <c r="C131" s="228" t="s">
        <v>258</v>
      </c>
      <c r="D131" s="228" t="s">
        <v>243</v>
      </c>
      <c r="E131" s="229" t="s">
        <v>1531</v>
      </c>
      <c r="F131" s="230" t="s">
        <v>1532</v>
      </c>
      <c r="G131" s="231" t="s">
        <v>263</v>
      </c>
      <c r="H131" s="232">
        <v>2</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1532</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49.05" customHeight="1">
      <c r="A133" s="39"/>
      <c r="B133" s="40"/>
      <c r="C133" s="228" t="s">
        <v>276</v>
      </c>
      <c r="D133" s="228" t="s">
        <v>243</v>
      </c>
      <c r="E133" s="229" t="s">
        <v>1533</v>
      </c>
      <c r="F133" s="230" t="s">
        <v>1534</v>
      </c>
      <c r="G133" s="231" t="s">
        <v>263</v>
      </c>
      <c r="H133" s="232">
        <v>9</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1534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37.8" customHeight="1">
      <c r="A135" s="39"/>
      <c r="B135" s="40"/>
      <c r="C135" s="228" t="s">
        <v>264</v>
      </c>
      <c r="D135" s="228" t="s">
        <v>243</v>
      </c>
      <c r="E135" s="229" t="s">
        <v>1535</v>
      </c>
      <c r="F135" s="230" t="s">
        <v>1536</v>
      </c>
      <c r="G135" s="231" t="s">
        <v>263</v>
      </c>
      <c r="H135" s="232">
        <v>9</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1536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24.15" customHeight="1">
      <c r="A137" s="39"/>
      <c r="B137" s="40"/>
      <c r="C137" s="228" t="s">
        <v>283</v>
      </c>
      <c r="D137" s="228" t="s">
        <v>243</v>
      </c>
      <c r="E137" s="229" t="s">
        <v>1537</v>
      </c>
      <c r="F137" s="230" t="s">
        <v>1538</v>
      </c>
      <c r="G137" s="231" t="s">
        <v>263</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1538</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24.15" customHeight="1">
      <c r="A139" s="39"/>
      <c r="B139" s="40"/>
      <c r="C139" s="228" t="s">
        <v>268</v>
      </c>
      <c r="D139" s="228" t="s">
        <v>243</v>
      </c>
      <c r="E139" s="229" t="s">
        <v>1539</v>
      </c>
      <c r="F139" s="230" t="s">
        <v>1540</v>
      </c>
      <c r="G139" s="231" t="s">
        <v>263</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1540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24.15" customHeight="1">
      <c r="A141" s="39"/>
      <c r="B141" s="40"/>
      <c r="C141" s="228" t="s">
        <v>290</v>
      </c>
      <c r="D141" s="228" t="s">
        <v>243</v>
      </c>
      <c r="E141" s="229" t="s">
        <v>1541</v>
      </c>
      <c r="F141" s="230" t="s">
        <v>1542</v>
      </c>
      <c r="G141" s="231" t="s">
        <v>263</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1542</v>
      </c>
      <c r="G142" s="41"/>
      <c r="H142" s="41"/>
      <c r="I142" s="244"/>
      <c r="J142" s="41"/>
      <c r="K142" s="41"/>
      <c r="L142" s="45"/>
      <c r="M142" s="259"/>
      <c r="N142" s="260"/>
      <c r="O142" s="261"/>
      <c r="P142" s="261"/>
      <c r="Q142" s="261"/>
      <c r="R142" s="261"/>
      <c r="S142" s="261"/>
      <c r="T142" s="262"/>
      <c r="U142" s="39"/>
      <c r="V142" s="39"/>
      <c r="W142" s="39"/>
      <c r="X142" s="39"/>
      <c r="Y142" s="39"/>
      <c r="Z142" s="39"/>
      <c r="AA142" s="39"/>
      <c r="AB142" s="39"/>
      <c r="AC142" s="39"/>
      <c r="AD142" s="39"/>
      <c r="AE142" s="39"/>
      <c r="AT142" s="18" t="s">
        <v>248</v>
      </c>
      <c r="AU142" s="18" t="s">
        <v>73</v>
      </c>
    </row>
    <row r="143" s="2" customFormat="1" ht="6.96" customHeight="1">
      <c r="A143" s="39"/>
      <c r="B143" s="67"/>
      <c r="C143" s="68"/>
      <c r="D143" s="68"/>
      <c r="E143" s="68"/>
      <c r="F143" s="68"/>
      <c r="G143" s="68"/>
      <c r="H143" s="68"/>
      <c r="I143" s="68"/>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Kw+s8HvnI9zSK/FO0LzDdCUyUY0Mg/5rJjdS2SeOL7/It9aOR6nEwRGTI72+rzahscWvb7PkiLLmUj9shLviCA==" hashValue="MvFvyocGhsuJGoJFLXcFPnzkYmSalcCsylNfrodZsfMn4kRVD77+lACcckWqGi9NYJWXl9Ia3CyLFi9XXbU45g==" algorithmName="SHA-512" password="CC35"/>
  <autoFilter ref="C115:K14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1543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ROUND((SUM(BE116:BE156)),  2)</f>
        <v>0</v>
      </c>
      <c r="G33" s="39"/>
      <c r="H33" s="39"/>
      <c r="I33" s="165">
        <v>0.20999999999999999</v>
      </c>
      <c r="J33" s="164">
        <f>ROUND(((SUM(BE116:BE156))*I33),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ROUND((SUM(BF116:BF156)),  2)</f>
        <v>0</v>
      </c>
      <c r="G34" s="39"/>
      <c r="H34" s="39"/>
      <c r="I34" s="165">
        <v>0.14999999999999999</v>
      </c>
      <c r="J34" s="164">
        <f>ROUND(((SUM(BF116:BF156))*I34),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ROUND((SUM(BG116:BG156)),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ROUND((SUM(BH116:BH156)),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ROUND((SUM(BI116:BI156)),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02-02_DDTS - PS 02-02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02-02_DDTS - PS 02-02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SUM(P117:P156)</f>
        <v>0</v>
      </c>
      <c r="Q116" s="105"/>
      <c r="R116" s="209">
        <f>SUM(R117:R156)</f>
        <v>0</v>
      </c>
      <c r="S116" s="105"/>
      <c r="T116" s="210">
        <f>SUM(T117:T156)</f>
        <v>0</v>
      </c>
      <c r="U116" s="39"/>
      <c r="V116" s="39"/>
      <c r="W116" s="39"/>
      <c r="X116" s="39"/>
      <c r="Y116" s="39"/>
      <c r="Z116" s="39"/>
      <c r="AA116" s="39"/>
      <c r="AB116" s="39"/>
      <c r="AC116" s="39"/>
      <c r="AD116" s="39"/>
      <c r="AE116" s="39"/>
      <c r="AT116" s="18" t="s">
        <v>72</v>
      </c>
      <c r="AU116" s="18" t="s">
        <v>212</v>
      </c>
      <c r="BK116" s="211">
        <f>SUM(BK117:BK156)</f>
        <v>0</v>
      </c>
    </row>
    <row r="117" s="2" customFormat="1" ht="44.25" customHeight="1">
      <c r="A117" s="39"/>
      <c r="B117" s="40"/>
      <c r="C117" s="228" t="s">
        <v>81</v>
      </c>
      <c r="D117" s="228" t="s">
        <v>243</v>
      </c>
      <c r="E117" s="229" t="s">
        <v>1544</v>
      </c>
      <c r="F117" s="230" t="s">
        <v>1545</v>
      </c>
      <c r="G117" s="231" t="s">
        <v>263</v>
      </c>
      <c r="H117" s="232">
        <v>1</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1545</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33" customHeight="1">
      <c r="A119" s="39"/>
      <c r="B119" s="40"/>
      <c r="C119" s="228" t="s">
        <v>83</v>
      </c>
      <c r="D119" s="228" t="s">
        <v>243</v>
      </c>
      <c r="E119" s="229" t="s">
        <v>1546</v>
      </c>
      <c r="F119" s="230" t="s">
        <v>1547</v>
      </c>
      <c r="G119" s="231" t="s">
        <v>263</v>
      </c>
      <c r="H119" s="232">
        <v>2</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1547</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24.15" customHeight="1">
      <c r="A121" s="39"/>
      <c r="B121" s="40"/>
      <c r="C121" s="228" t="s">
        <v>251</v>
      </c>
      <c r="D121" s="228" t="s">
        <v>243</v>
      </c>
      <c r="E121" s="229" t="s">
        <v>1517</v>
      </c>
      <c r="F121" s="230" t="s">
        <v>1518</v>
      </c>
      <c r="G121" s="231" t="s">
        <v>263</v>
      </c>
      <c r="H121" s="232">
        <v>8</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1518</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37.8" customHeight="1">
      <c r="A123" s="39"/>
      <c r="B123" s="40"/>
      <c r="C123" s="228" t="s">
        <v>247</v>
      </c>
      <c r="D123" s="228" t="s">
        <v>243</v>
      </c>
      <c r="E123" s="229" t="s">
        <v>1548</v>
      </c>
      <c r="F123" s="230" t="s">
        <v>1549</v>
      </c>
      <c r="G123" s="231" t="s">
        <v>263</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1549</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37.8" customHeight="1">
      <c r="A125" s="39"/>
      <c r="B125" s="40"/>
      <c r="C125" s="228" t="s">
        <v>259</v>
      </c>
      <c r="D125" s="228" t="s">
        <v>243</v>
      </c>
      <c r="E125" s="229" t="s">
        <v>1550</v>
      </c>
      <c r="F125" s="230" t="s">
        <v>1551</v>
      </c>
      <c r="G125" s="231" t="s">
        <v>263</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1551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37.8" customHeight="1">
      <c r="A127" s="39"/>
      <c r="B127" s="40"/>
      <c r="C127" s="228" t="s">
        <v>254</v>
      </c>
      <c r="D127" s="228" t="s">
        <v>243</v>
      </c>
      <c r="E127" s="229" t="s">
        <v>1519</v>
      </c>
      <c r="F127" s="230" t="s">
        <v>1520</v>
      </c>
      <c r="G127" s="231" t="s">
        <v>263</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1520</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37.8" customHeight="1">
      <c r="A129" s="39"/>
      <c r="B129" s="40"/>
      <c r="C129" s="228" t="s">
        <v>269</v>
      </c>
      <c r="D129" s="228" t="s">
        <v>243</v>
      </c>
      <c r="E129" s="229" t="s">
        <v>1521</v>
      </c>
      <c r="F129" s="230" t="s">
        <v>1522</v>
      </c>
      <c r="G129" s="231" t="s">
        <v>263</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1522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37.8" customHeight="1">
      <c r="A131" s="39"/>
      <c r="B131" s="40"/>
      <c r="C131" s="228" t="s">
        <v>258</v>
      </c>
      <c r="D131" s="228" t="s">
        <v>243</v>
      </c>
      <c r="E131" s="229" t="s">
        <v>1523</v>
      </c>
      <c r="F131" s="230" t="s">
        <v>1524</v>
      </c>
      <c r="G131" s="231" t="s">
        <v>263</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1524</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37.8" customHeight="1">
      <c r="A133" s="39"/>
      <c r="B133" s="40"/>
      <c r="C133" s="228" t="s">
        <v>276</v>
      </c>
      <c r="D133" s="228" t="s">
        <v>243</v>
      </c>
      <c r="E133" s="229" t="s">
        <v>1552</v>
      </c>
      <c r="F133" s="230" t="s">
        <v>1553</v>
      </c>
      <c r="G133" s="231" t="s">
        <v>263</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1553</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24.15" customHeight="1">
      <c r="A135" s="39"/>
      <c r="B135" s="40"/>
      <c r="C135" s="228" t="s">
        <v>264</v>
      </c>
      <c r="D135" s="228" t="s">
        <v>243</v>
      </c>
      <c r="E135" s="229" t="s">
        <v>1554</v>
      </c>
      <c r="F135" s="230" t="s">
        <v>1555</v>
      </c>
      <c r="G135" s="231" t="s">
        <v>263</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1555</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24.15" customHeight="1">
      <c r="A137" s="39"/>
      <c r="B137" s="40"/>
      <c r="C137" s="228" t="s">
        <v>283</v>
      </c>
      <c r="D137" s="228" t="s">
        <v>243</v>
      </c>
      <c r="E137" s="229" t="s">
        <v>1556</v>
      </c>
      <c r="F137" s="230" t="s">
        <v>1557</v>
      </c>
      <c r="G137" s="231" t="s">
        <v>263</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1557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49.05" customHeight="1">
      <c r="A139" s="39"/>
      <c r="B139" s="40"/>
      <c r="C139" s="228" t="s">
        <v>268</v>
      </c>
      <c r="D139" s="228" t="s">
        <v>243</v>
      </c>
      <c r="E139" s="229" t="s">
        <v>1525</v>
      </c>
      <c r="F139" s="230" t="s">
        <v>1526</v>
      </c>
      <c r="G139" s="231" t="s">
        <v>263</v>
      </c>
      <c r="H139" s="232">
        <v>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1526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44.25" customHeight="1">
      <c r="A141" s="39"/>
      <c r="B141" s="40"/>
      <c r="C141" s="228" t="s">
        <v>290</v>
      </c>
      <c r="D141" s="228" t="s">
        <v>243</v>
      </c>
      <c r="E141" s="229" t="s">
        <v>1527</v>
      </c>
      <c r="F141" s="230" t="s">
        <v>1528</v>
      </c>
      <c r="G141" s="231" t="s">
        <v>263</v>
      </c>
      <c r="H141" s="232">
        <v>2</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1528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55.5" customHeight="1">
      <c r="A143" s="39"/>
      <c r="B143" s="40"/>
      <c r="C143" s="228" t="s">
        <v>272</v>
      </c>
      <c r="D143" s="228" t="s">
        <v>243</v>
      </c>
      <c r="E143" s="229" t="s">
        <v>1529</v>
      </c>
      <c r="F143" s="230" t="s">
        <v>1530</v>
      </c>
      <c r="G143" s="231" t="s">
        <v>263</v>
      </c>
      <c r="H143" s="232">
        <v>2</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1530</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55.5" customHeight="1">
      <c r="A145" s="39"/>
      <c r="B145" s="40"/>
      <c r="C145" s="228" t="s">
        <v>8</v>
      </c>
      <c r="D145" s="228" t="s">
        <v>243</v>
      </c>
      <c r="E145" s="229" t="s">
        <v>1531</v>
      </c>
      <c r="F145" s="230" t="s">
        <v>1532</v>
      </c>
      <c r="G145" s="231" t="s">
        <v>263</v>
      </c>
      <c r="H145" s="232">
        <v>2</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1532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49.05" customHeight="1">
      <c r="A147" s="39"/>
      <c r="B147" s="40"/>
      <c r="C147" s="228" t="s">
        <v>275</v>
      </c>
      <c r="D147" s="228" t="s">
        <v>243</v>
      </c>
      <c r="E147" s="229" t="s">
        <v>1533</v>
      </c>
      <c r="F147" s="230" t="s">
        <v>1534</v>
      </c>
      <c r="G147" s="231" t="s">
        <v>263</v>
      </c>
      <c r="H147" s="232">
        <v>8</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1534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37.8" customHeight="1">
      <c r="A149" s="39"/>
      <c r="B149" s="40"/>
      <c r="C149" s="228" t="s">
        <v>303</v>
      </c>
      <c r="D149" s="228" t="s">
        <v>243</v>
      </c>
      <c r="E149" s="229" t="s">
        <v>1535</v>
      </c>
      <c r="F149" s="230" t="s">
        <v>1536</v>
      </c>
      <c r="G149" s="231" t="s">
        <v>263</v>
      </c>
      <c r="H149" s="232">
        <v>8</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1536</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24.15" customHeight="1">
      <c r="A151" s="39"/>
      <c r="B151" s="40"/>
      <c r="C151" s="228" t="s">
        <v>279</v>
      </c>
      <c r="D151" s="228" t="s">
        <v>243</v>
      </c>
      <c r="E151" s="229" t="s">
        <v>1537</v>
      </c>
      <c r="F151" s="230" t="s">
        <v>1538</v>
      </c>
      <c r="G151" s="231" t="s">
        <v>263</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1538</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24.15" customHeight="1">
      <c r="A153" s="39"/>
      <c r="B153" s="40"/>
      <c r="C153" s="228" t="s">
        <v>310</v>
      </c>
      <c r="D153" s="228" t="s">
        <v>243</v>
      </c>
      <c r="E153" s="229" t="s">
        <v>1539</v>
      </c>
      <c r="F153" s="230" t="s">
        <v>1540</v>
      </c>
      <c r="G153" s="231" t="s">
        <v>263</v>
      </c>
      <c r="H153" s="232">
        <v>1</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1540</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24.15" customHeight="1">
      <c r="A155" s="39"/>
      <c r="B155" s="40"/>
      <c r="C155" s="228" t="s">
        <v>282</v>
      </c>
      <c r="D155" s="228" t="s">
        <v>243</v>
      </c>
      <c r="E155" s="229" t="s">
        <v>1541</v>
      </c>
      <c r="F155" s="230" t="s">
        <v>1542</v>
      </c>
      <c r="G155" s="231" t="s">
        <v>263</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1542</v>
      </c>
      <c r="G156" s="41"/>
      <c r="H156" s="41"/>
      <c r="I156" s="244"/>
      <c r="J156" s="41"/>
      <c r="K156" s="41"/>
      <c r="L156" s="45"/>
      <c r="M156" s="259"/>
      <c r="N156" s="260"/>
      <c r="O156" s="261"/>
      <c r="P156" s="261"/>
      <c r="Q156" s="261"/>
      <c r="R156" s="261"/>
      <c r="S156" s="261"/>
      <c r="T156" s="262"/>
      <c r="U156" s="39"/>
      <c r="V156" s="39"/>
      <c r="W156" s="39"/>
      <c r="X156" s="39"/>
      <c r="Y156" s="39"/>
      <c r="Z156" s="39"/>
      <c r="AA156" s="39"/>
      <c r="AB156" s="39"/>
      <c r="AC156" s="39"/>
      <c r="AD156" s="39"/>
      <c r="AE156" s="39"/>
      <c r="AT156" s="18" t="s">
        <v>248</v>
      </c>
      <c r="AU156" s="18" t="s">
        <v>73</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2rLBNzWLaYvOvZ7Kc6wV/Mikg5cMxAOEGl4p+xXA30jrlld02RtFLzjvoTB0mmrcK4462To1EXbsn+qaj3DNXA==" hashValue="t6VFNrtOgQObJ8PQT+XAHzcwX+jv7Ovhc5tgVzoBZOYtwQWpKkEM1Rhny7gSuF71bWHeau5q72bozQB5NIvSmw==" algorithmName="SHA-512" password="CC35"/>
  <autoFilter ref="C115:K15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1558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ROUND((SUM(BE116:BE142)),  2)</f>
        <v>0</v>
      </c>
      <c r="G33" s="39"/>
      <c r="H33" s="39"/>
      <c r="I33" s="165">
        <v>0.20999999999999999</v>
      </c>
      <c r="J33" s="164">
        <f>ROUND(((SUM(BE116:BE142))*I33),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ROUND((SUM(BF116:BF142)),  2)</f>
        <v>0</v>
      </c>
      <c r="G34" s="39"/>
      <c r="H34" s="39"/>
      <c r="I34" s="165">
        <v>0.14999999999999999</v>
      </c>
      <c r="J34" s="164">
        <f>ROUND(((SUM(BF116:BF142))*I34),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ROUND((SUM(BG116:BG142)),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ROUND((SUM(BH116:BH142)),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ROUND((SUM(BI116:BI142)),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02-11_MK - PS 02-11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02-11_MK - PS 02-11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SUM(P117:P142)</f>
        <v>0</v>
      </c>
      <c r="Q116" s="105"/>
      <c r="R116" s="209">
        <f>SUM(R117:R142)</f>
        <v>0</v>
      </c>
      <c r="S116" s="105"/>
      <c r="T116" s="210">
        <f>SUM(T117:T142)</f>
        <v>0</v>
      </c>
      <c r="U116" s="39"/>
      <c r="V116" s="39"/>
      <c r="W116" s="39"/>
      <c r="X116" s="39"/>
      <c r="Y116" s="39"/>
      <c r="Z116" s="39"/>
      <c r="AA116" s="39"/>
      <c r="AB116" s="39"/>
      <c r="AC116" s="39"/>
      <c r="AD116" s="39"/>
      <c r="AE116" s="39"/>
      <c r="AT116" s="18" t="s">
        <v>72</v>
      </c>
      <c r="AU116" s="18" t="s">
        <v>212</v>
      </c>
      <c r="BK116" s="211">
        <f>SUM(BK117:BK142)</f>
        <v>0</v>
      </c>
    </row>
    <row r="117" s="2" customFormat="1" ht="24.15" customHeight="1">
      <c r="A117" s="39"/>
      <c r="B117" s="40"/>
      <c r="C117" s="228" t="s">
        <v>81</v>
      </c>
      <c r="D117" s="228" t="s">
        <v>243</v>
      </c>
      <c r="E117" s="229" t="s">
        <v>1559</v>
      </c>
      <c r="F117" s="230" t="s">
        <v>1560</v>
      </c>
      <c r="G117" s="231" t="s">
        <v>257</v>
      </c>
      <c r="H117" s="232">
        <v>2.8599999999999999</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1560</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24.15" customHeight="1">
      <c r="A119" s="39"/>
      <c r="B119" s="40"/>
      <c r="C119" s="228" t="s">
        <v>83</v>
      </c>
      <c r="D119" s="228" t="s">
        <v>243</v>
      </c>
      <c r="E119" s="229" t="s">
        <v>1561</v>
      </c>
      <c r="F119" s="230" t="s">
        <v>1562</v>
      </c>
      <c r="G119" s="231" t="s">
        <v>257</v>
      </c>
      <c r="H119" s="232">
        <v>1.4299999999999999</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1562</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24.15" customHeight="1">
      <c r="A121" s="39"/>
      <c r="B121" s="40"/>
      <c r="C121" s="228" t="s">
        <v>251</v>
      </c>
      <c r="D121" s="228" t="s">
        <v>243</v>
      </c>
      <c r="E121" s="229" t="s">
        <v>1563</v>
      </c>
      <c r="F121" s="230" t="s">
        <v>1564</v>
      </c>
      <c r="G121" s="231" t="s">
        <v>246</v>
      </c>
      <c r="H121" s="232">
        <v>1.2869999999999999</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1564</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24.15" customHeight="1">
      <c r="A123" s="39"/>
      <c r="B123" s="40"/>
      <c r="C123" s="228" t="s">
        <v>247</v>
      </c>
      <c r="D123" s="228" t="s">
        <v>243</v>
      </c>
      <c r="E123" s="229" t="s">
        <v>528</v>
      </c>
      <c r="F123" s="230" t="s">
        <v>529</v>
      </c>
      <c r="G123" s="231" t="s">
        <v>246</v>
      </c>
      <c r="H123" s="232">
        <v>1.673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529</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24.15" customHeight="1">
      <c r="A125" s="39"/>
      <c r="B125" s="40"/>
      <c r="C125" s="228" t="s">
        <v>259</v>
      </c>
      <c r="D125" s="228" t="s">
        <v>243</v>
      </c>
      <c r="E125" s="229" t="s">
        <v>1565</v>
      </c>
      <c r="F125" s="230" t="s">
        <v>1566</v>
      </c>
      <c r="G125" s="231" t="s">
        <v>246</v>
      </c>
      <c r="H125" s="232">
        <v>0.38600000000000001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1566</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21.75" customHeight="1">
      <c r="A127" s="39"/>
      <c r="B127" s="40"/>
      <c r="C127" s="228" t="s">
        <v>254</v>
      </c>
      <c r="D127" s="228" t="s">
        <v>243</v>
      </c>
      <c r="E127" s="229" t="s">
        <v>1567</v>
      </c>
      <c r="F127" s="230" t="s">
        <v>1568</v>
      </c>
      <c r="G127" s="231" t="s">
        <v>246</v>
      </c>
      <c r="H127" s="232">
        <v>0.51500000000000001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1568</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37.8" customHeight="1">
      <c r="A129" s="39"/>
      <c r="B129" s="40"/>
      <c r="C129" s="228" t="s">
        <v>269</v>
      </c>
      <c r="D129" s="228" t="s">
        <v>243</v>
      </c>
      <c r="E129" s="229" t="s">
        <v>1569</v>
      </c>
      <c r="F129" s="230" t="s">
        <v>1570</v>
      </c>
      <c r="G129" s="231" t="s">
        <v>263</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1570</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37.8" customHeight="1">
      <c r="A131" s="39"/>
      <c r="B131" s="40"/>
      <c r="C131" s="228" t="s">
        <v>258</v>
      </c>
      <c r="D131" s="228" t="s">
        <v>243</v>
      </c>
      <c r="E131" s="229" t="s">
        <v>1571</v>
      </c>
      <c r="F131" s="230" t="s">
        <v>1572</v>
      </c>
      <c r="G131" s="231" t="s">
        <v>263</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1572</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24.15" customHeight="1">
      <c r="A133" s="39"/>
      <c r="B133" s="40"/>
      <c r="C133" s="228" t="s">
        <v>276</v>
      </c>
      <c r="D133" s="228" t="s">
        <v>243</v>
      </c>
      <c r="E133" s="229" t="s">
        <v>1573</v>
      </c>
      <c r="F133" s="230" t="s">
        <v>1574</v>
      </c>
      <c r="G133" s="231" t="s">
        <v>263</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1574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16.5" customHeight="1">
      <c r="A135" s="39"/>
      <c r="B135" s="40"/>
      <c r="C135" s="228" t="s">
        <v>264</v>
      </c>
      <c r="D135" s="228" t="s">
        <v>243</v>
      </c>
      <c r="E135" s="229" t="s">
        <v>1575</v>
      </c>
      <c r="F135" s="230" t="s">
        <v>1576</v>
      </c>
      <c r="G135" s="231" t="s">
        <v>263</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1576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33" customHeight="1">
      <c r="A137" s="39"/>
      <c r="B137" s="40"/>
      <c r="C137" s="228" t="s">
        <v>283</v>
      </c>
      <c r="D137" s="228" t="s">
        <v>243</v>
      </c>
      <c r="E137" s="229" t="s">
        <v>1577</v>
      </c>
      <c r="F137" s="230" t="s">
        <v>1578</v>
      </c>
      <c r="G137" s="231" t="s">
        <v>263</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1578</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24.15" customHeight="1">
      <c r="A139" s="39"/>
      <c r="B139" s="40"/>
      <c r="C139" s="228" t="s">
        <v>268</v>
      </c>
      <c r="D139" s="228" t="s">
        <v>243</v>
      </c>
      <c r="E139" s="229" t="s">
        <v>1579</v>
      </c>
      <c r="F139" s="230" t="s">
        <v>1580</v>
      </c>
      <c r="G139" s="231" t="s">
        <v>263</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1580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16.5" customHeight="1">
      <c r="A141" s="39"/>
      <c r="B141" s="40"/>
      <c r="C141" s="228" t="s">
        <v>290</v>
      </c>
      <c r="D141" s="228" t="s">
        <v>243</v>
      </c>
      <c r="E141" s="229" t="s">
        <v>1581</v>
      </c>
      <c r="F141" s="230" t="s">
        <v>1582</v>
      </c>
      <c r="G141" s="231" t="s">
        <v>263</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1582</v>
      </c>
      <c r="G142" s="41"/>
      <c r="H142" s="41"/>
      <c r="I142" s="244"/>
      <c r="J142" s="41"/>
      <c r="K142" s="41"/>
      <c r="L142" s="45"/>
      <c r="M142" s="259"/>
      <c r="N142" s="260"/>
      <c r="O142" s="261"/>
      <c r="P142" s="261"/>
      <c r="Q142" s="261"/>
      <c r="R142" s="261"/>
      <c r="S142" s="261"/>
      <c r="T142" s="262"/>
      <c r="U142" s="39"/>
      <c r="V142" s="39"/>
      <c r="W142" s="39"/>
      <c r="X142" s="39"/>
      <c r="Y142" s="39"/>
      <c r="Z142" s="39"/>
      <c r="AA142" s="39"/>
      <c r="AB142" s="39"/>
      <c r="AC142" s="39"/>
      <c r="AD142" s="39"/>
      <c r="AE142" s="39"/>
      <c r="AT142" s="18" t="s">
        <v>248</v>
      </c>
      <c r="AU142" s="18" t="s">
        <v>73</v>
      </c>
    </row>
    <row r="143" s="2" customFormat="1" ht="6.96" customHeight="1">
      <c r="A143" s="39"/>
      <c r="B143" s="67"/>
      <c r="C143" s="68"/>
      <c r="D143" s="68"/>
      <c r="E143" s="68"/>
      <c r="F143" s="68"/>
      <c r="G143" s="68"/>
      <c r="H143" s="68"/>
      <c r="I143" s="68"/>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lZT0PB2OV/n8UBQLm/M6ntm6uKr12g5liX1A3+UkxGlGdSMXWIpEEhdK45hPT5MlJtj0T1ga8IAsaSFrgKFiDg==" hashValue="NcHIPU6TMiptrkM3MqK0X85ja5Abkx6F3blihMVA/un7ReoMgS/bJMfQHQUsPAtolLGPlvtdXE5Dc+xFKecX3g==" algorithmName="SHA-512" password="CC35"/>
  <autoFilter ref="C115:K14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1583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ROUND((SUM(BE116:BE255)),  2)</f>
        <v>0</v>
      </c>
      <c r="G33" s="39"/>
      <c r="H33" s="39"/>
      <c r="I33" s="165">
        <v>0.20999999999999999</v>
      </c>
      <c r="J33" s="164">
        <f>ROUND(((SUM(BE116:BE255))*I33),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ROUND((SUM(BF116:BF255)),  2)</f>
        <v>0</v>
      </c>
      <c r="G34" s="39"/>
      <c r="H34" s="39"/>
      <c r="I34" s="165">
        <v>0.14999999999999999</v>
      </c>
      <c r="J34" s="164">
        <f>ROUND(((SUM(BF116:BF255))*I34),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ROUND((SUM(BG116:BG255)),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ROUND((SUM(BH116:BH255)),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ROUND((SUM(BI116:BI255)),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02-12_MK - PS 02-12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02-12_MK - PS 02-12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SUM(P117:P255)</f>
        <v>0</v>
      </c>
      <c r="Q116" s="105"/>
      <c r="R116" s="209">
        <f>SUM(R117:R255)</f>
        <v>0</v>
      </c>
      <c r="S116" s="105"/>
      <c r="T116" s="210">
        <f>SUM(T117:T255)</f>
        <v>0</v>
      </c>
      <c r="U116" s="39"/>
      <c r="V116" s="39"/>
      <c r="W116" s="39"/>
      <c r="X116" s="39"/>
      <c r="Y116" s="39"/>
      <c r="Z116" s="39"/>
      <c r="AA116" s="39"/>
      <c r="AB116" s="39"/>
      <c r="AC116" s="39"/>
      <c r="AD116" s="39"/>
      <c r="AE116" s="39"/>
      <c r="AT116" s="18" t="s">
        <v>72</v>
      </c>
      <c r="AU116" s="18" t="s">
        <v>212</v>
      </c>
      <c r="BK116" s="211">
        <f>SUM(BK117:BK255)</f>
        <v>0</v>
      </c>
    </row>
    <row r="117" s="2" customFormat="1" ht="24.15" customHeight="1">
      <c r="A117" s="39"/>
      <c r="B117" s="40"/>
      <c r="C117" s="228" t="s">
        <v>81</v>
      </c>
      <c r="D117" s="228" t="s">
        <v>243</v>
      </c>
      <c r="E117" s="229" t="s">
        <v>1563</v>
      </c>
      <c r="F117" s="230" t="s">
        <v>1564</v>
      </c>
      <c r="G117" s="231" t="s">
        <v>246</v>
      </c>
      <c r="H117" s="232">
        <v>5.3609999999999998</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1564</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13" customFormat="1">
      <c r="A119" s="13"/>
      <c r="B119" s="263"/>
      <c r="C119" s="264"/>
      <c r="D119" s="242" t="s">
        <v>1584</v>
      </c>
      <c r="E119" s="265" t="s">
        <v>1</v>
      </c>
      <c r="F119" s="266" t="s">
        <v>1585</v>
      </c>
      <c r="G119" s="264"/>
      <c r="H119" s="267">
        <v>5.3609999999999998</v>
      </c>
      <c r="I119" s="268"/>
      <c r="J119" s="264"/>
      <c r="K119" s="264"/>
      <c r="L119" s="269"/>
      <c r="M119" s="270"/>
      <c r="N119" s="271"/>
      <c r="O119" s="271"/>
      <c r="P119" s="271"/>
      <c r="Q119" s="271"/>
      <c r="R119" s="271"/>
      <c r="S119" s="271"/>
      <c r="T119" s="272"/>
      <c r="U119" s="13"/>
      <c r="V119" s="13"/>
      <c r="W119" s="13"/>
      <c r="X119" s="13"/>
      <c r="Y119" s="13"/>
      <c r="Z119" s="13"/>
      <c r="AA119" s="13"/>
      <c r="AB119" s="13"/>
      <c r="AC119" s="13"/>
      <c r="AD119" s="13"/>
      <c r="AE119" s="13"/>
      <c r="AT119" s="273" t="s">
        <v>1584</v>
      </c>
      <c r="AU119" s="273" t="s">
        <v>73</v>
      </c>
      <c r="AV119" s="13" t="s">
        <v>83</v>
      </c>
      <c r="AW119" s="13" t="s">
        <v>30</v>
      </c>
      <c r="AX119" s="13" t="s">
        <v>81</v>
      </c>
      <c r="AY119" s="273" t="s">
        <v>241</v>
      </c>
    </row>
    <row r="120" s="2" customFormat="1" ht="24.15" customHeight="1">
      <c r="A120" s="39"/>
      <c r="B120" s="40"/>
      <c r="C120" s="228" t="s">
        <v>83</v>
      </c>
      <c r="D120" s="228" t="s">
        <v>243</v>
      </c>
      <c r="E120" s="229" t="s">
        <v>528</v>
      </c>
      <c r="F120" s="230" t="s">
        <v>529</v>
      </c>
      <c r="G120" s="231" t="s">
        <v>246</v>
      </c>
      <c r="H120" s="232">
        <v>9.3849999999999998</v>
      </c>
      <c r="I120" s="233"/>
      <c r="J120" s="234">
        <f>ROUND(I120*H120,2)</f>
        <v>0</v>
      </c>
      <c r="K120" s="235"/>
      <c r="L120" s="45"/>
      <c r="M120" s="236" t="s">
        <v>1</v>
      </c>
      <c r="N120" s="237" t="s">
        <v>38</v>
      </c>
      <c r="O120" s="92"/>
      <c r="P120" s="238">
        <f>O120*H120</f>
        <v>0</v>
      </c>
      <c r="Q120" s="238">
        <v>0</v>
      </c>
      <c r="R120" s="238">
        <f>Q120*H120</f>
        <v>0</v>
      </c>
      <c r="S120" s="238">
        <v>0</v>
      </c>
      <c r="T120" s="239">
        <f>S120*H120</f>
        <v>0</v>
      </c>
      <c r="U120" s="39"/>
      <c r="V120" s="39"/>
      <c r="W120" s="39"/>
      <c r="X120" s="39"/>
      <c r="Y120" s="39"/>
      <c r="Z120" s="39"/>
      <c r="AA120" s="39"/>
      <c r="AB120" s="39"/>
      <c r="AC120" s="39"/>
      <c r="AD120" s="39"/>
      <c r="AE120" s="39"/>
      <c r="AR120" s="240" t="s">
        <v>247</v>
      </c>
      <c r="AT120" s="240" t="s">
        <v>243</v>
      </c>
      <c r="AU120" s="240" t="s">
        <v>73</v>
      </c>
      <c r="AY120" s="18" t="s">
        <v>241</v>
      </c>
      <c r="BE120" s="241">
        <f>IF(N120="základní",J120,0)</f>
        <v>0</v>
      </c>
      <c r="BF120" s="241">
        <f>IF(N120="snížená",J120,0)</f>
        <v>0</v>
      </c>
      <c r="BG120" s="241">
        <f>IF(N120="zákl. přenesená",J120,0)</f>
        <v>0</v>
      </c>
      <c r="BH120" s="241">
        <f>IF(N120="sníž. přenesená",J120,0)</f>
        <v>0</v>
      </c>
      <c r="BI120" s="241">
        <f>IF(N120="nulová",J120,0)</f>
        <v>0</v>
      </c>
      <c r="BJ120" s="18" t="s">
        <v>81</v>
      </c>
      <c r="BK120" s="241">
        <f>ROUND(I120*H120,2)</f>
        <v>0</v>
      </c>
      <c r="BL120" s="18" t="s">
        <v>247</v>
      </c>
      <c r="BM120" s="240" t="s">
        <v>247</v>
      </c>
    </row>
    <row r="121" s="2" customFormat="1">
      <c r="A121" s="39"/>
      <c r="B121" s="40"/>
      <c r="C121" s="41"/>
      <c r="D121" s="242" t="s">
        <v>248</v>
      </c>
      <c r="E121" s="41"/>
      <c r="F121" s="243" t="s">
        <v>529</v>
      </c>
      <c r="G121" s="41"/>
      <c r="H121" s="41"/>
      <c r="I121" s="244"/>
      <c r="J121" s="41"/>
      <c r="K121" s="41"/>
      <c r="L121" s="45"/>
      <c r="M121" s="245"/>
      <c r="N121" s="246"/>
      <c r="O121" s="92"/>
      <c r="P121" s="92"/>
      <c r="Q121" s="92"/>
      <c r="R121" s="92"/>
      <c r="S121" s="92"/>
      <c r="T121" s="93"/>
      <c r="U121" s="39"/>
      <c r="V121" s="39"/>
      <c r="W121" s="39"/>
      <c r="X121" s="39"/>
      <c r="Y121" s="39"/>
      <c r="Z121" s="39"/>
      <c r="AA121" s="39"/>
      <c r="AB121" s="39"/>
      <c r="AC121" s="39"/>
      <c r="AD121" s="39"/>
      <c r="AE121" s="39"/>
      <c r="AT121" s="18" t="s">
        <v>248</v>
      </c>
      <c r="AU121" s="18" t="s">
        <v>73</v>
      </c>
    </row>
    <row r="122" s="2" customFormat="1" ht="24.15" customHeight="1">
      <c r="A122" s="39"/>
      <c r="B122" s="40"/>
      <c r="C122" s="228" t="s">
        <v>251</v>
      </c>
      <c r="D122" s="228" t="s">
        <v>243</v>
      </c>
      <c r="E122" s="229" t="s">
        <v>1565</v>
      </c>
      <c r="F122" s="230" t="s">
        <v>1566</v>
      </c>
      <c r="G122" s="231" t="s">
        <v>246</v>
      </c>
      <c r="H122" s="232">
        <v>4.024</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73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254</v>
      </c>
    </row>
    <row r="123" s="2" customFormat="1">
      <c r="A123" s="39"/>
      <c r="B123" s="40"/>
      <c r="C123" s="41"/>
      <c r="D123" s="242" t="s">
        <v>248</v>
      </c>
      <c r="E123" s="41"/>
      <c r="F123" s="243" t="s">
        <v>1566</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73</v>
      </c>
    </row>
    <row r="124" s="2" customFormat="1" ht="21.75" customHeight="1">
      <c r="A124" s="39"/>
      <c r="B124" s="40"/>
      <c r="C124" s="228" t="s">
        <v>247</v>
      </c>
      <c r="D124" s="228" t="s">
        <v>243</v>
      </c>
      <c r="E124" s="229" t="s">
        <v>1567</v>
      </c>
      <c r="F124" s="230" t="s">
        <v>1568</v>
      </c>
      <c r="G124" s="231" t="s">
        <v>246</v>
      </c>
      <c r="H124" s="232">
        <v>0.59099999999999997</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247</v>
      </c>
      <c r="AT124" s="240" t="s">
        <v>243</v>
      </c>
      <c r="AU124" s="240" t="s">
        <v>73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258</v>
      </c>
    </row>
    <row r="125" s="2" customFormat="1">
      <c r="A125" s="39"/>
      <c r="B125" s="40"/>
      <c r="C125" s="41"/>
      <c r="D125" s="242" t="s">
        <v>248</v>
      </c>
      <c r="E125" s="41"/>
      <c r="F125" s="243" t="s">
        <v>1568</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73</v>
      </c>
    </row>
    <row r="126" s="2" customFormat="1" ht="24.15" customHeight="1">
      <c r="A126" s="39"/>
      <c r="B126" s="40"/>
      <c r="C126" s="228" t="s">
        <v>259</v>
      </c>
      <c r="D126" s="228" t="s">
        <v>243</v>
      </c>
      <c r="E126" s="229" t="s">
        <v>1586</v>
      </c>
      <c r="F126" s="230" t="s">
        <v>1587</v>
      </c>
      <c r="G126" s="231" t="s">
        <v>246</v>
      </c>
      <c r="H126" s="232">
        <v>2.125</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73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264</v>
      </c>
    </row>
    <row r="127" s="2" customFormat="1">
      <c r="A127" s="39"/>
      <c r="B127" s="40"/>
      <c r="C127" s="41"/>
      <c r="D127" s="242" t="s">
        <v>248</v>
      </c>
      <c r="E127" s="41"/>
      <c r="F127" s="243" t="s">
        <v>1587</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73</v>
      </c>
    </row>
    <row r="128" s="2" customFormat="1" ht="37.8" customHeight="1">
      <c r="A128" s="39"/>
      <c r="B128" s="40"/>
      <c r="C128" s="228" t="s">
        <v>254</v>
      </c>
      <c r="D128" s="228" t="s">
        <v>243</v>
      </c>
      <c r="E128" s="229" t="s">
        <v>1569</v>
      </c>
      <c r="F128" s="230" t="s">
        <v>1570</v>
      </c>
      <c r="G128" s="231" t="s">
        <v>263</v>
      </c>
      <c r="H128" s="232">
        <v>4</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73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268</v>
      </c>
    </row>
    <row r="129" s="2" customFormat="1">
      <c r="A129" s="39"/>
      <c r="B129" s="40"/>
      <c r="C129" s="41"/>
      <c r="D129" s="242" t="s">
        <v>248</v>
      </c>
      <c r="E129" s="41"/>
      <c r="F129" s="243" t="s">
        <v>1570</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73</v>
      </c>
    </row>
    <row r="130" s="2" customFormat="1" ht="37.8" customHeight="1">
      <c r="A130" s="39"/>
      <c r="B130" s="40"/>
      <c r="C130" s="228" t="s">
        <v>269</v>
      </c>
      <c r="D130" s="228" t="s">
        <v>243</v>
      </c>
      <c r="E130" s="229" t="s">
        <v>1571</v>
      </c>
      <c r="F130" s="230" t="s">
        <v>1572</v>
      </c>
      <c r="G130" s="231" t="s">
        <v>263</v>
      </c>
      <c r="H130" s="232">
        <v>4</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73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272</v>
      </c>
    </row>
    <row r="131" s="2" customFormat="1">
      <c r="A131" s="39"/>
      <c r="B131" s="40"/>
      <c r="C131" s="41"/>
      <c r="D131" s="242" t="s">
        <v>248</v>
      </c>
      <c r="E131" s="41"/>
      <c r="F131" s="243" t="s">
        <v>1572</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73</v>
      </c>
    </row>
    <row r="132" s="2" customFormat="1" ht="24.15" customHeight="1">
      <c r="A132" s="39"/>
      <c r="B132" s="40"/>
      <c r="C132" s="228" t="s">
        <v>258</v>
      </c>
      <c r="D132" s="228" t="s">
        <v>243</v>
      </c>
      <c r="E132" s="229" t="s">
        <v>1588</v>
      </c>
      <c r="F132" s="230" t="s">
        <v>1589</v>
      </c>
      <c r="G132" s="231" t="s">
        <v>267</v>
      </c>
      <c r="H132" s="232">
        <v>60</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73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275</v>
      </c>
    </row>
    <row r="133" s="2" customFormat="1">
      <c r="A133" s="39"/>
      <c r="B133" s="40"/>
      <c r="C133" s="41"/>
      <c r="D133" s="242" t="s">
        <v>248</v>
      </c>
      <c r="E133" s="41"/>
      <c r="F133" s="243" t="s">
        <v>1589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73</v>
      </c>
    </row>
    <row r="134" s="2" customFormat="1" ht="33" customHeight="1">
      <c r="A134" s="39"/>
      <c r="B134" s="40"/>
      <c r="C134" s="228" t="s">
        <v>276</v>
      </c>
      <c r="D134" s="228" t="s">
        <v>243</v>
      </c>
      <c r="E134" s="229" t="s">
        <v>1590</v>
      </c>
      <c r="F134" s="230" t="s">
        <v>1591</v>
      </c>
      <c r="G134" s="231" t="s">
        <v>267</v>
      </c>
      <c r="H134" s="232">
        <v>460</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73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279</v>
      </c>
    </row>
    <row r="135" s="2" customFormat="1">
      <c r="A135" s="39"/>
      <c r="B135" s="40"/>
      <c r="C135" s="41"/>
      <c r="D135" s="242" t="s">
        <v>248</v>
      </c>
      <c r="E135" s="41"/>
      <c r="F135" s="243" t="s">
        <v>1591</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73</v>
      </c>
    </row>
    <row r="136" s="2" customFormat="1" ht="16.5" customHeight="1">
      <c r="A136" s="39"/>
      <c r="B136" s="40"/>
      <c r="C136" s="228" t="s">
        <v>264</v>
      </c>
      <c r="D136" s="228" t="s">
        <v>243</v>
      </c>
      <c r="E136" s="229" t="s">
        <v>1592</v>
      </c>
      <c r="F136" s="230" t="s">
        <v>1593</v>
      </c>
      <c r="G136" s="231" t="s">
        <v>267</v>
      </c>
      <c r="H136" s="232">
        <v>520</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247</v>
      </c>
      <c r="AT136" s="240" t="s">
        <v>243</v>
      </c>
      <c r="AU136" s="240" t="s">
        <v>73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282</v>
      </c>
    </row>
    <row r="137" s="2" customFormat="1">
      <c r="A137" s="39"/>
      <c r="B137" s="40"/>
      <c r="C137" s="41"/>
      <c r="D137" s="242" t="s">
        <v>248</v>
      </c>
      <c r="E137" s="41"/>
      <c r="F137" s="243" t="s">
        <v>1593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73</v>
      </c>
    </row>
    <row r="138" s="2" customFormat="1" ht="37.8" customHeight="1">
      <c r="A138" s="39"/>
      <c r="B138" s="40"/>
      <c r="C138" s="228" t="s">
        <v>283</v>
      </c>
      <c r="D138" s="228" t="s">
        <v>243</v>
      </c>
      <c r="E138" s="229" t="s">
        <v>1195</v>
      </c>
      <c r="F138" s="230" t="s">
        <v>1196</v>
      </c>
      <c r="G138" s="231" t="s">
        <v>263</v>
      </c>
      <c r="H138" s="232">
        <v>7</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247</v>
      </c>
      <c r="AT138" s="240" t="s">
        <v>243</v>
      </c>
      <c r="AU138" s="240" t="s">
        <v>73</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286</v>
      </c>
    </row>
    <row r="139" s="2" customFormat="1">
      <c r="A139" s="39"/>
      <c r="B139" s="40"/>
      <c r="C139" s="41"/>
      <c r="D139" s="242" t="s">
        <v>248</v>
      </c>
      <c r="E139" s="41"/>
      <c r="F139" s="243" t="s">
        <v>1196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73</v>
      </c>
    </row>
    <row r="140" s="2" customFormat="1" ht="16.5" customHeight="1">
      <c r="A140" s="39"/>
      <c r="B140" s="40"/>
      <c r="C140" s="228" t="s">
        <v>268</v>
      </c>
      <c r="D140" s="228" t="s">
        <v>243</v>
      </c>
      <c r="E140" s="229" t="s">
        <v>1594</v>
      </c>
      <c r="F140" s="230" t="s">
        <v>1595</v>
      </c>
      <c r="G140" s="231" t="s">
        <v>263</v>
      </c>
      <c r="H140" s="232">
        <v>3</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247</v>
      </c>
      <c r="AT140" s="240" t="s">
        <v>243</v>
      </c>
      <c r="AU140" s="240" t="s">
        <v>73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289</v>
      </c>
    </row>
    <row r="141" s="2" customFormat="1">
      <c r="A141" s="39"/>
      <c r="B141" s="40"/>
      <c r="C141" s="41"/>
      <c r="D141" s="242" t="s">
        <v>248</v>
      </c>
      <c r="E141" s="41"/>
      <c r="F141" s="243" t="s">
        <v>1595</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73</v>
      </c>
    </row>
    <row r="142" s="2" customFormat="1" ht="21.75" customHeight="1">
      <c r="A142" s="39"/>
      <c r="B142" s="40"/>
      <c r="C142" s="228" t="s">
        <v>290</v>
      </c>
      <c r="D142" s="228" t="s">
        <v>243</v>
      </c>
      <c r="E142" s="229" t="s">
        <v>1596</v>
      </c>
      <c r="F142" s="230" t="s">
        <v>1597</v>
      </c>
      <c r="G142" s="231" t="s">
        <v>263</v>
      </c>
      <c r="H142" s="232">
        <v>1</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247</v>
      </c>
      <c r="AT142" s="240" t="s">
        <v>243</v>
      </c>
      <c r="AU142" s="240" t="s">
        <v>73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293</v>
      </c>
    </row>
    <row r="143" s="2" customFormat="1">
      <c r="A143" s="39"/>
      <c r="B143" s="40"/>
      <c r="C143" s="41"/>
      <c r="D143" s="242" t="s">
        <v>248</v>
      </c>
      <c r="E143" s="41"/>
      <c r="F143" s="243" t="s">
        <v>1597</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73</v>
      </c>
    </row>
    <row r="144" s="2" customFormat="1" ht="24.15" customHeight="1">
      <c r="A144" s="39"/>
      <c r="B144" s="40"/>
      <c r="C144" s="228" t="s">
        <v>272</v>
      </c>
      <c r="D144" s="228" t="s">
        <v>243</v>
      </c>
      <c r="E144" s="229" t="s">
        <v>1598</v>
      </c>
      <c r="F144" s="230" t="s">
        <v>1599</v>
      </c>
      <c r="G144" s="231" t="s">
        <v>267</v>
      </c>
      <c r="H144" s="232">
        <v>740</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247</v>
      </c>
      <c r="AT144" s="240" t="s">
        <v>243</v>
      </c>
      <c r="AU144" s="240" t="s">
        <v>73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296</v>
      </c>
    </row>
    <row r="145" s="2" customFormat="1">
      <c r="A145" s="39"/>
      <c r="B145" s="40"/>
      <c r="C145" s="41"/>
      <c r="D145" s="242" t="s">
        <v>248</v>
      </c>
      <c r="E145" s="41"/>
      <c r="F145" s="243" t="s">
        <v>1599</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73</v>
      </c>
    </row>
    <row r="146" s="2" customFormat="1" ht="33" customHeight="1">
      <c r="A146" s="39"/>
      <c r="B146" s="40"/>
      <c r="C146" s="228" t="s">
        <v>8</v>
      </c>
      <c r="D146" s="228" t="s">
        <v>243</v>
      </c>
      <c r="E146" s="229" t="s">
        <v>265</v>
      </c>
      <c r="F146" s="230" t="s">
        <v>266</v>
      </c>
      <c r="G146" s="231" t="s">
        <v>267</v>
      </c>
      <c r="H146" s="232">
        <v>150</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247</v>
      </c>
      <c r="AT146" s="240" t="s">
        <v>243</v>
      </c>
      <c r="AU146" s="240" t="s">
        <v>73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299</v>
      </c>
    </row>
    <row r="147" s="2" customFormat="1">
      <c r="A147" s="39"/>
      <c r="B147" s="40"/>
      <c r="C147" s="41"/>
      <c r="D147" s="242" t="s">
        <v>248</v>
      </c>
      <c r="E147" s="41"/>
      <c r="F147" s="243" t="s">
        <v>266</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73</v>
      </c>
    </row>
    <row r="148" s="2" customFormat="1" ht="37.8" customHeight="1">
      <c r="A148" s="39"/>
      <c r="B148" s="40"/>
      <c r="C148" s="228" t="s">
        <v>275</v>
      </c>
      <c r="D148" s="228" t="s">
        <v>243</v>
      </c>
      <c r="E148" s="229" t="s">
        <v>1600</v>
      </c>
      <c r="F148" s="230" t="s">
        <v>1601</v>
      </c>
      <c r="G148" s="231" t="s">
        <v>267</v>
      </c>
      <c r="H148" s="232">
        <v>755</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247</v>
      </c>
      <c r="AT148" s="240" t="s">
        <v>243</v>
      </c>
      <c r="AU148" s="240" t="s">
        <v>73</v>
      </c>
      <c r="AY148" s="18" t="s">
        <v>241</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247</v>
      </c>
      <c r="BM148" s="240" t="s">
        <v>302</v>
      </c>
    </row>
    <row r="149" s="2" customFormat="1">
      <c r="A149" s="39"/>
      <c r="B149" s="40"/>
      <c r="C149" s="41"/>
      <c r="D149" s="242" t="s">
        <v>248</v>
      </c>
      <c r="E149" s="41"/>
      <c r="F149" s="243" t="s">
        <v>1601</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248</v>
      </c>
      <c r="AU149" s="18" t="s">
        <v>73</v>
      </c>
    </row>
    <row r="150" s="2" customFormat="1" ht="24.15" customHeight="1">
      <c r="A150" s="39"/>
      <c r="B150" s="40"/>
      <c r="C150" s="228" t="s">
        <v>303</v>
      </c>
      <c r="D150" s="228" t="s">
        <v>243</v>
      </c>
      <c r="E150" s="229" t="s">
        <v>1602</v>
      </c>
      <c r="F150" s="230" t="s">
        <v>1603</v>
      </c>
      <c r="G150" s="231" t="s">
        <v>267</v>
      </c>
      <c r="H150" s="232">
        <v>60</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247</v>
      </c>
      <c r="AT150" s="240" t="s">
        <v>243</v>
      </c>
      <c r="AU150" s="240" t="s">
        <v>73</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306</v>
      </c>
    </row>
    <row r="151" s="2" customFormat="1">
      <c r="A151" s="39"/>
      <c r="B151" s="40"/>
      <c r="C151" s="41"/>
      <c r="D151" s="242" t="s">
        <v>248</v>
      </c>
      <c r="E151" s="41"/>
      <c r="F151" s="243" t="s">
        <v>1603</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73</v>
      </c>
    </row>
    <row r="152" s="2" customFormat="1" ht="24.15" customHeight="1">
      <c r="A152" s="39"/>
      <c r="B152" s="40"/>
      <c r="C152" s="228" t="s">
        <v>279</v>
      </c>
      <c r="D152" s="228" t="s">
        <v>243</v>
      </c>
      <c r="E152" s="229" t="s">
        <v>1604</v>
      </c>
      <c r="F152" s="230" t="s">
        <v>1605</v>
      </c>
      <c r="G152" s="231" t="s">
        <v>267</v>
      </c>
      <c r="H152" s="232">
        <v>135</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247</v>
      </c>
      <c r="AT152" s="240" t="s">
        <v>243</v>
      </c>
      <c r="AU152" s="240" t="s">
        <v>73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309</v>
      </c>
    </row>
    <row r="153" s="2" customFormat="1">
      <c r="A153" s="39"/>
      <c r="B153" s="40"/>
      <c r="C153" s="41"/>
      <c r="D153" s="242" t="s">
        <v>248</v>
      </c>
      <c r="E153" s="41"/>
      <c r="F153" s="243" t="s">
        <v>1605</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73</v>
      </c>
    </row>
    <row r="154" s="2" customFormat="1" ht="37.8" customHeight="1">
      <c r="A154" s="39"/>
      <c r="B154" s="40"/>
      <c r="C154" s="228" t="s">
        <v>310</v>
      </c>
      <c r="D154" s="228" t="s">
        <v>243</v>
      </c>
      <c r="E154" s="229" t="s">
        <v>654</v>
      </c>
      <c r="F154" s="230" t="s">
        <v>655</v>
      </c>
      <c r="G154" s="231" t="s">
        <v>267</v>
      </c>
      <c r="H154" s="232">
        <v>150</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247</v>
      </c>
      <c r="AT154" s="240" t="s">
        <v>243</v>
      </c>
      <c r="AU154" s="240" t="s">
        <v>73</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313</v>
      </c>
    </row>
    <row r="155" s="2" customFormat="1">
      <c r="A155" s="39"/>
      <c r="B155" s="40"/>
      <c r="C155" s="41"/>
      <c r="D155" s="242" t="s">
        <v>248</v>
      </c>
      <c r="E155" s="41"/>
      <c r="F155" s="243" t="s">
        <v>655</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73</v>
      </c>
    </row>
    <row r="156" s="2" customFormat="1" ht="16.5" customHeight="1">
      <c r="A156" s="39"/>
      <c r="B156" s="40"/>
      <c r="C156" s="228" t="s">
        <v>282</v>
      </c>
      <c r="D156" s="228" t="s">
        <v>243</v>
      </c>
      <c r="E156" s="229" t="s">
        <v>1272</v>
      </c>
      <c r="F156" s="230" t="s">
        <v>1273</v>
      </c>
      <c r="G156" s="231" t="s">
        <v>267</v>
      </c>
      <c r="H156" s="232">
        <v>8</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247</v>
      </c>
      <c r="AT156" s="240" t="s">
        <v>243</v>
      </c>
      <c r="AU156" s="240" t="s">
        <v>73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316</v>
      </c>
    </row>
    <row r="157" s="2" customFormat="1">
      <c r="A157" s="39"/>
      <c r="B157" s="40"/>
      <c r="C157" s="41"/>
      <c r="D157" s="242" t="s">
        <v>248</v>
      </c>
      <c r="E157" s="41"/>
      <c r="F157" s="243" t="s">
        <v>1273</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73</v>
      </c>
    </row>
    <row r="158" s="2" customFormat="1" ht="33" customHeight="1">
      <c r="A158" s="39"/>
      <c r="B158" s="40"/>
      <c r="C158" s="228" t="s">
        <v>7</v>
      </c>
      <c r="D158" s="228" t="s">
        <v>243</v>
      </c>
      <c r="E158" s="229" t="s">
        <v>668</v>
      </c>
      <c r="F158" s="230" t="s">
        <v>669</v>
      </c>
      <c r="G158" s="231" t="s">
        <v>263</v>
      </c>
      <c r="H158" s="232">
        <v>1</v>
      </c>
      <c r="I158" s="233"/>
      <c r="J158" s="234">
        <f>ROUND(I158*H158,2)</f>
        <v>0</v>
      </c>
      <c r="K158" s="235"/>
      <c r="L158" s="45"/>
      <c r="M158" s="236" t="s">
        <v>1</v>
      </c>
      <c r="N158" s="23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247</v>
      </c>
      <c r="AT158" s="240" t="s">
        <v>243</v>
      </c>
      <c r="AU158" s="240" t="s">
        <v>73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319</v>
      </c>
    </row>
    <row r="159" s="2" customFormat="1">
      <c r="A159" s="39"/>
      <c r="B159" s="40"/>
      <c r="C159" s="41"/>
      <c r="D159" s="242" t="s">
        <v>248</v>
      </c>
      <c r="E159" s="41"/>
      <c r="F159" s="243" t="s">
        <v>669</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73</v>
      </c>
    </row>
    <row r="160" s="2" customFormat="1" ht="37.8" customHeight="1">
      <c r="A160" s="39"/>
      <c r="B160" s="40"/>
      <c r="C160" s="228" t="s">
        <v>286</v>
      </c>
      <c r="D160" s="228" t="s">
        <v>243</v>
      </c>
      <c r="E160" s="229" t="s">
        <v>1606</v>
      </c>
      <c r="F160" s="230" t="s">
        <v>1607</v>
      </c>
      <c r="G160" s="231" t="s">
        <v>263</v>
      </c>
      <c r="H160" s="232">
        <v>2</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247</v>
      </c>
      <c r="AT160" s="240" t="s">
        <v>243</v>
      </c>
      <c r="AU160" s="240" t="s">
        <v>73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322</v>
      </c>
    </row>
    <row r="161" s="2" customFormat="1">
      <c r="A161" s="39"/>
      <c r="B161" s="40"/>
      <c r="C161" s="41"/>
      <c r="D161" s="242" t="s">
        <v>248</v>
      </c>
      <c r="E161" s="41"/>
      <c r="F161" s="243" t="s">
        <v>1607</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73</v>
      </c>
    </row>
    <row r="162" s="2" customFormat="1" ht="16.5" customHeight="1">
      <c r="A162" s="39"/>
      <c r="B162" s="40"/>
      <c r="C162" s="228" t="s">
        <v>323</v>
      </c>
      <c r="D162" s="228" t="s">
        <v>243</v>
      </c>
      <c r="E162" s="229" t="s">
        <v>1608</v>
      </c>
      <c r="F162" s="230" t="s">
        <v>1609</v>
      </c>
      <c r="G162" s="231" t="s">
        <v>263</v>
      </c>
      <c r="H162" s="232">
        <v>2</v>
      </c>
      <c r="I162" s="233"/>
      <c r="J162" s="234">
        <f>ROUND(I162*H162,2)</f>
        <v>0</v>
      </c>
      <c r="K162" s="235"/>
      <c r="L162" s="45"/>
      <c r="M162" s="236" t="s">
        <v>1</v>
      </c>
      <c r="N162" s="23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247</v>
      </c>
      <c r="AT162" s="240" t="s">
        <v>243</v>
      </c>
      <c r="AU162" s="240" t="s">
        <v>73</v>
      </c>
      <c r="AY162" s="18" t="s">
        <v>241</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247</v>
      </c>
      <c r="BM162" s="240" t="s">
        <v>326</v>
      </c>
    </row>
    <row r="163" s="2" customFormat="1">
      <c r="A163" s="39"/>
      <c r="B163" s="40"/>
      <c r="C163" s="41"/>
      <c r="D163" s="242" t="s">
        <v>248</v>
      </c>
      <c r="E163" s="41"/>
      <c r="F163" s="243" t="s">
        <v>1609</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248</v>
      </c>
      <c r="AU163" s="18" t="s">
        <v>73</v>
      </c>
    </row>
    <row r="164" s="2" customFormat="1" ht="21.75" customHeight="1">
      <c r="A164" s="39"/>
      <c r="B164" s="40"/>
      <c r="C164" s="228" t="s">
        <v>289</v>
      </c>
      <c r="D164" s="228" t="s">
        <v>243</v>
      </c>
      <c r="E164" s="229" t="s">
        <v>1610</v>
      </c>
      <c r="F164" s="230" t="s">
        <v>1611</v>
      </c>
      <c r="G164" s="231" t="s">
        <v>263</v>
      </c>
      <c r="H164" s="232">
        <v>2</v>
      </c>
      <c r="I164" s="233"/>
      <c r="J164" s="234">
        <f>ROUND(I164*H164,2)</f>
        <v>0</v>
      </c>
      <c r="K164" s="235"/>
      <c r="L164" s="45"/>
      <c r="M164" s="236" t="s">
        <v>1</v>
      </c>
      <c r="N164" s="23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247</v>
      </c>
      <c r="AT164" s="240" t="s">
        <v>243</v>
      </c>
      <c r="AU164" s="240" t="s">
        <v>73</v>
      </c>
      <c r="AY164" s="18" t="s">
        <v>241</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247</v>
      </c>
      <c r="BM164" s="240" t="s">
        <v>329</v>
      </c>
    </row>
    <row r="165" s="2" customFormat="1">
      <c r="A165" s="39"/>
      <c r="B165" s="40"/>
      <c r="C165" s="41"/>
      <c r="D165" s="242" t="s">
        <v>248</v>
      </c>
      <c r="E165" s="41"/>
      <c r="F165" s="243" t="s">
        <v>1611</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248</v>
      </c>
      <c r="AU165" s="18" t="s">
        <v>73</v>
      </c>
    </row>
    <row r="166" s="2" customFormat="1" ht="37.8" customHeight="1">
      <c r="A166" s="39"/>
      <c r="B166" s="40"/>
      <c r="C166" s="228" t="s">
        <v>330</v>
      </c>
      <c r="D166" s="228" t="s">
        <v>243</v>
      </c>
      <c r="E166" s="229" t="s">
        <v>793</v>
      </c>
      <c r="F166" s="230" t="s">
        <v>794</v>
      </c>
      <c r="G166" s="231" t="s">
        <v>267</v>
      </c>
      <c r="H166" s="232">
        <v>60</v>
      </c>
      <c r="I166" s="233"/>
      <c r="J166" s="234">
        <f>ROUND(I166*H166,2)</f>
        <v>0</v>
      </c>
      <c r="K166" s="235"/>
      <c r="L166" s="45"/>
      <c r="M166" s="236" t="s">
        <v>1</v>
      </c>
      <c r="N166" s="23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247</v>
      </c>
      <c r="AT166" s="240" t="s">
        <v>243</v>
      </c>
      <c r="AU166" s="240" t="s">
        <v>73</v>
      </c>
      <c r="AY166" s="18" t="s">
        <v>241</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247</v>
      </c>
      <c r="BM166" s="240" t="s">
        <v>333</v>
      </c>
    </row>
    <row r="167" s="2" customFormat="1">
      <c r="A167" s="39"/>
      <c r="B167" s="40"/>
      <c r="C167" s="41"/>
      <c r="D167" s="242" t="s">
        <v>248</v>
      </c>
      <c r="E167" s="41"/>
      <c r="F167" s="243" t="s">
        <v>794</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248</v>
      </c>
      <c r="AU167" s="18" t="s">
        <v>73</v>
      </c>
    </row>
    <row r="168" s="2" customFormat="1" ht="49.05" customHeight="1">
      <c r="A168" s="39"/>
      <c r="B168" s="40"/>
      <c r="C168" s="228" t="s">
        <v>293</v>
      </c>
      <c r="D168" s="228" t="s">
        <v>243</v>
      </c>
      <c r="E168" s="229" t="s">
        <v>1612</v>
      </c>
      <c r="F168" s="230" t="s">
        <v>1613</v>
      </c>
      <c r="G168" s="231" t="s">
        <v>263</v>
      </c>
      <c r="H168" s="232">
        <v>1</v>
      </c>
      <c r="I168" s="233"/>
      <c r="J168" s="234">
        <f>ROUND(I168*H168,2)</f>
        <v>0</v>
      </c>
      <c r="K168" s="235"/>
      <c r="L168" s="45"/>
      <c r="M168" s="236" t="s">
        <v>1</v>
      </c>
      <c r="N168" s="23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247</v>
      </c>
      <c r="AT168" s="240" t="s">
        <v>243</v>
      </c>
      <c r="AU168" s="240" t="s">
        <v>73</v>
      </c>
      <c r="AY168" s="18" t="s">
        <v>241</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247</v>
      </c>
      <c r="BM168" s="240" t="s">
        <v>336</v>
      </c>
    </row>
    <row r="169" s="2" customFormat="1">
      <c r="A169" s="39"/>
      <c r="B169" s="40"/>
      <c r="C169" s="41"/>
      <c r="D169" s="242" t="s">
        <v>248</v>
      </c>
      <c r="E169" s="41"/>
      <c r="F169" s="243" t="s">
        <v>1613</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248</v>
      </c>
      <c r="AU169" s="18" t="s">
        <v>73</v>
      </c>
    </row>
    <row r="170" s="2" customFormat="1" ht="37.8" customHeight="1">
      <c r="A170" s="39"/>
      <c r="B170" s="40"/>
      <c r="C170" s="228" t="s">
        <v>337</v>
      </c>
      <c r="D170" s="228" t="s">
        <v>243</v>
      </c>
      <c r="E170" s="229" t="s">
        <v>1614</v>
      </c>
      <c r="F170" s="230" t="s">
        <v>1615</v>
      </c>
      <c r="G170" s="231" t="s">
        <v>263</v>
      </c>
      <c r="H170" s="232">
        <v>1</v>
      </c>
      <c r="I170" s="233"/>
      <c r="J170" s="234">
        <f>ROUND(I170*H170,2)</f>
        <v>0</v>
      </c>
      <c r="K170" s="235"/>
      <c r="L170" s="45"/>
      <c r="M170" s="236" t="s">
        <v>1</v>
      </c>
      <c r="N170" s="23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247</v>
      </c>
      <c r="AT170" s="240" t="s">
        <v>243</v>
      </c>
      <c r="AU170" s="240" t="s">
        <v>73</v>
      </c>
      <c r="AY170" s="18" t="s">
        <v>241</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247</v>
      </c>
      <c r="BM170" s="240" t="s">
        <v>340</v>
      </c>
    </row>
    <row r="171" s="2" customFormat="1">
      <c r="A171" s="39"/>
      <c r="B171" s="40"/>
      <c r="C171" s="41"/>
      <c r="D171" s="242" t="s">
        <v>248</v>
      </c>
      <c r="E171" s="41"/>
      <c r="F171" s="243" t="s">
        <v>1615</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248</v>
      </c>
      <c r="AU171" s="18" t="s">
        <v>73</v>
      </c>
    </row>
    <row r="172" s="2" customFormat="1" ht="33" customHeight="1">
      <c r="A172" s="39"/>
      <c r="B172" s="40"/>
      <c r="C172" s="228" t="s">
        <v>296</v>
      </c>
      <c r="D172" s="228" t="s">
        <v>243</v>
      </c>
      <c r="E172" s="229" t="s">
        <v>1616</v>
      </c>
      <c r="F172" s="230" t="s">
        <v>1617</v>
      </c>
      <c r="G172" s="231" t="s">
        <v>263</v>
      </c>
      <c r="H172" s="232">
        <v>2</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247</v>
      </c>
      <c r="AT172" s="240" t="s">
        <v>243</v>
      </c>
      <c r="AU172" s="240" t="s">
        <v>73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343</v>
      </c>
    </row>
    <row r="173" s="2" customFormat="1">
      <c r="A173" s="39"/>
      <c r="B173" s="40"/>
      <c r="C173" s="41"/>
      <c r="D173" s="242" t="s">
        <v>248</v>
      </c>
      <c r="E173" s="41"/>
      <c r="F173" s="243" t="s">
        <v>1617</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73</v>
      </c>
    </row>
    <row r="174" s="2" customFormat="1" ht="33" customHeight="1">
      <c r="A174" s="39"/>
      <c r="B174" s="40"/>
      <c r="C174" s="228" t="s">
        <v>344</v>
      </c>
      <c r="D174" s="228" t="s">
        <v>243</v>
      </c>
      <c r="E174" s="229" t="s">
        <v>1618</v>
      </c>
      <c r="F174" s="230" t="s">
        <v>1619</v>
      </c>
      <c r="G174" s="231" t="s">
        <v>263</v>
      </c>
      <c r="H174" s="232">
        <v>2</v>
      </c>
      <c r="I174" s="233"/>
      <c r="J174" s="234">
        <f>ROUND(I174*H174,2)</f>
        <v>0</v>
      </c>
      <c r="K174" s="235"/>
      <c r="L174" s="45"/>
      <c r="M174" s="236" t="s">
        <v>1</v>
      </c>
      <c r="N174" s="23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247</v>
      </c>
      <c r="AT174" s="240" t="s">
        <v>243</v>
      </c>
      <c r="AU174" s="240" t="s">
        <v>73</v>
      </c>
      <c r="AY174" s="18" t="s">
        <v>241</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247</v>
      </c>
      <c r="BM174" s="240" t="s">
        <v>347</v>
      </c>
    </row>
    <row r="175" s="2" customFormat="1">
      <c r="A175" s="39"/>
      <c r="B175" s="40"/>
      <c r="C175" s="41"/>
      <c r="D175" s="242" t="s">
        <v>248</v>
      </c>
      <c r="E175" s="41"/>
      <c r="F175" s="243" t="s">
        <v>1619</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248</v>
      </c>
      <c r="AU175" s="18" t="s">
        <v>73</v>
      </c>
    </row>
    <row r="176" s="2" customFormat="1" ht="37.8" customHeight="1">
      <c r="A176" s="39"/>
      <c r="B176" s="40"/>
      <c r="C176" s="228" t="s">
        <v>299</v>
      </c>
      <c r="D176" s="228" t="s">
        <v>243</v>
      </c>
      <c r="E176" s="229" t="s">
        <v>1620</v>
      </c>
      <c r="F176" s="230" t="s">
        <v>1621</v>
      </c>
      <c r="G176" s="231" t="s">
        <v>263</v>
      </c>
      <c r="H176" s="232">
        <v>2</v>
      </c>
      <c r="I176" s="233"/>
      <c r="J176" s="234">
        <f>ROUND(I176*H176,2)</f>
        <v>0</v>
      </c>
      <c r="K176" s="235"/>
      <c r="L176" s="45"/>
      <c r="M176" s="236" t="s">
        <v>1</v>
      </c>
      <c r="N176" s="23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247</v>
      </c>
      <c r="AT176" s="240" t="s">
        <v>243</v>
      </c>
      <c r="AU176" s="240" t="s">
        <v>73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350</v>
      </c>
    </row>
    <row r="177" s="2" customFormat="1">
      <c r="A177" s="39"/>
      <c r="B177" s="40"/>
      <c r="C177" s="41"/>
      <c r="D177" s="242" t="s">
        <v>248</v>
      </c>
      <c r="E177" s="41"/>
      <c r="F177" s="243" t="s">
        <v>1621</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248</v>
      </c>
      <c r="AU177" s="18" t="s">
        <v>73</v>
      </c>
    </row>
    <row r="178" s="2" customFormat="1" ht="33" customHeight="1">
      <c r="A178" s="39"/>
      <c r="B178" s="40"/>
      <c r="C178" s="228" t="s">
        <v>351</v>
      </c>
      <c r="D178" s="228" t="s">
        <v>243</v>
      </c>
      <c r="E178" s="229" t="s">
        <v>1622</v>
      </c>
      <c r="F178" s="230" t="s">
        <v>1623</v>
      </c>
      <c r="G178" s="231" t="s">
        <v>263</v>
      </c>
      <c r="H178" s="232">
        <v>24</v>
      </c>
      <c r="I178" s="233"/>
      <c r="J178" s="234">
        <f>ROUND(I178*H178,2)</f>
        <v>0</v>
      </c>
      <c r="K178" s="235"/>
      <c r="L178" s="45"/>
      <c r="M178" s="236" t="s">
        <v>1</v>
      </c>
      <c r="N178" s="23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247</v>
      </c>
      <c r="AT178" s="240" t="s">
        <v>243</v>
      </c>
      <c r="AU178" s="240" t="s">
        <v>73</v>
      </c>
      <c r="AY178" s="18" t="s">
        <v>241</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247</v>
      </c>
      <c r="BM178" s="240" t="s">
        <v>354</v>
      </c>
    </row>
    <row r="179" s="2" customFormat="1">
      <c r="A179" s="39"/>
      <c r="B179" s="40"/>
      <c r="C179" s="41"/>
      <c r="D179" s="242" t="s">
        <v>248</v>
      </c>
      <c r="E179" s="41"/>
      <c r="F179" s="243" t="s">
        <v>1623</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248</v>
      </c>
      <c r="AU179" s="18" t="s">
        <v>73</v>
      </c>
    </row>
    <row r="180" s="2" customFormat="1" ht="37.8" customHeight="1">
      <c r="A180" s="39"/>
      <c r="B180" s="40"/>
      <c r="C180" s="228" t="s">
        <v>302</v>
      </c>
      <c r="D180" s="228" t="s">
        <v>243</v>
      </c>
      <c r="E180" s="229" t="s">
        <v>1624</v>
      </c>
      <c r="F180" s="230" t="s">
        <v>1625</v>
      </c>
      <c r="G180" s="231" t="s">
        <v>267</v>
      </c>
      <c r="H180" s="232">
        <v>360</v>
      </c>
      <c r="I180" s="233"/>
      <c r="J180" s="234">
        <f>ROUND(I180*H180,2)</f>
        <v>0</v>
      </c>
      <c r="K180" s="235"/>
      <c r="L180" s="45"/>
      <c r="M180" s="236" t="s">
        <v>1</v>
      </c>
      <c r="N180" s="23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247</v>
      </c>
      <c r="AT180" s="240" t="s">
        <v>243</v>
      </c>
      <c r="AU180" s="240" t="s">
        <v>73</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247</v>
      </c>
      <c r="BM180" s="240" t="s">
        <v>357</v>
      </c>
    </row>
    <row r="181" s="2" customFormat="1">
      <c r="A181" s="39"/>
      <c r="B181" s="40"/>
      <c r="C181" s="41"/>
      <c r="D181" s="242" t="s">
        <v>248</v>
      </c>
      <c r="E181" s="41"/>
      <c r="F181" s="243" t="s">
        <v>1625</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73</v>
      </c>
    </row>
    <row r="182" s="2" customFormat="1" ht="24.15" customHeight="1">
      <c r="A182" s="39"/>
      <c r="B182" s="40"/>
      <c r="C182" s="228" t="s">
        <v>358</v>
      </c>
      <c r="D182" s="228" t="s">
        <v>243</v>
      </c>
      <c r="E182" s="229" t="s">
        <v>1626</v>
      </c>
      <c r="F182" s="230" t="s">
        <v>1627</v>
      </c>
      <c r="G182" s="231" t="s">
        <v>263</v>
      </c>
      <c r="H182" s="232">
        <v>1</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247</v>
      </c>
      <c r="AT182" s="240" t="s">
        <v>243</v>
      </c>
      <c r="AU182" s="240" t="s">
        <v>73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247</v>
      </c>
      <c r="BM182" s="240" t="s">
        <v>361</v>
      </c>
    </row>
    <row r="183" s="2" customFormat="1">
      <c r="A183" s="39"/>
      <c r="B183" s="40"/>
      <c r="C183" s="41"/>
      <c r="D183" s="242" t="s">
        <v>248</v>
      </c>
      <c r="E183" s="41"/>
      <c r="F183" s="243" t="s">
        <v>1627</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73</v>
      </c>
    </row>
    <row r="184" s="2" customFormat="1" ht="24.15" customHeight="1">
      <c r="A184" s="39"/>
      <c r="B184" s="40"/>
      <c r="C184" s="228" t="s">
        <v>306</v>
      </c>
      <c r="D184" s="228" t="s">
        <v>243</v>
      </c>
      <c r="E184" s="229" t="s">
        <v>1628</v>
      </c>
      <c r="F184" s="230" t="s">
        <v>1629</v>
      </c>
      <c r="G184" s="231" t="s">
        <v>263</v>
      </c>
      <c r="H184" s="232">
        <v>2</v>
      </c>
      <c r="I184" s="233"/>
      <c r="J184" s="234">
        <f>ROUND(I184*H184,2)</f>
        <v>0</v>
      </c>
      <c r="K184" s="235"/>
      <c r="L184" s="45"/>
      <c r="M184" s="236" t="s">
        <v>1</v>
      </c>
      <c r="N184" s="23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247</v>
      </c>
      <c r="AT184" s="240" t="s">
        <v>243</v>
      </c>
      <c r="AU184" s="240" t="s">
        <v>73</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247</v>
      </c>
      <c r="BM184" s="240" t="s">
        <v>364</v>
      </c>
    </row>
    <row r="185" s="2" customFormat="1">
      <c r="A185" s="39"/>
      <c r="B185" s="40"/>
      <c r="C185" s="41"/>
      <c r="D185" s="242" t="s">
        <v>248</v>
      </c>
      <c r="E185" s="41"/>
      <c r="F185" s="243" t="s">
        <v>1629</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73</v>
      </c>
    </row>
    <row r="186" s="2" customFormat="1" ht="24.15" customHeight="1">
      <c r="A186" s="39"/>
      <c r="B186" s="40"/>
      <c r="C186" s="228" t="s">
        <v>365</v>
      </c>
      <c r="D186" s="228" t="s">
        <v>243</v>
      </c>
      <c r="E186" s="229" t="s">
        <v>1630</v>
      </c>
      <c r="F186" s="230" t="s">
        <v>1631</v>
      </c>
      <c r="G186" s="231" t="s">
        <v>263</v>
      </c>
      <c r="H186" s="232">
        <v>1</v>
      </c>
      <c r="I186" s="233"/>
      <c r="J186" s="234">
        <f>ROUND(I186*H186,2)</f>
        <v>0</v>
      </c>
      <c r="K186" s="235"/>
      <c r="L186" s="45"/>
      <c r="M186" s="236" t="s">
        <v>1</v>
      </c>
      <c r="N186" s="23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247</v>
      </c>
      <c r="AT186" s="240" t="s">
        <v>243</v>
      </c>
      <c r="AU186" s="240" t="s">
        <v>73</v>
      </c>
      <c r="AY186" s="18" t="s">
        <v>241</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247</v>
      </c>
      <c r="BM186" s="240" t="s">
        <v>368</v>
      </c>
    </row>
    <row r="187" s="2" customFormat="1">
      <c r="A187" s="39"/>
      <c r="B187" s="40"/>
      <c r="C187" s="41"/>
      <c r="D187" s="242" t="s">
        <v>248</v>
      </c>
      <c r="E187" s="41"/>
      <c r="F187" s="243" t="s">
        <v>1631</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248</v>
      </c>
      <c r="AU187" s="18" t="s">
        <v>73</v>
      </c>
    </row>
    <row r="188" s="2" customFormat="1" ht="24.15" customHeight="1">
      <c r="A188" s="39"/>
      <c r="B188" s="40"/>
      <c r="C188" s="228" t="s">
        <v>309</v>
      </c>
      <c r="D188" s="228" t="s">
        <v>243</v>
      </c>
      <c r="E188" s="229" t="s">
        <v>1632</v>
      </c>
      <c r="F188" s="230" t="s">
        <v>1633</v>
      </c>
      <c r="G188" s="231" t="s">
        <v>263</v>
      </c>
      <c r="H188" s="232">
        <v>2</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247</v>
      </c>
      <c r="AT188" s="240" t="s">
        <v>243</v>
      </c>
      <c r="AU188" s="240" t="s">
        <v>73</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247</v>
      </c>
      <c r="BM188" s="240" t="s">
        <v>371</v>
      </c>
    </row>
    <row r="189" s="2" customFormat="1">
      <c r="A189" s="39"/>
      <c r="B189" s="40"/>
      <c r="C189" s="41"/>
      <c r="D189" s="242" t="s">
        <v>248</v>
      </c>
      <c r="E189" s="41"/>
      <c r="F189" s="243" t="s">
        <v>1633</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73</v>
      </c>
    </row>
    <row r="190" s="2" customFormat="1" ht="16.5" customHeight="1">
      <c r="A190" s="39"/>
      <c r="B190" s="40"/>
      <c r="C190" s="228" t="s">
        <v>372</v>
      </c>
      <c r="D190" s="228" t="s">
        <v>243</v>
      </c>
      <c r="E190" s="229" t="s">
        <v>1634</v>
      </c>
      <c r="F190" s="230" t="s">
        <v>1635</v>
      </c>
      <c r="G190" s="231" t="s">
        <v>263</v>
      </c>
      <c r="H190" s="232">
        <v>5</v>
      </c>
      <c r="I190" s="233"/>
      <c r="J190" s="234">
        <f>ROUND(I190*H190,2)</f>
        <v>0</v>
      </c>
      <c r="K190" s="235"/>
      <c r="L190" s="45"/>
      <c r="M190" s="236" t="s">
        <v>1</v>
      </c>
      <c r="N190" s="23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247</v>
      </c>
      <c r="AT190" s="240" t="s">
        <v>243</v>
      </c>
      <c r="AU190" s="240" t="s">
        <v>73</v>
      </c>
      <c r="AY190" s="18" t="s">
        <v>241</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247</v>
      </c>
      <c r="BM190" s="240" t="s">
        <v>375</v>
      </c>
    </row>
    <row r="191" s="2" customFormat="1">
      <c r="A191" s="39"/>
      <c r="B191" s="40"/>
      <c r="C191" s="41"/>
      <c r="D191" s="242" t="s">
        <v>248</v>
      </c>
      <c r="E191" s="41"/>
      <c r="F191" s="243" t="s">
        <v>1635</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248</v>
      </c>
      <c r="AU191" s="18" t="s">
        <v>73</v>
      </c>
    </row>
    <row r="192" s="2" customFormat="1" ht="24.15" customHeight="1">
      <c r="A192" s="39"/>
      <c r="B192" s="40"/>
      <c r="C192" s="228" t="s">
        <v>313</v>
      </c>
      <c r="D192" s="228" t="s">
        <v>243</v>
      </c>
      <c r="E192" s="229" t="s">
        <v>1636</v>
      </c>
      <c r="F192" s="230" t="s">
        <v>1637</v>
      </c>
      <c r="G192" s="231" t="s">
        <v>263</v>
      </c>
      <c r="H192" s="232">
        <v>5</v>
      </c>
      <c r="I192" s="233"/>
      <c r="J192" s="234">
        <f>ROUND(I192*H192,2)</f>
        <v>0</v>
      </c>
      <c r="K192" s="235"/>
      <c r="L192" s="45"/>
      <c r="M192" s="236" t="s">
        <v>1</v>
      </c>
      <c r="N192" s="23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247</v>
      </c>
      <c r="AT192" s="240" t="s">
        <v>243</v>
      </c>
      <c r="AU192" s="240" t="s">
        <v>73</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247</v>
      </c>
      <c r="BM192" s="240" t="s">
        <v>378</v>
      </c>
    </row>
    <row r="193" s="2" customFormat="1">
      <c r="A193" s="39"/>
      <c r="B193" s="40"/>
      <c r="C193" s="41"/>
      <c r="D193" s="242" t="s">
        <v>248</v>
      </c>
      <c r="E193" s="41"/>
      <c r="F193" s="243" t="s">
        <v>1637</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73</v>
      </c>
    </row>
    <row r="194" s="2" customFormat="1" ht="24.15" customHeight="1">
      <c r="A194" s="39"/>
      <c r="B194" s="40"/>
      <c r="C194" s="228" t="s">
        <v>379</v>
      </c>
      <c r="D194" s="228" t="s">
        <v>243</v>
      </c>
      <c r="E194" s="229" t="s">
        <v>1638</v>
      </c>
      <c r="F194" s="230" t="s">
        <v>1639</v>
      </c>
      <c r="G194" s="231" t="s">
        <v>263</v>
      </c>
      <c r="H194" s="232">
        <v>1</v>
      </c>
      <c r="I194" s="233"/>
      <c r="J194" s="234">
        <f>ROUND(I194*H194,2)</f>
        <v>0</v>
      </c>
      <c r="K194" s="235"/>
      <c r="L194" s="45"/>
      <c r="M194" s="236" t="s">
        <v>1</v>
      </c>
      <c r="N194" s="23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247</v>
      </c>
      <c r="AT194" s="240" t="s">
        <v>243</v>
      </c>
      <c r="AU194" s="240" t="s">
        <v>73</v>
      </c>
      <c r="AY194" s="18" t="s">
        <v>241</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247</v>
      </c>
      <c r="BM194" s="240" t="s">
        <v>382</v>
      </c>
    </row>
    <row r="195" s="2" customFormat="1">
      <c r="A195" s="39"/>
      <c r="B195" s="40"/>
      <c r="C195" s="41"/>
      <c r="D195" s="242" t="s">
        <v>248</v>
      </c>
      <c r="E195" s="41"/>
      <c r="F195" s="243" t="s">
        <v>1639</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248</v>
      </c>
      <c r="AU195" s="18" t="s">
        <v>73</v>
      </c>
    </row>
    <row r="196" s="2" customFormat="1" ht="33" customHeight="1">
      <c r="A196" s="39"/>
      <c r="B196" s="40"/>
      <c r="C196" s="228" t="s">
        <v>316</v>
      </c>
      <c r="D196" s="228" t="s">
        <v>243</v>
      </c>
      <c r="E196" s="229" t="s">
        <v>1640</v>
      </c>
      <c r="F196" s="230" t="s">
        <v>1641</v>
      </c>
      <c r="G196" s="231" t="s">
        <v>267</v>
      </c>
      <c r="H196" s="232">
        <v>135</v>
      </c>
      <c r="I196" s="233"/>
      <c r="J196" s="234">
        <f>ROUND(I196*H196,2)</f>
        <v>0</v>
      </c>
      <c r="K196" s="235"/>
      <c r="L196" s="45"/>
      <c r="M196" s="236" t="s">
        <v>1</v>
      </c>
      <c r="N196" s="23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247</v>
      </c>
      <c r="AT196" s="240" t="s">
        <v>243</v>
      </c>
      <c r="AU196" s="240" t="s">
        <v>73</v>
      </c>
      <c r="AY196" s="18" t="s">
        <v>241</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247</v>
      </c>
      <c r="BM196" s="240" t="s">
        <v>385</v>
      </c>
    </row>
    <row r="197" s="2" customFormat="1">
      <c r="A197" s="39"/>
      <c r="B197" s="40"/>
      <c r="C197" s="41"/>
      <c r="D197" s="242" t="s">
        <v>248</v>
      </c>
      <c r="E197" s="41"/>
      <c r="F197" s="243" t="s">
        <v>1641</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248</v>
      </c>
      <c r="AU197" s="18" t="s">
        <v>73</v>
      </c>
    </row>
    <row r="198" s="2" customFormat="1" ht="33" customHeight="1">
      <c r="A198" s="39"/>
      <c r="B198" s="40"/>
      <c r="C198" s="228" t="s">
        <v>386</v>
      </c>
      <c r="D198" s="228" t="s">
        <v>243</v>
      </c>
      <c r="E198" s="229" t="s">
        <v>1642</v>
      </c>
      <c r="F198" s="230" t="s">
        <v>1643</v>
      </c>
      <c r="G198" s="231" t="s">
        <v>267</v>
      </c>
      <c r="H198" s="232">
        <v>315</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247</v>
      </c>
      <c r="AT198" s="240" t="s">
        <v>243</v>
      </c>
      <c r="AU198" s="240" t="s">
        <v>73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389</v>
      </c>
    </row>
    <row r="199" s="2" customFormat="1">
      <c r="A199" s="39"/>
      <c r="B199" s="40"/>
      <c r="C199" s="41"/>
      <c r="D199" s="242" t="s">
        <v>248</v>
      </c>
      <c r="E199" s="41"/>
      <c r="F199" s="243" t="s">
        <v>1643</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73</v>
      </c>
    </row>
    <row r="200" s="2" customFormat="1" ht="24.15" customHeight="1">
      <c r="A200" s="39"/>
      <c r="B200" s="40"/>
      <c r="C200" s="228" t="s">
        <v>319</v>
      </c>
      <c r="D200" s="228" t="s">
        <v>243</v>
      </c>
      <c r="E200" s="229" t="s">
        <v>1644</v>
      </c>
      <c r="F200" s="230" t="s">
        <v>1645</v>
      </c>
      <c r="G200" s="231" t="s">
        <v>267</v>
      </c>
      <c r="H200" s="232">
        <v>220</v>
      </c>
      <c r="I200" s="233"/>
      <c r="J200" s="234">
        <f>ROUND(I200*H200,2)</f>
        <v>0</v>
      </c>
      <c r="K200" s="235"/>
      <c r="L200" s="45"/>
      <c r="M200" s="236" t="s">
        <v>1</v>
      </c>
      <c r="N200" s="23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247</v>
      </c>
      <c r="AT200" s="240" t="s">
        <v>243</v>
      </c>
      <c r="AU200" s="240" t="s">
        <v>73</v>
      </c>
      <c r="AY200" s="18" t="s">
        <v>241</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247</v>
      </c>
      <c r="BM200" s="240" t="s">
        <v>390</v>
      </c>
    </row>
    <row r="201" s="2" customFormat="1">
      <c r="A201" s="39"/>
      <c r="B201" s="40"/>
      <c r="C201" s="41"/>
      <c r="D201" s="242" t="s">
        <v>248</v>
      </c>
      <c r="E201" s="41"/>
      <c r="F201" s="243" t="s">
        <v>1645</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248</v>
      </c>
      <c r="AU201" s="18" t="s">
        <v>73</v>
      </c>
    </row>
    <row r="202" s="2" customFormat="1" ht="24.15" customHeight="1">
      <c r="A202" s="39"/>
      <c r="B202" s="40"/>
      <c r="C202" s="228" t="s">
        <v>391</v>
      </c>
      <c r="D202" s="228" t="s">
        <v>243</v>
      </c>
      <c r="E202" s="229" t="s">
        <v>1646</v>
      </c>
      <c r="F202" s="230" t="s">
        <v>1647</v>
      </c>
      <c r="G202" s="231" t="s">
        <v>267</v>
      </c>
      <c r="H202" s="232">
        <v>360</v>
      </c>
      <c r="I202" s="233"/>
      <c r="J202" s="234">
        <f>ROUND(I202*H202,2)</f>
        <v>0</v>
      </c>
      <c r="K202" s="235"/>
      <c r="L202" s="45"/>
      <c r="M202" s="236" t="s">
        <v>1</v>
      </c>
      <c r="N202" s="23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247</v>
      </c>
      <c r="AT202" s="240" t="s">
        <v>243</v>
      </c>
      <c r="AU202" s="240" t="s">
        <v>73</v>
      </c>
      <c r="AY202" s="18" t="s">
        <v>241</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247</v>
      </c>
      <c r="BM202" s="240" t="s">
        <v>392</v>
      </c>
    </row>
    <row r="203" s="2" customFormat="1">
      <c r="A203" s="39"/>
      <c r="B203" s="40"/>
      <c r="C203" s="41"/>
      <c r="D203" s="242" t="s">
        <v>248</v>
      </c>
      <c r="E203" s="41"/>
      <c r="F203" s="243" t="s">
        <v>1647</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248</v>
      </c>
      <c r="AU203" s="18" t="s">
        <v>73</v>
      </c>
    </row>
    <row r="204" s="2" customFormat="1" ht="33" customHeight="1">
      <c r="A204" s="39"/>
      <c r="B204" s="40"/>
      <c r="C204" s="228" t="s">
        <v>322</v>
      </c>
      <c r="D204" s="228" t="s">
        <v>243</v>
      </c>
      <c r="E204" s="229" t="s">
        <v>1648</v>
      </c>
      <c r="F204" s="230" t="s">
        <v>1649</v>
      </c>
      <c r="G204" s="231" t="s">
        <v>263</v>
      </c>
      <c r="H204" s="232">
        <v>16</v>
      </c>
      <c r="I204" s="233"/>
      <c r="J204" s="234">
        <f>ROUND(I204*H204,2)</f>
        <v>0</v>
      </c>
      <c r="K204" s="235"/>
      <c r="L204" s="45"/>
      <c r="M204" s="236" t="s">
        <v>1</v>
      </c>
      <c r="N204" s="23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247</v>
      </c>
      <c r="AT204" s="240" t="s">
        <v>243</v>
      </c>
      <c r="AU204" s="240" t="s">
        <v>73</v>
      </c>
      <c r="AY204" s="18" t="s">
        <v>241</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247</v>
      </c>
      <c r="BM204" s="240" t="s">
        <v>395</v>
      </c>
    </row>
    <row r="205" s="2" customFormat="1">
      <c r="A205" s="39"/>
      <c r="B205" s="40"/>
      <c r="C205" s="41"/>
      <c r="D205" s="242" t="s">
        <v>248</v>
      </c>
      <c r="E205" s="41"/>
      <c r="F205" s="243" t="s">
        <v>1649</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248</v>
      </c>
      <c r="AU205" s="18" t="s">
        <v>73</v>
      </c>
    </row>
    <row r="206" s="2" customFormat="1" ht="24.15" customHeight="1">
      <c r="A206" s="39"/>
      <c r="B206" s="40"/>
      <c r="C206" s="228" t="s">
        <v>396</v>
      </c>
      <c r="D206" s="228" t="s">
        <v>243</v>
      </c>
      <c r="E206" s="229" t="s">
        <v>1650</v>
      </c>
      <c r="F206" s="230" t="s">
        <v>1651</v>
      </c>
      <c r="G206" s="231" t="s">
        <v>263</v>
      </c>
      <c r="H206" s="232">
        <v>3</v>
      </c>
      <c r="I206" s="233"/>
      <c r="J206" s="234">
        <f>ROUND(I206*H206,2)</f>
        <v>0</v>
      </c>
      <c r="K206" s="235"/>
      <c r="L206" s="45"/>
      <c r="M206" s="236" t="s">
        <v>1</v>
      </c>
      <c r="N206" s="23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247</v>
      </c>
      <c r="AT206" s="240" t="s">
        <v>243</v>
      </c>
      <c r="AU206" s="240" t="s">
        <v>73</v>
      </c>
      <c r="AY206" s="18" t="s">
        <v>241</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247</v>
      </c>
      <c r="BM206" s="240" t="s">
        <v>398</v>
      </c>
    </row>
    <row r="207" s="2" customFormat="1">
      <c r="A207" s="39"/>
      <c r="B207" s="40"/>
      <c r="C207" s="41"/>
      <c r="D207" s="242" t="s">
        <v>248</v>
      </c>
      <c r="E207" s="41"/>
      <c r="F207" s="243" t="s">
        <v>1651</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248</v>
      </c>
      <c r="AU207" s="18" t="s">
        <v>73</v>
      </c>
    </row>
    <row r="208" s="2" customFormat="1" ht="37.8" customHeight="1">
      <c r="A208" s="39"/>
      <c r="B208" s="40"/>
      <c r="C208" s="228" t="s">
        <v>326</v>
      </c>
      <c r="D208" s="228" t="s">
        <v>243</v>
      </c>
      <c r="E208" s="229" t="s">
        <v>1652</v>
      </c>
      <c r="F208" s="230" t="s">
        <v>1653</v>
      </c>
      <c r="G208" s="231" t="s">
        <v>263</v>
      </c>
      <c r="H208" s="232">
        <v>1</v>
      </c>
      <c r="I208" s="233"/>
      <c r="J208" s="234">
        <f>ROUND(I208*H208,2)</f>
        <v>0</v>
      </c>
      <c r="K208" s="235"/>
      <c r="L208" s="45"/>
      <c r="M208" s="236" t="s">
        <v>1</v>
      </c>
      <c r="N208" s="23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247</v>
      </c>
      <c r="AT208" s="240" t="s">
        <v>243</v>
      </c>
      <c r="AU208" s="240" t="s">
        <v>73</v>
      </c>
      <c r="AY208" s="18" t="s">
        <v>241</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247</v>
      </c>
      <c r="BM208" s="240" t="s">
        <v>401</v>
      </c>
    </row>
    <row r="209" s="2" customFormat="1">
      <c r="A209" s="39"/>
      <c r="B209" s="40"/>
      <c r="C209" s="41"/>
      <c r="D209" s="242" t="s">
        <v>248</v>
      </c>
      <c r="E209" s="41"/>
      <c r="F209" s="243" t="s">
        <v>1653</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248</v>
      </c>
      <c r="AU209" s="18" t="s">
        <v>73</v>
      </c>
    </row>
    <row r="210" s="2" customFormat="1" ht="21.75" customHeight="1">
      <c r="A210" s="39"/>
      <c r="B210" s="40"/>
      <c r="C210" s="228" t="s">
        <v>402</v>
      </c>
      <c r="D210" s="228" t="s">
        <v>243</v>
      </c>
      <c r="E210" s="229" t="s">
        <v>1654</v>
      </c>
      <c r="F210" s="230" t="s">
        <v>1655</v>
      </c>
      <c r="G210" s="231" t="s">
        <v>267</v>
      </c>
      <c r="H210" s="232">
        <v>4</v>
      </c>
      <c r="I210" s="233"/>
      <c r="J210" s="234">
        <f>ROUND(I210*H210,2)</f>
        <v>0</v>
      </c>
      <c r="K210" s="235"/>
      <c r="L210" s="45"/>
      <c r="M210" s="236" t="s">
        <v>1</v>
      </c>
      <c r="N210" s="23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247</v>
      </c>
      <c r="AT210" s="240" t="s">
        <v>243</v>
      </c>
      <c r="AU210" s="240" t="s">
        <v>73</v>
      </c>
      <c r="AY210" s="18" t="s">
        <v>241</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247</v>
      </c>
      <c r="BM210" s="240" t="s">
        <v>405</v>
      </c>
    </row>
    <row r="211" s="2" customFormat="1">
      <c r="A211" s="39"/>
      <c r="B211" s="40"/>
      <c r="C211" s="41"/>
      <c r="D211" s="242" t="s">
        <v>248</v>
      </c>
      <c r="E211" s="41"/>
      <c r="F211" s="243" t="s">
        <v>1655</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248</v>
      </c>
      <c r="AU211" s="18" t="s">
        <v>73</v>
      </c>
    </row>
    <row r="212" s="2" customFormat="1" ht="21.75" customHeight="1">
      <c r="A212" s="39"/>
      <c r="B212" s="40"/>
      <c r="C212" s="228" t="s">
        <v>329</v>
      </c>
      <c r="D212" s="228" t="s">
        <v>243</v>
      </c>
      <c r="E212" s="229" t="s">
        <v>1656</v>
      </c>
      <c r="F212" s="230" t="s">
        <v>1657</v>
      </c>
      <c r="G212" s="231" t="s">
        <v>267</v>
      </c>
      <c r="H212" s="232">
        <v>245</v>
      </c>
      <c r="I212" s="233"/>
      <c r="J212" s="234">
        <f>ROUND(I212*H212,2)</f>
        <v>0</v>
      </c>
      <c r="K212" s="235"/>
      <c r="L212" s="45"/>
      <c r="M212" s="236" t="s">
        <v>1</v>
      </c>
      <c r="N212" s="23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247</v>
      </c>
      <c r="AT212" s="240" t="s">
        <v>243</v>
      </c>
      <c r="AU212" s="240" t="s">
        <v>73</v>
      </c>
      <c r="AY212" s="18" t="s">
        <v>241</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247</v>
      </c>
      <c r="BM212" s="240" t="s">
        <v>408</v>
      </c>
    </row>
    <row r="213" s="2" customFormat="1">
      <c r="A213" s="39"/>
      <c r="B213" s="40"/>
      <c r="C213" s="41"/>
      <c r="D213" s="242" t="s">
        <v>248</v>
      </c>
      <c r="E213" s="41"/>
      <c r="F213" s="243" t="s">
        <v>1657</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248</v>
      </c>
      <c r="AU213" s="18" t="s">
        <v>73</v>
      </c>
    </row>
    <row r="214" s="2" customFormat="1" ht="21.75" customHeight="1">
      <c r="A214" s="39"/>
      <c r="B214" s="40"/>
      <c r="C214" s="228" t="s">
        <v>409</v>
      </c>
      <c r="D214" s="228" t="s">
        <v>243</v>
      </c>
      <c r="E214" s="229" t="s">
        <v>1658</v>
      </c>
      <c r="F214" s="230" t="s">
        <v>1659</v>
      </c>
      <c r="G214" s="231" t="s">
        <v>267</v>
      </c>
      <c r="H214" s="232">
        <v>135</v>
      </c>
      <c r="I214" s="233"/>
      <c r="J214" s="234">
        <f>ROUND(I214*H214,2)</f>
        <v>0</v>
      </c>
      <c r="K214" s="235"/>
      <c r="L214" s="45"/>
      <c r="M214" s="236" t="s">
        <v>1</v>
      </c>
      <c r="N214" s="23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247</v>
      </c>
      <c r="AT214" s="240" t="s">
        <v>243</v>
      </c>
      <c r="AU214" s="240" t="s">
        <v>73</v>
      </c>
      <c r="AY214" s="18" t="s">
        <v>241</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247</v>
      </c>
      <c r="BM214" s="240" t="s">
        <v>412</v>
      </c>
    </row>
    <row r="215" s="2" customFormat="1">
      <c r="A215" s="39"/>
      <c r="B215" s="40"/>
      <c r="C215" s="41"/>
      <c r="D215" s="242" t="s">
        <v>248</v>
      </c>
      <c r="E215" s="41"/>
      <c r="F215" s="243" t="s">
        <v>1659</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248</v>
      </c>
      <c r="AU215" s="18" t="s">
        <v>73</v>
      </c>
    </row>
    <row r="216" s="2" customFormat="1" ht="24.15" customHeight="1">
      <c r="A216" s="39"/>
      <c r="B216" s="40"/>
      <c r="C216" s="228" t="s">
        <v>333</v>
      </c>
      <c r="D216" s="228" t="s">
        <v>243</v>
      </c>
      <c r="E216" s="229" t="s">
        <v>1660</v>
      </c>
      <c r="F216" s="230" t="s">
        <v>1661</v>
      </c>
      <c r="G216" s="231" t="s">
        <v>267</v>
      </c>
      <c r="H216" s="232">
        <v>15</v>
      </c>
      <c r="I216" s="233"/>
      <c r="J216" s="234">
        <f>ROUND(I216*H216,2)</f>
        <v>0</v>
      </c>
      <c r="K216" s="235"/>
      <c r="L216" s="45"/>
      <c r="M216" s="236" t="s">
        <v>1</v>
      </c>
      <c r="N216" s="23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247</v>
      </c>
      <c r="AT216" s="240" t="s">
        <v>243</v>
      </c>
      <c r="AU216" s="240" t="s">
        <v>73</v>
      </c>
      <c r="AY216" s="18" t="s">
        <v>241</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247</v>
      </c>
      <c r="BM216" s="240" t="s">
        <v>415</v>
      </c>
    </row>
    <row r="217" s="2" customFormat="1">
      <c r="A217" s="39"/>
      <c r="B217" s="40"/>
      <c r="C217" s="41"/>
      <c r="D217" s="242" t="s">
        <v>248</v>
      </c>
      <c r="E217" s="41"/>
      <c r="F217" s="243" t="s">
        <v>1661</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248</v>
      </c>
      <c r="AU217" s="18" t="s">
        <v>73</v>
      </c>
    </row>
    <row r="218" s="2" customFormat="1" ht="24.15" customHeight="1">
      <c r="A218" s="39"/>
      <c r="B218" s="40"/>
      <c r="C218" s="228" t="s">
        <v>416</v>
      </c>
      <c r="D218" s="228" t="s">
        <v>243</v>
      </c>
      <c r="E218" s="229" t="s">
        <v>1662</v>
      </c>
      <c r="F218" s="230" t="s">
        <v>1663</v>
      </c>
      <c r="G218" s="231" t="s">
        <v>263</v>
      </c>
      <c r="H218" s="232">
        <v>16</v>
      </c>
      <c r="I218" s="233"/>
      <c r="J218" s="234">
        <f>ROUND(I218*H218,2)</f>
        <v>0</v>
      </c>
      <c r="K218" s="235"/>
      <c r="L218" s="45"/>
      <c r="M218" s="236" t="s">
        <v>1</v>
      </c>
      <c r="N218" s="237" t="s">
        <v>38</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247</v>
      </c>
      <c r="AT218" s="240" t="s">
        <v>243</v>
      </c>
      <c r="AU218" s="240" t="s">
        <v>73</v>
      </c>
      <c r="AY218" s="18" t="s">
        <v>241</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247</v>
      </c>
      <c r="BM218" s="240" t="s">
        <v>419</v>
      </c>
    </row>
    <row r="219" s="2" customFormat="1">
      <c r="A219" s="39"/>
      <c r="B219" s="40"/>
      <c r="C219" s="41"/>
      <c r="D219" s="242" t="s">
        <v>248</v>
      </c>
      <c r="E219" s="41"/>
      <c r="F219" s="243" t="s">
        <v>1663</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248</v>
      </c>
      <c r="AU219" s="18" t="s">
        <v>73</v>
      </c>
    </row>
    <row r="220" s="2" customFormat="1" ht="16.5" customHeight="1">
      <c r="A220" s="39"/>
      <c r="B220" s="40"/>
      <c r="C220" s="228" t="s">
        <v>336</v>
      </c>
      <c r="D220" s="228" t="s">
        <v>243</v>
      </c>
      <c r="E220" s="229" t="s">
        <v>1581</v>
      </c>
      <c r="F220" s="230" t="s">
        <v>1664</v>
      </c>
      <c r="G220" s="231" t="s">
        <v>263</v>
      </c>
      <c r="H220" s="232">
        <v>3</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247</v>
      </c>
      <c r="AT220" s="240" t="s">
        <v>243</v>
      </c>
      <c r="AU220" s="240" t="s">
        <v>73</v>
      </c>
      <c r="AY220" s="18" t="s">
        <v>241</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247</v>
      </c>
      <c r="BM220" s="240" t="s">
        <v>422</v>
      </c>
    </row>
    <row r="221" s="2" customFormat="1">
      <c r="A221" s="39"/>
      <c r="B221" s="40"/>
      <c r="C221" s="41"/>
      <c r="D221" s="242" t="s">
        <v>248</v>
      </c>
      <c r="E221" s="41"/>
      <c r="F221" s="243" t="s">
        <v>1664</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248</v>
      </c>
      <c r="AU221" s="18" t="s">
        <v>73</v>
      </c>
    </row>
    <row r="222" s="2" customFormat="1" ht="16.5" customHeight="1">
      <c r="A222" s="39"/>
      <c r="B222" s="40"/>
      <c r="C222" s="228" t="s">
        <v>423</v>
      </c>
      <c r="D222" s="228" t="s">
        <v>243</v>
      </c>
      <c r="E222" s="229" t="s">
        <v>739</v>
      </c>
      <c r="F222" s="230" t="s">
        <v>740</v>
      </c>
      <c r="G222" s="231" t="s">
        <v>263</v>
      </c>
      <c r="H222" s="232">
        <v>1</v>
      </c>
      <c r="I222" s="233"/>
      <c r="J222" s="234">
        <f>ROUND(I222*H222,2)</f>
        <v>0</v>
      </c>
      <c r="K222" s="235"/>
      <c r="L222" s="45"/>
      <c r="M222" s="236" t="s">
        <v>1</v>
      </c>
      <c r="N222" s="237" t="s">
        <v>38</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247</v>
      </c>
      <c r="AT222" s="240" t="s">
        <v>243</v>
      </c>
      <c r="AU222" s="240" t="s">
        <v>73</v>
      </c>
      <c r="AY222" s="18" t="s">
        <v>241</v>
      </c>
      <c r="BE222" s="241">
        <f>IF(N222="základní",J222,0)</f>
        <v>0</v>
      </c>
      <c r="BF222" s="241">
        <f>IF(N222="snížená",J222,0)</f>
        <v>0</v>
      </c>
      <c r="BG222" s="241">
        <f>IF(N222="zákl. přenesená",J222,0)</f>
        <v>0</v>
      </c>
      <c r="BH222" s="241">
        <f>IF(N222="sníž. přenesená",J222,0)</f>
        <v>0</v>
      </c>
      <c r="BI222" s="241">
        <f>IF(N222="nulová",J222,0)</f>
        <v>0</v>
      </c>
      <c r="BJ222" s="18" t="s">
        <v>81</v>
      </c>
      <c r="BK222" s="241">
        <f>ROUND(I222*H222,2)</f>
        <v>0</v>
      </c>
      <c r="BL222" s="18" t="s">
        <v>247</v>
      </c>
      <c r="BM222" s="240" t="s">
        <v>427</v>
      </c>
    </row>
    <row r="223" s="2" customFormat="1">
      <c r="A223" s="39"/>
      <c r="B223" s="40"/>
      <c r="C223" s="41"/>
      <c r="D223" s="242" t="s">
        <v>248</v>
      </c>
      <c r="E223" s="41"/>
      <c r="F223" s="243" t="s">
        <v>740</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248</v>
      </c>
      <c r="AU223" s="18" t="s">
        <v>73</v>
      </c>
    </row>
    <row r="224" s="2" customFormat="1" ht="16.5" customHeight="1">
      <c r="A224" s="39"/>
      <c r="B224" s="40"/>
      <c r="C224" s="228" t="s">
        <v>340</v>
      </c>
      <c r="D224" s="228" t="s">
        <v>243</v>
      </c>
      <c r="E224" s="229" t="s">
        <v>1665</v>
      </c>
      <c r="F224" s="230" t="s">
        <v>1666</v>
      </c>
      <c r="G224" s="231" t="s">
        <v>267</v>
      </c>
      <c r="H224" s="232">
        <v>265</v>
      </c>
      <c r="I224" s="233"/>
      <c r="J224" s="234">
        <f>ROUND(I224*H224,2)</f>
        <v>0</v>
      </c>
      <c r="K224" s="235"/>
      <c r="L224" s="45"/>
      <c r="M224" s="236" t="s">
        <v>1</v>
      </c>
      <c r="N224" s="23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247</v>
      </c>
      <c r="AT224" s="240" t="s">
        <v>243</v>
      </c>
      <c r="AU224" s="240" t="s">
        <v>73</v>
      </c>
      <c r="AY224" s="18" t="s">
        <v>241</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247</v>
      </c>
      <c r="BM224" s="240" t="s">
        <v>430</v>
      </c>
    </row>
    <row r="225" s="2" customFormat="1">
      <c r="A225" s="39"/>
      <c r="B225" s="40"/>
      <c r="C225" s="41"/>
      <c r="D225" s="242" t="s">
        <v>248</v>
      </c>
      <c r="E225" s="41"/>
      <c r="F225" s="243" t="s">
        <v>1666</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248</v>
      </c>
      <c r="AU225" s="18" t="s">
        <v>73</v>
      </c>
    </row>
    <row r="226" s="2" customFormat="1" ht="16.5" customHeight="1">
      <c r="A226" s="39"/>
      <c r="B226" s="40"/>
      <c r="C226" s="228" t="s">
        <v>431</v>
      </c>
      <c r="D226" s="228" t="s">
        <v>243</v>
      </c>
      <c r="E226" s="229" t="s">
        <v>1667</v>
      </c>
      <c r="F226" s="230" t="s">
        <v>1668</v>
      </c>
      <c r="G226" s="231" t="s">
        <v>267</v>
      </c>
      <c r="H226" s="232">
        <v>80</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247</v>
      </c>
      <c r="AT226" s="240" t="s">
        <v>243</v>
      </c>
      <c r="AU226" s="240" t="s">
        <v>73</v>
      </c>
      <c r="AY226" s="18" t="s">
        <v>241</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247</v>
      </c>
      <c r="BM226" s="240" t="s">
        <v>434</v>
      </c>
    </row>
    <row r="227" s="2" customFormat="1">
      <c r="A227" s="39"/>
      <c r="B227" s="40"/>
      <c r="C227" s="41"/>
      <c r="D227" s="242" t="s">
        <v>248</v>
      </c>
      <c r="E227" s="41"/>
      <c r="F227" s="243" t="s">
        <v>1668</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248</v>
      </c>
      <c r="AU227" s="18" t="s">
        <v>73</v>
      </c>
    </row>
    <row r="228" s="2" customFormat="1" ht="16.5" customHeight="1">
      <c r="A228" s="39"/>
      <c r="B228" s="40"/>
      <c r="C228" s="228" t="s">
        <v>343</v>
      </c>
      <c r="D228" s="228" t="s">
        <v>243</v>
      </c>
      <c r="E228" s="229" t="s">
        <v>1669</v>
      </c>
      <c r="F228" s="230" t="s">
        <v>1670</v>
      </c>
      <c r="G228" s="231" t="s">
        <v>267</v>
      </c>
      <c r="H228" s="232">
        <v>570</v>
      </c>
      <c r="I228" s="233"/>
      <c r="J228" s="234">
        <f>ROUND(I228*H228,2)</f>
        <v>0</v>
      </c>
      <c r="K228" s="235"/>
      <c r="L228" s="45"/>
      <c r="M228" s="236" t="s">
        <v>1</v>
      </c>
      <c r="N228" s="23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247</v>
      </c>
      <c r="AT228" s="240" t="s">
        <v>243</v>
      </c>
      <c r="AU228" s="240" t="s">
        <v>73</v>
      </c>
      <c r="AY228" s="18" t="s">
        <v>241</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247</v>
      </c>
      <c r="BM228" s="240" t="s">
        <v>437</v>
      </c>
    </row>
    <row r="229" s="2" customFormat="1">
      <c r="A229" s="39"/>
      <c r="B229" s="40"/>
      <c r="C229" s="41"/>
      <c r="D229" s="242" t="s">
        <v>248</v>
      </c>
      <c r="E229" s="41"/>
      <c r="F229" s="243" t="s">
        <v>1670</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248</v>
      </c>
      <c r="AU229" s="18" t="s">
        <v>73</v>
      </c>
    </row>
    <row r="230" s="2" customFormat="1" ht="24.15" customHeight="1">
      <c r="A230" s="39"/>
      <c r="B230" s="40"/>
      <c r="C230" s="228" t="s">
        <v>440</v>
      </c>
      <c r="D230" s="228" t="s">
        <v>243</v>
      </c>
      <c r="E230" s="229" t="s">
        <v>1671</v>
      </c>
      <c r="F230" s="230" t="s">
        <v>1672</v>
      </c>
      <c r="G230" s="231" t="s">
        <v>263</v>
      </c>
      <c r="H230" s="232">
        <v>2</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247</v>
      </c>
      <c r="AT230" s="240" t="s">
        <v>243</v>
      </c>
      <c r="AU230" s="240" t="s">
        <v>73</v>
      </c>
      <c r="AY230" s="18" t="s">
        <v>241</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247</v>
      </c>
      <c r="BM230" s="240" t="s">
        <v>443</v>
      </c>
    </row>
    <row r="231" s="2" customFormat="1">
      <c r="A231" s="39"/>
      <c r="B231" s="40"/>
      <c r="C231" s="41"/>
      <c r="D231" s="242" t="s">
        <v>248</v>
      </c>
      <c r="E231" s="41"/>
      <c r="F231" s="243" t="s">
        <v>1672</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248</v>
      </c>
      <c r="AU231" s="18" t="s">
        <v>73</v>
      </c>
    </row>
    <row r="232" s="2" customFormat="1" ht="24.15" customHeight="1">
      <c r="A232" s="39"/>
      <c r="B232" s="40"/>
      <c r="C232" s="228" t="s">
        <v>347</v>
      </c>
      <c r="D232" s="228" t="s">
        <v>243</v>
      </c>
      <c r="E232" s="229" t="s">
        <v>1673</v>
      </c>
      <c r="F232" s="230" t="s">
        <v>1674</v>
      </c>
      <c r="G232" s="231" t="s">
        <v>263</v>
      </c>
      <c r="H232" s="232">
        <v>3</v>
      </c>
      <c r="I232" s="233"/>
      <c r="J232" s="234">
        <f>ROUND(I232*H232,2)</f>
        <v>0</v>
      </c>
      <c r="K232" s="235"/>
      <c r="L232" s="45"/>
      <c r="M232" s="236" t="s">
        <v>1</v>
      </c>
      <c r="N232" s="237" t="s">
        <v>38</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247</v>
      </c>
      <c r="AT232" s="240" t="s">
        <v>243</v>
      </c>
      <c r="AU232" s="240" t="s">
        <v>73</v>
      </c>
      <c r="AY232" s="18" t="s">
        <v>241</v>
      </c>
      <c r="BE232" s="241">
        <f>IF(N232="základní",J232,0)</f>
        <v>0</v>
      </c>
      <c r="BF232" s="241">
        <f>IF(N232="snížená",J232,0)</f>
        <v>0</v>
      </c>
      <c r="BG232" s="241">
        <f>IF(N232="zákl. přenesená",J232,0)</f>
        <v>0</v>
      </c>
      <c r="BH232" s="241">
        <f>IF(N232="sníž. přenesená",J232,0)</f>
        <v>0</v>
      </c>
      <c r="BI232" s="241">
        <f>IF(N232="nulová",J232,0)</f>
        <v>0</v>
      </c>
      <c r="BJ232" s="18" t="s">
        <v>81</v>
      </c>
      <c r="BK232" s="241">
        <f>ROUND(I232*H232,2)</f>
        <v>0</v>
      </c>
      <c r="BL232" s="18" t="s">
        <v>247</v>
      </c>
      <c r="BM232" s="240" t="s">
        <v>446</v>
      </c>
    </row>
    <row r="233" s="2" customFormat="1">
      <c r="A233" s="39"/>
      <c r="B233" s="40"/>
      <c r="C233" s="41"/>
      <c r="D233" s="242" t="s">
        <v>248</v>
      </c>
      <c r="E233" s="41"/>
      <c r="F233" s="243" t="s">
        <v>1674</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248</v>
      </c>
      <c r="AU233" s="18" t="s">
        <v>73</v>
      </c>
    </row>
    <row r="234" s="2" customFormat="1" ht="16.5" customHeight="1">
      <c r="A234" s="39"/>
      <c r="B234" s="40"/>
      <c r="C234" s="228" t="s">
        <v>447</v>
      </c>
      <c r="D234" s="228" t="s">
        <v>243</v>
      </c>
      <c r="E234" s="229" t="s">
        <v>1675</v>
      </c>
      <c r="F234" s="230" t="s">
        <v>1676</v>
      </c>
      <c r="G234" s="231" t="s">
        <v>263</v>
      </c>
      <c r="H234" s="232">
        <v>1</v>
      </c>
      <c r="I234" s="233"/>
      <c r="J234" s="234">
        <f>ROUND(I234*H234,2)</f>
        <v>0</v>
      </c>
      <c r="K234" s="235"/>
      <c r="L234" s="45"/>
      <c r="M234" s="236" t="s">
        <v>1</v>
      </c>
      <c r="N234" s="23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247</v>
      </c>
      <c r="AT234" s="240" t="s">
        <v>243</v>
      </c>
      <c r="AU234" s="240" t="s">
        <v>73</v>
      </c>
      <c r="AY234" s="18" t="s">
        <v>241</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247</v>
      </c>
      <c r="BM234" s="240" t="s">
        <v>450</v>
      </c>
    </row>
    <row r="235" s="2" customFormat="1">
      <c r="A235" s="39"/>
      <c r="B235" s="40"/>
      <c r="C235" s="41"/>
      <c r="D235" s="242" t="s">
        <v>248</v>
      </c>
      <c r="E235" s="41"/>
      <c r="F235" s="243" t="s">
        <v>1676</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248</v>
      </c>
      <c r="AU235" s="18" t="s">
        <v>73</v>
      </c>
    </row>
    <row r="236" s="2" customFormat="1" ht="16.5" customHeight="1">
      <c r="A236" s="39"/>
      <c r="B236" s="40"/>
      <c r="C236" s="228" t="s">
        <v>350</v>
      </c>
      <c r="D236" s="228" t="s">
        <v>243</v>
      </c>
      <c r="E236" s="229" t="s">
        <v>1677</v>
      </c>
      <c r="F236" s="230" t="s">
        <v>1678</v>
      </c>
      <c r="G236" s="231" t="s">
        <v>263</v>
      </c>
      <c r="H236" s="232">
        <v>3</v>
      </c>
      <c r="I236" s="233"/>
      <c r="J236" s="234">
        <f>ROUND(I236*H236,2)</f>
        <v>0</v>
      </c>
      <c r="K236" s="235"/>
      <c r="L236" s="45"/>
      <c r="M236" s="236" t="s">
        <v>1</v>
      </c>
      <c r="N236" s="23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247</v>
      </c>
      <c r="AT236" s="240" t="s">
        <v>243</v>
      </c>
      <c r="AU236" s="240" t="s">
        <v>73</v>
      </c>
      <c r="AY236" s="18" t="s">
        <v>241</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247</v>
      </c>
      <c r="BM236" s="240" t="s">
        <v>453</v>
      </c>
    </row>
    <row r="237" s="2" customFormat="1">
      <c r="A237" s="39"/>
      <c r="B237" s="40"/>
      <c r="C237" s="41"/>
      <c r="D237" s="242" t="s">
        <v>248</v>
      </c>
      <c r="E237" s="41"/>
      <c r="F237" s="243" t="s">
        <v>1678</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248</v>
      </c>
      <c r="AU237" s="18" t="s">
        <v>73</v>
      </c>
    </row>
    <row r="238" s="2" customFormat="1" ht="16.5" customHeight="1">
      <c r="A238" s="39"/>
      <c r="B238" s="40"/>
      <c r="C238" s="228" t="s">
        <v>454</v>
      </c>
      <c r="D238" s="228" t="s">
        <v>243</v>
      </c>
      <c r="E238" s="229" t="s">
        <v>1679</v>
      </c>
      <c r="F238" s="230" t="s">
        <v>1680</v>
      </c>
      <c r="G238" s="231" t="s">
        <v>263</v>
      </c>
      <c r="H238" s="232">
        <v>3</v>
      </c>
      <c r="I238" s="233"/>
      <c r="J238" s="234">
        <f>ROUND(I238*H238,2)</f>
        <v>0</v>
      </c>
      <c r="K238" s="235"/>
      <c r="L238" s="45"/>
      <c r="M238" s="236" t="s">
        <v>1</v>
      </c>
      <c r="N238" s="237" t="s">
        <v>38</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247</v>
      </c>
      <c r="AT238" s="240" t="s">
        <v>243</v>
      </c>
      <c r="AU238" s="240" t="s">
        <v>73</v>
      </c>
      <c r="AY238" s="18" t="s">
        <v>241</v>
      </c>
      <c r="BE238" s="241">
        <f>IF(N238="základní",J238,0)</f>
        <v>0</v>
      </c>
      <c r="BF238" s="241">
        <f>IF(N238="snížená",J238,0)</f>
        <v>0</v>
      </c>
      <c r="BG238" s="241">
        <f>IF(N238="zákl. přenesená",J238,0)</f>
        <v>0</v>
      </c>
      <c r="BH238" s="241">
        <f>IF(N238="sníž. přenesená",J238,0)</f>
        <v>0</v>
      </c>
      <c r="BI238" s="241">
        <f>IF(N238="nulová",J238,0)</f>
        <v>0</v>
      </c>
      <c r="BJ238" s="18" t="s">
        <v>81</v>
      </c>
      <c r="BK238" s="241">
        <f>ROUND(I238*H238,2)</f>
        <v>0</v>
      </c>
      <c r="BL238" s="18" t="s">
        <v>247</v>
      </c>
      <c r="BM238" s="240" t="s">
        <v>457</v>
      </c>
    </row>
    <row r="239" s="2" customFormat="1">
      <c r="A239" s="39"/>
      <c r="B239" s="40"/>
      <c r="C239" s="41"/>
      <c r="D239" s="242" t="s">
        <v>248</v>
      </c>
      <c r="E239" s="41"/>
      <c r="F239" s="243" t="s">
        <v>1680</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248</v>
      </c>
      <c r="AU239" s="18" t="s">
        <v>73</v>
      </c>
    </row>
    <row r="240" s="2" customFormat="1" ht="16.5" customHeight="1">
      <c r="A240" s="39"/>
      <c r="B240" s="40"/>
      <c r="C240" s="228" t="s">
        <v>354</v>
      </c>
      <c r="D240" s="228" t="s">
        <v>243</v>
      </c>
      <c r="E240" s="229" t="s">
        <v>1681</v>
      </c>
      <c r="F240" s="230" t="s">
        <v>1682</v>
      </c>
      <c r="G240" s="231" t="s">
        <v>263</v>
      </c>
      <c r="H240" s="232">
        <v>3</v>
      </c>
      <c r="I240" s="233"/>
      <c r="J240" s="234">
        <f>ROUND(I240*H240,2)</f>
        <v>0</v>
      </c>
      <c r="K240" s="235"/>
      <c r="L240" s="45"/>
      <c r="M240" s="236" t="s">
        <v>1</v>
      </c>
      <c r="N240" s="237" t="s">
        <v>38</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247</v>
      </c>
      <c r="AT240" s="240" t="s">
        <v>243</v>
      </c>
      <c r="AU240" s="240" t="s">
        <v>73</v>
      </c>
      <c r="AY240" s="18" t="s">
        <v>241</v>
      </c>
      <c r="BE240" s="241">
        <f>IF(N240="základní",J240,0)</f>
        <v>0</v>
      </c>
      <c r="BF240" s="241">
        <f>IF(N240="snížená",J240,0)</f>
        <v>0</v>
      </c>
      <c r="BG240" s="241">
        <f>IF(N240="zákl. přenesená",J240,0)</f>
        <v>0</v>
      </c>
      <c r="BH240" s="241">
        <f>IF(N240="sníž. přenesená",J240,0)</f>
        <v>0</v>
      </c>
      <c r="BI240" s="241">
        <f>IF(N240="nulová",J240,0)</f>
        <v>0</v>
      </c>
      <c r="BJ240" s="18" t="s">
        <v>81</v>
      </c>
      <c r="BK240" s="241">
        <f>ROUND(I240*H240,2)</f>
        <v>0</v>
      </c>
      <c r="BL240" s="18" t="s">
        <v>247</v>
      </c>
      <c r="BM240" s="240" t="s">
        <v>460</v>
      </c>
    </row>
    <row r="241" s="2" customFormat="1">
      <c r="A241" s="39"/>
      <c r="B241" s="40"/>
      <c r="C241" s="41"/>
      <c r="D241" s="242" t="s">
        <v>248</v>
      </c>
      <c r="E241" s="41"/>
      <c r="F241" s="243" t="s">
        <v>1682</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248</v>
      </c>
      <c r="AU241" s="18" t="s">
        <v>73</v>
      </c>
    </row>
    <row r="242" s="2" customFormat="1" ht="24.15" customHeight="1">
      <c r="A242" s="39"/>
      <c r="B242" s="40"/>
      <c r="C242" s="228" t="s">
        <v>463</v>
      </c>
      <c r="D242" s="228" t="s">
        <v>243</v>
      </c>
      <c r="E242" s="229" t="s">
        <v>1683</v>
      </c>
      <c r="F242" s="230" t="s">
        <v>1684</v>
      </c>
      <c r="G242" s="231" t="s">
        <v>263</v>
      </c>
      <c r="H242" s="232">
        <v>3</v>
      </c>
      <c r="I242" s="233"/>
      <c r="J242" s="234">
        <f>ROUND(I242*H242,2)</f>
        <v>0</v>
      </c>
      <c r="K242" s="235"/>
      <c r="L242" s="45"/>
      <c r="M242" s="236" t="s">
        <v>1</v>
      </c>
      <c r="N242" s="237" t="s">
        <v>38</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247</v>
      </c>
      <c r="AT242" s="240" t="s">
        <v>243</v>
      </c>
      <c r="AU242" s="240" t="s">
        <v>73</v>
      </c>
      <c r="AY242" s="18" t="s">
        <v>241</v>
      </c>
      <c r="BE242" s="241">
        <f>IF(N242="základní",J242,0)</f>
        <v>0</v>
      </c>
      <c r="BF242" s="241">
        <f>IF(N242="snížená",J242,0)</f>
        <v>0</v>
      </c>
      <c r="BG242" s="241">
        <f>IF(N242="zákl. přenesená",J242,0)</f>
        <v>0</v>
      </c>
      <c r="BH242" s="241">
        <f>IF(N242="sníž. přenesená",J242,0)</f>
        <v>0</v>
      </c>
      <c r="BI242" s="241">
        <f>IF(N242="nulová",J242,0)</f>
        <v>0</v>
      </c>
      <c r="BJ242" s="18" t="s">
        <v>81</v>
      </c>
      <c r="BK242" s="241">
        <f>ROUND(I242*H242,2)</f>
        <v>0</v>
      </c>
      <c r="BL242" s="18" t="s">
        <v>247</v>
      </c>
      <c r="BM242" s="240" t="s">
        <v>466</v>
      </c>
    </row>
    <row r="243" s="2" customFormat="1">
      <c r="A243" s="39"/>
      <c r="B243" s="40"/>
      <c r="C243" s="41"/>
      <c r="D243" s="242" t="s">
        <v>248</v>
      </c>
      <c r="E243" s="41"/>
      <c r="F243" s="243" t="s">
        <v>1684</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248</v>
      </c>
      <c r="AU243" s="18" t="s">
        <v>73</v>
      </c>
    </row>
    <row r="244" s="2" customFormat="1" ht="33" customHeight="1">
      <c r="A244" s="39"/>
      <c r="B244" s="40"/>
      <c r="C244" s="228" t="s">
        <v>357</v>
      </c>
      <c r="D244" s="228" t="s">
        <v>243</v>
      </c>
      <c r="E244" s="229" t="s">
        <v>1685</v>
      </c>
      <c r="F244" s="230" t="s">
        <v>1686</v>
      </c>
      <c r="G244" s="231" t="s">
        <v>263</v>
      </c>
      <c r="H244" s="232">
        <v>3</v>
      </c>
      <c r="I244" s="233"/>
      <c r="J244" s="234">
        <f>ROUND(I244*H244,2)</f>
        <v>0</v>
      </c>
      <c r="K244" s="235"/>
      <c r="L244" s="45"/>
      <c r="M244" s="236" t="s">
        <v>1</v>
      </c>
      <c r="N244" s="237" t="s">
        <v>38</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247</v>
      </c>
      <c r="AT244" s="240" t="s">
        <v>243</v>
      </c>
      <c r="AU244" s="240" t="s">
        <v>73</v>
      </c>
      <c r="AY244" s="18" t="s">
        <v>241</v>
      </c>
      <c r="BE244" s="241">
        <f>IF(N244="základní",J244,0)</f>
        <v>0</v>
      </c>
      <c r="BF244" s="241">
        <f>IF(N244="snížená",J244,0)</f>
        <v>0</v>
      </c>
      <c r="BG244" s="241">
        <f>IF(N244="zákl. přenesená",J244,0)</f>
        <v>0</v>
      </c>
      <c r="BH244" s="241">
        <f>IF(N244="sníž. přenesená",J244,0)</f>
        <v>0</v>
      </c>
      <c r="BI244" s="241">
        <f>IF(N244="nulová",J244,0)</f>
        <v>0</v>
      </c>
      <c r="BJ244" s="18" t="s">
        <v>81</v>
      </c>
      <c r="BK244" s="241">
        <f>ROUND(I244*H244,2)</f>
        <v>0</v>
      </c>
      <c r="BL244" s="18" t="s">
        <v>247</v>
      </c>
      <c r="BM244" s="240" t="s">
        <v>469</v>
      </c>
    </row>
    <row r="245" s="2" customFormat="1">
      <c r="A245" s="39"/>
      <c r="B245" s="40"/>
      <c r="C245" s="41"/>
      <c r="D245" s="242" t="s">
        <v>248</v>
      </c>
      <c r="E245" s="41"/>
      <c r="F245" s="243" t="s">
        <v>1686</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248</v>
      </c>
      <c r="AU245" s="18" t="s">
        <v>73</v>
      </c>
    </row>
    <row r="246" s="2" customFormat="1" ht="16.5" customHeight="1">
      <c r="A246" s="39"/>
      <c r="B246" s="40"/>
      <c r="C246" s="228" t="s">
        <v>470</v>
      </c>
      <c r="D246" s="228" t="s">
        <v>243</v>
      </c>
      <c r="E246" s="229" t="s">
        <v>1687</v>
      </c>
      <c r="F246" s="230" t="s">
        <v>1688</v>
      </c>
      <c r="G246" s="231" t="s">
        <v>426</v>
      </c>
      <c r="H246" s="232">
        <v>18</v>
      </c>
      <c r="I246" s="233"/>
      <c r="J246" s="234">
        <f>ROUND(I246*H246,2)</f>
        <v>0</v>
      </c>
      <c r="K246" s="235"/>
      <c r="L246" s="45"/>
      <c r="M246" s="236" t="s">
        <v>1</v>
      </c>
      <c r="N246" s="237" t="s">
        <v>38</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247</v>
      </c>
      <c r="AT246" s="240" t="s">
        <v>243</v>
      </c>
      <c r="AU246" s="240" t="s">
        <v>73</v>
      </c>
      <c r="AY246" s="18" t="s">
        <v>241</v>
      </c>
      <c r="BE246" s="241">
        <f>IF(N246="základní",J246,0)</f>
        <v>0</v>
      </c>
      <c r="BF246" s="241">
        <f>IF(N246="snížená",J246,0)</f>
        <v>0</v>
      </c>
      <c r="BG246" s="241">
        <f>IF(N246="zákl. přenesená",J246,0)</f>
        <v>0</v>
      </c>
      <c r="BH246" s="241">
        <f>IF(N246="sníž. přenesená",J246,0)</f>
        <v>0</v>
      </c>
      <c r="BI246" s="241">
        <f>IF(N246="nulová",J246,0)</f>
        <v>0</v>
      </c>
      <c r="BJ246" s="18" t="s">
        <v>81</v>
      </c>
      <c r="BK246" s="241">
        <f>ROUND(I246*H246,2)</f>
        <v>0</v>
      </c>
      <c r="BL246" s="18" t="s">
        <v>247</v>
      </c>
      <c r="BM246" s="240" t="s">
        <v>473</v>
      </c>
    </row>
    <row r="247" s="2" customFormat="1">
      <c r="A247" s="39"/>
      <c r="B247" s="40"/>
      <c r="C247" s="41"/>
      <c r="D247" s="242" t="s">
        <v>248</v>
      </c>
      <c r="E247" s="41"/>
      <c r="F247" s="243" t="s">
        <v>1688</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248</v>
      </c>
      <c r="AU247" s="18" t="s">
        <v>73</v>
      </c>
    </row>
    <row r="248" s="2" customFormat="1" ht="37.8" customHeight="1">
      <c r="A248" s="39"/>
      <c r="B248" s="40"/>
      <c r="C248" s="228" t="s">
        <v>361</v>
      </c>
      <c r="D248" s="228" t="s">
        <v>243</v>
      </c>
      <c r="E248" s="229" t="s">
        <v>1689</v>
      </c>
      <c r="F248" s="230" t="s">
        <v>1690</v>
      </c>
      <c r="G248" s="231" t="s">
        <v>263</v>
      </c>
      <c r="H248" s="232">
        <v>8</v>
      </c>
      <c r="I248" s="233"/>
      <c r="J248" s="234">
        <f>ROUND(I248*H248,2)</f>
        <v>0</v>
      </c>
      <c r="K248" s="235"/>
      <c r="L248" s="45"/>
      <c r="M248" s="236" t="s">
        <v>1</v>
      </c>
      <c r="N248" s="237" t="s">
        <v>38</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247</v>
      </c>
      <c r="AT248" s="240" t="s">
        <v>243</v>
      </c>
      <c r="AU248" s="240" t="s">
        <v>73</v>
      </c>
      <c r="AY248" s="18" t="s">
        <v>241</v>
      </c>
      <c r="BE248" s="241">
        <f>IF(N248="základní",J248,0)</f>
        <v>0</v>
      </c>
      <c r="BF248" s="241">
        <f>IF(N248="snížená",J248,0)</f>
        <v>0</v>
      </c>
      <c r="BG248" s="241">
        <f>IF(N248="zákl. přenesená",J248,0)</f>
        <v>0</v>
      </c>
      <c r="BH248" s="241">
        <f>IF(N248="sníž. přenesená",J248,0)</f>
        <v>0</v>
      </c>
      <c r="BI248" s="241">
        <f>IF(N248="nulová",J248,0)</f>
        <v>0</v>
      </c>
      <c r="BJ248" s="18" t="s">
        <v>81</v>
      </c>
      <c r="BK248" s="241">
        <f>ROUND(I248*H248,2)</f>
        <v>0</v>
      </c>
      <c r="BL248" s="18" t="s">
        <v>247</v>
      </c>
      <c r="BM248" s="240" t="s">
        <v>476</v>
      </c>
    </row>
    <row r="249" s="2" customFormat="1">
      <c r="A249" s="39"/>
      <c r="B249" s="40"/>
      <c r="C249" s="41"/>
      <c r="D249" s="242" t="s">
        <v>248</v>
      </c>
      <c r="E249" s="41"/>
      <c r="F249" s="243" t="s">
        <v>1690</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248</v>
      </c>
      <c r="AU249" s="18" t="s">
        <v>73</v>
      </c>
    </row>
    <row r="250" s="2" customFormat="1" ht="37.8" customHeight="1">
      <c r="A250" s="39"/>
      <c r="B250" s="40"/>
      <c r="C250" s="228" t="s">
        <v>477</v>
      </c>
      <c r="D250" s="228" t="s">
        <v>243</v>
      </c>
      <c r="E250" s="229" t="s">
        <v>1691</v>
      </c>
      <c r="F250" s="230" t="s">
        <v>1692</v>
      </c>
      <c r="G250" s="231" t="s">
        <v>263</v>
      </c>
      <c r="H250" s="232">
        <v>8</v>
      </c>
      <c r="I250" s="233"/>
      <c r="J250" s="234">
        <f>ROUND(I250*H250,2)</f>
        <v>0</v>
      </c>
      <c r="K250" s="235"/>
      <c r="L250" s="45"/>
      <c r="M250" s="236" t="s">
        <v>1</v>
      </c>
      <c r="N250" s="237" t="s">
        <v>38</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247</v>
      </c>
      <c r="AT250" s="240" t="s">
        <v>243</v>
      </c>
      <c r="AU250" s="240" t="s">
        <v>73</v>
      </c>
      <c r="AY250" s="18" t="s">
        <v>241</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247</v>
      </c>
      <c r="BM250" s="240" t="s">
        <v>480</v>
      </c>
    </row>
    <row r="251" s="2" customFormat="1">
      <c r="A251" s="39"/>
      <c r="B251" s="40"/>
      <c r="C251" s="41"/>
      <c r="D251" s="242" t="s">
        <v>248</v>
      </c>
      <c r="E251" s="41"/>
      <c r="F251" s="243" t="s">
        <v>1692</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248</v>
      </c>
      <c r="AU251" s="18" t="s">
        <v>73</v>
      </c>
    </row>
    <row r="252" s="2" customFormat="1" ht="21.75" customHeight="1">
      <c r="A252" s="39"/>
      <c r="B252" s="40"/>
      <c r="C252" s="228" t="s">
        <v>364</v>
      </c>
      <c r="D252" s="228" t="s">
        <v>243</v>
      </c>
      <c r="E252" s="229" t="s">
        <v>1693</v>
      </c>
      <c r="F252" s="230" t="s">
        <v>1694</v>
      </c>
      <c r="G252" s="231" t="s">
        <v>263</v>
      </c>
      <c r="H252" s="232">
        <v>4</v>
      </c>
      <c r="I252" s="233"/>
      <c r="J252" s="234">
        <f>ROUND(I252*H252,2)</f>
        <v>0</v>
      </c>
      <c r="K252" s="235"/>
      <c r="L252" s="45"/>
      <c r="M252" s="236" t="s">
        <v>1</v>
      </c>
      <c r="N252" s="237" t="s">
        <v>38</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247</v>
      </c>
      <c r="AT252" s="240" t="s">
        <v>243</v>
      </c>
      <c r="AU252" s="240" t="s">
        <v>73</v>
      </c>
      <c r="AY252" s="18" t="s">
        <v>241</v>
      </c>
      <c r="BE252" s="241">
        <f>IF(N252="základní",J252,0)</f>
        <v>0</v>
      </c>
      <c r="BF252" s="241">
        <f>IF(N252="snížená",J252,0)</f>
        <v>0</v>
      </c>
      <c r="BG252" s="241">
        <f>IF(N252="zákl. přenesená",J252,0)</f>
        <v>0</v>
      </c>
      <c r="BH252" s="241">
        <f>IF(N252="sníž. přenesená",J252,0)</f>
        <v>0</v>
      </c>
      <c r="BI252" s="241">
        <f>IF(N252="nulová",J252,0)</f>
        <v>0</v>
      </c>
      <c r="BJ252" s="18" t="s">
        <v>81</v>
      </c>
      <c r="BK252" s="241">
        <f>ROUND(I252*H252,2)</f>
        <v>0</v>
      </c>
      <c r="BL252" s="18" t="s">
        <v>247</v>
      </c>
      <c r="BM252" s="240" t="s">
        <v>483</v>
      </c>
    </row>
    <row r="253" s="2" customFormat="1">
      <c r="A253" s="39"/>
      <c r="B253" s="40"/>
      <c r="C253" s="41"/>
      <c r="D253" s="242" t="s">
        <v>248</v>
      </c>
      <c r="E253" s="41"/>
      <c r="F253" s="243" t="s">
        <v>1694</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248</v>
      </c>
      <c r="AU253" s="18" t="s">
        <v>73</v>
      </c>
    </row>
    <row r="254" s="2" customFormat="1" ht="16.5" customHeight="1">
      <c r="A254" s="39"/>
      <c r="B254" s="40"/>
      <c r="C254" s="228" t="s">
        <v>484</v>
      </c>
      <c r="D254" s="228" t="s">
        <v>243</v>
      </c>
      <c r="E254" s="229" t="s">
        <v>1695</v>
      </c>
      <c r="F254" s="230" t="s">
        <v>1696</v>
      </c>
      <c r="G254" s="231" t="s">
        <v>609</v>
      </c>
      <c r="H254" s="232">
        <v>0.22</v>
      </c>
      <c r="I254" s="233"/>
      <c r="J254" s="234">
        <f>ROUND(I254*H254,2)</f>
        <v>0</v>
      </c>
      <c r="K254" s="235"/>
      <c r="L254" s="45"/>
      <c r="M254" s="236" t="s">
        <v>1</v>
      </c>
      <c r="N254" s="237" t="s">
        <v>38</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247</v>
      </c>
      <c r="AT254" s="240" t="s">
        <v>243</v>
      </c>
      <c r="AU254" s="240" t="s">
        <v>73</v>
      </c>
      <c r="AY254" s="18" t="s">
        <v>241</v>
      </c>
      <c r="BE254" s="241">
        <f>IF(N254="základní",J254,0)</f>
        <v>0</v>
      </c>
      <c r="BF254" s="241">
        <f>IF(N254="snížená",J254,0)</f>
        <v>0</v>
      </c>
      <c r="BG254" s="241">
        <f>IF(N254="zákl. přenesená",J254,0)</f>
        <v>0</v>
      </c>
      <c r="BH254" s="241">
        <f>IF(N254="sníž. přenesená",J254,0)</f>
        <v>0</v>
      </c>
      <c r="BI254" s="241">
        <f>IF(N254="nulová",J254,0)</f>
        <v>0</v>
      </c>
      <c r="BJ254" s="18" t="s">
        <v>81</v>
      </c>
      <c r="BK254" s="241">
        <f>ROUND(I254*H254,2)</f>
        <v>0</v>
      </c>
      <c r="BL254" s="18" t="s">
        <v>247</v>
      </c>
      <c r="BM254" s="240" t="s">
        <v>487</v>
      </c>
    </row>
    <row r="255" s="2" customFormat="1">
      <c r="A255" s="39"/>
      <c r="B255" s="40"/>
      <c r="C255" s="41"/>
      <c r="D255" s="242" t="s">
        <v>248</v>
      </c>
      <c r="E255" s="41"/>
      <c r="F255" s="243" t="s">
        <v>1696</v>
      </c>
      <c r="G255" s="41"/>
      <c r="H255" s="41"/>
      <c r="I255" s="244"/>
      <c r="J255" s="41"/>
      <c r="K255" s="41"/>
      <c r="L255" s="45"/>
      <c r="M255" s="259"/>
      <c r="N255" s="260"/>
      <c r="O255" s="261"/>
      <c r="P255" s="261"/>
      <c r="Q255" s="261"/>
      <c r="R255" s="261"/>
      <c r="S255" s="261"/>
      <c r="T255" s="262"/>
      <c r="U255" s="39"/>
      <c r="V255" s="39"/>
      <c r="W255" s="39"/>
      <c r="X255" s="39"/>
      <c r="Y255" s="39"/>
      <c r="Z255" s="39"/>
      <c r="AA255" s="39"/>
      <c r="AB255" s="39"/>
      <c r="AC255" s="39"/>
      <c r="AD255" s="39"/>
      <c r="AE255" s="39"/>
      <c r="AT255" s="18" t="s">
        <v>248</v>
      </c>
      <c r="AU255" s="18" t="s">
        <v>73</v>
      </c>
    </row>
    <row r="256" s="2" customFormat="1" ht="6.96" customHeight="1">
      <c r="A256" s="39"/>
      <c r="B256" s="67"/>
      <c r="C256" s="68"/>
      <c r="D256" s="68"/>
      <c r="E256" s="68"/>
      <c r="F256" s="68"/>
      <c r="G256" s="68"/>
      <c r="H256" s="68"/>
      <c r="I256" s="68"/>
      <c r="J256" s="68"/>
      <c r="K256" s="68"/>
      <c r="L256" s="45"/>
      <c r="M256" s="39"/>
      <c r="O256" s="39"/>
      <c r="P256" s="39"/>
      <c r="Q256" s="39"/>
      <c r="R256" s="39"/>
      <c r="S256" s="39"/>
      <c r="T256" s="39"/>
      <c r="U256" s="39"/>
      <c r="V256" s="39"/>
      <c r="W256" s="39"/>
      <c r="X256" s="39"/>
      <c r="Y256" s="39"/>
      <c r="Z256" s="39"/>
      <c r="AA256" s="39"/>
      <c r="AB256" s="39"/>
      <c r="AC256" s="39"/>
      <c r="AD256" s="39"/>
      <c r="AE256" s="39"/>
    </row>
  </sheetData>
  <sheetProtection sheet="1" autoFilter="0" formatColumns="0" formatRows="0" objects="1" scenarios="1" spinCount="100000" saltValue="vwkR4YiPhTWE9G0mQ25Du+0S+kjjlSMabeR+rIJ4Xd8eTbhlXH1cSnxIFS2DnVzz8bb0+CLVglyV0V4EQLvIZw==" hashValue="d3FBnhF6dK2LW6w0uRJUlW3M9uTJZgtFP6tA42DJYT4vzC65CSt/0TKbp1uoxydqZerWwQBzST8MnUWJbseMiw==" algorithmName="SHA-512" password="CC35"/>
  <autoFilter ref="C115:K25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1697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ROUND((SUM(BE116:BE168)),  2)</f>
        <v>0</v>
      </c>
      <c r="G33" s="39"/>
      <c r="H33" s="39"/>
      <c r="I33" s="165">
        <v>0.20999999999999999</v>
      </c>
      <c r="J33" s="164">
        <f>ROUND(((SUM(BE116:BE168))*I33),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ROUND((SUM(BF116:BF168)),  2)</f>
        <v>0</v>
      </c>
      <c r="G34" s="39"/>
      <c r="H34" s="39"/>
      <c r="I34" s="165">
        <v>0.14999999999999999</v>
      </c>
      <c r="J34" s="164">
        <f>ROUND(((SUM(BF116:BF168))*I34),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ROUND((SUM(BG116:BG168)),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ROUND((SUM(BH116:BH168)),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ROUND((SUM(BI116:BI168)),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02-31_Zapojovac - PS 02-31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02-31_Zapojovac - PS 02-31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SUM(P117:P168)</f>
        <v>0</v>
      </c>
      <c r="Q116" s="105"/>
      <c r="R116" s="209">
        <f>SUM(R117:R168)</f>
        <v>0</v>
      </c>
      <c r="S116" s="105"/>
      <c r="T116" s="210">
        <f>SUM(T117:T168)</f>
        <v>0</v>
      </c>
      <c r="U116" s="39"/>
      <c r="V116" s="39"/>
      <c r="W116" s="39"/>
      <c r="X116" s="39"/>
      <c r="Y116" s="39"/>
      <c r="Z116" s="39"/>
      <c r="AA116" s="39"/>
      <c r="AB116" s="39"/>
      <c r="AC116" s="39"/>
      <c r="AD116" s="39"/>
      <c r="AE116" s="39"/>
      <c r="AT116" s="18" t="s">
        <v>72</v>
      </c>
      <c r="AU116" s="18" t="s">
        <v>212</v>
      </c>
      <c r="BK116" s="211">
        <f>SUM(BK117:BK168)</f>
        <v>0</v>
      </c>
    </row>
    <row r="117" s="2" customFormat="1" ht="37.8" customHeight="1">
      <c r="A117" s="39"/>
      <c r="B117" s="40"/>
      <c r="C117" s="228" t="s">
        <v>81</v>
      </c>
      <c r="D117" s="228" t="s">
        <v>243</v>
      </c>
      <c r="E117" s="229" t="s">
        <v>1698</v>
      </c>
      <c r="F117" s="230" t="s">
        <v>1699</v>
      </c>
      <c r="G117" s="231" t="s">
        <v>267</v>
      </c>
      <c r="H117" s="232">
        <v>9</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1699</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24.15" customHeight="1">
      <c r="A119" s="39"/>
      <c r="B119" s="40"/>
      <c r="C119" s="228" t="s">
        <v>83</v>
      </c>
      <c r="D119" s="228" t="s">
        <v>243</v>
      </c>
      <c r="E119" s="229" t="s">
        <v>1700</v>
      </c>
      <c r="F119" s="230" t="s">
        <v>1701</v>
      </c>
      <c r="G119" s="231" t="s">
        <v>263</v>
      </c>
      <c r="H119" s="232">
        <v>2</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1701</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24.15" customHeight="1">
      <c r="A121" s="39"/>
      <c r="B121" s="40"/>
      <c r="C121" s="228" t="s">
        <v>251</v>
      </c>
      <c r="D121" s="228" t="s">
        <v>243</v>
      </c>
      <c r="E121" s="229" t="s">
        <v>1702</v>
      </c>
      <c r="F121" s="230" t="s">
        <v>1703</v>
      </c>
      <c r="G121" s="231" t="s">
        <v>263</v>
      </c>
      <c r="H121" s="232">
        <v>1</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1703</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33" customHeight="1">
      <c r="A123" s="39"/>
      <c r="B123" s="40"/>
      <c r="C123" s="228" t="s">
        <v>247</v>
      </c>
      <c r="D123" s="228" t="s">
        <v>243</v>
      </c>
      <c r="E123" s="229" t="s">
        <v>1704</v>
      </c>
      <c r="F123" s="230" t="s">
        <v>1705</v>
      </c>
      <c r="G123" s="231" t="s">
        <v>263</v>
      </c>
      <c r="H123" s="232">
        <v>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1705</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24.15" customHeight="1">
      <c r="A125" s="39"/>
      <c r="B125" s="40"/>
      <c r="C125" s="228" t="s">
        <v>259</v>
      </c>
      <c r="D125" s="228" t="s">
        <v>243</v>
      </c>
      <c r="E125" s="229" t="s">
        <v>1706</v>
      </c>
      <c r="F125" s="230" t="s">
        <v>1707</v>
      </c>
      <c r="G125" s="231" t="s">
        <v>263</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1707</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24.15" customHeight="1">
      <c r="A127" s="39"/>
      <c r="B127" s="40"/>
      <c r="C127" s="228" t="s">
        <v>254</v>
      </c>
      <c r="D127" s="228" t="s">
        <v>243</v>
      </c>
      <c r="E127" s="229" t="s">
        <v>1708</v>
      </c>
      <c r="F127" s="230" t="s">
        <v>1709</v>
      </c>
      <c r="G127" s="231" t="s">
        <v>267</v>
      </c>
      <c r="H127" s="232">
        <v>9</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1709</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24.15" customHeight="1">
      <c r="A129" s="39"/>
      <c r="B129" s="40"/>
      <c r="C129" s="228" t="s">
        <v>269</v>
      </c>
      <c r="D129" s="228" t="s">
        <v>243</v>
      </c>
      <c r="E129" s="229" t="s">
        <v>1710</v>
      </c>
      <c r="F129" s="230" t="s">
        <v>1711</v>
      </c>
      <c r="G129" s="231" t="s">
        <v>263</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1711</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37.8" customHeight="1">
      <c r="A131" s="39"/>
      <c r="B131" s="40"/>
      <c r="C131" s="228" t="s">
        <v>258</v>
      </c>
      <c r="D131" s="228" t="s">
        <v>243</v>
      </c>
      <c r="E131" s="229" t="s">
        <v>1569</v>
      </c>
      <c r="F131" s="230" t="s">
        <v>1570</v>
      </c>
      <c r="G131" s="231" t="s">
        <v>263</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1570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37.8" customHeight="1">
      <c r="A133" s="39"/>
      <c r="B133" s="40"/>
      <c r="C133" s="228" t="s">
        <v>276</v>
      </c>
      <c r="D133" s="228" t="s">
        <v>243</v>
      </c>
      <c r="E133" s="229" t="s">
        <v>1571</v>
      </c>
      <c r="F133" s="230" t="s">
        <v>1572</v>
      </c>
      <c r="G133" s="231" t="s">
        <v>263</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1572</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37.8" customHeight="1">
      <c r="A135" s="39"/>
      <c r="B135" s="40"/>
      <c r="C135" s="228" t="s">
        <v>264</v>
      </c>
      <c r="D135" s="228" t="s">
        <v>243</v>
      </c>
      <c r="E135" s="229" t="s">
        <v>1712</v>
      </c>
      <c r="F135" s="230" t="s">
        <v>1713</v>
      </c>
      <c r="G135" s="231" t="s">
        <v>263</v>
      </c>
      <c r="H135" s="232">
        <v>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1713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24.15" customHeight="1">
      <c r="A137" s="39"/>
      <c r="B137" s="40"/>
      <c r="C137" s="228" t="s">
        <v>283</v>
      </c>
      <c r="D137" s="228" t="s">
        <v>243</v>
      </c>
      <c r="E137" s="229" t="s">
        <v>1714</v>
      </c>
      <c r="F137" s="230" t="s">
        <v>1715</v>
      </c>
      <c r="G137" s="231" t="s">
        <v>263</v>
      </c>
      <c r="H137" s="232">
        <v>3</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1715</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21.75" customHeight="1">
      <c r="A139" s="39"/>
      <c r="B139" s="40"/>
      <c r="C139" s="228" t="s">
        <v>268</v>
      </c>
      <c r="D139" s="228" t="s">
        <v>243</v>
      </c>
      <c r="E139" s="229" t="s">
        <v>1716</v>
      </c>
      <c r="F139" s="230" t="s">
        <v>1717</v>
      </c>
      <c r="G139" s="231" t="s">
        <v>267</v>
      </c>
      <c r="H139" s="232">
        <v>25</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1717</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37.8" customHeight="1">
      <c r="A141" s="39"/>
      <c r="B141" s="40"/>
      <c r="C141" s="228" t="s">
        <v>290</v>
      </c>
      <c r="D141" s="228" t="s">
        <v>243</v>
      </c>
      <c r="E141" s="229" t="s">
        <v>1606</v>
      </c>
      <c r="F141" s="230" t="s">
        <v>1607</v>
      </c>
      <c r="G141" s="231" t="s">
        <v>263</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1607</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16.5" customHeight="1">
      <c r="A143" s="39"/>
      <c r="B143" s="40"/>
      <c r="C143" s="228" t="s">
        <v>272</v>
      </c>
      <c r="D143" s="228" t="s">
        <v>243</v>
      </c>
      <c r="E143" s="229" t="s">
        <v>1608</v>
      </c>
      <c r="F143" s="230" t="s">
        <v>1609</v>
      </c>
      <c r="G143" s="231" t="s">
        <v>263</v>
      </c>
      <c r="H143" s="232">
        <v>2</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1609</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24.15" customHeight="1">
      <c r="A145" s="39"/>
      <c r="B145" s="40"/>
      <c r="C145" s="228" t="s">
        <v>8</v>
      </c>
      <c r="D145" s="228" t="s">
        <v>243</v>
      </c>
      <c r="E145" s="229" t="s">
        <v>1718</v>
      </c>
      <c r="F145" s="230" t="s">
        <v>1719</v>
      </c>
      <c r="G145" s="231" t="s">
        <v>267</v>
      </c>
      <c r="H145" s="232">
        <v>25</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1719</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33" customHeight="1">
      <c r="A147" s="39"/>
      <c r="B147" s="40"/>
      <c r="C147" s="228" t="s">
        <v>275</v>
      </c>
      <c r="D147" s="228" t="s">
        <v>243</v>
      </c>
      <c r="E147" s="229" t="s">
        <v>1616</v>
      </c>
      <c r="F147" s="230" t="s">
        <v>1617</v>
      </c>
      <c r="G147" s="231" t="s">
        <v>263</v>
      </c>
      <c r="H147" s="232">
        <v>2</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1617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33" customHeight="1">
      <c r="A149" s="39"/>
      <c r="B149" s="40"/>
      <c r="C149" s="228" t="s">
        <v>303</v>
      </c>
      <c r="D149" s="228" t="s">
        <v>243</v>
      </c>
      <c r="E149" s="229" t="s">
        <v>1618</v>
      </c>
      <c r="F149" s="230" t="s">
        <v>1619</v>
      </c>
      <c r="G149" s="231" t="s">
        <v>263</v>
      </c>
      <c r="H149" s="232">
        <v>2</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1619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16.5" customHeight="1">
      <c r="A151" s="39"/>
      <c r="B151" s="40"/>
      <c r="C151" s="228" t="s">
        <v>279</v>
      </c>
      <c r="D151" s="228" t="s">
        <v>243</v>
      </c>
      <c r="E151" s="229" t="s">
        <v>1720</v>
      </c>
      <c r="F151" s="230" t="s">
        <v>1721</v>
      </c>
      <c r="G151" s="231" t="s">
        <v>263</v>
      </c>
      <c r="H151" s="232">
        <v>3</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1721</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16.5" customHeight="1">
      <c r="A153" s="39"/>
      <c r="B153" s="40"/>
      <c r="C153" s="228" t="s">
        <v>310</v>
      </c>
      <c r="D153" s="228" t="s">
        <v>243</v>
      </c>
      <c r="E153" s="229" t="s">
        <v>1722</v>
      </c>
      <c r="F153" s="230" t="s">
        <v>1723</v>
      </c>
      <c r="G153" s="231" t="s">
        <v>263</v>
      </c>
      <c r="H153" s="232">
        <v>1</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1723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16.5" customHeight="1">
      <c r="A155" s="39"/>
      <c r="B155" s="40"/>
      <c r="C155" s="228" t="s">
        <v>282</v>
      </c>
      <c r="D155" s="228" t="s">
        <v>243</v>
      </c>
      <c r="E155" s="229" t="s">
        <v>1724</v>
      </c>
      <c r="F155" s="230" t="s">
        <v>1725</v>
      </c>
      <c r="G155" s="231" t="s">
        <v>263</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1725</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16.5" customHeight="1">
      <c r="A157" s="39"/>
      <c r="B157" s="40"/>
      <c r="C157" s="228" t="s">
        <v>7</v>
      </c>
      <c r="D157" s="228" t="s">
        <v>243</v>
      </c>
      <c r="E157" s="229" t="s">
        <v>1726</v>
      </c>
      <c r="F157" s="230" t="s">
        <v>1727</v>
      </c>
      <c r="G157" s="231" t="s">
        <v>263</v>
      </c>
      <c r="H157" s="232">
        <v>3</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1727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24.15" customHeight="1">
      <c r="A159" s="39"/>
      <c r="B159" s="40"/>
      <c r="C159" s="228" t="s">
        <v>286</v>
      </c>
      <c r="D159" s="228" t="s">
        <v>243</v>
      </c>
      <c r="E159" s="229" t="s">
        <v>1728</v>
      </c>
      <c r="F159" s="230" t="s">
        <v>1729</v>
      </c>
      <c r="G159" s="231" t="s">
        <v>263</v>
      </c>
      <c r="H159" s="232">
        <v>1</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1729</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24.15" customHeight="1">
      <c r="A161" s="39"/>
      <c r="B161" s="40"/>
      <c r="C161" s="228" t="s">
        <v>323</v>
      </c>
      <c r="D161" s="228" t="s">
        <v>243</v>
      </c>
      <c r="E161" s="229" t="s">
        <v>1730</v>
      </c>
      <c r="F161" s="230" t="s">
        <v>1731</v>
      </c>
      <c r="G161" s="231" t="s">
        <v>263</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1731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24.15" customHeight="1">
      <c r="A163" s="39"/>
      <c r="B163" s="40"/>
      <c r="C163" s="228" t="s">
        <v>289</v>
      </c>
      <c r="D163" s="228" t="s">
        <v>243</v>
      </c>
      <c r="E163" s="229" t="s">
        <v>1732</v>
      </c>
      <c r="F163" s="230" t="s">
        <v>1733</v>
      </c>
      <c r="G163" s="231" t="s">
        <v>1163</v>
      </c>
      <c r="H163" s="232">
        <v>8</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1733</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16.5" customHeight="1">
      <c r="A165" s="39"/>
      <c r="B165" s="40"/>
      <c r="C165" s="228" t="s">
        <v>330</v>
      </c>
      <c r="D165" s="228" t="s">
        <v>243</v>
      </c>
      <c r="E165" s="229" t="s">
        <v>1734</v>
      </c>
      <c r="F165" s="230" t="s">
        <v>1735</v>
      </c>
      <c r="G165" s="231" t="s">
        <v>1736</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1735</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24.15" customHeight="1">
      <c r="A167" s="39"/>
      <c r="B167" s="40"/>
      <c r="C167" s="228" t="s">
        <v>293</v>
      </c>
      <c r="D167" s="228" t="s">
        <v>243</v>
      </c>
      <c r="E167" s="229" t="s">
        <v>1737</v>
      </c>
      <c r="F167" s="230" t="s">
        <v>1738</v>
      </c>
      <c r="G167" s="231" t="s">
        <v>1739</v>
      </c>
      <c r="H167" s="232">
        <v>0.010999999999999999</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1738</v>
      </c>
      <c r="G168" s="41"/>
      <c r="H168" s="41"/>
      <c r="I168" s="244"/>
      <c r="J168" s="41"/>
      <c r="K168" s="41"/>
      <c r="L168" s="45"/>
      <c r="M168" s="259"/>
      <c r="N168" s="260"/>
      <c r="O168" s="261"/>
      <c r="P168" s="261"/>
      <c r="Q168" s="261"/>
      <c r="R168" s="261"/>
      <c r="S168" s="261"/>
      <c r="T168" s="262"/>
      <c r="U168" s="39"/>
      <c r="V168" s="39"/>
      <c r="W168" s="39"/>
      <c r="X168" s="39"/>
      <c r="Y168" s="39"/>
      <c r="Z168" s="39"/>
      <c r="AA168" s="39"/>
      <c r="AB168" s="39"/>
      <c r="AC168" s="39"/>
      <c r="AD168" s="39"/>
      <c r="AE168" s="39"/>
      <c r="AT168" s="18" t="s">
        <v>248</v>
      </c>
      <c r="AU168" s="18" t="s">
        <v>73</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1U7KX4MxzOOowcIqWUPVuDYY0cXlQxMD1vQHr0zMLEsfOJiCNnXTUjohw/02zYSreMroWdrn9bLgCxuvpMopZQ==" hashValue="utLWEgA13IF2Bk4jpnB3s3dJf0DwVJaos+p/M/dRUl/ucWFEs4ZuDsWEh3/Umnn9W5GwZLJtldY/7MHEUa2zkA==" algorithmName="SHA-512" password="CC35"/>
  <autoFilter ref="C115:K168"/>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1740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ROUND((SUM(BE116:BE204)),  2)</f>
        <v>0</v>
      </c>
      <c r="G33" s="39"/>
      <c r="H33" s="39"/>
      <c r="I33" s="165">
        <v>0.20999999999999999</v>
      </c>
      <c r="J33" s="164">
        <f>ROUND(((SUM(BE116:BE204))*I33),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ROUND((SUM(BF116:BF204)),  2)</f>
        <v>0</v>
      </c>
      <c r="G34" s="39"/>
      <c r="H34" s="39"/>
      <c r="I34" s="165">
        <v>0.14999999999999999</v>
      </c>
      <c r="J34" s="164">
        <f>ROUND(((SUM(BF116:BF204))*I34),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ROUND((SUM(BG116:BG204)),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ROUND((SUM(BH116:BH204)),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ROUND((SUM(BI116:BI204)),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02-32_Zapojovac - PS 02-32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02-32_Zapojovac - PS 02-32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SUM(P117:P204)</f>
        <v>0</v>
      </c>
      <c r="Q116" s="105"/>
      <c r="R116" s="209">
        <f>SUM(R117:R204)</f>
        <v>0</v>
      </c>
      <c r="S116" s="105"/>
      <c r="T116" s="210">
        <f>SUM(T117:T204)</f>
        <v>0</v>
      </c>
      <c r="U116" s="39"/>
      <c r="V116" s="39"/>
      <c r="W116" s="39"/>
      <c r="X116" s="39"/>
      <c r="Y116" s="39"/>
      <c r="Z116" s="39"/>
      <c r="AA116" s="39"/>
      <c r="AB116" s="39"/>
      <c r="AC116" s="39"/>
      <c r="AD116" s="39"/>
      <c r="AE116" s="39"/>
      <c r="AT116" s="18" t="s">
        <v>72</v>
      </c>
      <c r="AU116" s="18" t="s">
        <v>212</v>
      </c>
      <c r="BK116" s="211">
        <f>SUM(BK117:BK204)</f>
        <v>0</v>
      </c>
    </row>
    <row r="117" s="2" customFormat="1" ht="24.15" customHeight="1">
      <c r="A117" s="39"/>
      <c r="B117" s="40"/>
      <c r="C117" s="228" t="s">
        <v>81</v>
      </c>
      <c r="D117" s="228" t="s">
        <v>243</v>
      </c>
      <c r="E117" s="229" t="s">
        <v>1602</v>
      </c>
      <c r="F117" s="230" t="s">
        <v>1603</v>
      </c>
      <c r="G117" s="231" t="s">
        <v>267</v>
      </c>
      <c r="H117" s="232">
        <v>90</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1603</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24.15" customHeight="1">
      <c r="A119" s="39"/>
      <c r="B119" s="40"/>
      <c r="C119" s="228" t="s">
        <v>83</v>
      </c>
      <c r="D119" s="228" t="s">
        <v>243</v>
      </c>
      <c r="E119" s="229" t="s">
        <v>1741</v>
      </c>
      <c r="F119" s="230" t="s">
        <v>1742</v>
      </c>
      <c r="G119" s="231" t="s">
        <v>267</v>
      </c>
      <c r="H119" s="232">
        <v>90</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1742</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16.5" customHeight="1">
      <c r="A121" s="39"/>
      <c r="B121" s="40"/>
      <c r="C121" s="228" t="s">
        <v>251</v>
      </c>
      <c r="D121" s="228" t="s">
        <v>243</v>
      </c>
      <c r="E121" s="229" t="s">
        <v>1743</v>
      </c>
      <c r="F121" s="230" t="s">
        <v>1744</v>
      </c>
      <c r="G121" s="231" t="s">
        <v>263</v>
      </c>
      <c r="H121" s="232">
        <v>12</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1744</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16.5" customHeight="1">
      <c r="A123" s="39"/>
      <c r="B123" s="40"/>
      <c r="C123" s="228" t="s">
        <v>247</v>
      </c>
      <c r="D123" s="228" t="s">
        <v>243</v>
      </c>
      <c r="E123" s="229" t="s">
        <v>1745</v>
      </c>
      <c r="F123" s="230" t="s">
        <v>1746</v>
      </c>
      <c r="G123" s="231" t="s">
        <v>263</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1746</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16.5" customHeight="1">
      <c r="A125" s="39"/>
      <c r="B125" s="40"/>
      <c r="C125" s="228" t="s">
        <v>259</v>
      </c>
      <c r="D125" s="228" t="s">
        <v>243</v>
      </c>
      <c r="E125" s="229" t="s">
        <v>1747</v>
      </c>
      <c r="F125" s="230" t="s">
        <v>1748</v>
      </c>
      <c r="G125" s="231" t="s">
        <v>263</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1748</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24.15" customHeight="1">
      <c r="A127" s="39"/>
      <c r="B127" s="40"/>
      <c r="C127" s="228" t="s">
        <v>254</v>
      </c>
      <c r="D127" s="228" t="s">
        <v>243</v>
      </c>
      <c r="E127" s="229" t="s">
        <v>1749</v>
      </c>
      <c r="F127" s="230" t="s">
        <v>1750</v>
      </c>
      <c r="G127" s="231" t="s">
        <v>263</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1750</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16.5" customHeight="1">
      <c r="A129" s="39"/>
      <c r="B129" s="40"/>
      <c r="C129" s="228" t="s">
        <v>269</v>
      </c>
      <c r="D129" s="228" t="s">
        <v>243</v>
      </c>
      <c r="E129" s="229" t="s">
        <v>1751</v>
      </c>
      <c r="F129" s="230" t="s">
        <v>1752</v>
      </c>
      <c r="G129" s="231" t="s">
        <v>263</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1752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24.15" customHeight="1">
      <c r="A131" s="39"/>
      <c r="B131" s="40"/>
      <c r="C131" s="228" t="s">
        <v>258</v>
      </c>
      <c r="D131" s="228" t="s">
        <v>243</v>
      </c>
      <c r="E131" s="229" t="s">
        <v>1753</v>
      </c>
      <c r="F131" s="230" t="s">
        <v>1754</v>
      </c>
      <c r="G131" s="231" t="s">
        <v>263</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1754</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21.75" customHeight="1">
      <c r="A133" s="39"/>
      <c r="B133" s="40"/>
      <c r="C133" s="228" t="s">
        <v>276</v>
      </c>
      <c r="D133" s="228" t="s">
        <v>243</v>
      </c>
      <c r="E133" s="229" t="s">
        <v>1755</v>
      </c>
      <c r="F133" s="230" t="s">
        <v>1756</v>
      </c>
      <c r="G133" s="231" t="s">
        <v>263</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1756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21.75" customHeight="1">
      <c r="A135" s="39"/>
      <c r="B135" s="40"/>
      <c r="C135" s="228" t="s">
        <v>264</v>
      </c>
      <c r="D135" s="228" t="s">
        <v>243</v>
      </c>
      <c r="E135" s="229" t="s">
        <v>1757</v>
      </c>
      <c r="F135" s="230" t="s">
        <v>1758</v>
      </c>
      <c r="G135" s="231" t="s">
        <v>263</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1758</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24.15" customHeight="1">
      <c r="A137" s="39"/>
      <c r="B137" s="40"/>
      <c r="C137" s="228" t="s">
        <v>283</v>
      </c>
      <c r="D137" s="228" t="s">
        <v>243</v>
      </c>
      <c r="E137" s="229" t="s">
        <v>1759</v>
      </c>
      <c r="F137" s="230" t="s">
        <v>1760</v>
      </c>
      <c r="G137" s="231" t="s">
        <v>263</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1760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24.15" customHeight="1">
      <c r="A139" s="39"/>
      <c r="B139" s="40"/>
      <c r="C139" s="228" t="s">
        <v>268</v>
      </c>
      <c r="D139" s="228" t="s">
        <v>243</v>
      </c>
      <c r="E139" s="229" t="s">
        <v>1761</v>
      </c>
      <c r="F139" s="230" t="s">
        <v>1762</v>
      </c>
      <c r="G139" s="231" t="s">
        <v>263</v>
      </c>
      <c r="H139" s="232">
        <v>11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1762</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24.15" customHeight="1">
      <c r="A141" s="39"/>
      <c r="B141" s="40"/>
      <c r="C141" s="228" t="s">
        <v>290</v>
      </c>
      <c r="D141" s="228" t="s">
        <v>243</v>
      </c>
      <c r="E141" s="229" t="s">
        <v>1763</v>
      </c>
      <c r="F141" s="230" t="s">
        <v>1764</v>
      </c>
      <c r="G141" s="231" t="s">
        <v>263</v>
      </c>
      <c r="H141" s="232">
        <v>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1764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24.15" customHeight="1">
      <c r="A143" s="39"/>
      <c r="B143" s="40"/>
      <c r="C143" s="228" t="s">
        <v>272</v>
      </c>
      <c r="D143" s="228" t="s">
        <v>243</v>
      </c>
      <c r="E143" s="229" t="s">
        <v>1765</v>
      </c>
      <c r="F143" s="230" t="s">
        <v>1766</v>
      </c>
      <c r="G143" s="231" t="s">
        <v>263</v>
      </c>
      <c r="H143" s="232">
        <v>11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1766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24.15" customHeight="1">
      <c r="A145" s="39"/>
      <c r="B145" s="40"/>
      <c r="C145" s="228" t="s">
        <v>8</v>
      </c>
      <c r="D145" s="228" t="s">
        <v>243</v>
      </c>
      <c r="E145" s="229" t="s">
        <v>1767</v>
      </c>
      <c r="F145" s="230" t="s">
        <v>1768</v>
      </c>
      <c r="G145" s="231" t="s">
        <v>263</v>
      </c>
      <c r="H145" s="232">
        <v>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1768</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24.15" customHeight="1">
      <c r="A147" s="39"/>
      <c r="B147" s="40"/>
      <c r="C147" s="228" t="s">
        <v>275</v>
      </c>
      <c r="D147" s="228" t="s">
        <v>243</v>
      </c>
      <c r="E147" s="229" t="s">
        <v>1769</v>
      </c>
      <c r="F147" s="230" t="s">
        <v>1770</v>
      </c>
      <c r="G147" s="231" t="s">
        <v>263</v>
      </c>
      <c r="H147" s="232">
        <v>1</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1770</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24.15" customHeight="1">
      <c r="A149" s="39"/>
      <c r="B149" s="40"/>
      <c r="C149" s="228" t="s">
        <v>303</v>
      </c>
      <c r="D149" s="228" t="s">
        <v>243</v>
      </c>
      <c r="E149" s="229" t="s">
        <v>1771</v>
      </c>
      <c r="F149" s="230" t="s">
        <v>1772</v>
      </c>
      <c r="G149" s="231" t="s">
        <v>263</v>
      </c>
      <c r="H149" s="232">
        <v>11</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1772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21.75" customHeight="1">
      <c r="A151" s="39"/>
      <c r="B151" s="40"/>
      <c r="C151" s="228" t="s">
        <v>279</v>
      </c>
      <c r="D151" s="228" t="s">
        <v>243</v>
      </c>
      <c r="E151" s="229" t="s">
        <v>1773</v>
      </c>
      <c r="F151" s="230" t="s">
        <v>1774</v>
      </c>
      <c r="G151" s="231" t="s">
        <v>263</v>
      </c>
      <c r="H151" s="232">
        <v>11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1774</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16.5" customHeight="1">
      <c r="A153" s="39"/>
      <c r="B153" s="40"/>
      <c r="C153" s="228" t="s">
        <v>310</v>
      </c>
      <c r="D153" s="228" t="s">
        <v>243</v>
      </c>
      <c r="E153" s="229" t="s">
        <v>1775</v>
      </c>
      <c r="F153" s="230" t="s">
        <v>1776</v>
      </c>
      <c r="G153" s="231" t="s">
        <v>263</v>
      </c>
      <c r="H153" s="232">
        <v>1</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1776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24.15" customHeight="1">
      <c r="A155" s="39"/>
      <c r="B155" s="40"/>
      <c r="C155" s="228" t="s">
        <v>282</v>
      </c>
      <c r="D155" s="228" t="s">
        <v>243</v>
      </c>
      <c r="E155" s="229" t="s">
        <v>1777</v>
      </c>
      <c r="F155" s="230" t="s">
        <v>1778</v>
      </c>
      <c r="G155" s="231" t="s">
        <v>263</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1778</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24.15" customHeight="1">
      <c r="A157" s="39"/>
      <c r="B157" s="40"/>
      <c r="C157" s="228" t="s">
        <v>7</v>
      </c>
      <c r="D157" s="228" t="s">
        <v>243</v>
      </c>
      <c r="E157" s="229" t="s">
        <v>1779</v>
      </c>
      <c r="F157" s="230" t="s">
        <v>1780</v>
      </c>
      <c r="G157" s="231" t="s">
        <v>263</v>
      </c>
      <c r="H157" s="232">
        <v>1</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1780</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16.5" customHeight="1">
      <c r="A159" s="39"/>
      <c r="B159" s="40"/>
      <c r="C159" s="228" t="s">
        <v>286</v>
      </c>
      <c r="D159" s="228" t="s">
        <v>243</v>
      </c>
      <c r="E159" s="229" t="s">
        <v>1781</v>
      </c>
      <c r="F159" s="230" t="s">
        <v>1782</v>
      </c>
      <c r="G159" s="231" t="s">
        <v>263</v>
      </c>
      <c r="H159" s="232">
        <v>1</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1782</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16.5" customHeight="1">
      <c r="A161" s="39"/>
      <c r="B161" s="40"/>
      <c r="C161" s="228" t="s">
        <v>323</v>
      </c>
      <c r="D161" s="228" t="s">
        <v>243</v>
      </c>
      <c r="E161" s="229" t="s">
        <v>1783</v>
      </c>
      <c r="F161" s="230" t="s">
        <v>1784</v>
      </c>
      <c r="G161" s="231" t="s">
        <v>263</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1784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24.15" customHeight="1">
      <c r="A163" s="39"/>
      <c r="B163" s="40"/>
      <c r="C163" s="228" t="s">
        <v>289</v>
      </c>
      <c r="D163" s="228" t="s">
        <v>243</v>
      </c>
      <c r="E163" s="229" t="s">
        <v>1785</v>
      </c>
      <c r="F163" s="230" t="s">
        <v>1786</v>
      </c>
      <c r="G163" s="231" t="s">
        <v>263</v>
      </c>
      <c r="H163" s="232">
        <v>1</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1786</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16.5" customHeight="1">
      <c r="A165" s="39"/>
      <c r="B165" s="40"/>
      <c r="C165" s="228" t="s">
        <v>330</v>
      </c>
      <c r="D165" s="228" t="s">
        <v>243</v>
      </c>
      <c r="E165" s="229" t="s">
        <v>1787</v>
      </c>
      <c r="F165" s="230" t="s">
        <v>1788</v>
      </c>
      <c r="G165" s="231" t="s">
        <v>263</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1788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16.5" customHeight="1">
      <c r="A167" s="39"/>
      <c r="B167" s="40"/>
      <c r="C167" s="228" t="s">
        <v>293</v>
      </c>
      <c r="D167" s="228" t="s">
        <v>243</v>
      </c>
      <c r="E167" s="229" t="s">
        <v>1789</v>
      </c>
      <c r="F167" s="230" t="s">
        <v>1790</v>
      </c>
      <c r="G167" s="231" t="s">
        <v>263</v>
      </c>
      <c r="H167" s="232">
        <v>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1790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73</v>
      </c>
    </row>
    <row r="169" s="2" customFormat="1" ht="16.5" customHeight="1">
      <c r="A169" s="39"/>
      <c r="B169" s="40"/>
      <c r="C169" s="228" t="s">
        <v>337</v>
      </c>
      <c r="D169" s="228" t="s">
        <v>243</v>
      </c>
      <c r="E169" s="229" t="s">
        <v>1791</v>
      </c>
      <c r="F169" s="230" t="s">
        <v>1792</v>
      </c>
      <c r="G169" s="231" t="s">
        <v>263</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73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340</v>
      </c>
    </row>
    <row r="170" s="2" customFormat="1">
      <c r="A170" s="39"/>
      <c r="B170" s="40"/>
      <c r="C170" s="41"/>
      <c r="D170" s="242" t="s">
        <v>248</v>
      </c>
      <c r="E170" s="41"/>
      <c r="F170" s="243" t="s">
        <v>1792</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73</v>
      </c>
    </row>
    <row r="171" s="2" customFormat="1" ht="16.5" customHeight="1">
      <c r="A171" s="39"/>
      <c r="B171" s="40"/>
      <c r="C171" s="228" t="s">
        <v>296</v>
      </c>
      <c r="D171" s="228" t="s">
        <v>243</v>
      </c>
      <c r="E171" s="229" t="s">
        <v>1793</v>
      </c>
      <c r="F171" s="230" t="s">
        <v>1794</v>
      </c>
      <c r="G171" s="231" t="s">
        <v>263</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73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343</v>
      </c>
    </row>
    <row r="172" s="2" customFormat="1">
      <c r="A172" s="39"/>
      <c r="B172" s="40"/>
      <c r="C172" s="41"/>
      <c r="D172" s="242" t="s">
        <v>248</v>
      </c>
      <c r="E172" s="41"/>
      <c r="F172" s="243" t="s">
        <v>1794</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73</v>
      </c>
    </row>
    <row r="173" s="2" customFormat="1" ht="33" customHeight="1">
      <c r="A173" s="39"/>
      <c r="B173" s="40"/>
      <c r="C173" s="228" t="s">
        <v>344</v>
      </c>
      <c r="D173" s="228" t="s">
        <v>243</v>
      </c>
      <c r="E173" s="229" t="s">
        <v>1795</v>
      </c>
      <c r="F173" s="230" t="s">
        <v>1796</v>
      </c>
      <c r="G173" s="231" t="s">
        <v>263</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73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347</v>
      </c>
    </row>
    <row r="174" s="2" customFormat="1">
      <c r="A174" s="39"/>
      <c r="B174" s="40"/>
      <c r="C174" s="41"/>
      <c r="D174" s="242" t="s">
        <v>248</v>
      </c>
      <c r="E174" s="41"/>
      <c r="F174" s="243" t="s">
        <v>1796</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73</v>
      </c>
    </row>
    <row r="175" s="2" customFormat="1" ht="24.15" customHeight="1">
      <c r="A175" s="39"/>
      <c r="B175" s="40"/>
      <c r="C175" s="228" t="s">
        <v>299</v>
      </c>
      <c r="D175" s="228" t="s">
        <v>243</v>
      </c>
      <c r="E175" s="229" t="s">
        <v>1797</v>
      </c>
      <c r="F175" s="230" t="s">
        <v>1798</v>
      </c>
      <c r="G175" s="231" t="s">
        <v>263</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73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350</v>
      </c>
    </row>
    <row r="176" s="2" customFormat="1">
      <c r="A176" s="39"/>
      <c r="B176" s="40"/>
      <c r="C176" s="41"/>
      <c r="D176" s="242" t="s">
        <v>248</v>
      </c>
      <c r="E176" s="41"/>
      <c r="F176" s="243" t="s">
        <v>1798</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73</v>
      </c>
    </row>
    <row r="177" s="2" customFormat="1" ht="24.15" customHeight="1">
      <c r="A177" s="39"/>
      <c r="B177" s="40"/>
      <c r="C177" s="228" t="s">
        <v>351</v>
      </c>
      <c r="D177" s="228" t="s">
        <v>243</v>
      </c>
      <c r="E177" s="229" t="s">
        <v>1799</v>
      </c>
      <c r="F177" s="230" t="s">
        <v>1800</v>
      </c>
      <c r="G177" s="231" t="s">
        <v>263</v>
      </c>
      <c r="H177" s="232">
        <v>2</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247</v>
      </c>
      <c r="AT177" s="240" t="s">
        <v>243</v>
      </c>
      <c r="AU177" s="240" t="s">
        <v>73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354</v>
      </c>
    </row>
    <row r="178" s="2" customFormat="1">
      <c r="A178" s="39"/>
      <c r="B178" s="40"/>
      <c r="C178" s="41"/>
      <c r="D178" s="242" t="s">
        <v>248</v>
      </c>
      <c r="E178" s="41"/>
      <c r="F178" s="243" t="s">
        <v>1800</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73</v>
      </c>
    </row>
    <row r="179" s="2" customFormat="1" ht="24.15" customHeight="1">
      <c r="A179" s="39"/>
      <c r="B179" s="40"/>
      <c r="C179" s="228" t="s">
        <v>302</v>
      </c>
      <c r="D179" s="228" t="s">
        <v>243</v>
      </c>
      <c r="E179" s="229" t="s">
        <v>1801</v>
      </c>
      <c r="F179" s="230" t="s">
        <v>1802</v>
      </c>
      <c r="G179" s="231" t="s">
        <v>263</v>
      </c>
      <c r="H179" s="232">
        <v>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73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357</v>
      </c>
    </row>
    <row r="180" s="2" customFormat="1">
      <c r="A180" s="39"/>
      <c r="B180" s="40"/>
      <c r="C180" s="41"/>
      <c r="D180" s="242" t="s">
        <v>248</v>
      </c>
      <c r="E180" s="41"/>
      <c r="F180" s="243" t="s">
        <v>1802</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73</v>
      </c>
    </row>
    <row r="181" s="2" customFormat="1" ht="24.15" customHeight="1">
      <c r="A181" s="39"/>
      <c r="B181" s="40"/>
      <c r="C181" s="228" t="s">
        <v>358</v>
      </c>
      <c r="D181" s="228" t="s">
        <v>243</v>
      </c>
      <c r="E181" s="229" t="s">
        <v>1730</v>
      </c>
      <c r="F181" s="230" t="s">
        <v>1731</v>
      </c>
      <c r="G181" s="231" t="s">
        <v>263</v>
      </c>
      <c r="H181" s="232">
        <v>1</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73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361</v>
      </c>
    </row>
    <row r="182" s="2" customFormat="1">
      <c r="A182" s="39"/>
      <c r="B182" s="40"/>
      <c r="C182" s="41"/>
      <c r="D182" s="242" t="s">
        <v>248</v>
      </c>
      <c r="E182" s="41"/>
      <c r="F182" s="243" t="s">
        <v>1731</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73</v>
      </c>
    </row>
    <row r="183" s="2" customFormat="1" ht="24.15" customHeight="1">
      <c r="A183" s="39"/>
      <c r="B183" s="40"/>
      <c r="C183" s="228" t="s">
        <v>306</v>
      </c>
      <c r="D183" s="228" t="s">
        <v>243</v>
      </c>
      <c r="E183" s="229" t="s">
        <v>1732</v>
      </c>
      <c r="F183" s="230" t="s">
        <v>1733</v>
      </c>
      <c r="G183" s="231" t="s">
        <v>1163</v>
      </c>
      <c r="H183" s="232">
        <v>30</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73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364</v>
      </c>
    </row>
    <row r="184" s="2" customFormat="1">
      <c r="A184" s="39"/>
      <c r="B184" s="40"/>
      <c r="C184" s="41"/>
      <c r="D184" s="242" t="s">
        <v>248</v>
      </c>
      <c r="E184" s="41"/>
      <c r="F184" s="243" t="s">
        <v>1733</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73</v>
      </c>
    </row>
    <row r="185" s="2" customFormat="1" ht="37.8" customHeight="1">
      <c r="A185" s="39"/>
      <c r="B185" s="40"/>
      <c r="C185" s="228" t="s">
        <v>365</v>
      </c>
      <c r="D185" s="228" t="s">
        <v>243</v>
      </c>
      <c r="E185" s="229" t="s">
        <v>1803</v>
      </c>
      <c r="F185" s="230" t="s">
        <v>1804</v>
      </c>
      <c r="G185" s="231" t="s">
        <v>1805</v>
      </c>
      <c r="H185" s="232">
        <v>0.20000000000000001</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73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368</v>
      </c>
    </row>
    <row r="186" s="2" customFormat="1">
      <c r="A186" s="39"/>
      <c r="B186" s="40"/>
      <c r="C186" s="41"/>
      <c r="D186" s="242" t="s">
        <v>248</v>
      </c>
      <c r="E186" s="41"/>
      <c r="F186" s="243" t="s">
        <v>1804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73</v>
      </c>
    </row>
    <row r="187" s="14" customFormat="1">
      <c r="A187" s="14"/>
      <c r="B187" s="274"/>
      <c r="C187" s="275"/>
      <c r="D187" s="242" t="s">
        <v>1584</v>
      </c>
      <c r="E187" s="276" t="s">
        <v>1</v>
      </c>
      <c r="F187" s="277" t="s">
        <v>1806</v>
      </c>
      <c r="G187" s="275"/>
      <c r="H187" s="276" t="s">
        <v>1</v>
      </c>
      <c r="I187" s="278"/>
      <c r="J187" s="275"/>
      <c r="K187" s="275"/>
      <c r="L187" s="279"/>
      <c r="M187" s="280"/>
      <c r="N187" s="281"/>
      <c r="O187" s="281"/>
      <c r="P187" s="281"/>
      <c r="Q187" s="281"/>
      <c r="R187" s="281"/>
      <c r="S187" s="281"/>
      <c r="T187" s="282"/>
      <c r="U187" s="14"/>
      <c r="V187" s="14"/>
      <c r="W187" s="14"/>
      <c r="X187" s="14"/>
      <c r="Y187" s="14"/>
      <c r="Z187" s="14"/>
      <c r="AA187" s="14"/>
      <c r="AB187" s="14"/>
      <c r="AC187" s="14"/>
      <c r="AD187" s="14"/>
      <c r="AE187" s="14"/>
      <c r="AT187" s="283" t="s">
        <v>1584</v>
      </c>
      <c r="AU187" s="283" t="s">
        <v>73</v>
      </c>
      <c r="AV187" s="14" t="s">
        <v>81</v>
      </c>
      <c r="AW187" s="14" t="s">
        <v>30</v>
      </c>
      <c r="AX187" s="14" t="s">
        <v>73</v>
      </c>
      <c r="AY187" s="283" t="s">
        <v>241</v>
      </c>
    </row>
    <row r="188" s="13" customFormat="1">
      <c r="A188" s="13"/>
      <c r="B188" s="263"/>
      <c r="C188" s="264"/>
      <c r="D188" s="242" t="s">
        <v>1584</v>
      </c>
      <c r="E188" s="265" t="s">
        <v>1</v>
      </c>
      <c r="F188" s="266" t="s">
        <v>1807</v>
      </c>
      <c r="G188" s="264"/>
      <c r="H188" s="267">
        <v>0.20000000000000001</v>
      </c>
      <c r="I188" s="268"/>
      <c r="J188" s="264"/>
      <c r="K188" s="264"/>
      <c r="L188" s="269"/>
      <c r="M188" s="270"/>
      <c r="N188" s="271"/>
      <c r="O188" s="271"/>
      <c r="P188" s="271"/>
      <c r="Q188" s="271"/>
      <c r="R188" s="271"/>
      <c r="S188" s="271"/>
      <c r="T188" s="272"/>
      <c r="U188" s="13"/>
      <c r="V188" s="13"/>
      <c r="W188" s="13"/>
      <c r="X188" s="13"/>
      <c r="Y188" s="13"/>
      <c r="Z188" s="13"/>
      <c r="AA188" s="13"/>
      <c r="AB188" s="13"/>
      <c r="AC188" s="13"/>
      <c r="AD188" s="13"/>
      <c r="AE188" s="13"/>
      <c r="AT188" s="273" t="s">
        <v>1584</v>
      </c>
      <c r="AU188" s="273" t="s">
        <v>73</v>
      </c>
      <c r="AV188" s="13" t="s">
        <v>83</v>
      </c>
      <c r="AW188" s="13" t="s">
        <v>30</v>
      </c>
      <c r="AX188" s="13" t="s">
        <v>81</v>
      </c>
      <c r="AY188" s="273" t="s">
        <v>241</v>
      </c>
    </row>
    <row r="189" s="2" customFormat="1" ht="49.05" customHeight="1">
      <c r="A189" s="39"/>
      <c r="B189" s="40"/>
      <c r="C189" s="228" t="s">
        <v>309</v>
      </c>
      <c r="D189" s="228" t="s">
        <v>243</v>
      </c>
      <c r="E189" s="229" t="s">
        <v>1808</v>
      </c>
      <c r="F189" s="230" t="s">
        <v>1809</v>
      </c>
      <c r="G189" s="231" t="s">
        <v>1805</v>
      </c>
      <c r="H189" s="232">
        <v>0.10000000000000001</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73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371</v>
      </c>
    </row>
    <row r="190" s="2" customFormat="1">
      <c r="A190" s="39"/>
      <c r="B190" s="40"/>
      <c r="C190" s="41"/>
      <c r="D190" s="242" t="s">
        <v>248</v>
      </c>
      <c r="E190" s="41"/>
      <c r="F190" s="243" t="s">
        <v>1809</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73</v>
      </c>
    </row>
    <row r="191" s="14" customFormat="1">
      <c r="A191" s="14"/>
      <c r="B191" s="274"/>
      <c r="C191" s="275"/>
      <c r="D191" s="242" t="s">
        <v>1584</v>
      </c>
      <c r="E191" s="276" t="s">
        <v>1</v>
      </c>
      <c r="F191" s="277" t="s">
        <v>1806</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1584</v>
      </c>
      <c r="AU191" s="283" t="s">
        <v>73</v>
      </c>
      <c r="AV191" s="14" t="s">
        <v>81</v>
      </c>
      <c r="AW191" s="14" t="s">
        <v>30</v>
      </c>
      <c r="AX191" s="14" t="s">
        <v>73</v>
      </c>
      <c r="AY191" s="283" t="s">
        <v>241</v>
      </c>
    </row>
    <row r="192" s="13" customFormat="1">
      <c r="A192" s="13"/>
      <c r="B192" s="263"/>
      <c r="C192" s="264"/>
      <c r="D192" s="242" t="s">
        <v>1584</v>
      </c>
      <c r="E192" s="265" t="s">
        <v>1</v>
      </c>
      <c r="F192" s="266" t="s">
        <v>1810</v>
      </c>
      <c r="G192" s="264"/>
      <c r="H192" s="267">
        <v>0.10000000000000001</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1584</v>
      </c>
      <c r="AU192" s="273" t="s">
        <v>73</v>
      </c>
      <c r="AV192" s="13" t="s">
        <v>83</v>
      </c>
      <c r="AW192" s="13" t="s">
        <v>30</v>
      </c>
      <c r="AX192" s="13" t="s">
        <v>81</v>
      </c>
      <c r="AY192" s="273" t="s">
        <v>241</v>
      </c>
    </row>
    <row r="193" s="2" customFormat="1" ht="49.05" customHeight="1">
      <c r="A193" s="39"/>
      <c r="B193" s="40"/>
      <c r="C193" s="228" t="s">
        <v>372</v>
      </c>
      <c r="D193" s="228" t="s">
        <v>243</v>
      </c>
      <c r="E193" s="229" t="s">
        <v>1811</v>
      </c>
      <c r="F193" s="230" t="s">
        <v>1812</v>
      </c>
      <c r="G193" s="231" t="s">
        <v>1805</v>
      </c>
      <c r="H193" s="232">
        <v>0.050000000000000003</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73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375</v>
      </c>
    </row>
    <row r="194" s="2" customFormat="1">
      <c r="A194" s="39"/>
      <c r="B194" s="40"/>
      <c r="C194" s="41"/>
      <c r="D194" s="242" t="s">
        <v>248</v>
      </c>
      <c r="E194" s="41"/>
      <c r="F194" s="243" t="s">
        <v>1812</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73</v>
      </c>
    </row>
    <row r="195" s="14" customFormat="1">
      <c r="A195" s="14"/>
      <c r="B195" s="274"/>
      <c r="C195" s="275"/>
      <c r="D195" s="242" t="s">
        <v>1584</v>
      </c>
      <c r="E195" s="276" t="s">
        <v>1</v>
      </c>
      <c r="F195" s="277" t="s">
        <v>1806</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1584</v>
      </c>
      <c r="AU195" s="283" t="s">
        <v>73</v>
      </c>
      <c r="AV195" s="14" t="s">
        <v>81</v>
      </c>
      <c r="AW195" s="14" t="s">
        <v>30</v>
      </c>
      <c r="AX195" s="14" t="s">
        <v>73</v>
      </c>
      <c r="AY195" s="283" t="s">
        <v>241</v>
      </c>
    </row>
    <row r="196" s="13" customFormat="1">
      <c r="A196" s="13"/>
      <c r="B196" s="263"/>
      <c r="C196" s="264"/>
      <c r="D196" s="242" t="s">
        <v>1584</v>
      </c>
      <c r="E196" s="265" t="s">
        <v>1</v>
      </c>
      <c r="F196" s="266" t="s">
        <v>1813</v>
      </c>
      <c r="G196" s="264"/>
      <c r="H196" s="267">
        <v>0.050000000000000003</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1584</v>
      </c>
      <c r="AU196" s="273" t="s">
        <v>73</v>
      </c>
      <c r="AV196" s="13" t="s">
        <v>83</v>
      </c>
      <c r="AW196" s="13" t="s">
        <v>30</v>
      </c>
      <c r="AX196" s="13" t="s">
        <v>81</v>
      </c>
      <c r="AY196" s="273" t="s">
        <v>241</v>
      </c>
    </row>
    <row r="197" s="2" customFormat="1" ht="37.8" customHeight="1">
      <c r="A197" s="39"/>
      <c r="B197" s="40"/>
      <c r="C197" s="228" t="s">
        <v>313</v>
      </c>
      <c r="D197" s="228" t="s">
        <v>243</v>
      </c>
      <c r="E197" s="229" t="s">
        <v>1814</v>
      </c>
      <c r="F197" s="230" t="s">
        <v>1815</v>
      </c>
      <c r="G197" s="231" t="s">
        <v>1805</v>
      </c>
      <c r="H197" s="232">
        <v>0.01</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247</v>
      </c>
      <c r="AT197" s="240" t="s">
        <v>243</v>
      </c>
      <c r="AU197" s="240" t="s">
        <v>73</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247</v>
      </c>
      <c r="BM197" s="240" t="s">
        <v>378</v>
      </c>
    </row>
    <row r="198" s="2" customFormat="1">
      <c r="A198" s="39"/>
      <c r="B198" s="40"/>
      <c r="C198" s="41"/>
      <c r="D198" s="242" t="s">
        <v>248</v>
      </c>
      <c r="E198" s="41"/>
      <c r="F198" s="243" t="s">
        <v>1815</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73</v>
      </c>
    </row>
    <row r="199" s="14" customFormat="1">
      <c r="A199" s="14"/>
      <c r="B199" s="274"/>
      <c r="C199" s="275"/>
      <c r="D199" s="242" t="s">
        <v>1584</v>
      </c>
      <c r="E199" s="276" t="s">
        <v>1</v>
      </c>
      <c r="F199" s="277" t="s">
        <v>1806</v>
      </c>
      <c r="G199" s="275"/>
      <c r="H199" s="276" t="s">
        <v>1</v>
      </c>
      <c r="I199" s="278"/>
      <c r="J199" s="275"/>
      <c r="K199" s="275"/>
      <c r="L199" s="279"/>
      <c r="M199" s="280"/>
      <c r="N199" s="281"/>
      <c r="O199" s="281"/>
      <c r="P199" s="281"/>
      <c r="Q199" s="281"/>
      <c r="R199" s="281"/>
      <c r="S199" s="281"/>
      <c r="T199" s="282"/>
      <c r="U199" s="14"/>
      <c r="V199" s="14"/>
      <c r="W199" s="14"/>
      <c r="X199" s="14"/>
      <c r="Y199" s="14"/>
      <c r="Z199" s="14"/>
      <c r="AA199" s="14"/>
      <c r="AB199" s="14"/>
      <c r="AC199" s="14"/>
      <c r="AD199" s="14"/>
      <c r="AE199" s="14"/>
      <c r="AT199" s="283" t="s">
        <v>1584</v>
      </c>
      <c r="AU199" s="283" t="s">
        <v>73</v>
      </c>
      <c r="AV199" s="14" t="s">
        <v>81</v>
      </c>
      <c r="AW199" s="14" t="s">
        <v>30</v>
      </c>
      <c r="AX199" s="14" t="s">
        <v>73</v>
      </c>
      <c r="AY199" s="283" t="s">
        <v>241</v>
      </c>
    </row>
    <row r="200" s="13" customFormat="1">
      <c r="A200" s="13"/>
      <c r="B200" s="263"/>
      <c r="C200" s="264"/>
      <c r="D200" s="242" t="s">
        <v>1584</v>
      </c>
      <c r="E200" s="265" t="s">
        <v>1</v>
      </c>
      <c r="F200" s="266" t="s">
        <v>6</v>
      </c>
      <c r="G200" s="264"/>
      <c r="H200" s="267">
        <v>0.01</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1584</v>
      </c>
      <c r="AU200" s="273" t="s">
        <v>73</v>
      </c>
      <c r="AV200" s="13" t="s">
        <v>83</v>
      </c>
      <c r="AW200" s="13" t="s">
        <v>30</v>
      </c>
      <c r="AX200" s="13" t="s">
        <v>81</v>
      </c>
      <c r="AY200" s="273" t="s">
        <v>241</v>
      </c>
    </row>
    <row r="201" s="2" customFormat="1" ht="37.8" customHeight="1">
      <c r="A201" s="39"/>
      <c r="B201" s="40"/>
      <c r="C201" s="228" t="s">
        <v>379</v>
      </c>
      <c r="D201" s="228" t="s">
        <v>243</v>
      </c>
      <c r="E201" s="229" t="s">
        <v>1816</v>
      </c>
      <c r="F201" s="230" t="s">
        <v>1817</v>
      </c>
      <c r="G201" s="231" t="s">
        <v>1805</v>
      </c>
      <c r="H201" s="232">
        <v>0.02</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247</v>
      </c>
      <c r="AT201" s="240" t="s">
        <v>243</v>
      </c>
      <c r="AU201" s="240" t="s">
        <v>73</v>
      </c>
      <c r="AY201" s="18" t="s">
        <v>241</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247</v>
      </c>
      <c r="BM201" s="240" t="s">
        <v>382</v>
      </c>
    </row>
    <row r="202" s="2" customFormat="1">
      <c r="A202" s="39"/>
      <c r="B202" s="40"/>
      <c r="C202" s="41"/>
      <c r="D202" s="242" t="s">
        <v>248</v>
      </c>
      <c r="E202" s="41"/>
      <c r="F202" s="243" t="s">
        <v>1817</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248</v>
      </c>
      <c r="AU202" s="18" t="s">
        <v>73</v>
      </c>
    </row>
    <row r="203" s="14" customFormat="1">
      <c r="A203" s="14"/>
      <c r="B203" s="274"/>
      <c r="C203" s="275"/>
      <c r="D203" s="242" t="s">
        <v>1584</v>
      </c>
      <c r="E203" s="276" t="s">
        <v>1</v>
      </c>
      <c r="F203" s="277" t="s">
        <v>1806</v>
      </c>
      <c r="G203" s="275"/>
      <c r="H203" s="276" t="s">
        <v>1</v>
      </c>
      <c r="I203" s="278"/>
      <c r="J203" s="275"/>
      <c r="K203" s="275"/>
      <c r="L203" s="279"/>
      <c r="M203" s="280"/>
      <c r="N203" s="281"/>
      <c r="O203" s="281"/>
      <c r="P203" s="281"/>
      <c r="Q203" s="281"/>
      <c r="R203" s="281"/>
      <c r="S203" s="281"/>
      <c r="T203" s="282"/>
      <c r="U203" s="14"/>
      <c r="V203" s="14"/>
      <c r="W203" s="14"/>
      <c r="X203" s="14"/>
      <c r="Y203" s="14"/>
      <c r="Z203" s="14"/>
      <c r="AA203" s="14"/>
      <c r="AB203" s="14"/>
      <c r="AC203" s="14"/>
      <c r="AD203" s="14"/>
      <c r="AE203" s="14"/>
      <c r="AT203" s="283" t="s">
        <v>1584</v>
      </c>
      <c r="AU203" s="283" t="s">
        <v>73</v>
      </c>
      <c r="AV203" s="14" t="s">
        <v>81</v>
      </c>
      <c r="AW203" s="14" t="s">
        <v>30</v>
      </c>
      <c r="AX203" s="14" t="s">
        <v>73</v>
      </c>
      <c r="AY203" s="283" t="s">
        <v>241</v>
      </c>
    </row>
    <row r="204" s="13" customFormat="1">
      <c r="A204" s="13"/>
      <c r="B204" s="263"/>
      <c r="C204" s="264"/>
      <c r="D204" s="242" t="s">
        <v>1584</v>
      </c>
      <c r="E204" s="265" t="s">
        <v>1</v>
      </c>
      <c r="F204" s="266" t="s">
        <v>1818</v>
      </c>
      <c r="G204" s="264"/>
      <c r="H204" s="267">
        <v>0.02</v>
      </c>
      <c r="I204" s="268"/>
      <c r="J204" s="264"/>
      <c r="K204" s="264"/>
      <c r="L204" s="269"/>
      <c r="M204" s="284"/>
      <c r="N204" s="285"/>
      <c r="O204" s="285"/>
      <c r="P204" s="285"/>
      <c r="Q204" s="285"/>
      <c r="R204" s="285"/>
      <c r="S204" s="285"/>
      <c r="T204" s="286"/>
      <c r="U204" s="13"/>
      <c r="V204" s="13"/>
      <c r="W204" s="13"/>
      <c r="X204" s="13"/>
      <c r="Y204" s="13"/>
      <c r="Z204" s="13"/>
      <c r="AA204" s="13"/>
      <c r="AB204" s="13"/>
      <c r="AC204" s="13"/>
      <c r="AD204" s="13"/>
      <c r="AE204" s="13"/>
      <c r="AT204" s="273" t="s">
        <v>1584</v>
      </c>
      <c r="AU204" s="273" t="s">
        <v>73</v>
      </c>
      <c r="AV204" s="13" t="s">
        <v>83</v>
      </c>
      <c r="AW204" s="13" t="s">
        <v>30</v>
      </c>
      <c r="AX204" s="13" t="s">
        <v>81</v>
      </c>
      <c r="AY204" s="273" t="s">
        <v>241</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unxIynP8EDx3Mt68/ai8e+n2jMFHV3hjqkPb4q/KZY7HykQXUN85WS8L4tKDrU6Cosw66Gf2LW53g8Et4dMc4Q==" hashValue="ovSZmuHQ9e3Ol6lAPMYRmsx9n/VJyVqM1ONKGv7zeLJfciY4DCx4kTFL861OdixhKjWcBtX3N1xw10HHYQWmog==" algorithmName="SHA-512" password="CC35"/>
  <autoFilter ref="C115:K20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1819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ROUND((SUM(BE116:BE192)),  2)</f>
        <v>0</v>
      </c>
      <c r="G33" s="39"/>
      <c r="H33" s="39"/>
      <c r="I33" s="165">
        <v>0.20999999999999999</v>
      </c>
      <c r="J33" s="164">
        <f>ROUND(((SUM(BE116:BE192))*I33),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ROUND((SUM(BF116:BF192)),  2)</f>
        <v>0</v>
      </c>
      <c r="G34" s="39"/>
      <c r="H34" s="39"/>
      <c r="I34" s="165">
        <v>0.14999999999999999</v>
      </c>
      <c r="J34" s="164">
        <f>ROUND(((SUM(BF116:BF192))*I34),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ROUND((SUM(BG116:BG192)),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ROUND((SUM(BH116:BH192)),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ROUND((SUM(BI116:BI192)),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02-41_PZTS_PZZ - PS 02-41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02-41_PZTS_PZZ - PS 02-41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SUM(P117:P192)</f>
        <v>0</v>
      </c>
      <c r="Q116" s="105"/>
      <c r="R116" s="209">
        <f>SUM(R117:R192)</f>
        <v>0</v>
      </c>
      <c r="S116" s="105"/>
      <c r="T116" s="210">
        <f>SUM(T117:T192)</f>
        <v>0</v>
      </c>
      <c r="U116" s="39"/>
      <c r="V116" s="39"/>
      <c r="W116" s="39"/>
      <c r="X116" s="39"/>
      <c r="Y116" s="39"/>
      <c r="Z116" s="39"/>
      <c r="AA116" s="39"/>
      <c r="AB116" s="39"/>
      <c r="AC116" s="39"/>
      <c r="AD116" s="39"/>
      <c r="AE116" s="39"/>
      <c r="AT116" s="18" t="s">
        <v>72</v>
      </c>
      <c r="AU116" s="18" t="s">
        <v>212</v>
      </c>
      <c r="BK116" s="211">
        <f>SUM(BK117:BK192)</f>
        <v>0</v>
      </c>
    </row>
    <row r="117" s="2" customFormat="1" ht="37.8" customHeight="1">
      <c r="A117" s="39"/>
      <c r="B117" s="40"/>
      <c r="C117" s="228" t="s">
        <v>81</v>
      </c>
      <c r="D117" s="228" t="s">
        <v>243</v>
      </c>
      <c r="E117" s="229" t="s">
        <v>1698</v>
      </c>
      <c r="F117" s="230" t="s">
        <v>1699</v>
      </c>
      <c r="G117" s="231" t="s">
        <v>267</v>
      </c>
      <c r="H117" s="232">
        <v>30</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1699</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16.5" customHeight="1">
      <c r="A119" s="39"/>
      <c r="B119" s="40"/>
      <c r="C119" s="228" t="s">
        <v>83</v>
      </c>
      <c r="D119" s="228" t="s">
        <v>243</v>
      </c>
      <c r="E119" s="229" t="s">
        <v>1700</v>
      </c>
      <c r="F119" s="230" t="s">
        <v>1820</v>
      </c>
      <c r="G119" s="231" t="s">
        <v>263</v>
      </c>
      <c r="H119" s="232">
        <v>12</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1820</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16.5" customHeight="1">
      <c r="A121" s="39"/>
      <c r="B121" s="40"/>
      <c r="C121" s="228" t="s">
        <v>251</v>
      </c>
      <c r="D121" s="228" t="s">
        <v>243</v>
      </c>
      <c r="E121" s="229" t="s">
        <v>1702</v>
      </c>
      <c r="F121" s="230" t="s">
        <v>1821</v>
      </c>
      <c r="G121" s="231" t="s">
        <v>263</v>
      </c>
      <c r="H121" s="232">
        <v>9</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1821</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16.5" customHeight="1">
      <c r="A123" s="39"/>
      <c r="B123" s="40"/>
      <c r="C123" s="228" t="s">
        <v>247</v>
      </c>
      <c r="D123" s="228" t="s">
        <v>243</v>
      </c>
      <c r="E123" s="229" t="s">
        <v>1822</v>
      </c>
      <c r="F123" s="230" t="s">
        <v>1823</v>
      </c>
      <c r="G123" s="231" t="s">
        <v>263</v>
      </c>
      <c r="H123" s="232">
        <v>12</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1823</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16.5" customHeight="1">
      <c r="A125" s="39"/>
      <c r="B125" s="40"/>
      <c r="C125" s="228" t="s">
        <v>259</v>
      </c>
      <c r="D125" s="228" t="s">
        <v>243</v>
      </c>
      <c r="E125" s="229" t="s">
        <v>1824</v>
      </c>
      <c r="F125" s="230" t="s">
        <v>1825</v>
      </c>
      <c r="G125" s="231" t="s">
        <v>263</v>
      </c>
      <c r="H125" s="232">
        <v>12</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1825</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37.8" customHeight="1">
      <c r="A127" s="39"/>
      <c r="B127" s="40"/>
      <c r="C127" s="228" t="s">
        <v>254</v>
      </c>
      <c r="D127" s="228" t="s">
        <v>243</v>
      </c>
      <c r="E127" s="229" t="s">
        <v>1569</v>
      </c>
      <c r="F127" s="230" t="s">
        <v>1570</v>
      </c>
      <c r="G127" s="231" t="s">
        <v>263</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1570</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37.8" customHeight="1">
      <c r="A129" s="39"/>
      <c r="B129" s="40"/>
      <c r="C129" s="228" t="s">
        <v>269</v>
      </c>
      <c r="D129" s="228" t="s">
        <v>243</v>
      </c>
      <c r="E129" s="229" t="s">
        <v>1571</v>
      </c>
      <c r="F129" s="230" t="s">
        <v>1572</v>
      </c>
      <c r="G129" s="231" t="s">
        <v>263</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1572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33" customHeight="1">
      <c r="A131" s="39"/>
      <c r="B131" s="40"/>
      <c r="C131" s="228" t="s">
        <v>258</v>
      </c>
      <c r="D131" s="228" t="s">
        <v>243</v>
      </c>
      <c r="E131" s="229" t="s">
        <v>496</v>
      </c>
      <c r="F131" s="230" t="s">
        <v>497</v>
      </c>
      <c r="G131" s="231" t="s">
        <v>267</v>
      </c>
      <c r="H131" s="232">
        <v>30</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497</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37.8" customHeight="1">
      <c r="A133" s="39"/>
      <c r="B133" s="40"/>
      <c r="C133" s="228" t="s">
        <v>276</v>
      </c>
      <c r="D133" s="228" t="s">
        <v>243</v>
      </c>
      <c r="E133" s="229" t="s">
        <v>1195</v>
      </c>
      <c r="F133" s="230" t="s">
        <v>1196</v>
      </c>
      <c r="G133" s="231" t="s">
        <v>263</v>
      </c>
      <c r="H133" s="232">
        <v>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1196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24.15" customHeight="1">
      <c r="A135" s="39"/>
      <c r="B135" s="40"/>
      <c r="C135" s="228" t="s">
        <v>264</v>
      </c>
      <c r="D135" s="228" t="s">
        <v>243</v>
      </c>
      <c r="E135" s="229" t="s">
        <v>1602</v>
      </c>
      <c r="F135" s="230" t="s">
        <v>1603</v>
      </c>
      <c r="G135" s="231" t="s">
        <v>267</v>
      </c>
      <c r="H135" s="232">
        <v>60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1603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24.15" customHeight="1">
      <c r="A137" s="39"/>
      <c r="B137" s="40"/>
      <c r="C137" s="228" t="s">
        <v>283</v>
      </c>
      <c r="D137" s="228" t="s">
        <v>243</v>
      </c>
      <c r="E137" s="229" t="s">
        <v>1826</v>
      </c>
      <c r="F137" s="230" t="s">
        <v>1827</v>
      </c>
      <c r="G137" s="231" t="s">
        <v>267</v>
      </c>
      <c r="H137" s="232">
        <v>60</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1827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24.15" customHeight="1">
      <c r="A139" s="39"/>
      <c r="B139" s="40"/>
      <c r="C139" s="228" t="s">
        <v>268</v>
      </c>
      <c r="D139" s="228" t="s">
        <v>243</v>
      </c>
      <c r="E139" s="229" t="s">
        <v>1828</v>
      </c>
      <c r="F139" s="230" t="s">
        <v>1829</v>
      </c>
      <c r="G139" s="231" t="s">
        <v>263</v>
      </c>
      <c r="H139" s="232">
        <v>12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1829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33" customHeight="1">
      <c r="A141" s="39"/>
      <c r="B141" s="40"/>
      <c r="C141" s="228" t="s">
        <v>290</v>
      </c>
      <c r="D141" s="228" t="s">
        <v>243</v>
      </c>
      <c r="E141" s="229" t="s">
        <v>1830</v>
      </c>
      <c r="F141" s="230" t="s">
        <v>1831</v>
      </c>
      <c r="G141" s="231" t="s">
        <v>263</v>
      </c>
      <c r="H141" s="232">
        <v>3</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1831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24.15" customHeight="1">
      <c r="A143" s="39"/>
      <c r="B143" s="40"/>
      <c r="C143" s="228" t="s">
        <v>272</v>
      </c>
      <c r="D143" s="228" t="s">
        <v>243</v>
      </c>
      <c r="E143" s="229" t="s">
        <v>1832</v>
      </c>
      <c r="F143" s="230" t="s">
        <v>1833</v>
      </c>
      <c r="G143" s="231" t="s">
        <v>263</v>
      </c>
      <c r="H143" s="232">
        <v>3</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1833</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21.75" customHeight="1">
      <c r="A145" s="39"/>
      <c r="B145" s="40"/>
      <c r="C145" s="228" t="s">
        <v>8</v>
      </c>
      <c r="D145" s="228" t="s">
        <v>243</v>
      </c>
      <c r="E145" s="229" t="s">
        <v>1834</v>
      </c>
      <c r="F145" s="230" t="s">
        <v>1835</v>
      </c>
      <c r="G145" s="231" t="s">
        <v>263</v>
      </c>
      <c r="H145" s="232">
        <v>6</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1835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24.15" customHeight="1">
      <c r="A147" s="39"/>
      <c r="B147" s="40"/>
      <c r="C147" s="228" t="s">
        <v>275</v>
      </c>
      <c r="D147" s="228" t="s">
        <v>243</v>
      </c>
      <c r="E147" s="229" t="s">
        <v>1836</v>
      </c>
      <c r="F147" s="230" t="s">
        <v>1837</v>
      </c>
      <c r="G147" s="231" t="s">
        <v>263</v>
      </c>
      <c r="H147" s="232">
        <v>3</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1837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16.5" customHeight="1">
      <c r="A149" s="39"/>
      <c r="B149" s="40"/>
      <c r="C149" s="228" t="s">
        <v>303</v>
      </c>
      <c r="D149" s="228" t="s">
        <v>243</v>
      </c>
      <c r="E149" s="229" t="s">
        <v>1838</v>
      </c>
      <c r="F149" s="230" t="s">
        <v>1839</v>
      </c>
      <c r="G149" s="231" t="s">
        <v>263</v>
      </c>
      <c r="H149" s="232">
        <v>3</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1839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24.15" customHeight="1">
      <c r="A151" s="39"/>
      <c r="B151" s="40"/>
      <c r="C151" s="228" t="s">
        <v>279</v>
      </c>
      <c r="D151" s="228" t="s">
        <v>243</v>
      </c>
      <c r="E151" s="229" t="s">
        <v>1840</v>
      </c>
      <c r="F151" s="230" t="s">
        <v>1841</v>
      </c>
      <c r="G151" s="231" t="s">
        <v>263</v>
      </c>
      <c r="H151" s="232">
        <v>3</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1841</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16.5" customHeight="1">
      <c r="A153" s="39"/>
      <c r="B153" s="40"/>
      <c r="C153" s="228" t="s">
        <v>310</v>
      </c>
      <c r="D153" s="228" t="s">
        <v>243</v>
      </c>
      <c r="E153" s="229" t="s">
        <v>1842</v>
      </c>
      <c r="F153" s="230" t="s">
        <v>1843</v>
      </c>
      <c r="G153" s="231" t="s">
        <v>263</v>
      </c>
      <c r="H153" s="232">
        <v>3</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1843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24.15" customHeight="1">
      <c r="A155" s="39"/>
      <c r="B155" s="40"/>
      <c r="C155" s="228" t="s">
        <v>282</v>
      </c>
      <c r="D155" s="228" t="s">
        <v>243</v>
      </c>
      <c r="E155" s="229" t="s">
        <v>1844</v>
      </c>
      <c r="F155" s="230" t="s">
        <v>1845</v>
      </c>
      <c r="G155" s="231" t="s">
        <v>263</v>
      </c>
      <c r="H155" s="232">
        <v>3</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1845</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21.75" customHeight="1">
      <c r="A157" s="39"/>
      <c r="B157" s="40"/>
      <c r="C157" s="228" t="s">
        <v>7</v>
      </c>
      <c r="D157" s="228" t="s">
        <v>243</v>
      </c>
      <c r="E157" s="229" t="s">
        <v>1846</v>
      </c>
      <c r="F157" s="230" t="s">
        <v>1847</v>
      </c>
      <c r="G157" s="231" t="s">
        <v>263</v>
      </c>
      <c r="H157" s="232">
        <v>3</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1847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16.5" customHeight="1">
      <c r="A159" s="39"/>
      <c r="B159" s="40"/>
      <c r="C159" s="228" t="s">
        <v>286</v>
      </c>
      <c r="D159" s="228" t="s">
        <v>243</v>
      </c>
      <c r="E159" s="229" t="s">
        <v>1848</v>
      </c>
      <c r="F159" s="230" t="s">
        <v>1849</v>
      </c>
      <c r="G159" s="231" t="s">
        <v>263</v>
      </c>
      <c r="H159" s="232">
        <v>3</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1849</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16.5" customHeight="1">
      <c r="A161" s="39"/>
      <c r="B161" s="40"/>
      <c r="C161" s="228" t="s">
        <v>323</v>
      </c>
      <c r="D161" s="228" t="s">
        <v>243</v>
      </c>
      <c r="E161" s="229" t="s">
        <v>1850</v>
      </c>
      <c r="F161" s="230" t="s">
        <v>1851</v>
      </c>
      <c r="G161" s="231" t="s">
        <v>263</v>
      </c>
      <c r="H161" s="232">
        <v>3</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1851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24.15" customHeight="1">
      <c r="A163" s="39"/>
      <c r="B163" s="40"/>
      <c r="C163" s="228" t="s">
        <v>289</v>
      </c>
      <c r="D163" s="228" t="s">
        <v>243</v>
      </c>
      <c r="E163" s="229" t="s">
        <v>1852</v>
      </c>
      <c r="F163" s="230" t="s">
        <v>1853</v>
      </c>
      <c r="G163" s="231" t="s">
        <v>263</v>
      </c>
      <c r="H163" s="232">
        <v>3</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1853</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24.15" customHeight="1">
      <c r="A165" s="39"/>
      <c r="B165" s="40"/>
      <c r="C165" s="228" t="s">
        <v>330</v>
      </c>
      <c r="D165" s="228" t="s">
        <v>243</v>
      </c>
      <c r="E165" s="229" t="s">
        <v>1854</v>
      </c>
      <c r="F165" s="230" t="s">
        <v>1855</v>
      </c>
      <c r="G165" s="231" t="s">
        <v>263</v>
      </c>
      <c r="H165" s="232">
        <v>3</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1855</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24.15" customHeight="1">
      <c r="A167" s="39"/>
      <c r="B167" s="40"/>
      <c r="C167" s="228" t="s">
        <v>293</v>
      </c>
      <c r="D167" s="228" t="s">
        <v>243</v>
      </c>
      <c r="E167" s="229" t="s">
        <v>1856</v>
      </c>
      <c r="F167" s="230" t="s">
        <v>1857</v>
      </c>
      <c r="G167" s="231" t="s">
        <v>263</v>
      </c>
      <c r="H167" s="232">
        <v>3</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1857</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73</v>
      </c>
    </row>
    <row r="169" s="2" customFormat="1" ht="24.15" customHeight="1">
      <c r="A169" s="39"/>
      <c r="B169" s="40"/>
      <c r="C169" s="228" t="s">
        <v>337</v>
      </c>
      <c r="D169" s="228" t="s">
        <v>243</v>
      </c>
      <c r="E169" s="229" t="s">
        <v>1858</v>
      </c>
      <c r="F169" s="230" t="s">
        <v>1859</v>
      </c>
      <c r="G169" s="231" t="s">
        <v>263</v>
      </c>
      <c r="H169" s="232">
        <v>3</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73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340</v>
      </c>
    </row>
    <row r="170" s="2" customFormat="1">
      <c r="A170" s="39"/>
      <c r="B170" s="40"/>
      <c r="C170" s="41"/>
      <c r="D170" s="242" t="s">
        <v>248</v>
      </c>
      <c r="E170" s="41"/>
      <c r="F170" s="243" t="s">
        <v>1859</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73</v>
      </c>
    </row>
    <row r="171" s="2" customFormat="1" ht="16.5" customHeight="1">
      <c r="A171" s="39"/>
      <c r="B171" s="40"/>
      <c r="C171" s="228" t="s">
        <v>296</v>
      </c>
      <c r="D171" s="228" t="s">
        <v>243</v>
      </c>
      <c r="E171" s="229" t="s">
        <v>1860</v>
      </c>
      <c r="F171" s="230" t="s">
        <v>1861</v>
      </c>
      <c r="G171" s="231" t="s">
        <v>263</v>
      </c>
      <c r="H171" s="232">
        <v>3</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73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343</v>
      </c>
    </row>
    <row r="172" s="2" customFormat="1">
      <c r="A172" s="39"/>
      <c r="B172" s="40"/>
      <c r="C172" s="41"/>
      <c r="D172" s="242" t="s">
        <v>248</v>
      </c>
      <c r="E172" s="41"/>
      <c r="F172" s="243" t="s">
        <v>1861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73</v>
      </c>
    </row>
    <row r="173" s="2" customFormat="1" ht="24.15" customHeight="1">
      <c r="A173" s="39"/>
      <c r="B173" s="40"/>
      <c r="C173" s="228" t="s">
        <v>344</v>
      </c>
      <c r="D173" s="228" t="s">
        <v>243</v>
      </c>
      <c r="E173" s="229" t="s">
        <v>1862</v>
      </c>
      <c r="F173" s="230" t="s">
        <v>1863</v>
      </c>
      <c r="G173" s="231" t="s">
        <v>1864</v>
      </c>
      <c r="H173" s="232">
        <v>3</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73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347</v>
      </c>
    </row>
    <row r="174" s="2" customFormat="1">
      <c r="A174" s="39"/>
      <c r="B174" s="40"/>
      <c r="C174" s="41"/>
      <c r="D174" s="242" t="s">
        <v>248</v>
      </c>
      <c r="E174" s="41"/>
      <c r="F174" s="243" t="s">
        <v>1863</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73</v>
      </c>
    </row>
    <row r="175" s="2" customFormat="1" ht="24.15" customHeight="1">
      <c r="A175" s="39"/>
      <c r="B175" s="40"/>
      <c r="C175" s="228" t="s">
        <v>299</v>
      </c>
      <c r="D175" s="228" t="s">
        <v>243</v>
      </c>
      <c r="E175" s="229" t="s">
        <v>1865</v>
      </c>
      <c r="F175" s="230" t="s">
        <v>1866</v>
      </c>
      <c r="G175" s="231" t="s">
        <v>263</v>
      </c>
      <c r="H175" s="232">
        <v>3</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73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350</v>
      </c>
    </row>
    <row r="176" s="2" customFormat="1">
      <c r="A176" s="39"/>
      <c r="B176" s="40"/>
      <c r="C176" s="41"/>
      <c r="D176" s="242" t="s">
        <v>248</v>
      </c>
      <c r="E176" s="41"/>
      <c r="F176" s="243" t="s">
        <v>1866</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73</v>
      </c>
    </row>
    <row r="177" s="2" customFormat="1" ht="16.5" customHeight="1">
      <c r="A177" s="39"/>
      <c r="B177" s="40"/>
      <c r="C177" s="228" t="s">
        <v>351</v>
      </c>
      <c r="D177" s="228" t="s">
        <v>243</v>
      </c>
      <c r="E177" s="229" t="s">
        <v>1867</v>
      </c>
      <c r="F177" s="230" t="s">
        <v>1868</v>
      </c>
      <c r="G177" s="231" t="s">
        <v>263</v>
      </c>
      <c r="H177" s="232">
        <v>9</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247</v>
      </c>
      <c r="AT177" s="240" t="s">
        <v>243</v>
      </c>
      <c r="AU177" s="240" t="s">
        <v>73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354</v>
      </c>
    </row>
    <row r="178" s="2" customFormat="1">
      <c r="A178" s="39"/>
      <c r="B178" s="40"/>
      <c r="C178" s="41"/>
      <c r="D178" s="242" t="s">
        <v>248</v>
      </c>
      <c r="E178" s="41"/>
      <c r="F178" s="243" t="s">
        <v>1868</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73</v>
      </c>
    </row>
    <row r="179" s="2" customFormat="1" ht="16.5" customHeight="1">
      <c r="A179" s="39"/>
      <c r="B179" s="40"/>
      <c r="C179" s="228" t="s">
        <v>302</v>
      </c>
      <c r="D179" s="228" t="s">
        <v>243</v>
      </c>
      <c r="E179" s="229" t="s">
        <v>1869</v>
      </c>
      <c r="F179" s="230" t="s">
        <v>1870</v>
      </c>
      <c r="G179" s="231" t="s">
        <v>263</v>
      </c>
      <c r="H179" s="232">
        <v>3</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73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357</v>
      </c>
    </row>
    <row r="180" s="2" customFormat="1">
      <c r="A180" s="39"/>
      <c r="B180" s="40"/>
      <c r="C180" s="41"/>
      <c r="D180" s="242" t="s">
        <v>248</v>
      </c>
      <c r="E180" s="41"/>
      <c r="F180" s="243" t="s">
        <v>1870</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73</v>
      </c>
    </row>
    <row r="181" s="2" customFormat="1" ht="21.75" customHeight="1">
      <c r="A181" s="39"/>
      <c r="B181" s="40"/>
      <c r="C181" s="228" t="s">
        <v>358</v>
      </c>
      <c r="D181" s="228" t="s">
        <v>243</v>
      </c>
      <c r="E181" s="229" t="s">
        <v>1871</v>
      </c>
      <c r="F181" s="230" t="s">
        <v>1872</v>
      </c>
      <c r="G181" s="231" t="s">
        <v>263</v>
      </c>
      <c r="H181" s="232">
        <v>3</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73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361</v>
      </c>
    </row>
    <row r="182" s="2" customFormat="1">
      <c r="A182" s="39"/>
      <c r="B182" s="40"/>
      <c r="C182" s="41"/>
      <c r="D182" s="242" t="s">
        <v>248</v>
      </c>
      <c r="E182" s="41"/>
      <c r="F182" s="243" t="s">
        <v>1872</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73</v>
      </c>
    </row>
    <row r="183" s="2" customFormat="1" ht="16.5" customHeight="1">
      <c r="A183" s="39"/>
      <c r="B183" s="40"/>
      <c r="C183" s="228" t="s">
        <v>306</v>
      </c>
      <c r="D183" s="228" t="s">
        <v>243</v>
      </c>
      <c r="E183" s="229" t="s">
        <v>1873</v>
      </c>
      <c r="F183" s="230" t="s">
        <v>1874</v>
      </c>
      <c r="G183" s="231" t="s">
        <v>263</v>
      </c>
      <c r="H183" s="232">
        <v>3</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73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364</v>
      </c>
    </row>
    <row r="184" s="2" customFormat="1">
      <c r="A184" s="39"/>
      <c r="B184" s="40"/>
      <c r="C184" s="41"/>
      <c r="D184" s="242" t="s">
        <v>248</v>
      </c>
      <c r="E184" s="41"/>
      <c r="F184" s="243" t="s">
        <v>1874</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73</v>
      </c>
    </row>
    <row r="185" s="2" customFormat="1" ht="21.75" customHeight="1">
      <c r="A185" s="39"/>
      <c r="B185" s="40"/>
      <c r="C185" s="228" t="s">
        <v>365</v>
      </c>
      <c r="D185" s="228" t="s">
        <v>243</v>
      </c>
      <c r="E185" s="229" t="s">
        <v>1875</v>
      </c>
      <c r="F185" s="230" t="s">
        <v>1876</v>
      </c>
      <c r="G185" s="231" t="s">
        <v>263</v>
      </c>
      <c r="H185" s="232">
        <v>3</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73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368</v>
      </c>
    </row>
    <row r="186" s="2" customFormat="1">
      <c r="A186" s="39"/>
      <c r="B186" s="40"/>
      <c r="C186" s="41"/>
      <c r="D186" s="242" t="s">
        <v>248</v>
      </c>
      <c r="E186" s="41"/>
      <c r="F186" s="243" t="s">
        <v>1876</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73</v>
      </c>
    </row>
    <row r="187" s="2" customFormat="1" ht="16.5" customHeight="1">
      <c r="A187" s="39"/>
      <c r="B187" s="40"/>
      <c r="C187" s="228" t="s">
        <v>309</v>
      </c>
      <c r="D187" s="228" t="s">
        <v>243</v>
      </c>
      <c r="E187" s="229" t="s">
        <v>1877</v>
      </c>
      <c r="F187" s="230" t="s">
        <v>1878</v>
      </c>
      <c r="G187" s="231" t="s">
        <v>263</v>
      </c>
      <c r="H187" s="232">
        <v>6</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73</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371</v>
      </c>
    </row>
    <row r="188" s="2" customFormat="1">
      <c r="A188" s="39"/>
      <c r="B188" s="40"/>
      <c r="C188" s="41"/>
      <c r="D188" s="242" t="s">
        <v>248</v>
      </c>
      <c r="E188" s="41"/>
      <c r="F188" s="243" t="s">
        <v>1878</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73</v>
      </c>
    </row>
    <row r="189" s="2" customFormat="1" ht="16.5" customHeight="1">
      <c r="A189" s="39"/>
      <c r="B189" s="40"/>
      <c r="C189" s="228" t="s">
        <v>372</v>
      </c>
      <c r="D189" s="228" t="s">
        <v>243</v>
      </c>
      <c r="E189" s="229" t="s">
        <v>1879</v>
      </c>
      <c r="F189" s="230" t="s">
        <v>1880</v>
      </c>
      <c r="G189" s="231" t="s">
        <v>263</v>
      </c>
      <c r="H189" s="232">
        <v>6</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73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375</v>
      </c>
    </row>
    <row r="190" s="2" customFormat="1">
      <c r="A190" s="39"/>
      <c r="B190" s="40"/>
      <c r="C190" s="41"/>
      <c r="D190" s="242" t="s">
        <v>248</v>
      </c>
      <c r="E190" s="41"/>
      <c r="F190" s="243" t="s">
        <v>1880</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73</v>
      </c>
    </row>
    <row r="191" s="2" customFormat="1" ht="24.15" customHeight="1">
      <c r="A191" s="39"/>
      <c r="B191" s="40"/>
      <c r="C191" s="228" t="s">
        <v>313</v>
      </c>
      <c r="D191" s="228" t="s">
        <v>243</v>
      </c>
      <c r="E191" s="229" t="s">
        <v>1881</v>
      </c>
      <c r="F191" s="230" t="s">
        <v>1882</v>
      </c>
      <c r="G191" s="231" t="s">
        <v>263</v>
      </c>
      <c r="H191" s="232">
        <v>3</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247</v>
      </c>
      <c r="AT191" s="240" t="s">
        <v>243</v>
      </c>
      <c r="AU191" s="240" t="s">
        <v>73</v>
      </c>
      <c r="AY191" s="18" t="s">
        <v>241</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247</v>
      </c>
      <c r="BM191" s="240" t="s">
        <v>378</v>
      </c>
    </row>
    <row r="192" s="2" customFormat="1">
      <c r="A192" s="39"/>
      <c r="B192" s="40"/>
      <c r="C192" s="41"/>
      <c r="D192" s="242" t="s">
        <v>248</v>
      </c>
      <c r="E192" s="41"/>
      <c r="F192" s="243" t="s">
        <v>1882</v>
      </c>
      <c r="G192" s="41"/>
      <c r="H192" s="41"/>
      <c r="I192" s="244"/>
      <c r="J192" s="41"/>
      <c r="K192" s="41"/>
      <c r="L192" s="45"/>
      <c r="M192" s="259"/>
      <c r="N192" s="260"/>
      <c r="O192" s="261"/>
      <c r="P192" s="261"/>
      <c r="Q192" s="261"/>
      <c r="R192" s="261"/>
      <c r="S192" s="261"/>
      <c r="T192" s="262"/>
      <c r="U192" s="39"/>
      <c r="V192" s="39"/>
      <c r="W192" s="39"/>
      <c r="X192" s="39"/>
      <c r="Y192" s="39"/>
      <c r="Z192" s="39"/>
      <c r="AA192" s="39"/>
      <c r="AB192" s="39"/>
      <c r="AC192" s="39"/>
      <c r="AD192" s="39"/>
      <c r="AE192" s="39"/>
      <c r="AT192" s="18" t="s">
        <v>248</v>
      </c>
      <c r="AU192" s="18" t="s">
        <v>73</v>
      </c>
    </row>
    <row r="193" s="2" customFormat="1" ht="6.96" customHeight="1">
      <c r="A193" s="39"/>
      <c r="B193" s="67"/>
      <c r="C193" s="68"/>
      <c r="D193" s="68"/>
      <c r="E193" s="68"/>
      <c r="F193" s="68"/>
      <c r="G193" s="68"/>
      <c r="H193" s="68"/>
      <c r="I193" s="68"/>
      <c r="J193" s="68"/>
      <c r="K193" s="68"/>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c+qJZZ8Dr309kqhTFCNsJL2HZSXUSSAPoEXhsr9ewL2SDKAvB0XDNu5XejoVzR/BBnuSDkxJoy3Sm1NSmO/9jQ==" hashValue="e1TzQOOK2iIa205B8M3FsbBlz1xH2c7EhOyeWLgZ4WWTgn57obRk58qvjWjg2Y3lrMmYUHEp5lJM+9Lu8iJ/qA==" algorithmName="SHA-512" password="CC35"/>
  <autoFilter ref="C115:K19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1883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ROUND((SUM(BE116:BE196)),  2)</f>
        <v>0</v>
      </c>
      <c r="G33" s="39"/>
      <c r="H33" s="39"/>
      <c r="I33" s="165">
        <v>0.20999999999999999</v>
      </c>
      <c r="J33" s="164">
        <f>ROUND(((SUM(BE116:BE196))*I33),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ROUND((SUM(BF116:BF196)),  2)</f>
        <v>0</v>
      </c>
      <c r="G34" s="39"/>
      <c r="H34" s="39"/>
      <c r="I34" s="165">
        <v>0.14999999999999999</v>
      </c>
      <c r="J34" s="164">
        <f>ROUND(((SUM(BF116:BF196))*I34),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ROUND((SUM(BG116:BG196)),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ROUND((SUM(BH116:BH196)),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ROUND((SUM(BI116:BI196)),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02-42_PZTS_Mnisek - PS 02-42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02-42_PZTS_Mnisek - PS 02-42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SUM(P117:P196)</f>
        <v>0</v>
      </c>
      <c r="Q116" s="105"/>
      <c r="R116" s="209">
        <f>SUM(R117:R196)</f>
        <v>0</v>
      </c>
      <c r="S116" s="105"/>
      <c r="T116" s="210">
        <f>SUM(T117:T196)</f>
        <v>0</v>
      </c>
      <c r="U116" s="39"/>
      <c r="V116" s="39"/>
      <c r="W116" s="39"/>
      <c r="X116" s="39"/>
      <c r="Y116" s="39"/>
      <c r="Z116" s="39"/>
      <c r="AA116" s="39"/>
      <c r="AB116" s="39"/>
      <c r="AC116" s="39"/>
      <c r="AD116" s="39"/>
      <c r="AE116" s="39"/>
      <c r="AT116" s="18" t="s">
        <v>72</v>
      </c>
      <c r="AU116" s="18" t="s">
        <v>212</v>
      </c>
      <c r="BK116" s="211">
        <f>SUM(BK117:BK196)</f>
        <v>0</v>
      </c>
    </row>
    <row r="117" s="2" customFormat="1" ht="37.8" customHeight="1">
      <c r="A117" s="39"/>
      <c r="B117" s="40"/>
      <c r="C117" s="228" t="s">
        <v>81</v>
      </c>
      <c r="D117" s="228" t="s">
        <v>243</v>
      </c>
      <c r="E117" s="229" t="s">
        <v>1698</v>
      </c>
      <c r="F117" s="230" t="s">
        <v>1699</v>
      </c>
      <c r="G117" s="231" t="s">
        <v>267</v>
      </c>
      <c r="H117" s="232">
        <v>117</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1699</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16.5" customHeight="1">
      <c r="A119" s="39"/>
      <c r="B119" s="40"/>
      <c r="C119" s="228" t="s">
        <v>83</v>
      </c>
      <c r="D119" s="228" t="s">
        <v>243</v>
      </c>
      <c r="E119" s="229" t="s">
        <v>1700</v>
      </c>
      <c r="F119" s="230" t="s">
        <v>1820</v>
      </c>
      <c r="G119" s="231" t="s">
        <v>263</v>
      </c>
      <c r="H119" s="232">
        <v>8</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1820</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16.5" customHeight="1">
      <c r="A121" s="39"/>
      <c r="B121" s="40"/>
      <c r="C121" s="228" t="s">
        <v>251</v>
      </c>
      <c r="D121" s="228" t="s">
        <v>243</v>
      </c>
      <c r="E121" s="229" t="s">
        <v>1702</v>
      </c>
      <c r="F121" s="230" t="s">
        <v>1821</v>
      </c>
      <c r="G121" s="231" t="s">
        <v>263</v>
      </c>
      <c r="H121" s="232">
        <v>32</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1821</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16.5" customHeight="1">
      <c r="A123" s="39"/>
      <c r="B123" s="40"/>
      <c r="C123" s="228" t="s">
        <v>247</v>
      </c>
      <c r="D123" s="228" t="s">
        <v>243</v>
      </c>
      <c r="E123" s="229" t="s">
        <v>1822</v>
      </c>
      <c r="F123" s="230" t="s">
        <v>1823</v>
      </c>
      <c r="G123" s="231" t="s">
        <v>263</v>
      </c>
      <c r="H123" s="232">
        <v>20</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1823</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16.5" customHeight="1">
      <c r="A125" s="39"/>
      <c r="B125" s="40"/>
      <c r="C125" s="228" t="s">
        <v>259</v>
      </c>
      <c r="D125" s="228" t="s">
        <v>243</v>
      </c>
      <c r="E125" s="229" t="s">
        <v>1824</v>
      </c>
      <c r="F125" s="230" t="s">
        <v>1825</v>
      </c>
      <c r="G125" s="231" t="s">
        <v>263</v>
      </c>
      <c r="H125" s="232">
        <v>27</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1825</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37.8" customHeight="1">
      <c r="A127" s="39"/>
      <c r="B127" s="40"/>
      <c r="C127" s="228" t="s">
        <v>254</v>
      </c>
      <c r="D127" s="228" t="s">
        <v>243</v>
      </c>
      <c r="E127" s="229" t="s">
        <v>1569</v>
      </c>
      <c r="F127" s="230" t="s">
        <v>1570</v>
      </c>
      <c r="G127" s="231" t="s">
        <v>263</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1570</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37.8" customHeight="1">
      <c r="A129" s="39"/>
      <c r="B129" s="40"/>
      <c r="C129" s="228" t="s">
        <v>269</v>
      </c>
      <c r="D129" s="228" t="s">
        <v>243</v>
      </c>
      <c r="E129" s="229" t="s">
        <v>1571</v>
      </c>
      <c r="F129" s="230" t="s">
        <v>1572</v>
      </c>
      <c r="G129" s="231" t="s">
        <v>263</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1572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33" customHeight="1">
      <c r="A131" s="39"/>
      <c r="B131" s="40"/>
      <c r="C131" s="228" t="s">
        <v>258</v>
      </c>
      <c r="D131" s="228" t="s">
        <v>243</v>
      </c>
      <c r="E131" s="229" t="s">
        <v>496</v>
      </c>
      <c r="F131" s="230" t="s">
        <v>497</v>
      </c>
      <c r="G131" s="231" t="s">
        <v>267</v>
      </c>
      <c r="H131" s="232">
        <v>5</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497</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37.8" customHeight="1">
      <c r="A133" s="39"/>
      <c r="B133" s="40"/>
      <c r="C133" s="228" t="s">
        <v>276</v>
      </c>
      <c r="D133" s="228" t="s">
        <v>243</v>
      </c>
      <c r="E133" s="229" t="s">
        <v>1195</v>
      </c>
      <c r="F133" s="230" t="s">
        <v>1196</v>
      </c>
      <c r="G133" s="231" t="s">
        <v>263</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1196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24.15" customHeight="1">
      <c r="A135" s="39"/>
      <c r="B135" s="40"/>
      <c r="C135" s="228" t="s">
        <v>264</v>
      </c>
      <c r="D135" s="228" t="s">
        <v>243</v>
      </c>
      <c r="E135" s="229" t="s">
        <v>1602</v>
      </c>
      <c r="F135" s="230" t="s">
        <v>1603</v>
      </c>
      <c r="G135" s="231" t="s">
        <v>267</v>
      </c>
      <c r="H135" s="232">
        <v>303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1603</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24.15" customHeight="1">
      <c r="A137" s="39"/>
      <c r="B137" s="40"/>
      <c r="C137" s="228" t="s">
        <v>283</v>
      </c>
      <c r="D137" s="228" t="s">
        <v>243</v>
      </c>
      <c r="E137" s="229" t="s">
        <v>1826</v>
      </c>
      <c r="F137" s="230" t="s">
        <v>1827</v>
      </c>
      <c r="G137" s="231" t="s">
        <v>267</v>
      </c>
      <c r="H137" s="232">
        <v>303</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1827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24.15" customHeight="1">
      <c r="A139" s="39"/>
      <c r="B139" s="40"/>
      <c r="C139" s="228" t="s">
        <v>268</v>
      </c>
      <c r="D139" s="228" t="s">
        <v>243</v>
      </c>
      <c r="E139" s="229" t="s">
        <v>1828</v>
      </c>
      <c r="F139" s="230" t="s">
        <v>1829</v>
      </c>
      <c r="G139" s="231" t="s">
        <v>263</v>
      </c>
      <c r="H139" s="232">
        <v>42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1829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33" customHeight="1">
      <c r="A141" s="39"/>
      <c r="B141" s="40"/>
      <c r="C141" s="228" t="s">
        <v>290</v>
      </c>
      <c r="D141" s="228" t="s">
        <v>243</v>
      </c>
      <c r="E141" s="229" t="s">
        <v>1830</v>
      </c>
      <c r="F141" s="230" t="s">
        <v>1831</v>
      </c>
      <c r="G141" s="231" t="s">
        <v>263</v>
      </c>
      <c r="H141" s="232">
        <v>9</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1831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24.15" customHeight="1">
      <c r="A143" s="39"/>
      <c r="B143" s="40"/>
      <c r="C143" s="228" t="s">
        <v>272</v>
      </c>
      <c r="D143" s="228" t="s">
        <v>243</v>
      </c>
      <c r="E143" s="229" t="s">
        <v>1832</v>
      </c>
      <c r="F143" s="230" t="s">
        <v>1833</v>
      </c>
      <c r="G143" s="231" t="s">
        <v>263</v>
      </c>
      <c r="H143" s="232">
        <v>9</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1833</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21.75" customHeight="1">
      <c r="A145" s="39"/>
      <c r="B145" s="40"/>
      <c r="C145" s="228" t="s">
        <v>8</v>
      </c>
      <c r="D145" s="228" t="s">
        <v>243</v>
      </c>
      <c r="E145" s="229" t="s">
        <v>1834</v>
      </c>
      <c r="F145" s="230" t="s">
        <v>1835</v>
      </c>
      <c r="G145" s="231" t="s">
        <v>263</v>
      </c>
      <c r="H145" s="232">
        <v>16</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1835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24.15" customHeight="1">
      <c r="A147" s="39"/>
      <c r="B147" s="40"/>
      <c r="C147" s="228" t="s">
        <v>275</v>
      </c>
      <c r="D147" s="228" t="s">
        <v>243</v>
      </c>
      <c r="E147" s="229" t="s">
        <v>1836</v>
      </c>
      <c r="F147" s="230" t="s">
        <v>1837</v>
      </c>
      <c r="G147" s="231" t="s">
        <v>263</v>
      </c>
      <c r="H147" s="232">
        <v>4</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1837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16.5" customHeight="1">
      <c r="A149" s="39"/>
      <c r="B149" s="40"/>
      <c r="C149" s="228" t="s">
        <v>303</v>
      </c>
      <c r="D149" s="228" t="s">
        <v>243</v>
      </c>
      <c r="E149" s="229" t="s">
        <v>1838</v>
      </c>
      <c r="F149" s="230" t="s">
        <v>1839</v>
      </c>
      <c r="G149" s="231" t="s">
        <v>263</v>
      </c>
      <c r="H149" s="232">
        <v>1</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1839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24.15" customHeight="1">
      <c r="A151" s="39"/>
      <c r="B151" s="40"/>
      <c r="C151" s="228" t="s">
        <v>279</v>
      </c>
      <c r="D151" s="228" t="s">
        <v>243</v>
      </c>
      <c r="E151" s="229" t="s">
        <v>1840</v>
      </c>
      <c r="F151" s="230" t="s">
        <v>1841</v>
      </c>
      <c r="G151" s="231" t="s">
        <v>263</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1841</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16.5" customHeight="1">
      <c r="A153" s="39"/>
      <c r="B153" s="40"/>
      <c r="C153" s="228" t="s">
        <v>310</v>
      </c>
      <c r="D153" s="228" t="s">
        <v>243</v>
      </c>
      <c r="E153" s="229" t="s">
        <v>1842</v>
      </c>
      <c r="F153" s="230" t="s">
        <v>1843</v>
      </c>
      <c r="G153" s="231" t="s">
        <v>263</v>
      </c>
      <c r="H153" s="232">
        <v>4</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1843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24.15" customHeight="1">
      <c r="A155" s="39"/>
      <c r="B155" s="40"/>
      <c r="C155" s="228" t="s">
        <v>282</v>
      </c>
      <c r="D155" s="228" t="s">
        <v>243</v>
      </c>
      <c r="E155" s="229" t="s">
        <v>1844</v>
      </c>
      <c r="F155" s="230" t="s">
        <v>1845</v>
      </c>
      <c r="G155" s="231" t="s">
        <v>263</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1845</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21.75" customHeight="1">
      <c r="A157" s="39"/>
      <c r="B157" s="40"/>
      <c r="C157" s="228" t="s">
        <v>7</v>
      </c>
      <c r="D157" s="228" t="s">
        <v>243</v>
      </c>
      <c r="E157" s="229" t="s">
        <v>1846</v>
      </c>
      <c r="F157" s="230" t="s">
        <v>1847</v>
      </c>
      <c r="G157" s="231" t="s">
        <v>263</v>
      </c>
      <c r="H157" s="232">
        <v>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1847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16.5" customHeight="1">
      <c r="A159" s="39"/>
      <c r="B159" s="40"/>
      <c r="C159" s="228" t="s">
        <v>286</v>
      </c>
      <c r="D159" s="228" t="s">
        <v>243</v>
      </c>
      <c r="E159" s="229" t="s">
        <v>1848</v>
      </c>
      <c r="F159" s="230" t="s">
        <v>1849</v>
      </c>
      <c r="G159" s="231" t="s">
        <v>263</v>
      </c>
      <c r="H159" s="232">
        <v>6</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1849</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16.5" customHeight="1">
      <c r="A161" s="39"/>
      <c r="B161" s="40"/>
      <c r="C161" s="228" t="s">
        <v>323</v>
      </c>
      <c r="D161" s="228" t="s">
        <v>243</v>
      </c>
      <c r="E161" s="229" t="s">
        <v>1850</v>
      </c>
      <c r="F161" s="230" t="s">
        <v>1851</v>
      </c>
      <c r="G161" s="231" t="s">
        <v>263</v>
      </c>
      <c r="H161" s="232">
        <v>9</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1851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24.15" customHeight="1">
      <c r="A163" s="39"/>
      <c r="B163" s="40"/>
      <c r="C163" s="228" t="s">
        <v>289</v>
      </c>
      <c r="D163" s="228" t="s">
        <v>243</v>
      </c>
      <c r="E163" s="229" t="s">
        <v>1852</v>
      </c>
      <c r="F163" s="230" t="s">
        <v>1853</v>
      </c>
      <c r="G163" s="231" t="s">
        <v>263</v>
      </c>
      <c r="H163" s="232">
        <v>15</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1853</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24.15" customHeight="1">
      <c r="A165" s="39"/>
      <c r="B165" s="40"/>
      <c r="C165" s="228" t="s">
        <v>330</v>
      </c>
      <c r="D165" s="228" t="s">
        <v>243</v>
      </c>
      <c r="E165" s="229" t="s">
        <v>1854</v>
      </c>
      <c r="F165" s="230" t="s">
        <v>1855</v>
      </c>
      <c r="G165" s="231" t="s">
        <v>263</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1855</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24.15" customHeight="1">
      <c r="A167" s="39"/>
      <c r="B167" s="40"/>
      <c r="C167" s="228" t="s">
        <v>293</v>
      </c>
      <c r="D167" s="228" t="s">
        <v>243</v>
      </c>
      <c r="E167" s="229" t="s">
        <v>1856</v>
      </c>
      <c r="F167" s="230" t="s">
        <v>1857</v>
      </c>
      <c r="G167" s="231" t="s">
        <v>263</v>
      </c>
      <c r="H167" s="232">
        <v>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1857</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73</v>
      </c>
    </row>
    <row r="169" s="2" customFormat="1" ht="24.15" customHeight="1">
      <c r="A169" s="39"/>
      <c r="B169" s="40"/>
      <c r="C169" s="228" t="s">
        <v>337</v>
      </c>
      <c r="D169" s="228" t="s">
        <v>243</v>
      </c>
      <c r="E169" s="229" t="s">
        <v>1858</v>
      </c>
      <c r="F169" s="230" t="s">
        <v>1859</v>
      </c>
      <c r="G169" s="231" t="s">
        <v>263</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73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340</v>
      </c>
    </row>
    <row r="170" s="2" customFormat="1">
      <c r="A170" s="39"/>
      <c r="B170" s="40"/>
      <c r="C170" s="41"/>
      <c r="D170" s="242" t="s">
        <v>248</v>
      </c>
      <c r="E170" s="41"/>
      <c r="F170" s="243" t="s">
        <v>1859</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73</v>
      </c>
    </row>
    <row r="171" s="2" customFormat="1" ht="16.5" customHeight="1">
      <c r="A171" s="39"/>
      <c r="B171" s="40"/>
      <c r="C171" s="228" t="s">
        <v>296</v>
      </c>
      <c r="D171" s="228" t="s">
        <v>243</v>
      </c>
      <c r="E171" s="229" t="s">
        <v>1884</v>
      </c>
      <c r="F171" s="230" t="s">
        <v>1885</v>
      </c>
      <c r="G171" s="231" t="s">
        <v>263</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73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343</v>
      </c>
    </row>
    <row r="172" s="2" customFormat="1">
      <c r="A172" s="39"/>
      <c r="B172" s="40"/>
      <c r="C172" s="41"/>
      <c r="D172" s="242" t="s">
        <v>248</v>
      </c>
      <c r="E172" s="41"/>
      <c r="F172" s="243" t="s">
        <v>1885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73</v>
      </c>
    </row>
    <row r="173" s="2" customFormat="1" ht="24.15" customHeight="1">
      <c r="A173" s="39"/>
      <c r="B173" s="40"/>
      <c r="C173" s="228" t="s">
        <v>344</v>
      </c>
      <c r="D173" s="228" t="s">
        <v>243</v>
      </c>
      <c r="E173" s="229" t="s">
        <v>1862</v>
      </c>
      <c r="F173" s="230" t="s">
        <v>1863</v>
      </c>
      <c r="G173" s="231" t="s">
        <v>1864</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73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347</v>
      </c>
    </row>
    <row r="174" s="2" customFormat="1">
      <c r="A174" s="39"/>
      <c r="B174" s="40"/>
      <c r="C174" s="41"/>
      <c r="D174" s="242" t="s">
        <v>248</v>
      </c>
      <c r="E174" s="41"/>
      <c r="F174" s="243" t="s">
        <v>1863</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73</v>
      </c>
    </row>
    <row r="175" s="2" customFormat="1" ht="24.15" customHeight="1">
      <c r="A175" s="39"/>
      <c r="B175" s="40"/>
      <c r="C175" s="228" t="s">
        <v>299</v>
      </c>
      <c r="D175" s="228" t="s">
        <v>243</v>
      </c>
      <c r="E175" s="229" t="s">
        <v>1865</v>
      </c>
      <c r="F175" s="230" t="s">
        <v>1866</v>
      </c>
      <c r="G175" s="231" t="s">
        <v>263</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73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350</v>
      </c>
    </row>
    <row r="176" s="2" customFormat="1">
      <c r="A176" s="39"/>
      <c r="B176" s="40"/>
      <c r="C176" s="41"/>
      <c r="D176" s="242" t="s">
        <v>248</v>
      </c>
      <c r="E176" s="41"/>
      <c r="F176" s="243" t="s">
        <v>1866</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73</v>
      </c>
    </row>
    <row r="177" s="2" customFormat="1" ht="16.5" customHeight="1">
      <c r="A177" s="39"/>
      <c r="B177" s="40"/>
      <c r="C177" s="228" t="s">
        <v>351</v>
      </c>
      <c r="D177" s="228" t="s">
        <v>243</v>
      </c>
      <c r="E177" s="229" t="s">
        <v>1867</v>
      </c>
      <c r="F177" s="230" t="s">
        <v>1868</v>
      </c>
      <c r="G177" s="231" t="s">
        <v>263</v>
      </c>
      <c r="H177" s="232">
        <v>26</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247</v>
      </c>
      <c r="AT177" s="240" t="s">
        <v>243</v>
      </c>
      <c r="AU177" s="240" t="s">
        <v>73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354</v>
      </c>
    </row>
    <row r="178" s="2" customFormat="1">
      <c r="A178" s="39"/>
      <c r="B178" s="40"/>
      <c r="C178" s="41"/>
      <c r="D178" s="242" t="s">
        <v>248</v>
      </c>
      <c r="E178" s="41"/>
      <c r="F178" s="243" t="s">
        <v>1868</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73</v>
      </c>
    </row>
    <row r="179" s="2" customFormat="1" ht="16.5" customHeight="1">
      <c r="A179" s="39"/>
      <c r="B179" s="40"/>
      <c r="C179" s="228" t="s">
        <v>302</v>
      </c>
      <c r="D179" s="228" t="s">
        <v>243</v>
      </c>
      <c r="E179" s="229" t="s">
        <v>1869</v>
      </c>
      <c r="F179" s="230" t="s">
        <v>1870</v>
      </c>
      <c r="G179" s="231" t="s">
        <v>263</v>
      </c>
      <c r="H179" s="232">
        <v>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73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357</v>
      </c>
    </row>
    <row r="180" s="2" customFormat="1">
      <c r="A180" s="39"/>
      <c r="B180" s="40"/>
      <c r="C180" s="41"/>
      <c r="D180" s="242" t="s">
        <v>248</v>
      </c>
      <c r="E180" s="41"/>
      <c r="F180" s="243" t="s">
        <v>1870</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73</v>
      </c>
    </row>
    <row r="181" s="2" customFormat="1" ht="21.75" customHeight="1">
      <c r="A181" s="39"/>
      <c r="B181" s="40"/>
      <c r="C181" s="228" t="s">
        <v>358</v>
      </c>
      <c r="D181" s="228" t="s">
        <v>243</v>
      </c>
      <c r="E181" s="229" t="s">
        <v>1871</v>
      </c>
      <c r="F181" s="230" t="s">
        <v>1872</v>
      </c>
      <c r="G181" s="231" t="s">
        <v>263</v>
      </c>
      <c r="H181" s="232">
        <v>1</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73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361</v>
      </c>
    </row>
    <row r="182" s="2" customFormat="1">
      <c r="A182" s="39"/>
      <c r="B182" s="40"/>
      <c r="C182" s="41"/>
      <c r="D182" s="242" t="s">
        <v>248</v>
      </c>
      <c r="E182" s="41"/>
      <c r="F182" s="243" t="s">
        <v>1872</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73</v>
      </c>
    </row>
    <row r="183" s="2" customFormat="1" ht="16.5" customHeight="1">
      <c r="A183" s="39"/>
      <c r="B183" s="40"/>
      <c r="C183" s="228" t="s">
        <v>306</v>
      </c>
      <c r="D183" s="228" t="s">
        <v>243</v>
      </c>
      <c r="E183" s="229" t="s">
        <v>1873</v>
      </c>
      <c r="F183" s="230" t="s">
        <v>1874</v>
      </c>
      <c r="G183" s="231" t="s">
        <v>263</v>
      </c>
      <c r="H183" s="232">
        <v>1</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73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364</v>
      </c>
    </row>
    <row r="184" s="2" customFormat="1">
      <c r="A184" s="39"/>
      <c r="B184" s="40"/>
      <c r="C184" s="41"/>
      <c r="D184" s="242" t="s">
        <v>248</v>
      </c>
      <c r="E184" s="41"/>
      <c r="F184" s="243" t="s">
        <v>1874</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73</v>
      </c>
    </row>
    <row r="185" s="2" customFormat="1" ht="21.75" customHeight="1">
      <c r="A185" s="39"/>
      <c r="B185" s="40"/>
      <c r="C185" s="228" t="s">
        <v>365</v>
      </c>
      <c r="D185" s="228" t="s">
        <v>243</v>
      </c>
      <c r="E185" s="229" t="s">
        <v>1875</v>
      </c>
      <c r="F185" s="230" t="s">
        <v>1876</v>
      </c>
      <c r="G185" s="231" t="s">
        <v>263</v>
      </c>
      <c r="H185" s="232">
        <v>1</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73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368</v>
      </c>
    </row>
    <row r="186" s="2" customFormat="1">
      <c r="A186" s="39"/>
      <c r="B186" s="40"/>
      <c r="C186" s="41"/>
      <c r="D186" s="242" t="s">
        <v>248</v>
      </c>
      <c r="E186" s="41"/>
      <c r="F186" s="243" t="s">
        <v>1876</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73</v>
      </c>
    </row>
    <row r="187" s="2" customFormat="1" ht="16.5" customHeight="1">
      <c r="A187" s="39"/>
      <c r="B187" s="40"/>
      <c r="C187" s="228" t="s">
        <v>309</v>
      </c>
      <c r="D187" s="228" t="s">
        <v>243</v>
      </c>
      <c r="E187" s="229" t="s">
        <v>1877</v>
      </c>
      <c r="F187" s="230" t="s">
        <v>1878</v>
      </c>
      <c r="G187" s="231" t="s">
        <v>263</v>
      </c>
      <c r="H187" s="232">
        <v>16</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73</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371</v>
      </c>
    </row>
    <row r="188" s="2" customFormat="1">
      <c r="A188" s="39"/>
      <c r="B188" s="40"/>
      <c r="C188" s="41"/>
      <c r="D188" s="242" t="s">
        <v>248</v>
      </c>
      <c r="E188" s="41"/>
      <c r="F188" s="243" t="s">
        <v>1878</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73</v>
      </c>
    </row>
    <row r="189" s="2" customFormat="1" ht="16.5" customHeight="1">
      <c r="A189" s="39"/>
      <c r="B189" s="40"/>
      <c r="C189" s="228" t="s">
        <v>372</v>
      </c>
      <c r="D189" s="228" t="s">
        <v>243</v>
      </c>
      <c r="E189" s="229" t="s">
        <v>1879</v>
      </c>
      <c r="F189" s="230" t="s">
        <v>1880</v>
      </c>
      <c r="G189" s="231" t="s">
        <v>263</v>
      </c>
      <c r="H189" s="232">
        <v>10</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73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375</v>
      </c>
    </row>
    <row r="190" s="2" customFormat="1">
      <c r="A190" s="39"/>
      <c r="B190" s="40"/>
      <c r="C190" s="41"/>
      <c r="D190" s="242" t="s">
        <v>248</v>
      </c>
      <c r="E190" s="41"/>
      <c r="F190" s="243" t="s">
        <v>1880</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73</v>
      </c>
    </row>
    <row r="191" s="2" customFormat="1" ht="24.15" customHeight="1">
      <c r="A191" s="39"/>
      <c r="B191" s="40"/>
      <c r="C191" s="228" t="s">
        <v>313</v>
      </c>
      <c r="D191" s="228" t="s">
        <v>243</v>
      </c>
      <c r="E191" s="229" t="s">
        <v>1881</v>
      </c>
      <c r="F191" s="230" t="s">
        <v>1882</v>
      </c>
      <c r="G191" s="231" t="s">
        <v>263</v>
      </c>
      <c r="H191" s="232">
        <v>1</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247</v>
      </c>
      <c r="AT191" s="240" t="s">
        <v>243</v>
      </c>
      <c r="AU191" s="240" t="s">
        <v>73</v>
      </c>
      <c r="AY191" s="18" t="s">
        <v>241</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247</v>
      </c>
      <c r="BM191" s="240" t="s">
        <v>378</v>
      </c>
    </row>
    <row r="192" s="2" customFormat="1">
      <c r="A192" s="39"/>
      <c r="B192" s="40"/>
      <c r="C192" s="41"/>
      <c r="D192" s="242" t="s">
        <v>248</v>
      </c>
      <c r="E192" s="41"/>
      <c r="F192" s="243" t="s">
        <v>1882</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248</v>
      </c>
      <c r="AU192" s="18" t="s">
        <v>73</v>
      </c>
    </row>
    <row r="193" s="2" customFormat="1" ht="16.5" customHeight="1">
      <c r="A193" s="39"/>
      <c r="B193" s="40"/>
      <c r="C193" s="228" t="s">
        <v>379</v>
      </c>
      <c r="D193" s="228" t="s">
        <v>243</v>
      </c>
      <c r="E193" s="229" t="s">
        <v>1734</v>
      </c>
      <c r="F193" s="230" t="s">
        <v>1735</v>
      </c>
      <c r="G193" s="231" t="s">
        <v>1736</v>
      </c>
      <c r="H193" s="232">
        <v>7</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73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382</v>
      </c>
    </row>
    <row r="194" s="2" customFormat="1">
      <c r="A194" s="39"/>
      <c r="B194" s="40"/>
      <c r="C194" s="41"/>
      <c r="D194" s="242" t="s">
        <v>248</v>
      </c>
      <c r="E194" s="41"/>
      <c r="F194" s="243" t="s">
        <v>1735</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73</v>
      </c>
    </row>
    <row r="195" s="2" customFormat="1" ht="24.15" customHeight="1">
      <c r="A195" s="39"/>
      <c r="B195" s="40"/>
      <c r="C195" s="228" t="s">
        <v>316</v>
      </c>
      <c r="D195" s="228" t="s">
        <v>243</v>
      </c>
      <c r="E195" s="229" t="s">
        <v>1737</v>
      </c>
      <c r="F195" s="230" t="s">
        <v>1738</v>
      </c>
      <c r="G195" s="231" t="s">
        <v>1739</v>
      </c>
      <c r="H195" s="232">
        <v>0.065000000000000002</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247</v>
      </c>
      <c r="AT195" s="240" t="s">
        <v>243</v>
      </c>
      <c r="AU195" s="240" t="s">
        <v>73</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385</v>
      </c>
    </row>
    <row r="196" s="2" customFormat="1">
      <c r="A196" s="39"/>
      <c r="B196" s="40"/>
      <c r="C196" s="41"/>
      <c r="D196" s="242" t="s">
        <v>248</v>
      </c>
      <c r="E196" s="41"/>
      <c r="F196" s="243" t="s">
        <v>1738</v>
      </c>
      <c r="G196" s="41"/>
      <c r="H196" s="41"/>
      <c r="I196" s="244"/>
      <c r="J196" s="41"/>
      <c r="K196" s="41"/>
      <c r="L196" s="45"/>
      <c r="M196" s="259"/>
      <c r="N196" s="260"/>
      <c r="O196" s="261"/>
      <c r="P196" s="261"/>
      <c r="Q196" s="261"/>
      <c r="R196" s="261"/>
      <c r="S196" s="261"/>
      <c r="T196" s="262"/>
      <c r="U196" s="39"/>
      <c r="V196" s="39"/>
      <c r="W196" s="39"/>
      <c r="X196" s="39"/>
      <c r="Y196" s="39"/>
      <c r="Z196" s="39"/>
      <c r="AA196" s="39"/>
      <c r="AB196" s="39"/>
      <c r="AC196" s="39"/>
      <c r="AD196" s="39"/>
      <c r="AE196" s="39"/>
      <c r="AT196" s="18" t="s">
        <v>248</v>
      </c>
      <c r="AU196" s="18" t="s">
        <v>73</v>
      </c>
    </row>
    <row r="197" s="2" customFormat="1" ht="6.96" customHeight="1">
      <c r="A197" s="39"/>
      <c r="B197" s="67"/>
      <c r="C197" s="68"/>
      <c r="D197" s="68"/>
      <c r="E197" s="68"/>
      <c r="F197" s="68"/>
      <c r="G197" s="68"/>
      <c r="H197" s="68"/>
      <c r="I197" s="68"/>
      <c r="J197" s="68"/>
      <c r="K197" s="68"/>
      <c r="L197" s="45"/>
      <c r="M197" s="39"/>
      <c r="O197" s="39"/>
      <c r="P197" s="39"/>
      <c r="Q197" s="39"/>
      <c r="R197" s="39"/>
      <c r="S197" s="39"/>
      <c r="T197" s="39"/>
      <c r="U197" s="39"/>
      <c r="V197" s="39"/>
      <c r="W197" s="39"/>
      <c r="X197" s="39"/>
      <c r="Y197" s="39"/>
      <c r="Z197" s="39"/>
      <c r="AA197" s="39"/>
      <c r="AB197" s="39"/>
      <c r="AC197" s="39"/>
      <c r="AD197" s="39"/>
      <c r="AE197" s="39"/>
    </row>
  </sheetData>
  <sheetProtection sheet="1" autoFilter="0" formatColumns="0" formatRows="0" objects="1" scenarios="1" spinCount="100000" saltValue="mDl3Nk6prbipX1zqDshtnVyz5W5c4Y/cnElgBj5R+zjkwVbO20i0W3wHqDu0x5BTTeB9kEsp6tPj3E4srwXrfw==" hashValue="u4ZAy2JAZTyLl8SPYhhsSRzW79gdEBlrlYkfLAXX7YGRmF7u/GyepRTr5/ypP91GYgRkmStbNrFoGryycXdlJw==" algorithmName="SHA-512" password="CC35"/>
  <autoFilter ref="C115:K19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1886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ROUND((SUM(BE116:BE234)),  2)</f>
        <v>0</v>
      </c>
      <c r="G33" s="39"/>
      <c r="H33" s="39"/>
      <c r="I33" s="165">
        <v>0.20999999999999999</v>
      </c>
      <c r="J33" s="164">
        <f>ROUND(((SUM(BE116:BE234))*I33),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ROUND((SUM(BF116:BF234)),  2)</f>
        <v>0</v>
      </c>
      <c r="G34" s="39"/>
      <c r="H34" s="39"/>
      <c r="I34" s="165">
        <v>0.14999999999999999</v>
      </c>
      <c r="J34" s="164">
        <f>ROUND(((SUM(BF116:BF234))*I34),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ROUND((SUM(BG116:BG234)),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ROUND((SUM(BH116:BH234)),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ROUND((SUM(BI116:BI234)),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02-51_TK - PS 02-51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02-51_TK - PS 02-51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SUM(P117:P234)</f>
        <v>0</v>
      </c>
      <c r="Q116" s="105"/>
      <c r="R116" s="209">
        <f>SUM(R117:R234)</f>
        <v>0</v>
      </c>
      <c r="S116" s="105"/>
      <c r="T116" s="210">
        <f>SUM(T117:T234)</f>
        <v>0</v>
      </c>
      <c r="U116" s="39"/>
      <c r="V116" s="39"/>
      <c r="W116" s="39"/>
      <c r="X116" s="39"/>
      <c r="Y116" s="39"/>
      <c r="Z116" s="39"/>
      <c r="AA116" s="39"/>
      <c r="AB116" s="39"/>
      <c r="AC116" s="39"/>
      <c r="AD116" s="39"/>
      <c r="AE116" s="39"/>
      <c r="AT116" s="18" t="s">
        <v>72</v>
      </c>
      <c r="AU116" s="18" t="s">
        <v>212</v>
      </c>
      <c r="BK116" s="211">
        <f>SUM(BK117:BK234)</f>
        <v>0</v>
      </c>
    </row>
    <row r="117" s="2" customFormat="1" ht="37.8" customHeight="1">
      <c r="A117" s="39"/>
      <c r="B117" s="40"/>
      <c r="C117" s="228" t="s">
        <v>81</v>
      </c>
      <c r="D117" s="228" t="s">
        <v>243</v>
      </c>
      <c r="E117" s="229" t="s">
        <v>1569</v>
      </c>
      <c r="F117" s="230" t="s">
        <v>1570</v>
      </c>
      <c r="G117" s="231" t="s">
        <v>263</v>
      </c>
      <c r="H117" s="232">
        <v>4</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1570</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37.8" customHeight="1">
      <c r="A119" s="39"/>
      <c r="B119" s="40"/>
      <c r="C119" s="228" t="s">
        <v>83</v>
      </c>
      <c r="D119" s="228" t="s">
        <v>243</v>
      </c>
      <c r="E119" s="229" t="s">
        <v>1571</v>
      </c>
      <c r="F119" s="230" t="s">
        <v>1572</v>
      </c>
      <c r="G119" s="231" t="s">
        <v>263</v>
      </c>
      <c r="H119" s="232">
        <v>4</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1572</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16.5" customHeight="1">
      <c r="A121" s="39"/>
      <c r="B121" s="40"/>
      <c r="C121" s="228" t="s">
        <v>251</v>
      </c>
      <c r="D121" s="228" t="s">
        <v>243</v>
      </c>
      <c r="E121" s="229" t="s">
        <v>1887</v>
      </c>
      <c r="F121" s="230" t="s">
        <v>1888</v>
      </c>
      <c r="G121" s="231" t="s">
        <v>263</v>
      </c>
      <c r="H121" s="232">
        <v>3</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1888</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24.15" customHeight="1">
      <c r="A123" s="39"/>
      <c r="B123" s="40"/>
      <c r="C123" s="228" t="s">
        <v>247</v>
      </c>
      <c r="D123" s="228" t="s">
        <v>243</v>
      </c>
      <c r="E123" s="229" t="s">
        <v>1889</v>
      </c>
      <c r="F123" s="230" t="s">
        <v>1890</v>
      </c>
      <c r="G123" s="231" t="s">
        <v>263</v>
      </c>
      <c r="H123" s="232">
        <v>3</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1890</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24.15" customHeight="1">
      <c r="A125" s="39"/>
      <c r="B125" s="40"/>
      <c r="C125" s="228" t="s">
        <v>259</v>
      </c>
      <c r="D125" s="228" t="s">
        <v>243</v>
      </c>
      <c r="E125" s="229" t="s">
        <v>1891</v>
      </c>
      <c r="F125" s="230" t="s">
        <v>1892</v>
      </c>
      <c r="G125" s="231" t="s">
        <v>267</v>
      </c>
      <c r="H125" s="232">
        <v>1602</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1892</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24.15" customHeight="1">
      <c r="A127" s="39"/>
      <c r="B127" s="40"/>
      <c r="C127" s="228" t="s">
        <v>254</v>
      </c>
      <c r="D127" s="228" t="s">
        <v>243</v>
      </c>
      <c r="E127" s="229" t="s">
        <v>1893</v>
      </c>
      <c r="F127" s="230" t="s">
        <v>1894</v>
      </c>
      <c r="G127" s="231" t="s">
        <v>263</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1894</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24.15" customHeight="1">
      <c r="A129" s="39"/>
      <c r="B129" s="40"/>
      <c r="C129" s="228" t="s">
        <v>269</v>
      </c>
      <c r="D129" s="228" t="s">
        <v>243</v>
      </c>
      <c r="E129" s="229" t="s">
        <v>1604</v>
      </c>
      <c r="F129" s="230" t="s">
        <v>1605</v>
      </c>
      <c r="G129" s="231" t="s">
        <v>267</v>
      </c>
      <c r="H129" s="232">
        <v>1602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1605</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16.5" customHeight="1">
      <c r="A131" s="39"/>
      <c r="B131" s="40"/>
      <c r="C131" s="228" t="s">
        <v>258</v>
      </c>
      <c r="D131" s="228" t="s">
        <v>243</v>
      </c>
      <c r="E131" s="229" t="s">
        <v>1272</v>
      </c>
      <c r="F131" s="230" t="s">
        <v>1273</v>
      </c>
      <c r="G131" s="231" t="s">
        <v>267</v>
      </c>
      <c r="H131" s="232">
        <v>50</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1273</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37.8" customHeight="1">
      <c r="A133" s="39"/>
      <c r="B133" s="40"/>
      <c r="C133" s="228" t="s">
        <v>276</v>
      </c>
      <c r="D133" s="228" t="s">
        <v>243</v>
      </c>
      <c r="E133" s="229" t="s">
        <v>1895</v>
      </c>
      <c r="F133" s="230" t="s">
        <v>1896</v>
      </c>
      <c r="G133" s="231" t="s">
        <v>263</v>
      </c>
      <c r="H133" s="232">
        <v>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1896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33" customHeight="1">
      <c r="A135" s="39"/>
      <c r="B135" s="40"/>
      <c r="C135" s="228" t="s">
        <v>264</v>
      </c>
      <c r="D135" s="228" t="s">
        <v>243</v>
      </c>
      <c r="E135" s="229" t="s">
        <v>671</v>
      </c>
      <c r="F135" s="230" t="s">
        <v>672</v>
      </c>
      <c r="G135" s="231" t="s">
        <v>263</v>
      </c>
      <c r="H135" s="232">
        <v>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672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37.8" customHeight="1">
      <c r="A137" s="39"/>
      <c r="B137" s="40"/>
      <c r="C137" s="228" t="s">
        <v>283</v>
      </c>
      <c r="D137" s="228" t="s">
        <v>243</v>
      </c>
      <c r="E137" s="229" t="s">
        <v>1897</v>
      </c>
      <c r="F137" s="230" t="s">
        <v>1898</v>
      </c>
      <c r="G137" s="231" t="s">
        <v>263</v>
      </c>
      <c r="H137" s="232">
        <v>4</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1898</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16.5" customHeight="1">
      <c r="A139" s="39"/>
      <c r="B139" s="40"/>
      <c r="C139" s="228" t="s">
        <v>268</v>
      </c>
      <c r="D139" s="228" t="s">
        <v>243</v>
      </c>
      <c r="E139" s="229" t="s">
        <v>1608</v>
      </c>
      <c r="F139" s="230" t="s">
        <v>1609</v>
      </c>
      <c r="G139" s="231" t="s">
        <v>263</v>
      </c>
      <c r="H139" s="232">
        <v>12</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1609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21.75" customHeight="1">
      <c r="A141" s="39"/>
      <c r="B141" s="40"/>
      <c r="C141" s="228" t="s">
        <v>290</v>
      </c>
      <c r="D141" s="228" t="s">
        <v>243</v>
      </c>
      <c r="E141" s="229" t="s">
        <v>1610</v>
      </c>
      <c r="F141" s="230" t="s">
        <v>1611</v>
      </c>
      <c r="G141" s="231" t="s">
        <v>263</v>
      </c>
      <c r="H141" s="232">
        <v>4</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1611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49.05" customHeight="1">
      <c r="A143" s="39"/>
      <c r="B143" s="40"/>
      <c r="C143" s="228" t="s">
        <v>272</v>
      </c>
      <c r="D143" s="228" t="s">
        <v>243</v>
      </c>
      <c r="E143" s="229" t="s">
        <v>1612</v>
      </c>
      <c r="F143" s="230" t="s">
        <v>1613</v>
      </c>
      <c r="G143" s="231" t="s">
        <v>263</v>
      </c>
      <c r="H143" s="232">
        <v>3</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1613</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37.8" customHeight="1">
      <c r="A145" s="39"/>
      <c r="B145" s="40"/>
      <c r="C145" s="228" t="s">
        <v>8</v>
      </c>
      <c r="D145" s="228" t="s">
        <v>243</v>
      </c>
      <c r="E145" s="229" t="s">
        <v>1614</v>
      </c>
      <c r="F145" s="230" t="s">
        <v>1615</v>
      </c>
      <c r="G145" s="231" t="s">
        <v>263</v>
      </c>
      <c r="H145" s="232">
        <v>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1615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33" customHeight="1">
      <c r="A147" s="39"/>
      <c r="B147" s="40"/>
      <c r="C147" s="228" t="s">
        <v>275</v>
      </c>
      <c r="D147" s="228" t="s">
        <v>243</v>
      </c>
      <c r="E147" s="229" t="s">
        <v>1616</v>
      </c>
      <c r="F147" s="230" t="s">
        <v>1617</v>
      </c>
      <c r="G147" s="231" t="s">
        <v>263</v>
      </c>
      <c r="H147" s="232">
        <v>12</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1617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33" customHeight="1">
      <c r="A149" s="39"/>
      <c r="B149" s="40"/>
      <c r="C149" s="228" t="s">
        <v>303</v>
      </c>
      <c r="D149" s="228" t="s">
        <v>243</v>
      </c>
      <c r="E149" s="229" t="s">
        <v>1899</v>
      </c>
      <c r="F149" s="230" t="s">
        <v>1900</v>
      </c>
      <c r="G149" s="231" t="s">
        <v>263</v>
      </c>
      <c r="H149" s="232">
        <v>4</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1900</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33" customHeight="1">
      <c r="A151" s="39"/>
      <c r="B151" s="40"/>
      <c r="C151" s="228" t="s">
        <v>279</v>
      </c>
      <c r="D151" s="228" t="s">
        <v>243</v>
      </c>
      <c r="E151" s="229" t="s">
        <v>1618</v>
      </c>
      <c r="F151" s="230" t="s">
        <v>1619</v>
      </c>
      <c r="G151" s="231" t="s">
        <v>263</v>
      </c>
      <c r="H151" s="232">
        <v>12</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1619</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37.8" customHeight="1">
      <c r="A153" s="39"/>
      <c r="B153" s="40"/>
      <c r="C153" s="228" t="s">
        <v>310</v>
      </c>
      <c r="D153" s="228" t="s">
        <v>243</v>
      </c>
      <c r="E153" s="229" t="s">
        <v>1620</v>
      </c>
      <c r="F153" s="230" t="s">
        <v>1621</v>
      </c>
      <c r="G153" s="231" t="s">
        <v>263</v>
      </c>
      <c r="H153" s="232">
        <v>12</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1621</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33" customHeight="1">
      <c r="A155" s="39"/>
      <c r="B155" s="40"/>
      <c r="C155" s="228" t="s">
        <v>282</v>
      </c>
      <c r="D155" s="228" t="s">
        <v>243</v>
      </c>
      <c r="E155" s="229" t="s">
        <v>1622</v>
      </c>
      <c r="F155" s="230" t="s">
        <v>1623</v>
      </c>
      <c r="G155" s="231" t="s">
        <v>263</v>
      </c>
      <c r="H155" s="232">
        <v>60</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1623</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24.15" customHeight="1">
      <c r="A157" s="39"/>
      <c r="B157" s="40"/>
      <c r="C157" s="228" t="s">
        <v>7</v>
      </c>
      <c r="D157" s="228" t="s">
        <v>243</v>
      </c>
      <c r="E157" s="229" t="s">
        <v>1901</v>
      </c>
      <c r="F157" s="230" t="s">
        <v>1902</v>
      </c>
      <c r="G157" s="231" t="s">
        <v>263</v>
      </c>
      <c r="H157" s="232">
        <v>4</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1902</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37.8" customHeight="1">
      <c r="A159" s="39"/>
      <c r="B159" s="40"/>
      <c r="C159" s="228" t="s">
        <v>286</v>
      </c>
      <c r="D159" s="228" t="s">
        <v>243</v>
      </c>
      <c r="E159" s="229" t="s">
        <v>1903</v>
      </c>
      <c r="F159" s="230" t="s">
        <v>1904</v>
      </c>
      <c r="G159" s="231" t="s">
        <v>267</v>
      </c>
      <c r="H159" s="232">
        <v>2512</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1904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33" customHeight="1">
      <c r="A161" s="39"/>
      <c r="B161" s="40"/>
      <c r="C161" s="228" t="s">
        <v>323</v>
      </c>
      <c r="D161" s="228" t="s">
        <v>243</v>
      </c>
      <c r="E161" s="229" t="s">
        <v>1905</v>
      </c>
      <c r="F161" s="230" t="s">
        <v>1906</v>
      </c>
      <c r="G161" s="231" t="s">
        <v>263</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1906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24.15" customHeight="1">
      <c r="A163" s="39"/>
      <c r="B163" s="40"/>
      <c r="C163" s="228" t="s">
        <v>289</v>
      </c>
      <c r="D163" s="228" t="s">
        <v>243</v>
      </c>
      <c r="E163" s="229" t="s">
        <v>1626</v>
      </c>
      <c r="F163" s="230" t="s">
        <v>1627</v>
      </c>
      <c r="G163" s="231" t="s">
        <v>263</v>
      </c>
      <c r="H163" s="232">
        <v>2</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1627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24.15" customHeight="1">
      <c r="A165" s="39"/>
      <c r="B165" s="40"/>
      <c r="C165" s="228" t="s">
        <v>330</v>
      </c>
      <c r="D165" s="228" t="s">
        <v>243</v>
      </c>
      <c r="E165" s="229" t="s">
        <v>1907</v>
      </c>
      <c r="F165" s="230" t="s">
        <v>1908</v>
      </c>
      <c r="G165" s="231" t="s">
        <v>263</v>
      </c>
      <c r="H165" s="232">
        <v>48</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1908</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33" customHeight="1">
      <c r="A167" s="39"/>
      <c r="B167" s="40"/>
      <c r="C167" s="228" t="s">
        <v>293</v>
      </c>
      <c r="D167" s="228" t="s">
        <v>243</v>
      </c>
      <c r="E167" s="229" t="s">
        <v>1909</v>
      </c>
      <c r="F167" s="230" t="s">
        <v>1910</v>
      </c>
      <c r="G167" s="231" t="s">
        <v>263</v>
      </c>
      <c r="H167" s="232">
        <v>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1910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73</v>
      </c>
    </row>
    <row r="169" s="2" customFormat="1" ht="24.15" customHeight="1">
      <c r="A169" s="39"/>
      <c r="B169" s="40"/>
      <c r="C169" s="228" t="s">
        <v>337</v>
      </c>
      <c r="D169" s="228" t="s">
        <v>243</v>
      </c>
      <c r="E169" s="229" t="s">
        <v>1630</v>
      </c>
      <c r="F169" s="230" t="s">
        <v>1631</v>
      </c>
      <c r="G169" s="231" t="s">
        <v>263</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73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340</v>
      </c>
    </row>
    <row r="170" s="2" customFormat="1">
      <c r="A170" s="39"/>
      <c r="B170" s="40"/>
      <c r="C170" s="41"/>
      <c r="D170" s="242" t="s">
        <v>248</v>
      </c>
      <c r="E170" s="41"/>
      <c r="F170" s="243" t="s">
        <v>1631</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73</v>
      </c>
    </row>
    <row r="171" s="2" customFormat="1" ht="24.15" customHeight="1">
      <c r="A171" s="39"/>
      <c r="B171" s="40"/>
      <c r="C171" s="228" t="s">
        <v>296</v>
      </c>
      <c r="D171" s="228" t="s">
        <v>243</v>
      </c>
      <c r="E171" s="229" t="s">
        <v>1632</v>
      </c>
      <c r="F171" s="230" t="s">
        <v>1633</v>
      </c>
      <c r="G171" s="231" t="s">
        <v>263</v>
      </c>
      <c r="H171" s="232">
        <v>4</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73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343</v>
      </c>
    </row>
    <row r="172" s="2" customFormat="1">
      <c r="A172" s="39"/>
      <c r="B172" s="40"/>
      <c r="C172" s="41"/>
      <c r="D172" s="242" t="s">
        <v>248</v>
      </c>
      <c r="E172" s="41"/>
      <c r="F172" s="243" t="s">
        <v>1633</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73</v>
      </c>
    </row>
    <row r="173" s="2" customFormat="1" ht="16.5" customHeight="1">
      <c r="A173" s="39"/>
      <c r="B173" s="40"/>
      <c r="C173" s="228" t="s">
        <v>344</v>
      </c>
      <c r="D173" s="228" t="s">
        <v>243</v>
      </c>
      <c r="E173" s="229" t="s">
        <v>1911</v>
      </c>
      <c r="F173" s="230" t="s">
        <v>1912</v>
      </c>
      <c r="G173" s="231" t="s">
        <v>263</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73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347</v>
      </c>
    </row>
    <row r="174" s="2" customFormat="1">
      <c r="A174" s="39"/>
      <c r="B174" s="40"/>
      <c r="C174" s="41"/>
      <c r="D174" s="242" t="s">
        <v>248</v>
      </c>
      <c r="E174" s="41"/>
      <c r="F174" s="243" t="s">
        <v>1912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73</v>
      </c>
    </row>
    <row r="175" s="2" customFormat="1" ht="33" customHeight="1">
      <c r="A175" s="39"/>
      <c r="B175" s="40"/>
      <c r="C175" s="228" t="s">
        <v>299</v>
      </c>
      <c r="D175" s="228" t="s">
        <v>243</v>
      </c>
      <c r="E175" s="229" t="s">
        <v>1913</v>
      </c>
      <c r="F175" s="230" t="s">
        <v>1914</v>
      </c>
      <c r="G175" s="231" t="s">
        <v>263</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73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350</v>
      </c>
    </row>
    <row r="176" s="2" customFormat="1">
      <c r="A176" s="39"/>
      <c r="B176" s="40"/>
      <c r="C176" s="41"/>
      <c r="D176" s="242" t="s">
        <v>248</v>
      </c>
      <c r="E176" s="41"/>
      <c r="F176" s="243" t="s">
        <v>1914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73</v>
      </c>
    </row>
    <row r="177" s="2" customFormat="1" ht="24.15" customHeight="1">
      <c r="A177" s="39"/>
      <c r="B177" s="40"/>
      <c r="C177" s="228" t="s">
        <v>351</v>
      </c>
      <c r="D177" s="228" t="s">
        <v>243</v>
      </c>
      <c r="E177" s="229" t="s">
        <v>1915</v>
      </c>
      <c r="F177" s="230" t="s">
        <v>1916</v>
      </c>
      <c r="G177" s="231" t="s">
        <v>263</v>
      </c>
      <c r="H177" s="232">
        <v>1</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247</v>
      </c>
      <c r="AT177" s="240" t="s">
        <v>243</v>
      </c>
      <c r="AU177" s="240" t="s">
        <v>73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354</v>
      </c>
    </row>
    <row r="178" s="2" customFormat="1">
      <c r="A178" s="39"/>
      <c r="B178" s="40"/>
      <c r="C178" s="41"/>
      <c r="D178" s="242" t="s">
        <v>248</v>
      </c>
      <c r="E178" s="41"/>
      <c r="F178" s="243" t="s">
        <v>1916</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73</v>
      </c>
    </row>
    <row r="179" s="2" customFormat="1" ht="16.5" customHeight="1">
      <c r="A179" s="39"/>
      <c r="B179" s="40"/>
      <c r="C179" s="228" t="s">
        <v>302</v>
      </c>
      <c r="D179" s="228" t="s">
        <v>243</v>
      </c>
      <c r="E179" s="229" t="s">
        <v>1917</v>
      </c>
      <c r="F179" s="230" t="s">
        <v>1918</v>
      </c>
      <c r="G179" s="231" t="s">
        <v>263</v>
      </c>
      <c r="H179" s="232">
        <v>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73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357</v>
      </c>
    </row>
    <row r="180" s="2" customFormat="1">
      <c r="A180" s="39"/>
      <c r="B180" s="40"/>
      <c r="C180" s="41"/>
      <c r="D180" s="242" t="s">
        <v>248</v>
      </c>
      <c r="E180" s="41"/>
      <c r="F180" s="243" t="s">
        <v>1918</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73</v>
      </c>
    </row>
    <row r="181" s="2" customFormat="1" ht="16.5" customHeight="1">
      <c r="A181" s="39"/>
      <c r="B181" s="40"/>
      <c r="C181" s="228" t="s">
        <v>358</v>
      </c>
      <c r="D181" s="228" t="s">
        <v>243</v>
      </c>
      <c r="E181" s="229" t="s">
        <v>1919</v>
      </c>
      <c r="F181" s="230" t="s">
        <v>1920</v>
      </c>
      <c r="G181" s="231" t="s">
        <v>263</v>
      </c>
      <c r="H181" s="232">
        <v>1</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73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361</v>
      </c>
    </row>
    <row r="182" s="2" customFormat="1">
      <c r="A182" s="39"/>
      <c r="B182" s="40"/>
      <c r="C182" s="41"/>
      <c r="D182" s="242" t="s">
        <v>248</v>
      </c>
      <c r="E182" s="41"/>
      <c r="F182" s="243" t="s">
        <v>1920</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73</v>
      </c>
    </row>
    <row r="183" s="2" customFormat="1" ht="16.5" customHeight="1">
      <c r="A183" s="39"/>
      <c r="B183" s="40"/>
      <c r="C183" s="228" t="s">
        <v>306</v>
      </c>
      <c r="D183" s="228" t="s">
        <v>243</v>
      </c>
      <c r="E183" s="229" t="s">
        <v>1921</v>
      </c>
      <c r="F183" s="230" t="s">
        <v>1922</v>
      </c>
      <c r="G183" s="231" t="s">
        <v>263</v>
      </c>
      <c r="H183" s="232">
        <v>1</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73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364</v>
      </c>
    </row>
    <row r="184" s="2" customFormat="1">
      <c r="A184" s="39"/>
      <c r="B184" s="40"/>
      <c r="C184" s="41"/>
      <c r="D184" s="242" t="s">
        <v>248</v>
      </c>
      <c r="E184" s="41"/>
      <c r="F184" s="243" t="s">
        <v>1922</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73</v>
      </c>
    </row>
    <row r="185" s="2" customFormat="1" ht="33" customHeight="1">
      <c r="A185" s="39"/>
      <c r="B185" s="40"/>
      <c r="C185" s="228" t="s">
        <v>365</v>
      </c>
      <c r="D185" s="228" t="s">
        <v>243</v>
      </c>
      <c r="E185" s="229" t="s">
        <v>1640</v>
      </c>
      <c r="F185" s="230" t="s">
        <v>1641</v>
      </c>
      <c r="G185" s="231" t="s">
        <v>267</v>
      </c>
      <c r="H185" s="232">
        <v>1254</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73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368</v>
      </c>
    </row>
    <row r="186" s="2" customFormat="1">
      <c r="A186" s="39"/>
      <c r="B186" s="40"/>
      <c r="C186" s="41"/>
      <c r="D186" s="242" t="s">
        <v>248</v>
      </c>
      <c r="E186" s="41"/>
      <c r="F186" s="243" t="s">
        <v>1641</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73</v>
      </c>
    </row>
    <row r="187" s="2" customFormat="1" ht="24.15" customHeight="1">
      <c r="A187" s="39"/>
      <c r="B187" s="40"/>
      <c r="C187" s="228" t="s">
        <v>309</v>
      </c>
      <c r="D187" s="228" t="s">
        <v>243</v>
      </c>
      <c r="E187" s="229" t="s">
        <v>1644</v>
      </c>
      <c r="F187" s="230" t="s">
        <v>1645</v>
      </c>
      <c r="G187" s="231" t="s">
        <v>267</v>
      </c>
      <c r="H187" s="232">
        <v>4266</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73</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371</v>
      </c>
    </row>
    <row r="188" s="2" customFormat="1">
      <c r="A188" s="39"/>
      <c r="B188" s="40"/>
      <c r="C188" s="41"/>
      <c r="D188" s="242" t="s">
        <v>248</v>
      </c>
      <c r="E188" s="41"/>
      <c r="F188" s="243" t="s">
        <v>1645</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73</v>
      </c>
    </row>
    <row r="189" s="2" customFormat="1" ht="33" customHeight="1">
      <c r="A189" s="39"/>
      <c r="B189" s="40"/>
      <c r="C189" s="228" t="s">
        <v>372</v>
      </c>
      <c r="D189" s="228" t="s">
        <v>243</v>
      </c>
      <c r="E189" s="229" t="s">
        <v>1923</v>
      </c>
      <c r="F189" s="230" t="s">
        <v>1924</v>
      </c>
      <c r="G189" s="231" t="s">
        <v>263</v>
      </c>
      <c r="H189" s="232">
        <v>6</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73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375</v>
      </c>
    </row>
    <row r="190" s="2" customFormat="1">
      <c r="A190" s="39"/>
      <c r="B190" s="40"/>
      <c r="C190" s="41"/>
      <c r="D190" s="242" t="s">
        <v>248</v>
      </c>
      <c r="E190" s="41"/>
      <c r="F190" s="243" t="s">
        <v>1924</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73</v>
      </c>
    </row>
    <row r="191" s="2" customFormat="1" ht="37.8" customHeight="1">
      <c r="A191" s="39"/>
      <c r="B191" s="40"/>
      <c r="C191" s="228" t="s">
        <v>313</v>
      </c>
      <c r="D191" s="228" t="s">
        <v>243</v>
      </c>
      <c r="E191" s="229" t="s">
        <v>1925</v>
      </c>
      <c r="F191" s="230" t="s">
        <v>1926</v>
      </c>
      <c r="G191" s="231" t="s">
        <v>263</v>
      </c>
      <c r="H191" s="232">
        <v>12</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247</v>
      </c>
      <c r="AT191" s="240" t="s">
        <v>243</v>
      </c>
      <c r="AU191" s="240" t="s">
        <v>73</v>
      </c>
      <c r="AY191" s="18" t="s">
        <v>241</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247</v>
      </c>
      <c r="BM191" s="240" t="s">
        <v>378</v>
      </c>
    </row>
    <row r="192" s="2" customFormat="1">
      <c r="A192" s="39"/>
      <c r="B192" s="40"/>
      <c r="C192" s="41"/>
      <c r="D192" s="242" t="s">
        <v>248</v>
      </c>
      <c r="E192" s="41"/>
      <c r="F192" s="243" t="s">
        <v>1926</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248</v>
      </c>
      <c r="AU192" s="18" t="s">
        <v>73</v>
      </c>
    </row>
    <row r="193" s="2" customFormat="1" ht="24.15" customHeight="1">
      <c r="A193" s="39"/>
      <c r="B193" s="40"/>
      <c r="C193" s="228" t="s">
        <v>379</v>
      </c>
      <c r="D193" s="228" t="s">
        <v>243</v>
      </c>
      <c r="E193" s="229" t="s">
        <v>1927</v>
      </c>
      <c r="F193" s="230" t="s">
        <v>1928</v>
      </c>
      <c r="G193" s="231" t="s">
        <v>263</v>
      </c>
      <c r="H193" s="232">
        <v>4</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73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382</v>
      </c>
    </row>
    <row r="194" s="2" customFormat="1">
      <c r="A194" s="39"/>
      <c r="B194" s="40"/>
      <c r="C194" s="41"/>
      <c r="D194" s="242" t="s">
        <v>248</v>
      </c>
      <c r="E194" s="41"/>
      <c r="F194" s="243" t="s">
        <v>1928</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73</v>
      </c>
    </row>
    <row r="195" s="2" customFormat="1" ht="33" customHeight="1">
      <c r="A195" s="39"/>
      <c r="B195" s="40"/>
      <c r="C195" s="228" t="s">
        <v>316</v>
      </c>
      <c r="D195" s="228" t="s">
        <v>243</v>
      </c>
      <c r="E195" s="229" t="s">
        <v>314</v>
      </c>
      <c r="F195" s="230" t="s">
        <v>315</v>
      </c>
      <c r="G195" s="231" t="s">
        <v>263</v>
      </c>
      <c r="H195" s="232">
        <v>4</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247</v>
      </c>
      <c r="AT195" s="240" t="s">
        <v>243</v>
      </c>
      <c r="AU195" s="240" t="s">
        <v>73</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385</v>
      </c>
    </row>
    <row r="196" s="2" customFormat="1">
      <c r="A196" s="39"/>
      <c r="B196" s="40"/>
      <c r="C196" s="41"/>
      <c r="D196" s="242" t="s">
        <v>248</v>
      </c>
      <c r="E196" s="41"/>
      <c r="F196" s="243" t="s">
        <v>315</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248</v>
      </c>
      <c r="AU196" s="18" t="s">
        <v>73</v>
      </c>
    </row>
    <row r="197" s="2" customFormat="1" ht="24.15" customHeight="1">
      <c r="A197" s="39"/>
      <c r="B197" s="40"/>
      <c r="C197" s="228" t="s">
        <v>386</v>
      </c>
      <c r="D197" s="228" t="s">
        <v>243</v>
      </c>
      <c r="E197" s="229" t="s">
        <v>1929</v>
      </c>
      <c r="F197" s="230" t="s">
        <v>1930</v>
      </c>
      <c r="G197" s="231" t="s">
        <v>263</v>
      </c>
      <c r="H197" s="232">
        <v>21</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247</v>
      </c>
      <c r="AT197" s="240" t="s">
        <v>243</v>
      </c>
      <c r="AU197" s="240" t="s">
        <v>73</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247</v>
      </c>
      <c r="BM197" s="240" t="s">
        <v>389</v>
      </c>
    </row>
    <row r="198" s="2" customFormat="1">
      <c r="A198" s="39"/>
      <c r="B198" s="40"/>
      <c r="C198" s="41"/>
      <c r="D198" s="242" t="s">
        <v>248</v>
      </c>
      <c r="E198" s="41"/>
      <c r="F198" s="243" t="s">
        <v>1930</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73</v>
      </c>
    </row>
    <row r="199" s="2" customFormat="1" ht="37.8" customHeight="1">
      <c r="A199" s="39"/>
      <c r="B199" s="40"/>
      <c r="C199" s="228" t="s">
        <v>319</v>
      </c>
      <c r="D199" s="228" t="s">
        <v>243</v>
      </c>
      <c r="E199" s="229" t="s">
        <v>1652</v>
      </c>
      <c r="F199" s="230" t="s">
        <v>1653</v>
      </c>
      <c r="G199" s="231" t="s">
        <v>263</v>
      </c>
      <c r="H199" s="232">
        <v>12</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247</v>
      </c>
      <c r="AT199" s="240" t="s">
        <v>243</v>
      </c>
      <c r="AU199" s="240" t="s">
        <v>73</v>
      </c>
      <c r="AY199" s="18" t="s">
        <v>241</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247</v>
      </c>
      <c r="BM199" s="240" t="s">
        <v>390</v>
      </c>
    </row>
    <row r="200" s="2" customFormat="1">
      <c r="A200" s="39"/>
      <c r="B200" s="40"/>
      <c r="C200" s="41"/>
      <c r="D200" s="242" t="s">
        <v>248</v>
      </c>
      <c r="E200" s="41"/>
      <c r="F200" s="243" t="s">
        <v>1653</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248</v>
      </c>
      <c r="AU200" s="18" t="s">
        <v>73</v>
      </c>
    </row>
    <row r="201" s="2" customFormat="1" ht="21.75" customHeight="1">
      <c r="A201" s="39"/>
      <c r="B201" s="40"/>
      <c r="C201" s="228" t="s">
        <v>391</v>
      </c>
      <c r="D201" s="228" t="s">
        <v>243</v>
      </c>
      <c r="E201" s="229" t="s">
        <v>1654</v>
      </c>
      <c r="F201" s="230" t="s">
        <v>1655</v>
      </c>
      <c r="G201" s="231" t="s">
        <v>267</v>
      </c>
      <c r="H201" s="232">
        <v>4</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247</v>
      </c>
      <c r="AT201" s="240" t="s">
        <v>243</v>
      </c>
      <c r="AU201" s="240" t="s">
        <v>73</v>
      </c>
      <c r="AY201" s="18" t="s">
        <v>241</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247</v>
      </c>
      <c r="BM201" s="240" t="s">
        <v>392</v>
      </c>
    </row>
    <row r="202" s="2" customFormat="1">
      <c r="A202" s="39"/>
      <c r="B202" s="40"/>
      <c r="C202" s="41"/>
      <c r="D202" s="242" t="s">
        <v>248</v>
      </c>
      <c r="E202" s="41"/>
      <c r="F202" s="243" t="s">
        <v>1655</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248</v>
      </c>
      <c r="AU202" s="18" t="s">
        <v>73</v>
      </c>
    </row>
    <row r="203" s="2" customFormat="1" ht="21.75" customHeight="1">
      <c r="A203" s="39"/>
      <c r="B203" s="40"/>
      <c r="C203" s="228" t="s">
        <v>322</v>
      </c>
      <c r="D203" s="228" t="s">
        <v>243</v>
      </c>
      <c r="E203" s="229" t="s">
        <v>1656</v>
      </c>
      <c r="F203" s="230" t="s">
        <v>1657</v>
      </c>
      <c r="G203" s="231" t="s">
        <v>267</v>
      </c>
      <c r="H203" s="232">
        <v>124</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247</v>
      </c>
      <c r="AT203" s="240" t="s">
        <v>243</v>
      </c>
      <c r="AU203" s="240" t="s">
        <v>73</v>
      </c>
      <c r="AY203" s="18" t="s">
        <v>241</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247</v>
      </c>
      <c r="BM203" s="240" t="s">
        <v>395</v>
      </c>
    </row>
    <row r="204" s="2" customFormat="1">
      <c r="A204" s="39"/>
      <c r="B204" s="40"/>
      <c r="C204" s="41"/>
      <c r="D204" s="242" t="s">
        <v>248</v>
      </c>
      <c r="E204" s="41"/>
      <c r="F204" s="243" t="s">
        <v>1657</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248</v>
      </c>
      <c r="AU204" s="18" t="s">
        <v>73</v>
      </c>
    </row>
    <row r="205" s="2" customFormat="1" ht="21.75" customHeight="1">
      <c r="A205" s="39"/>
      <c r="B205" s="40"/>
      <c r="C205" s="228" t="s">
        <v>396</v>
      </c>
      <c r="D205" s="228" t="s">
        <v>243</v>
      </c>
      <c r="E205" s="229" t="s">
        <v>1658</v>
      </c>
      <c r="F205" s="230" t="s">
        <v>1659</v>
      </c>
      <c r="G205" s="231" t="s">
        <v>267</v>
      </c>
      <c r="H205" s="232">
        <v>1254</v>
      </c>
      <c r="I205" s="233"/>
      <c r="J205" s="234">
        <f>ROUND(I205*H205,2)</f>
        <v>0</v>
      </c>
      <c r="K205" s="235"/>
      <c r="L205" s="45"/>
      <c r="M205" s="236" t="s">
        <v>1</v>
      </c>
      <c r="N205" s="237" t="s">
        <v>38</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247</v>
      </c>
      <c r="AT205" s="240" t="s">
        <v>243</v>
      </c>
      <c r="AU205" s="240" t="s">
        <v>73</v>
      </c>
      <c r="AY205" s="18" t="s">
        <v>241</v>
      </c>
      <c r="BE205" s="241">
        <f>IF(N205="základní",J205,0)</f>
        <v>0</v>
      </c>
      <c r="BF205" s="241">
        <f>IF(N205="snížená",J205,0)</f>
        <v>0</v>
      </c>
      <c r="BG205" s="241">
        <f>IF(N205="zákl. přenesená",J205,0)</f>
        <v>0</v>
      </c>
      <c r="BH205" s="241">
        <f>IF(N205="sníž. přenesená",J205,0)</f>
        <v>0</v>
      </c>
      <c r="BI205" s="241">
        <f>IF(N205="nulová",J205,0)</f>
        <v>0</v>
      </c>
      <c r="BJ205" s="18" t="s">
        <v>81</v>
      </c>
      <c r="BK205" s="241">
        <f>ROUND(I205*H205,2)</f>
        <v>0</v>
      </c>
      <c r="BL205" s="18" t="s">
        <v>247</v>
      </c>
      <c r="BM205" s="240" t="s">
        <v>398</v>
      </c>
    </row>
    <row r="206" s="2" customFormat="1">
      <c r="A206" s="39"/>
      <c r="B206" s="40"/>
      <c r="C206" s="41"/>
      <c r="D206" s="242" t="s">
        <v>248</v>
      </c>
      <c r="E206" s="41"/>
      <c r="F206" s="243" t="s">
        <v>1659</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248</v>
      </c>
      <c r="AU206" s="18" t="s">
        <v>73</v>
      </c>
    </row>
    <row r="207" s="2" customFormat="1" ht="24.15" customHeight="1">
      <c r="A207" s="39"/>
      <c r="B207" s="40"/>
      <c r="C207" s="228" t="s">
        <v>326</v>
      </c>
      <c r="D207" s="228" t="s">
        <v>243</v>
      </c>
      <c r="E207" s="229" t="s">
        <v>1931</v>
      </c>
      <c r="F207" s="230" t="s">
        <v>1932</v>
      </c>
      <c r="G207" s="231" t="s">
        <v>263</v>
      </c>
      <c r="H207" s="232">
        <v>168</v>
      </c>
      <c r="I207" s="233"/>
      <c r="J207" s="234">
        <f>ROUND(I207*H207,2)</f>
        <v>0</v>
      </c>
      <c r="K207" s="235"/>
      <c r="L207" s="45"/>
      <c r="M207" s="236" t="s">
        <v>1</v>
      </c>
      <c r="N207" s="23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247</v>
      </c>
      <c r="AT207" s="240" t="s">
        <v>243</v>
      </c>
      <c r="AU207" s="240" t="s">
        <v>73</v>
      </c>
      <c r="AY207" s="18" t="s">
        <v>241</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247</v>
      </c>
      <c r="BM207" s="240" t="s">
        <v>401</v>
      </c>
    </row>
    <row r="208" s="2" customFormat="1">
      <c r="A208" s="39"/>
      <c r="B208" s="40"/>
      <c r="C208" s="41"/>
      <c r="D208" s="242" t="s">
        <v>248</v>
      </c>
      <c r="E208" s="41"/>
      <c r="F208" s="243" t="s">
        <v>1932</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248</v>
      </c>
      <c r="AU208" s="18" t="s">
        <v>73</v>
      </c>
    </row>
    <row r="209" s="2" customFormat="1" ht="24.15" customHeight="1">
      <c r="A209" s="39"/>
      <c r="B209" s="40"/>
      <c r="C209" s="228" t="s">
        <v>402</v>
      </c>
      <c r="D209" s="228" t="s">
        <v>243</v>
      </c>
      <c r="E209" s="229" t="s">
        <v>1660</v>
      </c>
      <c r="F209" s="230" t="s">
        <v>1661</v>
      </c>
      <c r="G209" s="231" t="s">
        <v>267</v>
      </c>
      <c r="H209" s="232">
        <v>4098</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247</v>
      </c>
      <c r="AT209" s="240" t="s">
        <v>243</v>
      </c>
      <c r="AU209" s="240" t="s">
        <v>73</v>
      </c>
      <c r="AY209" s="18" t="s">
        <v>241</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247</v>
      </c>
      <c r="BM209" s="240" t="s">
        <v>405</v>
      </c>
    </row>
    <row r="210" s="2" customFormat="1">
      <c r="A210" s="39"/>
      <c r="B210" s="40"/>
      <c r="C210" s="41"/>
      <c r="D210" s="242" t="s">
        <v>248</v>
      </c>
      <c r="E210" s="41"/>
      <c r="F210" s="243" t="s">
        <v>1661</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248</v>
      </c>
      <c r="AU210" s="18" t="s">
        <v>73</v>
      </c>
    </row>
    <row r="211" s="2" customFormat="1" ht="24.15" customHeight="1">
      <c r="A211" s="39"/>
      <c r="B211" s="40"/>
      <c r="C211" s="228" t="s">
        <v>329</v>
      </c>
      <c r="D211" s="228" t="s">
        <v>243</v>
      </c>
      <c r="E211" s="229" t="s">
        <v>1933</v>
      </c>
      <c r="F211" s="230" t="s">
        <v>1934</v>
      </c>
      <c r="G211" s="231" t="s">
        <v>263</v>
      </c>
      <c r="H211" s="232">
        <v>12</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247</v>
      </c>
      <c r="AT211" s="240" t="s">
        <v>243</v>
      </c>
      <c r="AU211" s="240" t="s">
        <v>73</v>
      </c>
      <c r="AY211" s="18" t="s">
        <v>241</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247</v>
      </c>
      <c r="BM211" s="240" t="s">
        <v>408</v>
      </c>
    </row>
    <row r="212" s="2" customFormat="1">
      <c r="A212" s="39"/>
      <c r="B212" s="40"/>
      <c r="C212" s="41"/>
      <c r="D212" s="242" t="s">
        <v>248</v>
      </c>
      <c r="E212" s="41"/>
      <c r="F212" s="243" t="s">
        <v>1934</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248</v>
      </c>
      <c r="AU212" s="18" t="s">
        <v>73</v>
      </c>
    </row>
    <row r="213" s="2" customFormat="1" ht="24.15" customHeight="1">
      <c r="A213" s="39"/>
      <c r="B213" s="40"/>
      <c r="C213" s="228" t="s">
        <v>409</v>
      </c>
      <c r="D213" s="228" t="s">
        <v>243</v>
      </c>
      <c r="E213" s="229" t="s">
        <v>1662</v>
      </c>
      <c r="F213" s="230" t="s">
        <v>1663</v>
      </c>
      <c r="G213" s="231" t="s">
        <v>263</v>
      </c>
      <c r="H213" s="232">
        <v>6</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247</v>
      </c>
      <c r="AT213" s="240" t="s">
        <v>243</v>
      </c>
      <c r="AU213" s="240" t="s">
        <v>73</v>
      </c>
      <c r="AY213" s="18" t="s">
        <v>241</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247</v>
      </c>
      <c r="BM213" s="240" t="s">
        <v>412</v>
      </c>
    </row>
    <row r="214" s="2" customFormat="1">
      <c r="A214" s="39"/>
      <c r="B214" s="40"/>
      <c r="C214" s="41"/>
      <c r="D214" s="242" t="s">
        <v>248</v>
      </c>
      <c r="E214" s="41"/>
      <c r="F214" s="243" t="s">
        <v>1663</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248</v>
      </c>
      <c r="AU214" s="18" t="s">
        <v>73</v>
      </c>
    </row>
    <row r="215" s="2" customFormat="1" ht="24.15" customHeight="1">
      <c r="A215" s="39"/>
      <c r="B215" s="40"/>
      <c r="C215" s="228" t="s">
        <v>333</v>
      </c>
      <c r="D215" s="228" t="s">
        <v>243</v>
      </c>
      <c r="E215" s="229" t="s">
        <v>736</v>
      </c>
      <c r="F215" s="230" t="s">
        <v>737</v>
      </c>
      <c r="G215" s="231" t="s">
        <v>263</v>
      </c>
      <c r="H215" s="232">
        <v>4</v>
      </c>
      <c r="I215" s="233"/>
      <c r="J215" s="234">
        <f>ROUND(I215*H215,2)</f>
        <v>0</v>
      </c>
      <c r="K215" s="235"/>
      <c r="L215" s="45"/>
      <c r="M215" s="236" t="s">
        <v>1</v>
      </c>
      <c r="N215" s="237" t="s">
        <v>38</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247</v>
      </c>
      <c r="AT215" s="240" t="s">
        <v>243</v>
      </c>
      <c r="AU215" s="240" t="s">
        <v>73</v>
      </c>
      <c r="AY215" s="18" t="s">
        <v>241</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247</v>
      </c>
      <c r="BM215" s="240" t="s">
        <v>415</v>
      </c>
    </row>
    <row r="216" s="2" customFormat="1">
      <c r="A216" s="39"/>
      <c r="B216" s="40"/>
      <c r="C216" s="41"/>
      <c r="D216" s="242" t="s">
        <v>248</v>
      </c>
      <c r="E216" s="41"/>
      <c r="F216" s="243" t="s">
        <v>737</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248</v>
      </c>
      <c r="AU216" s="18" t="s">
        <v>73</v>
      </c>
    </row>
    <row r="217" s="2" customFormat="1" ht="16.5" customHeight="1">
      <c r="A217" s="39"/>
      <c r="B217" s="40"/>
      <c r="C217" s="228" t="s">
        <v>416</v>
      </c>
      <c r="D217" s="228" t="s">
        <v>243</v>
      </c>
      <c r="E217" s="229" t="s">
        <v>739</v>
      </c>
      <c r="F217" s="230" t="s">
        <v>740</v>
      </c>
      <c r="G217" s="231" t="s">
        <v>263</v>
      </c>
      <c r="H217" s="232">
        <v>33</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247</v>
      </c>
      <c r="AT217" s="240" t="s">
        <v>243</v>
      </c>
      <c r="AU217" s="240" t="s">
        <v>73</v>
      </c>
      <c r="AY217" s="18" t="s">
        <v>241</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247</v>
      </c>
      <c r="BM217" s="240" t="s">
        <v>419</v>
      </c>
    </row>
    <row r="218" s="2" customFormat="1">
      <c r="A218" s="39"/>
      <c r="B218" s="40"/>
      <c r="C218" s="41"/>
      <c r="D218" s="242" t="s">
        <v>248</v>
      </c>
      <c r="E218" s="41"/>
      <c r="F218" s="243" t="s">
        <v>740</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248</v>
      </c>
      <c r="AU218" s="18" t="s">
        <v>73</v>
      </c>
    </row>
    <row r="219" s="2" customFormat="1" ht="16.5" customHeight="1">
      <c r="A219" s="39"/>
      <c r="B219" s="40"/>
      <c r="C219" s="228" t="s">
        <v>336</v>
      </c>
      <c r="D219" s="228" t="s">
        <v>243</v>
      </c>
      <c r="E219" s="229" t="s">
        <v>1665</v>
      </c>
      <c r="F219" s="230" t="s">
        <v>1666</v>
      </c>
      <c r="G219" s="231" t="s">
        <v>267</v>
      </c>
      <c r="H219" s="232">
        <v>2515</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247</v>
      </c>
      <c r="AT219" s="240" t="s">
        <v>243</v>
      </c>
      <c r="AU219" s="240" t="s">
        <v>73</v>
      </c>
      <c r="AY219" s="18" t="s">
        <v>241</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247</v>
      </c>
      <c r="BM219" s="240" t="s">
        <v>422</v>
      </c>
    </row>
    <row r="220" s="2" customFormat="1">
      <c r="A220" s="39"/>
      <c r="B220" s="40"/>
      <c r="C220" s="41"/>
      <c r="D220" s="242" t="s">
        <v>248</v>
      </c>
      <c r="E220" s="41"/>
      <c r="F220" s="243" t="s">
        <v>1666</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248</v>
      </c>
      <c r="AU220" s="18" t="s">
        <v>73</v>
      </c>
    </row>
    <row r="221" s="2" customFormat="1" ht="16.5" customHeight="1">
      <c r="A221" s="39"/>
      <c r="B221" s="40"/>
      <c r="C221" s="228" t="s">
        <v>423</v>
      </c>
      <c r="D221" s="228" t="s">
        <v>243</v>
      </c>
      <c r="E221" s="229" t="s">
        <v>1669</v>
      </c>
      <c r="F221" s="230" t="s">
        <v>1670</v>
      </c>
      <c r="G221" s="231" t="s">
        <v>267</v>
      </c>
      <c r="H221" s="232">
        <v>1422</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247</v>
      </c>
      <c r="AT221" s="240" t="s">
        <v>243</v>
      </c>
      <c r="AU221" s="240" t="s">
        <v>73</v>
      </c>
      <c r="AY221" s="18" t="s">
        <v>241</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247</v>
      </c>
      <c r="BM221" s="240" t="s">
        <v>427</v>
      </c>
    </row>
    <row r="222" s="2" customFormat="1">
      <c r="A222" s="39"/>
      <c r="B222" s="40"/>
      <c r="C222" s="41"/>
      <c r="D222" s="242" t="s">
        <v>248</v>
      </c>
      <c r="E222" s="41"/>
      <c r="F222" s="243" t="s">
        <v>1670</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248</v>
      </c>
      <c r="AU222" s="18" t="s">
        <v>73</v>
      </c>
    </row>
    <row r="223" s="2" customFormat="1" ht="24.15" customHeight="1">
      <c r="A223" s="39"/>
      <c r="B223" s="40"/>
      <c r="C223" s="228" t="s">
        <v>340</v>
      </c>
      <c r="D223" s="228" t="s">
        <v>243</v>
      </c>
      <c r="E223" s="229" t="s">
        <v>1935</v>
      </c>
      <c r="F223" s="230" t="s">
        <v>1936</v>
      </c>
      <c r="G223" s="231" t="s">
        <v>263</v>
      </c>
      <c r="H223" s="232">
        <v>15</v>
      </c>
      <c r="I223" s="233"/>
      <c r="J223" s="234">
        <f>ROUND(I223*H223,2)</f>
        <v>0</v>
      </c>
      <c r="K223" s="235"/>
      <c r="L223" s="45"/>
      <c r="M223" s="236" t="s">
        <v>1</v>
      </c>
      <c r="N223" s="237" t="s">
        <v>38</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247</v>
      </c>
      <c r="AT223" s="240" t="s">
        <v>243</v>
      </c>
      <c r="AU223" s="240" t="s">
        <v>73</v>
      </c>
      <c r="AY223" s="18" t="s">
        <v>241</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247</v>
      </c>
      <c r="BM223" s="240" t="s">
        <v>430</v>
      </c>
    </row>
    <row r="224" s="2" customFormat="1">
      <c r="A224" s="39"/>
      <c r="B224" s="40"/>
      <c r="C224" s="41"/>
      <c r="D224" s="242" t="s">
        <v>248</v>
      </c>
      <c r="E224" s="41"/>
      <c r="F224" s="243" t="s">
        <v>1936</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248</v>
      </c>
      <c r="AU224" s="18" t="s">
        <v>73</v>
      </c>
    </row>
    <row r="225" s="2" customFormat="1" ht="24.15" customHeight="1">
      <c r="A225" s="39"/>
      <c r="B225" s="40"/>
      <c r="C225" s="228" t="s">
        <v>431</v>
      </c>
      <c r="D225" s="228" t="s">
        <v>243</v>
      </c>
      <c r="E225" s="229" t="s">
        <v>1937</v>
      </c>
      <c r="F225" s="230" t="s">
        <v>1938</v>
      </c>
      <c r="G225" s="231" t="s">
        <v>1279</v>
      </c>
      <c r="H225" s="232">
        <v>1</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247</v>
      </c>
      <c r="AT225" s="240" t="s">
        <v>243</v>
      </c>
      <c r="AU225" s="240" t="s">
        <v>73</v>
      </c>
      <c r="AY225" s="18" t="s">
        <v>241</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247</v>
      </c>
      <c r="BM225" s="240" t="s">
        <v>434</v>
      </c>
    </row>
    <row r="226" s="2" customFormat="1">
      <c r="A226" s="39"/>
      <c r="B226" s="40"/>
      <c r="C226" s="41"/>
      <c r="D226" s="242" t="s">
        <v>248</v>
      </c>
      <c r="E226" s="41"/>
      <c r="F226" s="243" t="s">
        <v>1938</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248</v>
      </c>
      <c r="AU226" s="18" t="s">
        <v>73</v>
      </c>
    </row>
    <row r="227" s="2" customFormat="1" ht="37.8" customHeight="1">
      <c r="A227" s="39"/>
      <c r="B227" s="40"/>
      <c r="C227" s="228" t="s">
        <v>343</v>
      </c>
      <c r="D227" s="228" t="s">
        <v>243</v>
      </c>
      <c r="E227" s="229" t="s">
        <v>1939</v>
      </c>
      <c r="F227" s="230" t="s">
        <v>1940</v>
      </c>
      <c r="G227" s="231" t="s">
        <v>263</v>
      </c>
      <c r="H227" s="232">
        <v>1</v>
      </c>
      <c r="I227" s="233"/>
      <c r="J227" s="234">
        <f>ROUND(I227*H227,2)</f>
        <v>0</v>
      </c>
      <c r="K227" s="235"/>
      <c r="L227" s="45"/>
      <c r="M227" s="236" t="s">
        <v>1</v>
      </c>
      <c r="N227" s="237" t="s">
        <v>38</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247</v>
      </c>
      <c r="AT227" s="240" t="s">
        <v>243</v>
      </c>
      <c r="AU227" s="240" t="s">
        <v>73</v>
      </c>
      <c r="AY227" s="18" t="s">
        <v>241</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247</v>
      </c>
      <c r="BM227" s="240" t="s">
        <v>437</v>
      </c>
    </row>
    <row r="228" s="2" customFormat="1">
      <c r="A228" s="39"/>
      <c r="B228" s="40"/>
      <c r="C228" s="41"/>
      <c r="D228" s="242" t="s">
        <v>248</v>
      </c>
      <c r="E228" s="41"/>
      <c r="F228" s="243" t="s">
        <v>1940</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248</v>
      </c>
      <c r="AU228" s="18" t="s">
        <v>73</v>
      </c>
    </row>
    <row r="229" s="2" customFormat="1" ht="37.8" customHeight="1">
      <c r="A229" s="39"/>
      <c r="B229" s="40"/>
      <c r="C229" s="228" t="s">
        <v>440</v>
      </c>
      <c r="D229" s="228" t="s">
        <v>243</v>
      </c>
      <c r="E229" s="229" t="s">
        <v>1941</v>
      </c>
      <c r="F229" s="230" t="s">
        <v>1942</v>
      </c>
      <c r="G229" s="231" t="s">
        <v>263</v>
      </c>
      <c r="H229" s="232">
        <v>1</v>
      </c>
      <c r="I229" s="233"/>
      <c r="J229" s="234">
        <f>ROUND(I229*H229,2)</f>
        <v>0</v>
      </c>
      <c r="K229" s="235"/>
      <c r="L229" s="45"/>
      <c r="M229" s="236" t="s">
        <v>1</v>
      </c>
      <c r="N229" s="23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247</v>
      </c>
      <c r="AT229" s="240" t="s">
        <v>243</v>
      </c>
      <c r="AU229" s="240" t="s">
        <v>73</v>
      </c>
      <c r="AY229" s="18" t="s">
        <v>241</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247</v>
      </c>
      <c r="BM229" s="240" t="s">
        <v>443</v>
      </c>
    </row>
    <row r="230" s="2" customFormat="1">
      <c r="A230" s="39"/>
      <c r="B230" s="40"/>
      <c r="C230" s="41"/>
      <c r="D230" s="242" t="s">
        <v>248</v>
      </c>
      <c r="E230" s="41"/>
      <c r="F230" s="243" t="s">
        <v>1942</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248</v>
      </c>
      <c r="AU230" s="18" t="s">
        <v>73</v>
      </c>
    </row>
    <row r="231" s="2" customFormat="1" ht="21.75" customHeight="1">
      <c r="A231" s="39"/>
      <c r="B231" s="40"/>
      <c r="C231" s="228" t="s">
        <v>347</v>
      </c>
      <c r="D231" s="228" t="s">
        <v>243</v>
      </c>
      <c r="E231" s="229" t="s">
        <v>1693</v>
      </c>
      <c r="F231" s="230" t="s">
        <v>1694</v>
      </c>
      <c r="G231" s="231" t="s">
        <v>263</v>
      </c>
      <c r="H231" s="232">
        <v>3</v>
      </c>
      <c r="I231" s="233"/>
      <c r="J231" s="234">
        <f>ROUND(I231*H231,2)</f>
        <v>0</v>
      </c>
      <c r="K231" s="235"/>
      <c r="L231" s="45"/>
      <c r="M231" s="236" t="s">
        <v>1</v>
      </c>
      <c r="N231" s="237" t="s">
        <v>38</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247</v>
      </c>
      <c r="AT231" s="240" t="s">
        <v>243</v>
      </c>
      <c r="AU231" s="240" t="s">
        <v>73</v>
      </c>
      <c r="AY231" s="18" t="s">
        <v>241</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247</v>
      </c>
      <c r="BM231" s="240" t="s">
        <v>446</v>
      </c>
    </row>
    <row r="232" s="2" customFormat="1">
      <c r="A232" s="39"/>
      <c r="B232" s="40"/>
      <c r="C232" s="41"/>
      <c r="D232" s="242" t="s">
        <v>248</v>
      </c>
      <c r="E232" s="41"/>
      <c r="F232" s="243" t="s">
        <v>1694</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248</v>
      </c>
      <c r="AU232" s="18" t="s">
        <v>73</v>
      </c>
    </row>
    <row r="233" s="2" customFormat="1" ht="16.5" customHeight="1">
      <c r="A233" s="39"/>
      <c r="B233" s="40"/>
      <c r="C233" s="228" t="s">
        <v>447</v>
      </c>
      <c r="D233" s="228" t="s">
        <v>243</v>
      </c>
      <c r="E233" s="229" t="s">
        <v>1695</v>
      </c>
      <c r="F233" s="230" t="s">
        <v>1696</v>
      </c>
      <c r="G233" s="231" t="s">
        <v>609</v>
      </c>
      <c r="H233" s="232">
        <v>4.266</v>
      </c>
      <c r="I233" s="233"/>
      <c r="J233" s="234">
        <f>ROUND(I233*H233,2)</f>
        <v>0</v>
      </c>
      <c r="K233" s="235"/>
      <c r="L233" s="45"/>
      <c r="M233" s="236" t="s">
        <v>1</v>
      </c>
      <c r="N233" s="237" t="s">
        <v>38</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247</v>
      </c>
      <c r="AT233" s="240" t="s">
        <v>243</v>
      </c>
      <c r="AU233" s="240" t="s">
        <v>73</v>
      </c>
      <c r="AY233" s="18" t="s">
        <v>241</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247</v>
      </c>
      <c r="BM233" s="240" t="s">
        <v>450</v>
      </c>
    </row>
    <row r="234" s="2" customFormat="1">
      <c r="A234" s="39"/>
      <c r="B234" s="40"/>
      <c r="C234" s="41"/>
      <c r="D234" s="242" t="s">
        <v>248</v>
      </c>
      <c r="E234" s="41"/>
      <c r="F234" s="243" t="s">
        <v>1696</v>
      </c>
      <c r="G234" s="41"/>
      <c r="H234" s="41"/>
      <c r="I234" s="244"/>
      <c r="J234" s="41"/>
      <c r="K234" s="41"/>
      <c r="L234" s="45"/>
      <c r="M234" s="259"/>
      <c r="N234" s="260"/>
      <c r="O234" s="261"/>
      <c r="P234" s="261"/>
      <c r="Q234" s="261"/>
      <c r="R234" s="261"/>
      <c r="S234" s="261"/>
      <c r="T234" s="262"/>
      <c r="U234" s="39"/>
      <c r="V234" s="39"/>
      <c r="W234" s="39"/>
      <c r="X234" s="39"/>
      <c r="Y234" s="39"/>
      <c r="Z234" s="39"/>
      <c r="AA234" s="39"/>
      <c r="AB234" s="39"/>
      <c r="AC234" s="39"/>
      <c r="AD234" s="39"/>
      <c r="AE234" s="39"/>
      <c r="AT234" s="18" t="s">
        <v>248</v>
      </c>
      <c r="AU234" s="18" t="s">
        <v>73</v>
      </c>
    </row>
    <row r="235" s="2" customFormat="1" ht="6.96" customHeight="1">
      <c r="A235" s="39"/>
      <c r="B235" s="67"/>
      <c r="C235" s="68"/>
      <c r="D235" s="68"/>
      <c r="E235" s="68"/>
      <c r="F235" s="68"/>
      <c r="G235" s="68"/>
      <c r="H235" s="68"/>
      <c r="I235" s="68"/>
      <c r="J235" s="68"/>
      <c r="K235" s="68"/>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GQLG8HElJY8MdEwVy0yYr3ivjBz0Vh98bxa2eKxOC2bex3m2HwYbfWjGWMkssJwjpvXxo3tOkgEf7oicVhXhZw==" hashValue="hSgN8HUSG9sTv4qC0VY43DhYEjhaIQNKpYkRq3GKYRj+Sz1Cte1JOGY4vdCbStVRQlGYq9tkPSJctrP8nxcAYQ==" algorithmName="SHA-512" password="CC35"/>
  <autoFilter ref="C115:K23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1943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ROUND((SUM(BE116:BE196)),  2)</f>
        <v>0</v>
      </c>
      <c r="G33" s="39"/>
      <c r="H33" s="39"/>
      <c r="I33" s="165">
        <v>0.20999999999999999</v>
      </c>
      <c r="J33" s="164">
        <f>ROUND(((SUM(BE116:BE196))*I33),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ROUND((SUM(BF116:BF196)),  2)</f>
        <v>0</v>
      </c>
      <c r="G34" s="39"/>
      <c r="H34" s="39"/>
      <c r="I34" s="165">
        <v>0.14999999999999999</v>
      </c>
      <c r="J34" s="164">
        <f>ROUND(((SUM(BF116:BF196))*I34),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ROUND((SUM(BG116:BG196)),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ROUND((SUM(BH116:BH196)),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ROUND((SUM(BI116:BI196)),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02-52_TK - PS 02-52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02-52_TK - PS 02-52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SUM(P117:P196)</f>
        <v>0</v>
      </c>
      <c r="Q116" s="105"/>
      <c r="R116" s="209">
        <f>SUM(R117:R196)</f>
        <v>0</v>
      </c>
      <c r="S116" s="105"/>
      <c r="T116" s="210">
        <f>SUM(T117:T196)</f>
        <v>0</v>
      </c>
      <c r="U116" s="39"/>
      <c r="V116" s="39"/>
      <c r="W116" s="39"/>
      <c r="X116" s="39"/>
      <c r="Y116" s="39"/>
      <c r="Z116" s="39"/>
      <c r="AA116" s="39"/>
      <c r="AB116" s="39"/>
      <c r="AC116" s="39"/>
      <c r="AD116" s="39"/>
      <c r="AE116" s="39"/>
      <c r="AT116" s="18" t="s">
        <v>72</v>
      </c>
      <c r="AU116" s="18" t="s">
        <v>212</v>
      </c>
      <c r="BK116" s="211">
        <f>SUM(BK117:BK196)</f>
        <v>0</v>
      </c>
    </row>
    <row r="117" s="2" customFormat="1" ht="37.8" customHeight="1">
      <c r="A117" s="39"/>
      <c r="B117" s="40"/>
      <c r="C117" s="228" t="s">
        <v>81</v>
      </c>
      <c r="D117" s="228" t="s">
        <v>243</v>
      </c>
      <c r="E117" s="229" t="s">
        <v>1569</v>
      </c>
      <c r="F117" s="230" t="s">
        <v>1570</v>
      </c>
      <c r="G117" s="231" t="s">
        <v>263</v>
      </c>
      <c r="H117" s="232">
        <v>1</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1570</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37.8" customHeight="1">
      <c r="A119" s="39"/>
      <c r="B119" s="40"/>
      <c r="C119" s="228" t="s">
        <v>83</v>
      </c>
      <c r="D119" s="228" t="s">
        <v>243</v>
      </c>
      <c r="E119" s="229" t="s">
        <v>1571</v>
      </c>
      <c r="F119" s="230" t="s">
        <v>1572</v>
      </c>
      <c r="G119" s="231" t="s">
        <v>263</v>
      </c>
      <c r="H119" s="232">
        <v>1</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1572</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24.15" customHeight="1">
      <c r="A121" s="39"/>
      <c r="B121" s="40"/>
      <c r="C121" s="228" t="s">
        <v>251</v>
      </c>
      <c r="D121" s="228" t="s">
        <v>243</v>
      </c>
      <c r="E121" s="229" t="s">
        <v>1891</v>
      </c>
      <c r="F121" s="230" t="s">
        <v>1892</v>
      </c>
      <c r="G121" s="231" t="s">
        <v>267</v>
      </c>
      <c r="H121" s="232">
        <v>425</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1892</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24.15" customHeight="1">
      <c r="A123" s="39"/>
      <c r="B123" s="40"/>
      <c r="C123" s="228" t="s">
        <v>247</v>
      </c>
      <c r="D123" s="228" t="s">
        <v>243</v>
      </c>
      <c r="E123" s="229" t="s">
        <v>1893</v>
      </c>
      <c r="F123" s="230" t="s">
        <v>1894</v>
      </c>
      <c r="G123" s="231" t="s">
        <v>263</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1894</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24.15" customHeight="1">
      <c r="A125" s="39"/>
      <c r="B125" s="40"/>
      <c r="C125" s="228" t="s">
        <v>259</v>
      </c>
      <c r="D125" s="228" t="s">
        <v>243</v>
      </c>
      <c r="E125" s="229" t="s">
        <v>1604</v>
      </c>
      <c r="F125" s="230" t="s">
        <v>1605</v>
      </c>
      <c r="G125" s="231" t="s">
        <v>267</v>
      </c>
      <c r="H125" s="232">
        <v>425</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1605</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16.5" customHeight="1">
      <c r="A127" s="39"/>
      <c r="B127" s="40"/>
      <c r="C127" s="228" t="s">
        <v>254</v>
      </c>
      <c r="D127" s="228" t="s">
        <v>243</v>
      </c>
      <c r="E127" s="229" t="s">
        <v>1272</v>
      </c>
      <c r="F127" s="230" t="s">
        <v>1273</v>
      </c>
      <c r="G127" s="231" t="s">
        <v>267</v>
      </c>
      <c r="H127" s="232">
        <v>25</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1273</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33" customHeight="1">
      <c r="A129" s="39"/>
      <c r="B129" s="40"/>
      <c r="C129" s="228" t="s">
        <v>269</v>
      </c>
      <c r="D129" s="228" t="s">
        <v>243</v>
      </c>
      <c r="E129" s="229" t="s">
        <v>671</v>
      </c>
      <c r="F129" s="230" t="s">
        <v>672</v>
      </c>
      <c r="G129" s="231" t="s">
        <v>263</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672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37.8" customHeight="1">
      <c r="A131" s="39"/>
      <c r="B131" s="40"/>
      <c r="C131" s="228" t="s">
        <v>258</v>
      </c>
      <c r="D131" s="228" t="s">
        <v>243</v>
      </c>
      <c r="E131" s="229" t="s">
        <v>1897</v>
      </c>
      <c r="F131" s="230" t="s">
        <v>1898</v>
      </c>
      <c r="G131" s="231" t="s">
        <v>263</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1898</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16.5" customHeight="1">
      <c r="A133" s="39"/>
      <c r="B133" s="40"/>
      <c r="C133" s="228" t="s">
        <v>276</v>
      </c>
      <c r="D133" s="228" t="s">
        <v>243</v>
      </c>
      <c r="E133" s="229" t="s">
        <v>1608</v>
      </c>
      <c r="F133" s="230" t="s">
        <v>1609</v>
      </c>
      <c r="G133" s="231" t="s">
        <v>263</v>
      </c>
      <c r="H133" s="232">
        <v>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1609</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21.75" customHeight="1">
      <c r="A135" s="39"/>
      <c r="B135" s="40"/>
      <c r="C135" s="228" t="s">
        <v>264</v>
      </c>
      <c r="D135" s="228" t="s">
        <v>243</v>
      </c>
      <c r="E135" s="229" t="s">
        <v>1610</v>
      </c>
      <c r="F135" s="230" t="s">
        <v>1611</v>
      </c>
      <c r="G135" s="231" t="s">
        <v>263</v>
      </c>
      <c r="H135" s="232">
        <v>1</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1611</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49.05" customHeight="1">
      <c r="A137" s="39"/>
      <c r="B137" s="40"/>
      <c r="C137" s="228" t="s">
        <v>283</v>
      </c>
      <c r="D137" s="228" t="s">
        <v>243</v>
      </c>
      <c r="E137" s="229" t="s">
        <v>1612</v>
      </c>
      <c r="F137" s="230" t="s">
        <v>1613</v>
      </c>
      <c r="G137" s="231" t="s">
        <v>263</v>
      </c>
      <c r="H137" s="232">
        <v>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1613</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37.8" customHeight="1">
      <c r="A139" s="39"/>
      <c r="B139" s="40"/>
      <c r="C139" s="228" t="s">
        <v>268</v>
      </c>
      <c r="D139" s="228" t="s">
        <v>243</v>
      </c>
      <c r="E139" s="229" t="s">
        <v>1614</v>
      </c>
      <c r="F139" s="230" t="s">
        <v>1615</v>
      </c>
      <c r="G139" s="231" t="s">
        <v>263</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1615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33" customHeight="1">
      <c r="A141" s="39"/>
      <c r="B141" s="40"/>
      <c r="C141" s="228" t="s">
        <v>290</v>
      </c>
      <c r="D141" s="228" t="s">
        <v>243</v>
      </c>
      <c r="E141" s="229" t="s">
        <v>1616</v>
      </c>
      <c r="F141" s="230" t="s">
        <v>1617</v>
      </c>
      <c r="G141" s="231" t="s">
        <v>263</v>
      </c>
      <c r="H141" s="232">
        <v>3</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1617</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33" customHeight="1">
      <c r="A143" s="39"/>
      <c r="B143" s="40"/>
      <c r="C143" s="228" t="s">
        <v>272</v>
      </c>
      <c r="D143" s="228" t="s">
        <v>243</v>
      </c>
      <c r="E143" s="229" t="s">
        <v>1899</v>
      </c>
      <c r="F143" s="230" t="s">
        <v>1900</v>
      </c>
      <c r="G143" s="231" t="s">
        <v>263</v>
      </c>
      <c r="H143" s="232">
        <v>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1900</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33" customHeight="1">
      <c r="A145" s="39"/>
      <c r="B145" s="40"/>
      <c r="C145" s="228" t="s">
        <v>8</v>
      </c>
      <c r="D145" s="228" t="s">
        <v>243</v>
      </c>
      <c r="E145" s="229" t="s">
        <v>1618</v>
      </c>
      <c r="F145" s="230" t="s">
        <v>1619</v>
      </c>
      <c r="G145" s="231" t="s">
        <v>263</v>
      </c>
      <c r="H145" s="232">
        <v>3</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1619</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37.8" customHeight="1">
      <c r="A147" s="39"/>
      <c r="B147" s="40"/>
      <c r="C147" s="228" t="s">
        <v>275</v>
      </c>
      <c r="D147" s="228" t="s">
        <v>243</v>
      </c>
      <c r="E147" s="229" t="s">
        <v>1620</v>
      </c>
      <c r="F147" s="230" t="s">
        <v>1621</v>
      </c>
      <c r="G147" s="231" t="s">
        <v>263</v>
      </c>
      <c r="H147" s="232">
        <v>3</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1621</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33" customHeight="1">
      <c r="A149" s="39"/>
      <c r="B149" s="40"/>
      <c r="C149" s="228" t="s">
        <v>303</v>
      </c>
      <c r="D149" s="228" t="s">
        <v>243</v>
      </c>
      <c r="E149" s="229" t="s">
        <v>1622</v>
      </c>
      <c r="F149" s="230" t="s">
        <v>1623</v>
      </c>
      <c r="G149" s="231" t="s">
        <v>263</v>
      </c>
      <c r="H149" s="232">
        <v>60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1623</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24.15" customHeight="1">
      <c r="A151" s="39"/>
      <c r="B151" s="40"/>
      <c r="C151" s="228" t="s">
        <v>279</v>
      </c>
      <c r="D151" s="228" t="s">
        <v>243</v>
      </c>
      <c r="E151" s="229" t="s">
        <v>1901</v>
      </c>
      <c r="F151" s="230" t="s">
        <v>1902</v>
      </c>
      <c r="G151" s="231" t="s">
        <v>263</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1902</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33" customHeight="1">
      <c r="A153" s="39"/>
      <c r="B153" s="40"/>
      <c r="C153" s="228" t="s">
        <v>310</v>
      </c>
      <c r="D153" s="228" t="s">
        <v>243</v>
      </c>
      <c r="E153" s="229" t="s">
        <v>1640</v>
      </c>
      <c r="F153" s="230" t="s">
        <v>1641</v>
      </c>
      <c r="G153" s="231" t="s">
        <v>267</v>
      </c>
      <c r="H153" s="232">
        <v>20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1641</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24.15" customHeight="1">
      <c r="A155" s="39"/>
      <c r="B155" s="40"/>
      <c r="C155" s="228" t="s">
        <v>282</v>
      </c>
      <c r="D155" s="228" t="s">
        <v>243</v>
      </c>
      <c r="E155" s="229" t="s">
        <v>1644</v>
      </c>
      <c r="F155" s="230" t="s">
        <v>1645</v>
      </c>
      <c r="G155" s="231" t="s">
        <v>267</v>
      </c>
      <c r="H155" s="232">
        <v>1145</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1645</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33" customHeight="1">
      <c r="A157" s="39"/>
      <c r="B157" s="40"/>
      <c r="C157" s="228" t="s">
        <v>7</v>
      </c>
      <c r="D157" s="228" t="s">
        <v>243</v>
      </c>
      <c r="E157" s="229" t="s">
        <v>1923</v>
      </c>
      <c r="F157" s="230" t="s">
        <v>1924</v>
      </c>
      <c r="G157" s="231" t="s">
        <v>263</v>
      </c>
      <c r="H157" s="232">
        <v>8</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1924</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37.8" customHeight="1">
      <c r="A159" s="39"/>
      <c r="B159" s="40"/>
      <c r="C159" s="228" t="s">
        <v>286</v>
      </c>
      <c r="D159" s="228" t="s">
        <v>243</v>
      </c>
      <c r="E159" s="229" t="s">
        <v>1925</v>
      </c>
      <c r="F159" s="230" t="s">
        <v>1926</v>
      </c>
      <c r="G159" s="231" t="s">
        <v>263</v>
      </c>
      <c r="H159" s="232">
        <v>6</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1926</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24.15" customHeight="1">
      <c r="A161" s="39"/>
      <c r="B161" s="40"/>
      <c r="C161" s="228" t="s">
        <v>323</v>
      </c>
      <c r="D161" s="228" t="s">
        <v>243</v>
      </c>
      <c r="E161" s="229" t="s">
        <v>1927</v>
      </c>
      <c r="F161" s="230" t="s">
        <v>1928</v>
      </c>
      <c r="G161" s="231" t="s">
        <v>263</v>
      </c>
      <c r="H161" s="232">
        <v>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1928</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33" customHeight="1">
      <c r="A163" s="39"/>
      <c r="B163" s="40"/>
      <c r="C163" s="228" t="s">
        <v>289</v>
      </c>
      <c r="D163" s="228" t="s">
        <v>243</v>
      </c>
      <c r="E163" s="229" t="s">
        <v>314</v>
      </c>
      <c r="F163" s="230" t="s">
        <v>315</v>
      </c>
      <c r="G163" s="231" t="s">
        <v>263</v>
      </c>
      <c r="H163" s="232">
        <v>2</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315</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24.15" customHeight="1">
      <c r="A165" s="39"/>
      <c r="B165" s="40"/>
      <c r="C165" s="228" t="s">
        <v>330</v>
      </c>
      <c r="D165" s="228" t="s">
        <v>243</v>
      </c>
      <c r="E165" s="229" t="s">
        <v>1929</v>
      </c>
      <c r="F165" s="230" t="s">
        <v>1930</v>
      </c>
      <c r="G165" s="231" t="s">
        <v>263</v>
      </c>
      <c r="H165" s="232">
        <v>6</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1930</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37.8" customHeight="1">
      <c r="A167" s="39"/>
      <c r="B167" s="40"/>
      <c r="C167" s="228" t="s">
        <v>293</v>
      </c>
      <c r="D167" s="228" t="s">
        <v>243</v>
      </c>
      <c r="E167" s="229" t="s">
        <v>1652</v>
      </c>
      <c r="F167" s="230" t="s">
        <v>1653</v>
      </c>
      <c r="G167" s="231" t="s">
        <v>263</v>
      </c>
      <c r="H167" s="232">
        <v>6</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1653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73</v>
      </c>
    </row>
    <row r="169" s="2" customFormat="1" ht="21.75" customHeight="1">
      <c r="A169" s="39"/>
      <c r="B169" s="40"/>
      <c r="C169" s="228" t="s">
        <v>337</v>
      </c>
      <c r="D169" s="228" t="s">
        <v>243</v>
      </c>
      <c r="E169" s="229" t="s">
        <v>1654</v>
      </c>
      <c r="F169" s="230" t="s">
        <v>1655</v>
      </c>
      <c r="G169" s="231" t="s">
        <v>267</v>
      </c>
      <c r="H169" s="232">
        <v>4</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73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340</v>
      </c>
    </row>
    <row r="170" s="2" customFormat="1">
      <c r="A170" s="39"/>
      <c r="B170" s="40"/>
      <c r="C170" s="41"/>
      <c r="D170" s="242" t="s">
        <v>248</v>
      </c>
      <c r="E170" s="41"/>
      <c r="F170" s="243" t="s">
        <v>1655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73</v>
      </c>
    </row>
    <row r="171" s="2" customFormat="1" ht="21.75" customHeight="1">
      <c r="A171" s="39"/>
      <c r="B171" s="40"/>
      <c r="C171" s="228" t="s">
        <v>296</v>
      </c>
      <c r="D171" s="228" t="s">
        <v>243</v>
      </c>
      <c r="E171" s="229" t="s">
        <v>1656</v>
      </c>
      <c r="F171" s="230" t="s">
        <v>1657</v>
      </c>
      <c r="G171" s="231" t="s">
        <v>267</v>
      </c>
      <c r="H171" s="232">
        <v>107</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73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343</v>
      </c>
    </row>
    <row r="172" s="2" customFormat="1">
      <c r="A172" s="39"/>
      <c r="B172" s="40"/>
      <c r="C172" s="41"/>
      <c r="D172" s="242" t="s">
        <v>248</v>
      </c>
      <c r="E172" s="41"/>
      <c r="F172" s="243" t="s">
        <v>1657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73</v>
      </c>
    </row>
    <row r="173" s="2" customFormat="1" ht="21.75" customHeight="1">
      <c r="A173" s="39"/>
      <c r="B173" s="40"/>
      <c r="C173" s="228" t="s">
        <v>344</v>
      </c>
      <c r="D173" s="228" t="s">
        <v>243</v>
      </c>
      <c r="E173" s="229" t="s">
        <v>1658</v>
      </c>
      <c r="F173" s="230" t="s">
        <v>1659</v>
      </c>
      <c r="G173" s="231" t="s">
        <v>267</v>
      </c>
      <c r="H173" s="232">
        <v>20</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73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347</v>
      </c>
    </row>
    <row r="174" s="2" customFormat="1">
      <c r="A174" s="39"/>
      <c r="B174" s="40"/>
      <c r="C174" s="41"/>
      <c r="D174" s="242" t="s">
        <v>248</v>
      </c>
      <c r="E174" s="41"/>
      <c r="F174" s="243" t="s">
        <v>1659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73</v>
      </c>
    </row>
    <row r="175" s="2" customFormat="1" ht="24.15" customHeight="1">
      <c r="A175" s="39"/>
      <c r="B175" s="40"/>
      <c r="C175" s="228" t="s">
        <v>299</v>
      </c>
      <c r="D175" s="228" t="s">
        <v>243</v>
      </c>
      <c r="E175" s="229" t="s">
        <v>1931</v>
      </c>
      <c r="F175" s="230" t="s">
        <v>1932</v>
      </c>
      <c r="G175" s="231" t="s">
        <v>263</v>
      </c>
      <c r="H175" s="232">
        <v>256</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73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350</v>
      </c>
    </row>
    <row r="176" s="2" customFormat="1">
      <c r="A176" s="39"/>
      <c r="B176" s="40"/>
      <c r="C176" s="41"/>
      <c r="D176" s="242" t="s">
        <v>248</v>
      </c>
      <c r="E176" s="41"/>
      <c r="F176" s="243" t="s">
        <v>1932</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73</v>
      </c>
    </row>
    <row r="177" s="2" customFormat="1" ht="24.15" customHeight="1">
      <c r="A177" s="39"/>
      <c r="B177" s="40"/>
      <c r="C177" s="228" t="s">
        <v>351</v>
      </c>
      <c r="D177" s="228" t="s">
        <v>243</v>
      </c>
      <c r="E177" s="229" t="s">
        <v>1660</v>
      </c>
      <c r="F177" s="230" t="s">
        <v>1661</v>
      </c>
      <c r="G177" s="231" t="s">
        <v>267</v>
      </c>
      <c r="H177" s="232">
        <v>20</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247</v>
      </c>
      <c r="AT177" s="240" t="s">
        <v>243</v>
      </c>
      <c r="AU177" s="240" t="s">
        <v>73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354</v>
      </c>
    </row>
    <row r="178" s="2" customFormat="1">
      <c r="A178" s="39"/>
      <c r="B178" s="40"/>
      <c r="C178" s="41"/>
      <c r="D178" s="242" t="s">
        <v>248</v>
      </c>
      <c r="E178" s="41"/>
      <c r="F178" s="243" t="s">
        <v>1661</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73</v>
      </c>
    </row>
    <row r="179" s="2" customFormat="1" ht="24.15" customHeight="1">
      <c r="A179" s="39"/>
      <c r="B179" s="40"/>
      <c r="C179" s="228" t="s">
        <v>302</v>
      </c>
      <c r="D179" s="228" t="s">
        <v>243</v>
      </c>
      <c r="E179" s="229" t="s">
        <v>1933</v>
      </c>
      <c r="F179" s="230" t="s">
        <v>1934</v>
      </c>
      <c r="G179" s="231" t="s">
        <v>263</v>
      </c>
      <c r="H179" s="232">
        <v>6</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73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357</v>
      </c>
    </row>
    <row r="180" s="2" customFormat="1">
      <c r="A180" s="39"/>
      <c r="B180" s="40"/>
      <c r="C180" s="41"/>
      <c r="D180" s="242" t="s">
        <v>248</v>
      </c>
      <c r="E180" s="41"/>
      <c r="F180" s="243" t="s">
        <v>1934</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73</v>
      </c>
    </row>
    <row r="181" s="2" customFormat="1" ht="24.15" customHeight="1">
      <c r="A181" s="39"/>
      <c r="B181" s="40"/>
      <c r="C181" s="228" t="s">
        <v>358</v>
      </c>
      <c r="D181" s="228" t="s">
        <v>243</v>
      </c>
      <c r="E181" s="229" t="s">
        <v>1662</v>
      </c>
      <c r="F181" s="230" t="s">
        <v>1663</v>
      </c>
      <c r="G181" s="231" t="s">
        <v>263</v>
      </c>
      <c r="H181" s="232">
        <v>8</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73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361</v>
      </c>
    </row>
    <row r="182" s="2" customFormat="1">
      <c r="A182" s="39"/>
      <c r="B182" s="40"/>
      <c r="C182" s="41"/>
      <c r="D182" s="242" t="s">
        <v>248</v>
      </c>
      <c r="E182" s="41"/>
      <c r="F182" s="243" t="s">
        <v>1663</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73</v>
      </c>
    </row>
    <row r="183" s="2" customFormat="1" ht="24.15" customHeight="1">
      <c r="A183" s="39"/>
      <c r="B183" s="40"/>
      <c r="C183" s="228" t="s">
        <v>306</v>
      </c>
      <c r="D183" s="228" t="s">
        <v>243</v>
      </c>
      <c r="E183" s="229" t="s">
        <v>736</v>
      </c>
      <c r="F183" s="230" t="s">
        <v>737</v>
      </c>
      <c r="G183" s="231" t="s">
        <v>263</v>
      </c>
      <c r="H183" s="232">
        <v>2</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73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364</v>
      </c>
    </row>
    <row r="184" s="2" customFormat="1">
      <c r="A184" s="39"/>
      <c r="B184" s="40"/>
      <c r="C184" s="41"/>
      <c r="D184" s="242" t="s">
        <v>248</v>
      </c>
      <c r="E184" s="41"/>
      <c r="F184" s="243" t="s">
        <v>737</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73</v>
      </c>
    </row>
    <row r="185" s="2" customFormat="1" ht="16.5" customHeight="1">
      <c r="A185" s="39"/>
      <c r="B185" s="40"/>
      <c r="C185" s="228" t="s">
        <v>365</v>
      </c>
      <c r="D185" s="228" t="s">
        <v>243</v>
      </c>
      <c r="E185" s="229" t="s">
        <v>739</v>
      </c>
      <c r="F185" s="230" t="s">
        <v>740</v>
      </c>
      <c r="G185" s="231" t="s">
        <v>263</v>
      </c>
      <c r="H185" s="232">
        <v>12</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73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368</v>
      </c>
    </row>
    <row r="186" s="2" customFormat="1">
      <c r="A186" s="39"/>
      <c r="B186" s="40"/>
      <c r="C186" s="41"/>
      <c r="D186" s="242" t="s">
        <v>248</v>
      </c>
      <c r="E186" s="41"/>
      <c r="F186" s="243" t="s">
        <v>740</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73</v>
      </c>
    </row>
    <row r="187" s="2" customFormat="1" ht="16.5" customHeight="1">
      <c r="A187" s="39"/>
      <c r="B187" s="40"/>
      <c r="C187" s="228" t="s">
        <v>309</v>
      </c>
      <c r="D187" s="228" t="s">
        <v>243</v>
      </c>
      <c r="E187" s="229" t="s">
        <v>1669</v>
      </c>
      <c r="F187" s="230" t="s">
        <v>1670</v>
      </c>
      <c r="G187" s="231" t="s">
        <v>267</v>
      </c>
      <c r="H187" s="232">
        <v>375</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73</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371</v>
      </c>
    </row>
    <row r="188" s="2" customFormat="1">
      <c r="A188" s="39"/>
      <c r="B188" s="40"/>
      <c r="C188" s="41"/>
      <c r="D188" s="242" t="s">
        <v>248</v>
      </c>
      <c r="E188" s="41"/>
      <c r="F188" s="243" t="s">
        <v>1670</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73</v>
      </c>
    </row>
    <row r="189" s="2" customFormat="1" ht="24.15" customHeight="1">
      <c r="A189" s="39"/>
      <c r="B189" s="40"/>
      <c r="C189" s="228" t="s">
        <v>372</v>
      </c>
      <c r="D189" s="228" t="s">
        <v>243</v>
      </c>
      <c r="E189" s="229" t="s">
        <v>1935</v>
      </c>
      <c r="F189" s="230" t="s">
        <v>1936</v>
      </c>
      <c r="G189" s="231" t="s">
        <v>263</v>
      </c>
      <c r="H189" s="232">
        <v>15</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73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375</v>
      </c>
    </row>
    <row r="190" s="2" customFormat="1">
      <c r="A190" s="39"/>
      <c r="B190" s="40"/>
      <c r="C190" s="41"/>
      <c r="D190" s="242" t="s">
        <v>248</v>
      </c>
      <c r="E190" s="41"/>
      <c r="F190" s="243" t="s">
        <v>1936</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73</v>
      </c>
    </row>
    <row r="191" s="2" customFormat="1" ht="24.15" customHeight="1">
      <c r="A191" s="39"/>
      <c r="B191" s="40"/>
      <c r="C191" s="228" t="s">
        <v>313</v>
      </c>
      <c r="D191" s="228" t="s">
        <v>243</v>
      </c>
      <c r="E191" s="229" t="s">
        <v>1937</v>
      </c>
      <c r="F191" s="230" t="s">
        <v>1938</v>
      </c>
      <c r="G191" s="231" t="s">
        <v>1279</v>
      </c>
      <c r="H191" s="232">
        <v>1</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247</v>
      </c>
      <c r="AT191" s="240" t="s">
        <v>243</v>
      </c>
      <c r="AU191" s="240" t="s">
        <v>73</v>
      </c>
      <c r="AY191" s="18" t="s">
        <v>241</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247</v>
      </c>
      <c r="BM191" s="240" t="s">
        <v>378</v>
      </c>
    </row>
    <row r="192" s="2" customFormat="1">
      <c r="A192" s="39"/>
      <c r="B192" s="40"/>
      <c r="C192" s="41"/>
      <c r="D192" s="242" t="s">
        <v>248</v>
      </c>
      <c r="E192" s="41"/>
      <c r="F192" s="243" t="s">
        <v>1938</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248</v>
      </c>
      <c r="AU192" s="18" t="s">
        <v>73</v>
      </c>
    </row>
    <row r="193" s="2" customFormat="1" ht="21.75" customHeight="1">
      <c r="A193" s="39"/>
      <c r="B193" s="40"/>
      <c r="C193" s="228" t="s">
        <v>379</v>
      </c>
      <c r="D193" s="228" t="s">
        <v>243</v>
      </c>
      <c r="E193" s="229" t="s">
        <v>1693</v>
      </c>
      <c r="F193" s="230" t="s">
        <v>1694</v>
      </c>
      <c r="G193" s="231" t="s">
        <v>263</v>
      </c>
      <c r="H193" s="232">
        <v>4</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73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382</v>
      </c>
    </row>
    <row r="194" s="2" customFormat="1">
      <c r="A194" s="39"/>
      <c r="B194" s="40"/>
      <c r="C194" s="41"/>
      <c r="D194" s="242" t="s">
        <v>248</v>
      </c>
      <c r="E194" s="41"/>
      <c r="F194" s="243" t="s">
        <v>1694</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73</v>
      </c>
    </row>
    <row r="195" s="2" customFormat="1" ht="16.5" customHeight="1">
      <c r="A195" s="39"/>
      <c r="B195" s="40"/>
      <c r="C195" s="228" t="s">
        <v>316</v>
      </c>
      <c r="D195" s="228" t="s">
        <v>243</v>
      </c>
      <c r="E195" s="229" t="s">
        <v>1695</v>
      </c>
      <c r="F195" s="230" t="s">
        <v>1696</v>
      </c>
      <c r="G195" s="231" t="s">
        <v>609</v>
      </c>
      <c r="H195" s="232">
        <v>1.145</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247</v>
      </c>
      <c r="AT195" s="240" t="s">
        <v>243</v>
      </c>
      <c r="AU195" s="240" t="s">
        <v>73</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385</v>
      </c>
    </row>
    <row r="196" s="2" customFormat="1">
      <c r="A196" s="39"/>
      <c r="B196" s="40"/>
      <c r="C196" s="41"/>
      <c r="D196" s="242" t="s">
        <v>248</v>
      </c>
      <c r="E196" s="41"/>
      <c r="F196" s="243" t="s">
        <v>1696</v>
      </c>
      <c r="G196" s="41"/>
      <c r="H196" s="41"/>
      <c r="I196" s="244"/>
      <c r="J196" s="41"/>
      <c r="K196" s="41"/>
      <c r="L196" s="45"/>
      <c r="M196" s="259"/>
      <c r="N196" s="260"/>
      <c r="O196" s="261"/>
      <c r="P196" s="261"/>
      <c r="Q196" s="261"/>
      <c r="R196" s="261"/>
      <c r="S196" s="261"/>
      <c r="T196" s="262"/>
      <c r="U196" s="39"/>
      <c r="V196" s="39"/>
      <c r="W196" s="39"/>
      <c r="X196" s="39"/>
      <c r="Y196" s="39"/>
      <c r="Z196" s="39"/>
      <c r="AA196" s="39"/>
      <c r="AB196" s="39"/>
      <c r="AC196" s="39"/>
      <c r="AD196" s="39"/>
      <c r="AE196" s="39"/>
      <c r="AT196" s="18" t="s">
        <v>248</v>
      </c>
      <c r="AU196" s="18" t="s">
        <v>73</v>
      </c>
    </row>
    <row r="197" s="2" customFormat="1" ht="6.96" customHeight="1">
      <c r="A197" s="39"/>
      <c r="B197" s="67"/>
      <c r="C197" s="68"/>
      <c r="D197" s="68"/>
      <c r="E197" s="68"/>
      <c r="F197" s="68"/>
      <c r="G197" s="68"/>
      <c r="H197" s="68"/>
      <c r="I197" s="68"/>
      <c r="J197" s="68"/>
      <c r="K197" s="68"/>
      <c r="L197" s="45"/>
      <c r="M197" s="39"/>
      <c r="O197" s="39"/>
      <c r="P197" s="39"/>
      <c r="Q197" s="39"/>
      <c r="R197" s="39"/>
      <c r="S197" s="39"/>
      <c r="T197" s="39"/>
      <c r="U197" s="39"/>
      <c r="V197" s="39"/>
      <c r="W197" s="39"/>
      <c r="X197" s="39"/>
      <c r="Y197" s="39"/>
      <c r="Z197" s="39"/>
      <c r="AA197" s="39"/>
      <c r="AB197" s="39"/>
      <c r="AC197" s="39"/>
      <c r="AD197" s="39"/>
      <c r="AE197" s="39"/>
    </row>
  </sheetData>
  <sheetProtection sheet="1" autoFilter="0" formatColumns="0" formatRows="0" objects="1" scenarios="1" spinCount="100000" saltValue="QV5iGLW1uO1mL8TayX0K9Hi1nuIsCs6ZnmPUgQayljzFDfSCxdE/yoiF7mb5gGqslekTK/7ES7Z+8ovZpOPFnw==" hashValue="dqgqfz1sBOdsq1JufLy5bS4KflYYTSC5yno1vcQD9MDgNbg6GyZfmuxoIpsuTUwz4Cj92bhECRLfxPnNlCq4nA==" algorithmName="SHA-512" password="CC35"/>
  <autoFilter ref="C115:K19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1944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ROUND((SUM(BE116:BE174)),  2)</f>
        <v>0</v>
      </c>
      <c r="G33" s="39"/>
      <c r="H33" s="39"/>
      <c r="I33" s="165">
        <v>0.20999999999999999</v>
      </c>
      <c r="J33" s="164">
        <f>ROUND(((SUM(BE116:BE174))*I33),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ROUND((SUM(BF116:BF174)),  2)</f>
        <v>0</v>
      </c>
      <c r="G34" s="39"/>
      <c r="H34" s="39"/>
      <c r="I34" s="165">
        <v>0.14999999999999999</v>
      </c>
      <c r="J34" s="164">
        <f>ROUND(((SUM(BF116:BF174))*I34),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ROUND((SUM(BG116:BG174)),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ROUND((SUM(BH116:BH174)),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ROUND((SUM(BI116:BI174)),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02-71_Sdel - PS 02-71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02-71_Sdel - PS 02-71</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SUM(P117:P174)</f>
        <v>0</v>
      </c>
      <c r="Q116" s="105"/>
      <c r="R116" s="209">
        <f>SUM(R117:R174)</f>
        <v>0</v>
      </c>
      <c r="S116" s="105"/>
      <c r="T116" s="210">
        <f>SUM(T117:T174)</f>
        <v>0</v>
      </c>
      <c r="U116" s="39"/>
      <c r="V116" s="39"/>
      <c r="W116" s="39"/>
      <c r="X116" s="39"/>
      <c r="Y116" s="39"/>
      <c r="Z116" s="39"/>
      <c r="AA116" s="39"/>
      <c r="AB116" s="39"/>
      <c r="AC116" s="39"/>
      <c r="AD116" s="39"/>
      <c r="AE116" s="39"/>
      <c r="AT116" s="18" t="s">
        <v>72</v>
      </c>
      <c r="AU116" s="18" t="s">
        <v>212</v>
      </c>
      <c r="BK116" s="211">
        <f>SUM(BK117:BK174)</f>
        <v>0</v>
      </c>
    </row>
    <row r="117" s="2" customFormat="1" ht="21.75" customHeight="1">
      <c r="A117" s="39"/>
      <c r="B117" s="40"/>
      <c r="C117" s="228" t="s">
        <v>81</v>
      </c>
      <c r="D117" s="228" t="s">
        <v>243</v>
      </c>
      <c r="E117" s="229" t="s">
        <v>1945</v>
      </c>
      <c r="F117" s="230" t="s">
        <v>1946</v>
      </c>
      <c r="G117" s="231" t="s">
        <v>263</v>
      </c>
      <c r="H117" s="232">
        <v>3</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1946</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16.5" customHeight="1">
      <c r="A119" s="39"/>
      <c r="B119" s="40"/>
      <c r="C119" s="228" t="s">
        <v>83</v>
      </c>
      <c r="D119" s="228" t="s">
        <v>243</v>
      </c>
      <c r="E119" s="229" t="s">
        <v>1947</v>
      </c>
      <c r="F119" s="230" t="s">
        <v>1948</v>
      </c>
      <c r="G119" s="231" t="s">
        <v>267</v>
      </c>
      <c r="H119" s="232">
        <v>20</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1948</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24.15" customHeight="1">
      <c r="A121" s="39"/>
      <c r="B121" s="40"/>
      <c r="C121" s="228" t="s">
        <v>251</v>
      </c>
      <c r="D121" s="228" t="s">
        <v>243</v>
      </c>
      <c r="E121" s="229" t="s">
        <v>1949</v>
      </c>
      <c r="F121" s="230" t="s">
        <v>1950</v>
      </c>
      <c r="G121" s="231" t="s">
        <v>267</v>
      </c>
      <c r="H121" s="232">
        <v>20</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1950</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16.5" customHeight="1">
      <c r="A123" s="39"/>
      <c r="B123" s="40"/>
      <c r="C123" s="228" t="s">
        <v>247</v>
      </c>
      <c r="D123" s="228" t="s">
        <v>243</v>
      </c>
      <c r="E123" s="229" t="s">
        <v>1951</v>
      </c>
      <c r="F123" s="230" t="s">
        <v>1952</v>
      </c>
      <c r="G123" s="231" t="s">
        <v>263</v>
      </c>
      <c r="H123" s="232">
        <v>1</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1952</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16.5" customHeight="1">
      <c r="A125" s="39"/>
      <c r="B125" s="40"/>
      <c r="C125" s="228" t="s">
        <v>259</v>
      </c>
      <c r="D125" s="228" t="s">
        <v>243</v>
      </c>
      <c r="E125" s="229" t="s">
        <v>1626</v>
      </c>
      <c r="F125" s="230" t="s">
        <v>1953</v>
      </c>
      <c r="G125" s="231" t="s">
        <v>263</v>
      </c>
      <c r="H125" s="232">
        <v>1</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1953</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16.5" customHeight="1">
      <c r="A127" s="39"/>
      <c r="B127" s="40"/>
      <c r="C127" s="228" t="s">
        <v>254</v>
      </c>
      <c r="D127" s="228" t="s">
        <v>243</v>
      </c>
      <c r="E127" s="229" t="s">
        <v>1628</v>
      </c>
      <c r="F127" s="230" t="s">
        <v>1954</v>
      </c>
      <c r="G127" s="231" t="s">
        <v>263</v>
      </c>
      <c r="H127" s="232">
        <v>6</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1954</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24.15" customHeight="1">
      <c r="A129" s="39"/>
      <c r="B129" s="40"/>
      <c r="C129" s="228" t="s">
        <v>269</v>
      </c>
      <c r="D129" s="228" t="s">
        <v>243</v>
      </c>
      <c r="E129" s="229" t="s">
        <v>1955</v>
      </c>
      <c r="F129" s="230" t="s">
        <v>1956</v>
      </c>
      <c r="G129" s="231" t="s">
        <v>263</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1956</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24.15" customHeight="1">
      <c r="A131" s="39"/>
      <c r="B131" s="40"/>
      <c r="C131" s="228" t="s">
        <v>258</v>
      </c>
      <c r="D131" s="228" t="s">
        <v>243</v>
      </c>
      <c r="E131" s="229" t="s">
        <v>1957</v>
      </c>
      <c r="F131" s="230" t="s">
        <v>1958</v>
      </c>
      <c r="G131" s="231" t="s">
        <v>263</v>
      </c>
      <c r="H131" s="232">
        <v>3</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1958</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21.75" customHeight="1">
      <c r="A133" s="39"/>
      <c r="B133" s="40"/>
      <c r="C133" s="228" t="s">
        <v>276</v>
      </c>
      <c r="D133" s="228" t="s">
        <v>243</v>
      </c>
      <c r="E133" s="229" t="s">
        <v>1959</v>
      </c>
      <c r="F133" s="230" t="s">
        <v>1960</v>
      </c>
      <c r="G133" s="231" t="s">
        <v>263</v>
      </c>
      <c r="H133" s="232">
        <v>2</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1960</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16.5" customHeight="1">
      <c r="A135" s="39"/>
      <c r="B135" s="40"/>
      <c r="C135" s="228" t="s">
        <v>264</v>
      </c>
      <c r="D135" s="228" t="s">
        <v>243</v>
      </c>
      <c r="E135" s="229" t="s">
        <v>1961</v>
      </c>
      <c r="F135" s="230" t="s">
        <v>1962</v>
      </c>
      <c r="G135" s="231" t="s">
        <v>263</v>
      </c>
      <c r="H135" s="232">
        <v>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1962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16.5" customHeight="1">
      <c r="A137" s="39"/>
      <c r="B137" s="40"/>
      <c r="C137" s="228" t="s">
        <v>283</v>
      </c>
      <c r="D137" s="228" t="s">
        <v>243</v>
      </c>
      <c r="E137" s="229" t="s">
        <v>1963</v>
      </c>
      <c r="F137" s="230" t="s">
        <v>1964</v>
      </c>
      <c r="G137" s="231" t="s">
        <v>263</v>
      </c>
      <c r="H137" s="232">
        <v>5</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1964</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24.15" customHeight="1">
      <c r="A139" s="39"/>
      <c r="B139" s="40"/>
      <c r="C139" s="228" t="s">
        <v>268</v>
      </c>
      <c r="D139" s="228" t="s">
        <v>243</v>
      </c>
      <c r="E139" s="229" t="s">
        <v>1965</v>
      </c>
      <c r="F139" s="230" t="s">
        <v>1966</v>
      </c>
      <c r="G139" s="231" t="s">
        <v>267</v>
      </c>
      <c r="H139" s="232">
        <v>35</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1966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16.5" customHeight="1">
      <c r="A141" s="39"/>
      <c r="B141" s="40"/>
      <c r="C141" s="228" t="s">
        <v>290</v>
      </c>
      <c r="D141" s="228" t="s">
        <v>243</v>
      </c>
      <c r="E141" s="229" t="s">
        <v>1722</v>
      </c>
      <c r="F141" s="230" t="s">
        <v>1723</v>
      </c>
      <c r="G141" s="231" t="s">
        <v>263</v>
      </c>
      <c r="H141" s="232">
        <v>2</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1723</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24.15" customHeight="1">
      <c r="A143" s="39"/>
      <c r="B143" s="40"/>
      <c r="C143" s="228" t="s">
        <v>272</v>
      </c>
      <c r="D143" s="228" t="s">
        <v>243</v>
      </c>
      <c r="E143" s="229" t="s">
        <v>1967</v>
      </c>
      <c r="F143" s="230" t="s">
        <v>1968</v>
      </c>
      <c r="G143" s="231" t="s">
        <v>267</v>
      </c>
      <c r="H143" s="232">
        <v>35</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1968</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24.15" customHeight="1">
      <c r="A145" s="39"/>
      <c r="B145" s="40"/>
      <c r="C145" s="228" t="s">
        <v>8</v>
      </c>
      <c r="D145" s="228" t="s">
        <v>243</v>
      </c>
      <c r="E145" s="229" t="s">
        <v>1969</v>
      </c>
      <c r="F145" s="230" t="s">
        <v>1970</v>
      </c>
      <c r="G145" s="231" t="s">
        <v>263</v>
      </c>
      <c r="H145" s="232">
        <v>72</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1970</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24.15" customHeight="1">
      <c r="A147" s="39"/>
      <c r="B147" s="40"/>
      <c r="C147" s="228" t="s">
        <v>275</v>
      </c>
      <c r="D147" s="228" t="s">
        <v>243</v>
      </c>
      <c r="E147" s="229" t="s">
        <v>1971</v>
      </c>
      <c r="F147" s="230" t="s">
        <v>1972</v>
      </c>
      <c r="G147" s="231" t="s">
        <v>263</v>
      </c>
      <c r="H147" s="232">
        <v>72</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1972</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24.15" customHeight="1">
      <c r="A149" s="39"/>
      <c r="B149" s="40"/>
      <c r="C149" s="228" t="s">
        <v>303</v>
      </c>
      <c r="D149" s="228" t="s">
        <v>243</v>
      </c>
      <c r="E149" s="229" t="s">
        <v>1973</v>
      </c>
      <c r="F149" s="230" t="s">
        <v>1974</v>
      </c>
      <c r="G149" s="231" t="s">
        <v>263</v>
      </c>
      <c r="H149" s="232">
        <v>70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1974</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24.15" customHeight="1">
      <c r="A151" s="39"/>
      <c r="B151" s="40"/>
      <c r="C151" s="228" t="s">
        <v>279</v>
      </c>
      <c r="D151" s="228" t="s">
        <v>243</v>
      </c>
      <c r="E151" s="229" t="s">
        <v>1975</v>
      </c>
      <c r="F151" s="230" t="s">
        <v>1976</v>
      </c>
      <c r="G151" s="231" t="s">
        <v>263</v>
      </c>
      <c r="H151" s="232">
        <v>20</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1976</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24.15" customHeight="1">
      <c r="A153" s="39"/>
      <c r="B153" s="40"/>
      <c r="C153" s="228" t="s">
        <v>310</v>
      </c>
      <c r="D153" s="228" t="s">
        <v>243</v>
      </c>
      <c r="E153" s="229" t="s">
        <v>1977</v>
      </c>
      <c r="F153" s="230" t="s">
        <v>1978</v>
      </c>
      <c r="G153" s="231" t="s">
        <v>263</v>
      </c>
      <c r="H153" s="232">
        <v>50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1978</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24.15" customHeight="1">
      <c r="A155" s="39"/>
      <c r="B155" s="40"/>
      <c r="C155" s="228" t="s">
        <v>282</v>
      </c>
      <c r="D155" s="228" t="s">
        <v>243</v>
      </c>
      <c r="E155" s="229" t="s">
        <v>1979</v>
      </c>
      <c r="F155" s="230" t="s">
        <v>1980</v>
      </c>
      <c r="G155" s="231" t="s">
        <v>263</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1980</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37.8" customHeight="1">
      <c r="A157" s="39"/>
      <c r="B157" s="40"/>
      <c r="C157" s="228" t="s">
        <v>7</v>
      </c>
      <c r="D157" s="228" t="s">
        <v>243</v>
      </c>
      <c r="E157" s="229" t="s">
        <v>1981</v>
      </c>
      <c r="F157" s="230" t="s">
        <v>1982</v>
      </c>
      <c r="G157" s="231" t="s">
        <v>263</v>
      </c>
      <c r="H157" s="232">
        <v>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1982</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33" customHeight="1">
      <c r="A159" s="39"/>
      <c r="B159" s="40"/>
      <c r="C159" s="228" t="s">
        <v>286</v>
      </c>
      <c r="D159" s="228" t="s">
        <v>243</v>
      </c>
      <c r="E159" s="229" t="s">
        <v>1983</v>
      </c>
      <c r="F159" s="230" t="s">
        <v>1984</v>
      </c>
      <c r="G159" s="231" t="s">
        <v>263</v>
      </c>
      <c r="H159" s="232">
        <v>3</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1984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16.5" customHeight="1">
      <c r="A161" s="39"/>
      <c r="B161" s="40"/>
      <c r="C161" s="228" t="s">
        <v>323</v>
      </c>
      <c r="D161" s="228" t="s">
        <v>243</v>
      </c>
      <c r="E161" s="229" t="s">
        <v>1985</v>
      </c>
      <c r="F161" s="230" t="s">
        <v>1986</v>
      </c>
      <c r="G161" s="231" t="s">
        <v>263</v>
      </c>
      <c r="H161" s="232">
        <v>6</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1986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37.8" customHeight="1">
      <c r="A163" s="39"/>
      <c r="B163" s="40"/>
      <c r="C163" s="228" t="s">
        <v>289</v>
      </c>
      <c r="D163" s="228" t="s">
        <v>243</v>
      </c>
      <c r="E163" s="229" t="s">
        <v>1987</v>
      </c>
      <c r="F163" s="230" t="s">
        <v>1988</v>
      </c>
      <c r="G163" s="231" t="s">
        <v>263</v>
      </c>
      <c r="H163" s="232">
        <v>1</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1988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37.8" customHeight="1">
      <c r="A165" s="39"/>
      <c r="B165" s="40"/>
      <c r="C165" s="228" t="s">
        <v>330</v>
      </c>
      <c r="D165" s="228" t="s">
        <v>243</v>
      </c>
      <c r="E165" s="229" t="s">
        <v>1989</v>
      </c>
      <c r="F165" s="230" t="s">
        <v>1990</v>
      </c>
      <c r="G165" s="231" t="s">
        <v>263</v>
      </c>
      <c r="H165" s="232">
        <v>3</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1990</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37.8" customHeight="1">
      <c r="A167" s="39"/>
      <c r="B167" s="40"/>
      <c r="C167" s="228" t="s">
        <v>293</v>
      </c>
      <c r="D167" s="228" t="s">
        <v>243</v>
      </c>
      <c r="E167" s="229" t="s">
        <v>1803</v>
      </c>
      <c r="F167" s="230" t="s">
        <v>1804</v>
      </c>
      <c r="G167" s="231" t="s">
        <v>1805</v>
      </c>
      <c r="H167" s="232">
        <v>0.10000000000000001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1804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73</v>
      </c>
    </row>
    <row r="169" s="2" customFormat="1" ht="49.05" customHeight="1">
      <c r="A169" s="39"/>
      <c r="B169" s="40"/>
      <c r="C169" s="228" t="s">
        <v>337</v>
      </c>
      <c r="D169" s="228" t="s">
        <v>243</v>
      </c>
      <c r="E169" s="229" t="s">
        <v>1811</v>
      </c>
      <c r="F169" s="230" t="s">
        <v>1812</v>
      </c>
      <c r="G169" s="231" t="s">
        <v>1805</v>
      </c>
      <c r="H169" s="232">
        <v>0.01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73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340</v>
      </c>
    </row>
    <row r="170" s="2" customFormat="1">
      <c r="A170" s="39"/>
      <c r="B170" s="40"/>
      <c r="C170" s="41"/>
      <c r="D170" s="242" t="s">
        <v>248</v>
      </c>
      <c r="E170" s="41"/>
      <c r="F170" s="243" t="s">
        <v>1812</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73</v>
      </c>
    </row>
    <row r="171" s="2" customFormat="1" ht="37.8" customHeight="1">
      <c r="A171" s="39"/>
      <c r="B171" s="40"/>
      <c r="C171" s="228" t="s">
        <v>296</v>
      </c>
      <c r="D171" s="228" t="s">
        <v>243</v>
      </c>
      <c r="E171" s="229" t="s">
        <v>1814</v>
      </c>
      <c r="F171" s="230" t="s">
        <v>1815</v>
      </c>
      <c r="G171" s="231" t="s">
        <v>1805</v>
      </c>
      <c r="H171" s="232">
        <v>0.02</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73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343</v>
      </c>
    </row>
    <row r="172" s="2" customFormat="1">
      <c r="A172" s="39"/>
      <c r="B172" s="40"/>
      <c r="C172" s="41"/>
      <c r="D172" s="242" t="s">
        <v>248</v>
      </c>
      <c r="E172" s="41"/>
      <c r="F172" s="243" t="s">
        <v>1815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73</v>
      </c>
    </row>
    <row r="173" s="2" customFormat="1" ht="37.8" customHeight="1">
      <c r="A173" s="39"/>
      <c r="B173" s="40"/>
      <c r="C173" s="228" t="s">
        <v>344</v>
      </c>
      <c r="D173" s="228" t="s">
        <v>243</v>
      </c>
      <c r="E173" s="229" t="s">
        <v>1816</v>
      </c>
      <c r="F173" s="230" t="s">
        <v>1817</v>
      </c>
      <c r="G173" s="231" t="s">
        <v>1805</v>
      </c>
      <c r="H173" s="232">
        <v>0.02</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73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347</v>
      </c>
    </row>
    <row r="174" s="2" customFormat="1">
      <c r="A174" s="39"/>
      <c r="B174" s="40"/>
      <c r="C174" s="41"/>
      <c r="D174" s="242" t="s">
        <v>248</v>
      </c>
      <c r="E174" s="41"/>
      <c r="F174" s="243" t="s">
        <v>1817</v>
      </c>
      <c r="G174" s="41"/>
      <c r="H174" s="41"/>
      <c r="I174" s="244"/>
      <c r="J174" s="41"/>
      <c r="K174" s="41"/>
      <c r="L174" s="45"/>
      <c r="M174" s="259"/>
      <c r="N174" s="260"/>
      <c r="O174" s="261"/>
      <c r="P174" s="261"/>
      <c r="Q174" s="261"/>
      <c r="R174" s="261"/>
      <c r="S174" s="261"/>
      <c r="T174" s="262"/>
      <c r="U174" s="39"/>
      <c r="V174" s="39"/>
      <c r="W174" s="39"/>
      <c r="X174" s="39"/>
      <c r="Y174" s="39"/>
      <c r="Z174" s="39"/>
      <c r="AA174" s="39"/>
      <c r="AB174" s="39"/>
      <c r="AC174" s="39"/>
      <c r="AD174" s="39"/>
      <c r="AE174" s="39"/>
      <c r="AT174" s="18" t="s">
        <v>248</v>
      </c>
      <c r="AU174" s="18" t="s">
        <v>73</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os8oYRJ/tnOE/wmfaiu3+n9QF9FM2cg1PsBlbA00zwIDvO0e0mtCYbaDD2Q0TpdSVDnWbOmXyeEHqGw/x+440g==" hashValue="iYnn44auuYNzpmhRQuwHQreb0qhbOKk1JkE4B6sSJ5ulAXlCphXppUGmkldk0QqOxhN0q2bJ45GJzSMjkedVNw==" algorithmName="SHA-512" password="CC35"/>
  <autoFilter ref="C115:K17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1991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ROUND(J116,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ROUND((SUM(BE116:BE228)),  2)</f>
        <v>0</v>
      </c>
      <c r="G33" s="39"/>
      <c r="H33" s="39"/>
      <c r="I33" s="165">
        <v>0.20999999999999999</v>
      </c>
      <c r="J33" s="164">
        <f>ROUND(((SUM(BE116:BE228))*I33),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ROUND((SUM(BF116:BF228)),  2)</f>
        <v>0</v>
      </c>
      <c r="G34" s="39"/>
      <c r="H34" s="39"/>
      <c r="I34" s="165">
        <v>0.14999999999999999</v>
      </c>
      <c r="J34" s="164">
        <f>ROUND(((SUM(BF116:BF228))*I34),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ROUND((SUM(BG116:BG228)),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ROUND((SUM(BH116:BH228)),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ROUND((SUM(BI116:BI228)),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 02-72_Sdel - PS 02-72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J116</f>
        <v>0</v>
      </c>
      <c r="K96" s="41"/>
      <c r="L96" s="64"/>
      <c r="S96" s="39"/>
      <c r="T96" s="39"/>
      <c r="U96" s="39"/>
      <c r="V96" s="39"/>
      <c r="W96" s="39"/>
      <c r="X96" s="39"/>
      <c r="Y96" s="39"/>
      <c r="Z96" s="39"/>
      <c r="AA96" s="39"/>
      <c r="AB96" s="39"/>
      <c r="AC96" s="39"/>
      <c r="AD96" s="39"/>
      <c r="AE96" s="39"/>
      <c r="AU96" s="18" t="s">
        <v>212</v>
      </c>
    </row>
    <row r="97" s="2" customFormat="1" ht="21.84"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6.96" customHeight="1">
      <c r="A98" s="39"/>
      <c r="B98" s="67"/>
      <c r="C98" s="68"/>
      <c r="D98" s="68"/>
      <c r="E98" s="68"/>
      <c r="F98" s="68"/>
      <c r="G98" s="68"/>
      <c r="H98" s="68"/>
      <c r="I98" s="68"/>
      <c r="J98" s="68"/>
      <c r="K98" s="68"/>
      <c r="L98" s="64"/>
      <c r="S98" s="39"/>
      <c r="T98" s="39"/>
      <c r="U98" s="39"/>
      <c r="V98" s="39"/>
      <c r="W98" s="39"/>
      <c r="X98" s="39"/>
      <c r="Y98" s="39"/>
      <c r="Z98" s="39"/>
      <c r="AA98" s="39"/>
      <c r="AB98" s="39"/>
      <c r="AC98" s="39"/>
      <c r="AD98" s="39"/>
      <c r="AE98" s="39"/>
    </row>
    <row r="102" s="2" customFormat="1" ht="6.96" customHeight="1">
      <c r="A102" s="39"/>
      <c r="B102" s="69"/>
      <c r="C102" s="70"/>
      <c r="D102" s="70"/>
      <c r="E102" s="70"/>
      <c r="F102" s="70"/>
      <c r="G102" s="70"/>
      <c r="H102" s="70"/>
      <c r="I102" s="70"/>
      <c r="J102" s="70"/>
      <c r="K102" s="70"/>
      <c r="L102" s="64"/>
      <c r="S102" s="39"/>
      <c r="T102" s="39"/>
      <c r="U102" s="39"/>
      <c r="V102" s="39"/>
      <c r="W102" s="39"/>
      <c r="X102" s="39"/>
      <c r="Y102" s="39"/>
      <c r="Z102" s="39"/>
      <c r="AA102" s="39"/>
      <c r="AB102" s="39"/>
      <c r="AC102" s="39"/>
      <c r="AD102" s="39"/>
      <c r="AE102" s="39"/>
    </row>
    <row r="103" s="2" customFormat="1" ht="24.96" customHeight="1">
      <c r="A103" s="39"/>
      <c r="B103" s="40"/>
      <c r="C103" s="24" t="s">
        <v>226</v>
      </c>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12" customHeight="1">
      <c r="A105" s="39"/>
      <c r="B105" s="40"/>
      <c r="C105" s="33" t="s">
        <v>16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6.5" customHeight="1">
      <c r="A106" s="39"/>
      <c r="B106" s="40"/>
      <c r="C106" s="41"/>
      <c r="D106" s="41"/>
      <c r="E106" s="184" t="str">
        <f>E7</f>
        <v>Oprava trati v úseku Krásná Studánka – Mníšek u Liberce</v>
      </c>
      <c r="F106" s="33"/>
      <c r="G106" s="33"/>
      <c r="H106" s="33"/>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206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77" t="str">
        <f>E9</f>
        <v>PS 02-72_Sdel - PS 02-72</v>
      </c>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v>
      </c>
      <c r="D110" s="41"/>
      <c r="E110" s="41"/>
      <c r="F110" s="28" t="str">
        <f>F12</f>
        <v xml:space="preserve"> </v>
      </c>
      <c r="G110" s="41"/>
      <c r="H110" s="41"/>
      <c r="I110" s="33" t="s">
        <v>22</v>
      </c>
      <c r="J110" s="80" t="str">
        <f>IF(J12="","",J12)</f>
        <v>30. 6. 2023</v>
      </c>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5.15" customHeight="1">
      <c r="A112" s="39"/>
      <c r="B112" s="40"/>
      <c r="C112" s="33" t="s">
        <v>24</v>
      </c>
      <c r="D112" s="41"/>
      <c r="E112" s="41"/>
      <c r="F112" s="28" t="str">
        <f>E15</f>
        <v xml:space="preserve"> </v>
      </c>
      <c r="G112" s="41"/>
      <c r="H112" s="41"/>
      <c r="I112" s="33" t="s">
        <v>29</v>
      </c>
      <c r="J112" s="37" t="str">
        <f>E21</f>
        <v xml:space="preserve"> </v>
      </c>
      <c r="K112" s="41"/>
      <c r="L112" s="64"/>
      <c r="S112" s="39"/>
      <c r="T112" s="39"/>
      <c r="U112" s="39"/>
      <c r="V112" s="39"/>
      <c r="W112" s="39"/>
      <c r="X112" s="39"/>
      <c r="Y112" s="39"/>
      <c r="Z112" s="39"/>
      <c r="AA112" s="39"/>
      <c r="AB112" s="39"/>
      <c r="AC112" s="39"/>
      <c r="AD112" s="39"/>
      <c r="AE112" s="39"/>
    </row>
    <row r="113" s="2" customFormat="1" ht="15.15" customHeight="1">
      <c r="A113" s="39"/>
      <c r="B113" s="40"/>
      <c r="C113" s="33" t="s">
        <v>27</v>
      </c>
      <c r="D113" s="41"/>
      <c r="E113" s="41"/>
      <c r="F113" s="28" t="str">
        <f>IF(E18="","",E18)</f>
        <v>Vyplň údaj</v>
      </c>
      <c r="G113" s="41"/>
      <c r="H113" s="41"/>
      <c r="I113" s="33" t="s">
        <v>31</v>
      </c>
      <c r="J113" s="37" t="str">
        <f>E24</f>
        <v xml:space="preserve"> </v>
      </c>
      <c r="K113" s="41"/>
      <c r="L113" s="64"/>
      <c r="S113" s="39"/>
      <c r="T113" s="39"/>
      <c r="U113" s="39"/>
      <c r="V113" s="39"/>
      <c r="W113" s="39"/>
      <c r="X113" s="39"/>
      <c r="Y113" s="39"/>
      <c r="Z113" s="39"/>
      <c r="AA113" s="39"/>
      <c r="AB113" s="39"/>
      <c r="AC113" s="39"/>
      <c r="AD113" s="39"/>
      <c r="AE113" s="39"/>
    </row>
    <row r="114" s="2" customFormat="1" ht="10.32"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11" customFormat="1" ht="29.28" customHeight="1">
      <c r="A115" s="200"/>
      <c r="B115" s="201"/>
      <c r="C115" s="202" t="s">
        <v>227</v>
      </c>
      <c r="D115" s="203" t="s">
        <v>58</v>
      </c>
      <c r="E115" s="203" t="s">
        <v>54</v>
      </c>
      <c r="F115" s="203" t="s">
        <v>55</v>
      </c>
      <c r="G115" s="203" t="s">
        <v>228</v>
      </c>
      <c r="H115" s="203" t="s">
        <v>229</v>
      </c>
      <c r="I115" s="203" t="s">
        <v>230</v>
      </c>
      <c r="J115" s="204" t="s">
        <v>210</v>
      </c>
      <c r="K115" s="205" t="s">
        <v>231</v>
      </c>
      <c r="L115" s="206"/>
      <c r="M115" s="101" t="s">
        <v>1</v>
      </c>
      <c r="N115" s="102" t="s">
        <v>37</v>
      </c>
      <c r="O115" s="102" t="s">
        <v>232</v>
      </c>
      <c r="P115" s="102" t="s">
        <v>233</v>
      </c>
      <c r="Q115" s="102" t="s">
        <v>234</v>
      </c>
      <c r="R115" s="102" t="s">
        <v>235</v>
      </c>
      <c r="S115" s="102" t="s">
        <v>236</v>
      </c>
      <c r="T115" s="103" t="s">
        <v>237</v>
      </c>
      <c r="U115" s="200"/>
      <c r="V115" s="200"/>
      <c r="W115" s="200"/>
      <c r="X115" s="200"/>
      <c r="Y115" s="200"/>
      <c r="Z115" s="200"/>
      <c r="AA115" s="200"/>
      <c r="AB115" s="200"/>
      <c r="AC115" s="200"/>
      <c r="AD115" s="200"/>
      <c r="AE115" s="200"/>
    </row>
    <row r="116" s="2" customFormat="1" ht="22.8" customHeight="1">
      <c r="A116" s="39"/>
      <c r="B116" s="40"/>
      <c r="C116" s="108" t="s">
        <v>238</v>
      </c>
      <c r="D116" s="41"/>
      <c r="E116" s="41"/>
      <c r="F116" s="41"/>
      <c r="G116" s="41"/>
      <c r="H116" s="41"/>
      <c r="I116" s="41"/>
      <c r="J116" s="207">
        <f>BK116</f>
        <v>0</v>
      </c>
      <c r="K116" s="41"/>
      <c r="L116" s="45"/>
      <c r="M116" s="104"/>
      <c r="N116" s="208"/>
      <c r="O116" s="105"/>
      <c r="P116" s="209">
        <f>SUM(P117:P228)</f>
        <v>0</v>
      </c>
      <c r="Q116" s="105"/>
      <c r="R116" s="209">
        <f>SUM(R117:R228)</f>
        <v>0</v>
      </c>
      <c r="S116" s="105"/>
      <c r="T116" s="210">
        <f>SUM(T117:T228)</f>
        <v>0</v>
      </c>
      <c r="U116" s="39"/>
      <c r="V116" s="39"/>
      <c r="W116" s="39"/>
      <c r="X116" s="39"/>
      <c r="Y116" s="39"/>
      <c r="Z116" s="39"/>
      <c r="AA116" s="39"/>
      <c r="AB116" s="39"/>
      <c r="AC116" s="39"/>
      <c r="AD116" s="39"/>
      <c r="AE116" s="39"/>
      <c r="AT116" s="18" t="s">
        <v>72</v>
      </c>
      <c r="AU116" s="18" t="s">
        <v>212</v>
      </c>
      <c r="BK116" s="211">
        <f>SUM(BK117:BK228)</f>
        <v>0</v>
      </c>
    </row>
    <row r="117" s="2" customFormat="1" ht="37.8" customHeight="1">
      <c r="A117" s="39"/>
      <c r="B117" s="40"/>
      <c r="C117" s="228" t="s">
        <v>81</v>
      </c>
      <c r="D117" s="228" t="s">
        <v>243</v>
      </c>
      <c r="E117" s="229" t="s">
        <v>1698</v>
      </c>
      <c r="F117" s="230" t="s">
        <v>1699</v>
      </c>
      <c r="G117" s="231" t="s">
        <v>267</v>
      </c>
      <c r="H117" s="232">
        <v>23</v>
      </c>
      <c r="I117" s="233"/>
      <c r="J117" s="234">
        <f>ROUND(I117*H117,2)</f>
        <v>0</v>
      </c>
      <c r="K117" s="235"/>
      <c r="L117" s="45"/>
      <c r="M117" s="236" t="s">
        <v>1</v>
      </c>
      <c r="N117" s="237" t="s">
        <v>38</v>
      </c>
      <c r="O117" s="92"/>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247</v>
      </c>
      <c r="AT117" s="240" t="s">
        <v>243</v>
      </c>
      <c r="AU117" s="240" t="s">
        <v>73</v>
      </c>
      <c r="AY117" s="18" t="s">
        <v>241</v>
      </c>
      <c r="BE117" s="241">
        <f>IF(N117="základní",J117,0)</f>
        <v>0</v>
      </c>
      <c r="BF117" s="241">
        <f>IF(N117="snížená",J117,0)</f>
        <v>0</v>
      </c>
      <c r="BG117" s="241">
        <f>IF(N117="zákl. přenesená",J117,0)</f>
        <v>0</v>
      </c>
      <c r="BH117" s="241">
        <f>IF(N117="sníž. přenesená",J117,0)</f>
        <v>0</v>
      </c>
      <c r="BI117" s="241">
        <f>IF(N117="nulová",J117,0)</f>
        <v>0</v>
      </c>
      <c r="BJ117" s="18" t="s">
        <v>81</v>
      </c>
      <c r="BK117" s="241">
        <f>ROUND(I117*H117,2)</f>
        <v>0</v>
      </c>
      <c r="BL117" s="18" t="s">
        <v>247</v>
      </c>
      <c r="BM117" s="240" t="s">
        <v>83</v>
      </c>
    </row>
    <row r="118" s="2" customFormat="1">
      <c r="A118" s="39"/>
      <c r="B118" s="40"/>
      <c r="C118" s="41"/>
      <c r="D118" s="242" t="s">
        <v>248</v>
      </c>
      <c r="E118" s="41"/>
      <c r="F118" s="243" t="s">
        <v>1699</v>
      </c>
      <c r="G118" s="41"/>
      <c r="H118" s="41"/>
      <c r="I118" s="244"/>
      <c r="J118" s="41"/>
      <c r="K118" s="41"/>
      <c r="L118" s="45"/>
      <c r="M118" s="245"/>
      <c r="N118" s="246"/>
      <c r="O118" s="92"/>
      <c r="P118" s="92"/>
      <c r="Q118" s="92"/>
      <c r="R118" s="92"/>
      <c r="S118" s="92"/>
      <c r="T118" s="93"/>
      <c r="U118" s="39"/>
      <c r="V118" s="39"/>
      <c r="W118" s="39"/>
      <c r="X118" s="39"/>
      <c r="Y118" s="39"/>
      <c r="Z118" s="39"/>
      <c r="AA118" s="39"/>
      <c r="AB118" s="39"/>
      <c r="AC118" s="39"/>
      <c r="AD118" s="39"/>
      <c r="AE118" s="39"/>
      <c r="AT118" s="18" t="s">
        <v>248</v>
      </c>
      <c r="AU118" s="18" t="s">
        <v>73</v>
      </c>
    </row>
    <row r="119" s="2" customFormat="1" ht="16.5" customHeight="1">
      <c r="A119" s="39"/>
      <c r="B119" s="40"/>
      <c r="C119" s="228" t="s">
        <v>83</v>
      </c>
      <c r="D119" s="228" t="s">
        <v>243</v>
      </c>
      <c r="E119" s="229" t="s">
        <v>1700</v>
      </c>
      <c r="F119" s="230" t="s">
        <v>1820</v>
      </c>
      <c r="G119" s="231" t="s">
        <v>263</v>
      </c>
      <c r="H119" s="232">
        <v>3</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73</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247</v>
      </c>
    </row>
    <row r="120" s="2" customFormat="1">
      <c r="A120" s="39"/>
      <c r="B120" s="40"/>
      <c r="C120" s="41"/>
      <c r="D120" s="242" t="s">
        <v>248</v>
      </c>
      <c r="E120" s="41"/>
      <c r="F120" s="243" t="s">
        <v>1820</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73</v>
      </c>
    </row>
    <row r="121" s="2" customFormat="1" ht="16.5" customHeight="1">
      <c r="A121" s="39"/>
      <c r="B121" s="40"/>
      <c r="C121" s="228" t="s">
        <v>251</v>
      </c>
      <c r="D121" s="228" t="s">
        <v>243</v>
      </c>
      <c r="E121" s="229" t="s">
        <v>1702</v>
      </c>
      <c r="F121" s="230" t="s">
        <v>1821</v>
      </c>
      <c r="G121" s="231" t="s">
        <v>263</v>
      </c>
      <c r="H121" s="232">
        <v>9</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254</v>
      </c>
    </row>
    <row r="122" s="2" customFormat="1">
      <c r="A122" s="39"/>
      <c r="B122" s="40"/>
      <c r="C122" s="41"/>
      <c r="D122" s="242" t="s">
        <v>248</v>
      </c>
      <c r="E122" s="41"/>
      <c r="F122" s="243" t="s">
        <v>1821</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2" customFormat="1" ht="16.5" customHeight="1">
      <c r="A123" s="39"/>
      <c r="B123" s="40"/>
      <c r="C123" s="228" t="s">
        <v>247</v>
      </c>
      <c r="D123" s="228" t="s">
        <v>243</v>
      </c>
      <c r="E123" s="229" t="s">
        <v>1822</v>
      </c>
      <c r="F123" s="230" t="s">
        <v>1823</v>
      </c>
      <c r="G123" s="231" t="s">
        <v>263</v>
      </c>
      <c r="H123" s="232">
        <v>2</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247</v>
      </c>
      <c r="AT123" s="240" t="s">
        <v>243</v>
      </c>
      <c r="AU123" s="240" t="s">
        <v>73</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247</v>
      </c>
      <c r="BM123" s="240" t="s">
        <v>258</v>
      </c>
    </row>
    <row r="124" s="2" customFormat="1">
      <c r="A124" s="39"/>
      <c r="B124" s="40"/>
      <c r="C124" s="41"/>
      <c r="D124" s="242" t="s">
        <v>248</v>
      </c>
      <c r="E124" s="41"/>
      <c r="F124" s="243" t="s">
        <v>1823</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73</v>
      </c>
    </row>
    <row r="125" s="2" customFormat="1" ht="16.5" customHeight="1">
      <c r="A125" s="39"/>
      <c r="B125" s="40"/>
      <c r="C125" s="228" t="s">
        <v>259</v>
      </c>
      <c r="D125" s="228" t="s">
        <v>243</v>
      </c>
      <c r="E125" s="229" t="s">
        <v>1704</v>
      </c>
      <c r="F125" s="230" t="s">
        <v>1992</v>
      </c>
      <c r="G125" s="231" t="s">
        <v>263</v>
      </c>
      <c r="H125" s="232">
        <v>5</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247</v>
      </c>
      <c r="AT125" s="240" t="s">
        <v>243</v>
      </c>
      <c r="AU125" s="240" t="s">
        <v>73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264</v>
      </c>
    </row>
    <row r="126" s="2" customFormat="1">
      <c r="A126" s="39"/>
      <c r="B126" s="40"/>
      <c r="C126" s="41"/>
      <c r="D126" s="242" t="s">
        <v>248</v>
      </c>
      <c r="E126" s="41"/>
      <c r="F126" s="243" t="s">
        <v>1992</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73</v>
      </c>
    </row>
    <row r="127" s="2" customFormat="1" ht="16.5" customHeight="1">
      <c r="A127" s="39"/>
      <c r="B127" s="40"/>
      <c r="C127" s="228" t="s">
        <v>254</v>
      </c>
      <c r="D127" s="228" t="s">
        <v>243</v>
      </c>
      <c r="E127" s="229" t="s">
        <v>1824</v>
      </c>
      <c r="F127" s="230" t="s">
        <v>1825</v>
      </c>
      <c r="G127" s="231" t="s">
        <v>263</v>
      </c>
      <c r="H127" s="232">
        <v>4</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73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268</v>
      </c>
    </row>
    <row r="128" s="2" customFormat="1">
      <c r="A128" s="39"/>
      <c r="B128" s="40"/>
      <c r="C128" s="41"/>
      <c r="D128" s="242" t="s">
        <v>248</v>
      </c>
      <c r="E128" s="41"/>
      <c r="F128" s="243" t="s">
        <v>1825</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73</v>
      </c>
    </row>
    <row r="129" s="2" customFormat="1" ht="37.8" customHeight="1">
      <c r="A129" s="39"/>
      <c r="B129" s="40"/>
      <c r="C129" s="228" t="s">
        <v>269</v>
      </c>
      <c r="D129" s="228" t="s">
        <v>243</v>
      </c>
      <c r="E129" s="229" t="s">
        <v>1569</v>
      </c>
      <c r="F129" s="230" t="s">
        <v>1570</v>
      </c>
      <c r="G129" s="231" t="s">
        <v>263</v>
      </c>
      <c r="H129" s="232">
        <v>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73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272</v>
      </c>
    </row>
    <row r="130" s="2" customFormat="1">
      <c r="A130" s="39"/>
      <c r="B130" s="40"/>
      <c r="C130" s="41"/>
      <c r="D130" s="242" t="s">
        <v>248</v>
      </c>
      <c r="E130" s="41"/>
      <c r="F130" s="243" t="s">
        <v>1570</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73</v>
      </c>
    </row>
    <row r="131" s="2" customFormat="1" ht="37.8" customHeight="1">
      <c r="A131" s="39"/>
      <c r="B131" s="40"/>
      <c r="C131" s="228" t="s">
        <v>258</v>
      </c>
      <c r="D131" s="228" t="s">
        <v>243</v>
      </c>
      <c r="E131" s="229" t="s">
        <v>1571</v>
      </c>
      <c r="F131" s="230" t="s">
        <v>1572</v>
      </c>
      <c r="G131" s="231" t="s">
        <v>263</v>
      </c>
      <c r="H131" s="232">
        <v>2</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73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275</v>
      </c>
    </row>
    <row r="132" s="2" customFormat="1">
      <c r="A132" s="39"/>
      <c r="B132" s="40"/>
      <c r="C132" s="41"/>
      <c r="D132" s="242" t="s">
        <v>248</v>
      </c>
      <c r="E132" s="41"/>
      <c r="F132" s="243" t="s">
        <v>1572</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73</v>
      </c>
    </row>
    <row r="133" s="2" customFormat="1" ht="16.5" customHeight="1">
      <c r="A133" s="39"/>
      <c r="B133" s="40"/>
      <c r="C133" s="228" t="s">
        <v>276</v>
      </c>
      <c r="D133" s="228" t="s">
        <v>243</v>
      </c>
      <c r="E133" s="229" t="s">
        <v>1947</v>
      </c>
      <c r="F133" s="230" t="s">
        <v>1948</v>
      </c>
      <c r="G133" s="231" t="s">
        <v>267</v>
      </c>
      <c r="H133" s="232">
        <v>5</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247</v>
      </c>
      <c r="AT133" s="240" t="s">
        <v>243</v>
      </c>
      <c r="AU133" s="240" t="s">
        <v>73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279</v>
      </c>
    </row>
    <row r="134" s="2" customFormat="1">
      <c r="A134" s="39"/>
      <c r="B134" s="40"/>
      <c r="C134" s="41"/>
      <c r="D134" s="242" t="s">
        <v>248</v>
      </c>
      <c r="E134" s="41"/>
      <c r="F134" s="243" t="s">
        <v>1948</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73</v>
      </c>
    </row>
    <row r="135" s="2" customFormat="1" ht="24.15" customHeight="1">
      <c r="A135" s="39"/>
      <c r="B135" s="40"/>
      <c r="C135" s="228" t="s">
        <v>264</v>
      </c>
      <c r="D135" s="228" t="s">
        <v>243</v>
      </c>
      <c r="E135" s="229" t="s">
        <v>1949</v>
      </c>
      <c r="F135" s="230" t="s">
        <v>1950</v>
      </c>
      <c r="G135" s="231" t="s">
        <v>267</v>
      </c>
      <c r="H135" s="232">
        <v>5</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73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282</v>
      </c>
    </row>
    <row r="136" s="2" customFormat="1">
      <c r="A136" s="39"/>
      <c r="B136" s="40"/>
      <c r="C136" s="41"/>
      <c r="D136" s="242" t="s">
        <v>248</v>
      </c>
      <c r="E136" s="41"/>
      <c r="F136" s="243" t="s">
        <v>1950</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73</v>
      </c>
    </row>
    <row r="137" s="2" customFormat="1" ht="33" customHeight="1">
      <c r="A137" s="39"/>
      <c r="B137" s="40"/>
      <c r="C137" s="228" t="s">
        <v>283</v>
      </c>
      <c r="D137" s="228" t="s">
        <v>243</v>
      </c>
      <c r="E137" s="229" t="s">
        <v>1590</v>
      </c>
      <c r="F137" s="230" t="s">
        <v>1591</v>
      </c>
      <c r="G137" s="231" t="s">
        <v>267</v>
      </c>
      <c r="H137" s="232">
        <v>60</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73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286</v>
      </c>
    </row>
    <row r="138" s="2" customFormat="1">
      <c r="A138" s="39"/>
      <c r="B138" s="40"/>
      <c r="C138" s="41"/>
      <c r="D138" s="242" t="s">
        <v>248</v>
      </c>
      <c r="E138" s="41"/>
      <c r="F138" s="243" t="s">
        <v>1591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73</v>
      </c>
    </row>
    <row r="139" s="2" customFormat="1" ht="37.8" customHeight="1">
      <c r="A139" s="39"/>
      <c r="B139" s="40"/>
      <c r="C139" s="228" t="s">
        <v>268</v>
      </c>
      <c r="D139" s="228" t="s">
        <v>243</v>
      </c>
      <c r="E139" s="229" t="s">
        <v>1195</v>
      </c>
      <c r="F139" s="230" t="s">
        <v>1196</v>
      </c>
      <c r="G139" s="231" t="s">
        <v>263</v>
      </c>
      <c r="H139" s="232">
        <v>4</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289</v>
      </c>
    </row>
    <row r="140" s="2" customFormat="1">
      <c r="A140" s="39"/>
      <c r="B140" s="40"/>
      <c r="C140" s="41"/>
      <c r="D140" s="242" t="s">
        <v>248</v>
      </c>
      <c r="E140" s="41"/>
      <c r="F140" s="243" t="s">
        <v>1196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2" customFormat="1" ht="37.8" customHeight="1">
      <c r="A141" s="39"/>
      <c r="B141" s="40"/>
      <c r="C141" s="228" t="s">
        <v>290</v>
      </c>
      <c r="D141" s="228" t="s">
        <v>243</v>
      </c>
      <c r="E141" s="229" t="s">
        <v>1993</v>
      </c>
      <c r="F141" s="230" t="s">
        <v>1994</v>
      </c>
      <c r="G141" s="231" t="s">
        <v>263</v>
      </c>
      <c r="H141" s="232">
        <v>3</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73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293</v>
      </c>
    </row>
    <row r="142" s="2" customFormat="1">
      <c r="A142" s="39"/>
      <c r="B142" s="40"/>
      <c r="C142" s="41"/>
      <c r="D142" s="242" t="s">
        <v>248</v>
      </c>
      <c r="E142" s="41"/>
      <c r="F142" s="243" t="s">
        <v>1994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73</v>
      </c>
    </row>
    <row r="143" s="2" customFormat="1" ht="37.8" customHeight="1">
      <c r="A143" s="39"/>
      <c r="B143" s="40"/>
      <c r="C143" s="228" t="s">
        <v>272</v>
      </c>
      <c r="D143" s="228" t="s">
        <v>243</v>
      </c>
      <c r="E143" s="229" t="s">
        <v>1995</v>
      </c>
      <c r="F143" s="230" t="s">
        <v>1996</v>
      </c>
      <c r="G143" s="231" t="s">
        <v>263</v>
      </c>
      <c r="H143" s="232">
        <v>3</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296</v>
      </c>
    </row>
    <row r="144" s="2" customFormat="1">
      <c r="A144" s="39"/>
      <c r="B144" s="40"/>
      <c r="C144" s="41"/>
      <c r="D144" s="242" t="s">
        <v>248</v>
      </c>
      <c r="E144" s="41"/>
      <c r="F144" s="243" t="s">
        <v>1996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2" customFormat="1" ht="37.8" customHeight="1">
      <c r="A145" s="39"/>
      <c r="B145" s="40"/>
      <c r="C145" s="228" t="s">
        <v>8</v>
      </c>
      <c r="D145" s="228" t="s">
        <v>243</v>
      </c>
      <c r="E145" s="229" t="s">
        <v>1997</v>
      </c>
      <c r="F145" s="230" t="s">
        <v>1998</v>
      </c>
      <c r="G145" s="231" t="s">
        <v>263</v>
      </c>
      <c r="H145" s="232">
        <v>2</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73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299</v>
      </c>
    </row>
    <row r="146" s="2" customFormat="1">
      <c r="A146" s="39"/>
      <c r="B146" s="40"/>
      <c r="C146" s="41"/>
      <c r="D146" s="242" t="s">
        <v>248</v>
      </c>
      <c r="E146" s="41"/>
      <c r="F146" s="243" t="s">
        <v>1998</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73</v>
      </c>
    </row>
    <row r="147" s="2" customFormat="1" ht="37.8" customHeight="1">
      <c r="A147" s="39"/>
      <c r="B147" s="40"/>
      <c r="C147" s="228" t="s">
        <v>275</v>
      </c>
      <c r="D147" s="228" t="s">
        <v>243</v>
      </c>
      <c r="E147" s="229" t="s">
        <v>1999</v>
      </c>
      <c r="F147" s="230" t="s">
        <v>2000</v>
      </c>
      <c r="G147" s="231" t="s">
        <v>263</v>
      </c>
      <c r="H147" s="232">
        <v>7</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73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302</v>
      </c>
    </row>
    <row r="148" s="2" customFormat="1">
      <c r="A148" s="39"/>
      <c r="B148" s="40"/>
      <c r="C148" s="41"/>
      <c r="D148" s="242" t="s">
        <v>248</v>
      </c>
      <c r="E148" s="41"/>
      <c r="F148" s="243" t="s">
        <v>2000</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73</v>
      </c>
    </row>
    <row r="149" s="2" customFormat="1" ht="37.8" customHeight="1">
      <c r="A149" s="39"/>
      <c r="B149" s="40"/>
      <c r="C149" s="228" t="s">
        <v>303</v>
      </c>
      <c r="D149" s="228" t="s">
        <v>243</v>
      </c>
      <c r="E149" s="229" t="s">
        <v>2001</v>
      </c>
      <c r="F149" s="230" t="s">
        <v>2002</v>
      </c>
      <c r="G149" s="231" t="s">
        <v>263</v>
      </c>
      <c r="H149" s="232">
        <v>1</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73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306</v>
      </c>
    </row>
    <row r="150" s="2" customFormat="1">
      <c r="A150" s="39"/>
      <c r="B150" s="40"/>
      <c r="C150" s="41"/>
      <c r="D150" s="242" t="s">
        <v>248</v>
      </c>
      <c r="E150" s="41"/>
      <c r="F150" s="243" t="s">
        <v>2002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73</v>
      </c>
    </row>
    <row r="151" s="2" customFormat="1" ht="24.15" customHeight="1">
      <c r="A151" s="39"/>
      <c r="B151" s="40"/>
      <c r="C151" s="228" t="s">
        <v>279</v>
      </c>
      <c r="D151" s="228" t="s">
        <v>243</v>
      </c>
      <c r="E151" s="229" t="s">
        <v>2003</v>
      </c>
      <c r="F151" s="230" t="s">
        <v>2004</v>
      </c>
      <c r="G151" s="231" t="s">
        <v>263</v>
      </c>
      <c r="H151" s="232">
        <v>1</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73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309</v>
      </c>
    </row>
    <row r="152" s="2" customFormat="1">
      <c r="A152" s="39"/>
      <c r="B152" s="40"/>
      <c r="C152" s="41"/>
      <c r="D152" s="242" t="s">
        <v>248</v>
      </c>
      <c r="E152" s="41"/>
      <c r="F152" s="243" t="s">
        <v>2004</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73</v>
      </c>
    </row>
    <row r="153" s="2" customFormat="1" ht="24.15" customHeight="1">
      <c r="A153" s="39"/>
      <c r="B153" s="40"/>
      <c r="C153" s="228" t="s">
        <v>310</v>
      </c>
      <c r="D153" s="228" t="s">
        <v>243</v>
      </c>
      <c r="E153" s="229" t="s">
        <v>1602</v>
      </c>
      <c r="F153" s="230" t="s">
        <v>1603</v>
      </c>
      <c r="G153" s="231" t="s">
        <v>267</v>
      </c>
      <c r="H153" s="232">
        <v>285</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73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313</v>
      </c>
    </row>
    <row r="154" s="2" customFormat="1">
      <c r="A154" s="39"/>
      <c r="B154" s="40"/>
      <c r="C154" s="41"/>
      <c r="D154" s="242" t="s">
        <v>248</v>
      </c>
      <c r="E154" s="41"/>
      <c r="F154" s="243" t="s">
        <v>1603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73</v>
      </c>
    </row>
    <row r="155" s="2" customFormat="1" ht="24.15" customHeight="1">
      <c r="A155" s="39"/>
      <c r="B155" s="40"/>
      <c r="C155" s="228" t="s">
        <v>282</v>
      </c>
      <c r="D155" s="228" t="s">
        <v>243</v>
      </c>
      <c r="E155" s="229" t="s">
        <v>2005</v>
      </c>
      <c r="F155" s="230" t="s">
        <v>2006</v>
      </c>
      <c r="G155" s="231" t="s">
        <v>267</v>
      </c>
      <c r="H155" s="232">
        <v>285</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73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316</v>
      </c>
    </row>
    <row r="156" s="2" customFormat="1">
      <c r="A156" s="39"/>
      <c r="B156" s="40"/>
      <c r="C156" s="41"/>
      <c r="D156" s="242" t="s">
        <v>248</v>
      </c>
      <c r="E156" s="41"/>
      <c r="F156" s="243" t="s">
        <v>2006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73</v>
      </c>
    </row>
    <row r="157" s="2" customFormat="1" ht="16.5" customHeight="1">
      <c r="A157" s="39"/>
      <c r="B157" s="40"/>
      <c r="C157" s="228" t="s">
        <v>7</v>
      </c>
      <c r="D157" s="228" t="s">
        <v>243</v>
      </c>
      <c r="E157" s="229" t="s">
        <v>2007</v>
      </c>
      <c r="F157" s="230" t="s">
        <v>2008</v>
      </c>
      <c r="G157" s="231" t="s">
        <v>263</v>
      </c>
      <c r="H157" s="232">
        <v>16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73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319</v>
      </c>
    </row>
    <row r="158" s="2" customFormat="1">
      <c r="A158" s="39"/>
      <c r="B158" s="40"/>
      <c r="C158" s="41"/>
      <c r="D158" s="242" t="s">
        <v>248</v>
      </c>
      <c r="E158" s="41"/>
      <c r="F158" s="243" t="s">
        <v>2008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73</v>
      </c>
    </row>
    <row r="159" s="2" customFormat="1" ht="16.5" customHeight="1">
      <c r="A159" s="39"/>
      <c r="B159" s="40"/>
      <c r="C159" s="228" t="s">
        <v>286</v>
      </c>
      <c r="D159" s="228" t="s">
        <v>243</v>
      </c>
      <c r="E159" s="229" t="s">
        <v>2009</v>
      </c>
      <c r="F159" s="230" t="s">
        <v>2010</v>
      </c>
      <c r="G159" s="231" t="s">
        <v>263</v>
      </c>
      <c r="H159" s="232">
        <v>2</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73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322</v>
      </c>
    </row>
    <row r="160" s="2" customFormat="1">
      <c r="A160" s="39"/>
      <c r="B160" s="40"/>
      <c r="C160" s="41"/>
      <c r="D160" s="242" t="s">
        <v>248</v>
      </c>
      <c r="E160" s="41"/>
      <c r="F160" s="243" t="s">
        <v>2010</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73</v>
      </c>
    </row>
    <row r="161" s="2" customFormat="1" ht="16.5" customHeight="1">
      <c r="A161" s="39"/>
      <c r="B161" s="40"/>
      <c r="C161" s="228" t="s">
        <v>323</v>
      </c>
      <c r="D161" s="228" t="s">
        <v>243</v>
      </c>
      <c r="E161" s="229" t="s">
        <v>1951</v>
      </c>
      <c r="F161" s="230" t="s">
        <v>1952</v>
      </c>
      <c r="G161" s="231" t="s">
        <v>263</v>
      </c>
      <c r="H161" s="232">
        <v>1</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73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326</v>
      </c>
    </row>
    <row r="162" s="2" customFormat="1">
      <c r="A162" s="39"/>
      <c r="B162" s="40"/>
      <c r="C162" s="41"/>
      <c r="D162" s="242" t="s">
        <v>248</v>
      </c>
      <c r="E162" s="41"/>
      <c r="F162" s="243" t="s">
        <v>1952</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73</v>
      </c>
    </row>
    <row r="163" s="2" customFormat="1" ht="16.5" customHeight="1">
      <c r="A163" s="39"/>
      <c r="B163" s="40"/>
      <c r="C163" s="228" t="s">
        <v>289</v>
      </c>
      <c r="D163" s="228" t="s">
        <v>243</v>
      </c>
      <c r="E163" s="229" t="s">
        <v>2011</v>
      </c>
      <c r="F163" s="230" t="s">
        <v>2012</v>
      </c>
      <c r="G163" s="231" t="s">
        <v>263</v>
      </c>
      <c r="H163" s="232">
        <v>16</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73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329</v>
      </c>
    </row>
    <row r="164" s="2" customFormat="1">
      <c r="A164" s="39"/>
      <c r="B164" s="40"/>
      <c r="C164" s="41"/>
      <c r="D164" s="242" t="s">
        <v>248</v>
      </c>
      <c r="E164" s="41"/>
      <c r="F164" s="243" t="s">
        <v>2012</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73</v>
      </c>
    </row>
    <row r="165" s="2" customFormat="1" ht="24.15" customHeight="1">
      <c r="A165" s="39"/>
      <c r="B165" s="40"/>
      <c r="C165" s="228" t="s">
        <v>330</v>
      </c>
      <c r="D165" s="228" t="s">
        <v>243</v>
      </c>
      <c r="E165" s="229" t="s">
        <v>2013</v>
      </c>
      <c r="F165" s="230" t="s">
        <v>2014</v>
      </c>
      <c r="G165" s="231" t="s">
        <v>263</v>
      </c>
      <c r="H165" s="232">
        <v>4</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73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333</v>
      </c>
    </row>
    <row r="166" s="2" customFormat="1">
      <c r="A166" s="39"/>
      <c r="B166" s="40"/>
      <c r="C166" s="41"/>
      <c r="D166" s="242" t="s">
        <v>248</v>
      </c>
      <c r="E166" s="41"/>
      <c r="F166" s="243" t="s">
        <v>2014</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73</v>
      </c>
    </row>
    <row r="167" s="2" customFormat="1" ht="44.25" customHeight="1">
      <c r="A167" s="39"/>
      <c r="B167" s="40"/>
      <c r="C167" s="228" t="s">
        <v>293</v>
      </c>
      <c r="D167" s="228" t="s">
        <v>243</v>
      </c>
      <c r="E167" s="229" t="s">
        <v>2015</v>
      </c>
      <c r="F167" s="230" t="s">
        <v>2016</v>
      </c>
      <c r="G167" s="231" t="s">
        <v>263</v>
      </c>
      <c r="H167" s="232">
        <v>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73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336</v>
      </c>
    </row>
    <row r="168" s="2" customFormat="1">
      <c r="A168" s="39"/>
      <c r="B168" s="40"/>
      <c r="C168" s="41"/>
      <c r="D168" s="242" t="s">
        <v>248</v>
      </c>
      <c r="E168" s="41"/>
      <c r="F168" s="243" t="s">
        <v>2016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73</v>
      </c>
    </row>
    <row r="169" s="2" customFormat="1" ht="16.5" customHeight="1">
      <c r="A169" s="39"/>
      <c r="B169" s="40"/>
      <c r="C169" s="228" t="s">
        <v>337</v>
      </c>
      <c r="D169" s="228" t="s">
        <v>243</v>
      </c>
      <c r="E169" s="229" t="s">
        <v>2017</v>
      </c>
      <c r="F169" s="230" t="s">
        <v>2018</v>
      </c>
      <c r="G169" s="231" t="s">
        <v>263</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73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340</v>
      </c>
    </row>
    <row r="170" s="2" customFormat="1">
      <c r="A170" s="39"/>
      <c r="B170" s="40"/>
      <c r="C170" s="41"/>
      <c r="D170" s="242" t="s">
        <v>248</v>
      </c>
      <c r="E170" s="41"/>
      <c r="F170" s="243" t="s">
        <v>2018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73</v>
      </c>
    </row>
    <row r="171" s="2" customFormat="1" ht="16.5" customHeight="1">
      <c r="A171" s="39"/>
      <c r="B171" s="40"/>
      <c r="C171" s="228" t="s">
        <v>296</v>
      </c>
      <c r="D171" s="228" t="s">
        <v>243</v>
      </c>
      <c r="E171" s="229" t="s">
        <v>1747</v>
      </c>
      <c r="F171" s="230" t="s">
        <v>1748</v>
      </c>
      <c r="G171" s="231" t="s">
        <v>263</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73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343</v>
      </c>
    </row>
    <row r="172" s="2" customFormat="1">
      <c r="A172" s="39"/>
      <c r="B172" s="40"/>
      <c r="C172" s="41"/>
      <c r="D172" s="242" t="s">
        <v>248</v>
      </c>
      <c r="E172" s="41"/>
      <c r="F172" s="243" t="s">
        <v>1748</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73</v>
      </c>
    </row>
    <row r="173" s="2" customFormat="1" ht="24.15" customHeight="1">
      <c r="A173" s="39"/>
      <c r="B173" s="40"/>
      <c r="C173" s="228" t="s">
        <v>344</v>
      </c>
      <c r="D173" s="228" t="s">
        <v>243</v>
      </c>
      <c r="E173" s="229" t="s">
        <v>1955</v>
      </c>
      <c r="F173" s="230" t="s">
        <v>1956</v>
      </c>
      <c r="G173" s="231" t="s">
        <v>263</v>
      </c>
      <c r="H173" s="232">
        <v>2</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73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347</v>
      </c>
    </row>
    <row r="174" s="2" customFormat="1">
      <c r="A174" s="39"/>
      <c r="B174" s="40"/>
      <c r="C174" s="41"/>
      <c r="D174" s="242" t="s">
        <v>248</v>
      </c>
      <c r="E174" s="41"/>
      <c r="F174" s="243" t="s">
        <v>1956</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73</v>
      </c>
    </row>
    <row r="175" s="2" customFormat="1" ht="24.15" customHeight="1">
      <c r="A175" s="39"/>
      <c r="B175" s="40"/>
      <c r="C175" s="228" t="s">
        <v>299</v>
      </c>
      <c r="D175" s="228" t="s">
        <v>243</v>
      </c>
      <c r="E175" s="229" t="s">
        <v>1965</v>
      </c>
      <c r="F175" s="230" t="s">
        <v>1966</v>
      </c>
      <c r="G175" s="231" t="s">
        <v>267</v>
      </c>
      <c r="H175" s="232">
        <v>15</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73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350</v>
      </c>
    </row>
    <row r="176" s="2" customFormat="1">
      <c r="A176" s="39"/>
      <c r="B176" s="40"/>
      <c r="C176" s="41"/>
      <c r="D176" s="242" t="s">
        <v>248</v>
      </c>
      <c r="E176" s="41"/>
      <c r="F176" s="243" t="s">
        <v>1966</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73</v>
      </c>
    </row>
    <row r="177" s="2" customFormat="1" ht="16.5" customHeight="1">
      <c r="A177" s="39"/>
      <c r="B177" s="40"/>
      <c r="C177" s="228" t="s">
        <v>351</v>
      </c>
      <c r="D177" s="228" t="s">
        <v>243</v>
      </c>
      <c r="E177" s="229" t="s">
        <v>1722</v>
      </c>
      <c r="F177" s="230" t="s">
        <v>1723</v>
      </c>
      <c r="G177" s="231" t="s">
        <v>263</v>
      </c>
      <c r="H177" s="232">
        <v>1</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247</v>
      </c>
      <c r="AT177" s="240" t="s">
        <v>243</v>
      </c>
      <c r="AU177" s="240" t="s">
        <v>73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354</v>
      </c>
    </row>
    <row r="178" s="2" customFormat="1">
      <c r="A178" s="39"/>
      <c r="B178" s="40"/>
      <c r="C178" s="41"/>
      <c r="D178" s="242" t="s">
        <v>248</v>
      </c>
      <c r="E178" s="41"/>
      <c r="F178" s="243" t="s">
        <v>1723</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73</v>
      </c>
    </row>
    <row r="179" s="2" customFormat="1" ht="16.5" customHeight="1">
      <c r="A179" s="39"/>
      <c r="B179" s="40"/>
      <c r="C179" s="228" t="s">
        <v>302</v>
      </c>
      <c r="D179" s="228" t="s">
        <v>243</v>
      </c>
      <c r="E179" s="229" t="s">
        <v>1722</v>
      </c>
      <c r="F179" s="230" t="s">
        <v>1723</v>
      </c>
      <c r="G179" s="231" t="s">
        <v>263</v>
      </c>
      <c r="H179" s="232">
        <v>2</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73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357</v>
      </c>
    </row>
    <row r="180" s="2" customFormat="1">
      <c r="A180" s="39"/>
      <c r="B180" s="40"/>
      <c r="C180" s="41"/>
      <c r="D180" s="242" t="s">
        <v>248</v>
      </c>
      <c r="E180" s="41"/>
      <c r="F180" s="243" t="s">
        <v>1723</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73</v>
      </c>
    </row>
    <row r="181" s="2" customFormat="1" ht="16.5" customHeight="1">
      <c r="A181" s="39"/>
      <c r="B181" s="40"/>
      <c r="C181" s="228" t="s">
        <v>358</v>
      </c>
      <c r="D181" s="228" t="s">
        <v>243</v>
      </c>
      <c r="E181" s="229" t="s">
        <v>1724</v>
      </c>
      <c r="F181" s="230" t="s">
        <v>1725</v>
      </c>
      <c r="G181" s="231" t="s">
        <v>263</v>
      </c>
      <c r="H181" s="232">
        <v>2</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73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361</v>
      </c>
    </row>
    <row r="182" s="2" customFormat="1">
      <c r="A182" s="39"/>
      <c r="B182" s="40"/>
      <c r="C182" s="41"/>
      <c r="D182" s="242" t="s">
        <v>248</v>
      </c>
      <c r="E182" s="41"/>
      <c r="F182" s="243" t="s">
        <v>1725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73</v>
      </c>
    </row>
    <row r="183" s="2" customFormat="1" ht="24.15" customHeight="1">
      <c r="A183" s="39"/>
      <c r="B183" s="40"/>
      <c r="C183" s="228" t="s">
        <v>306</v>
      </c>
      <c r="D183" s="228" t="s">
        <v>243</v>
      </c>
      <c r="E183" s="229" t="s">
        <v>1967</v>
      </c>
      <c r="F183" s="230" t="s">
        <v>1968</v>
      </c>
      <c r="G183" s="231" t="s">
        <v>267</v>
      </c>
      <c r="H183" s="232">
        <v>15</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73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364</v>
      </c>
    </row>
    <row r="184" s="2" customFormat="1">
      <c r="A184" s="39"/>
      <c r="B184" s="40"/>
      <c r="C184" s="41"/>
      <c r="D184" s="242" t="s">
        <v>248</v>
      </c>
      <c r="E184" s="41"/>
      <c r="F184" s="243" t="s">
        <v>1968</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73</v>
      </c>
    </row>
    <row r="185" s="2" customFormat="1" ht="24.15" customHeight="1">
      <c r="A185" s="39"/>
      <c r="B185" s="40"/>
      <c r="C185" s="228" t="s">
        <v>365</v>
      </c>
      <c r="D185" s="228" t="s">
        <v>243</v>
      </c>
      <c r="E185" s="229" t="s">
        <v>1969</v>
      </c>
      <c r="F185" s="230" t="s">
        <v>1970</v>
      </c>
      <c r="G185" s="231" t="s">
        <v>263</v>
      </c>
      <c r="H185" s="232">
        <v>20</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73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368</v>
      </c>
    </row>
    <row r="186" s="2" customFormat="1">
      <c r="A186" s="39"/>
      <c r="B186" s="40"/>
      <c r="C186" s="41"/>
      <c r="D186" s="242" t="s">
        <v>248</v>
      </c>
      <c r="E186" s="41"/>
      <c r="F186" s="243" t="s">
        <v>1970</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73</v>
      </c>
    </row>
    <row r="187" s="2" customFormat="1" ht="24.15" customHeight="1">
      <c r="A187" s="39"/>
      <c r="B187" s="40"/>
      <c r="C187" s="228" t="s">
        <v>309</v>
      </c>
      <c r="D187" s="228" t="s">
        <v>243</v>
      </c>
      <c r="E187" s="229" t="s">
        <v>1971</v>
      </c>
      <c r="F187" s="230" t="s">
        <v>1972</v>
      </c>
      <c r="G187" s="231" t="s">
        <v>263</v>
      </c>
      <c r="H187" s="232">
        <v>20</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73</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371</v>
      </c>
    </row>
    <row r="188" s="2" customFormat="1">
      <c r="A188" s="39"/>
      <c r="B188" s="40"/>
      <c r="C188" s="41"/>
      <c r="D188" s="242" t="s">
        <v>248</v>
      </c>
      <c r="E188" s="41"/>
      <c r="F188" s="243" t="s">
        <v>1972</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73</v>
      </c>
    </row>
    <row r="189" s="2" customFormat="1" ht="24.15" customHeight="1">
      <c r="A189" s="39"/>
      <c r="B189" s="40"/>
      <c r="C189" s="228" t="s">
        <v>372</v>
      </c>
      <c r="D189" s="228" t="s">
        <v>243</v>
      </c>
      <c r="E189" s="229" t="s">
        <v>1973</v>
      </c>
      <c r="F189" s="230" t="s">
        <v>1974</v>
      </c>
      <c r="G189" s="231" t="s">
        <v>263</v>
      </c>
      <c r="H189" s="232">
        <v>20</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73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375</v>
      </c>
    </row>
    <row r="190" s="2" customFormat="1">
      <c r="A190" s="39"/>
      <c r="B190" s="40"/>
      <c r="C190" s="41"/>
      <c r="D190" s="242" t="s">
        <v>248</v>
      </c>
      <c r="E190" s="41"/>
      <c r="F190" s="243" t="s">
        <v>1974</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73</v>
      </c>
    </row>
    <row r="191" s="2" customFormat="1" ht="24.15" customHeight="1">
      <c r="A191" s="39"/>
      <c r="B191" s="40"/>
      <c r="C191" s="228" t="s">
        <v>313</v>
      </c>
      <c r="D191" s="228" t="s">
        <v>243</v>
      </c>
      <c r="E191" s="229" t="s">
        <v>1975</v>
      </c>
      <c r="F191" s="230" t="s">
        <v>1976</v>
      </c>
      <c r="G191" s="231" t="s">
        <v>263</v>
      </c>
      <c r="H191" s="232">
        <v>20</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247</v>
      </c>
      <c r="AT191" s="240" t="s">
        <v>243</v>
      </c>
      <c r="AU191" s="240" t="s">
        <v>73</v>
      </c>
      <c r="AY191" s="18" t="s">
        <v>241</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247</v>
      </c>
      <c r="BM191" s="240" t="s">
        <v>378</v>
      </c>
    </row>
    <row r="192" s="2" customFormat="1">
      <c r="A192" s="39"/>
      <c r="B192" s="40"/>
      <c r="C192" s="41"/>
      <c r="D192" s="242" t="s">
        <v>248</v>
      </c>
      <c r="E192" s="41"/>
      <c r="F192" s="243" t="s">
        <v>1976</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248</v>
      </c>
      <c r="AU192" s="18" t="s">
        <v>73</v>
      </c>
    </row>
    <row r="193" s="2" customFormat="1" ht="16.5" customHeight="1">
      <c r="A193" s="39"/>
      <c r="B193" s="40"/>
      <c r="C193" s="228" t="s">
        <v>379</v>
      </c>
      <c r="D193" s="228" t="s">
        <v>243</v>
      </c>
      <c r="E193" s="229" t="s">
        <v>2019</v>
      </c>
      <c r="F193" s="230" t="s">
        <v>2020</v>
      </c>
      <c r="G193" s="231" t="s">
        <v>263</v>
      </c>
      <c r="H193" s="232">
        <v>3</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73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382</v>
      </c>
    </row>
    <row r="194" s="2" customFormat="1">
      <c r="A194" s="39"/>
      <c r="B194" s="40"/>
      <c r="C194" s="41"/>
      <c r="D194" s="242" t="s">
        <v>248</v>
      </c>
      <c r="E194" s="41"/>
      <c r="F194" s="243" t="s">
        <v>2020</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73</v>
      </c>
    </row>
    <row r="195" s="2" customFormat="1" ht="24.15" customHeight="1">
      <c r="A195" s="39"/>
      <c r="B195" s="40"/>
      <c r="C195" s="228" t="s">
        <v>316</v>
      </c>
      <c r="D195" s="228" t="s">
        <v>243</v>
      </c>
      <c r="E195" s="229" t="s">
        <v>2021</v>
      </c>
      <c r="F195" s="230" t="s">
        <v>2022</v>
      </c>
      <c r="G195" s="231" t="s">
        <v>263</v>
      </c>
      <c r="H195" s="232">
        <v>3</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247</v>
      </c>
      <c r="AT195" s="240" t="s">
        <v>243</v>
      </c>
      <c r="AU195" s="240" t="s">
        <v>73</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385</v>
      </c>
    </row>
    <row r="196" s="2" customFormat="1">
      <c r="A196" s="39"/>
      <c r="B196" s="40"/>
      <c r="C196" s="41"/>
      <c r="D196" s="242" t="s">
        <v>248</v>
      </c>
      <c r="E196" s="41"/>
      <c r="F196" s="243" t="s">
        <v>2022</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248</v>
      </c>
      <c r="AU196" s="18" t="s">
        <v>73</v>
      </c>
    </row>
    <row r="197" s="2" customFormat="1" ht="24.15" customHeight="1">
      <c r="A197" s="39"/>
      <c r="B197" s="40"/>
      <c r="C197" s="228" t="s">
        <v>386</v>
      </c>
      <c r="D197" s="228" t="s">
        <v>243</v>
      </c>
      <c r="E197" s="229" t="s">
        <v>2023</v>
      </c>
      <c r="F197" s="230" t="s">
        <v>2024</v>
      </c>
      <c r="G197" s="231" t="s">
        <v>263</v>
      </c>
      <c r="H197" s="232">
        <v>1</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247</v>
      </c>
      <c r="AT197" s="240" t="s">
        <v>243</v>
      </c>
      <c r="AU197" s="240" t="s">
        <v>73</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247</v>
      </c>
      <c r="BM197" s="240" t="s">
        <v>389</v>
      </c>
    </row>
    <row r="198" s="2" customFormat="1">
      <c r="A198" s="39"/>
      <c r="B198" s="40"/>
      <c r="C198" s="41"/>
      <c r="D198" s="242" t="s">
        <v>248</v>
      </c>
      <c r="E198" s="41"/>
      <c r="F198" s="243" t="s">
        <v>2024</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73</v>
      </c>
    </row>
    <row r="199" s="2" customFormat="1" ht="24.15" customHeight="1">
      <c r="A199" s="39"/>
      <c r="B199" s="40"/>
      <c r="C199" s="228" t="s">
        <v>319</v>
      </c>
      <c r="D199" s="228" t="s">
        <v>243</v>
      </c>
      <c r="E199" s="229" t="s">
        <v>2025</v>
      </c>
      <c r="F199" s="230" t="s">
        <v>2026</v>
      </c>
      <c r="G199" s="231" t="s">
        <v>263</v>
      </c>
      <c r="H199" s="232">
        <v>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247</v>
      </c>
      <c r="AT199" s="240" t="s">
        <v>243</v>
      </c>
      <c r="AU199" s="240" t="s">
        <v>73</v>
      </c>
      <c r="AY199" s="18" t="s">
        <v>241</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247</v>
      </c>
      <c r="BM199" s="240" t="s">
        <v>390</v>
      </c>
    </row>
    <row r="200" s="2" customFormat="1">
      <c r="A200" s="39"/>
      <c r="B200" s="40"/>
      <c r="C200" s="41"/>
      <c r="D200" s="242" t="s">
        <v>248</v>
      </c>
      <c r="E200" s="41"/>
      <c r="F200" s="243" t="s">
        <v>2026</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248</v>
      </c>
      <c r="AU200" s="18" t="s">
        <v>73</v>
      </c>
    </row>
    <row r="201" s="2" customFormat="1" ht="21.75" customHeight="1">
      <c r="A201" s="39"/>
      <c r="B201" s="40"/>
      <c r="C201" s="228" t="s">
        <v>391</v>
      </c>
      <c r="D201" s="228" t="s">
        <v>243</v>
      </c>
      <c r="E201" s="229" t="s">
        <v>2027</v>
      </c>
      <c r="F201" s="230" t="s">
        <v>2028</v>
      </c>
      <c r="G201" s="231" t="s">
        <v>263</v>
      </c>
      <c r="H201" s="232">
        <v>1</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247</v>
      </c>
      <c r="AT201" s="240" t="s">
        <v>243</v>
      </c>
      <c r="AU201" s="240" t="s">
        <v>73</v>
      </c>
      <c r="AY201" s="18" t="s">
        <v>241</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247</v>
      </c>
      <c r="BM201" s="240" t="s">
        <v>392</v>
      </c>
    </row>
    <row r="202" s="2" customFormat="1">
      <c r="A202" s="39"/>
      <c r="B202" s="40"/>
      <c r="C202" s="41"/>
      <c r="D202" s="242" t="s">
        <v>248</v>
      </c>
      <c r="E202" s="41"/>
      <c r="F202" s="243" t="s">
        <v>2028</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248</v>
      </c>
      <c r="AU202" s="18" t="s">
        <v>73</v>
      </c>
    </row>
    <row r="203" s="2" customFormat="1" ht="37.8" customHeight="1">
      <c r="A203" s="39"/>
      <c r="B203" s="40"/>
      <c r="C203" s="228" t="s">
        <v>322</v>
      </c>
      <c r="D203" s="228" t="s">
        <v>243</v>
      </c>
      <c r="E203" s="229" t="s">
        <v>2029</v>
      </c>
      <c r="F203" s="230" t="s">
        <v>2030</v>
      </c>
      <c r="G203" s="231" t="s">
        <v>263</v>
      </c>
      <c r="H203" s="232">
        <v>1</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247</v>
      </c>
      <c r="AT203" s="240" t="s">
        <v>243</v>
      </c>
      <c r="AU203" s="240" t="s">
        <v>73</v>
      </c>
      <c r="AY203" s="18" t="s">
        <v>241</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247</v>
      </c>
      <c r="BM203" s="240" t="s">
        <v>395</v>
      </c>
    </row>
    <row r="204" s="2" customFormat="1">
      <c r="A204" s="39"/>
      <c r="B204" s="40"/>
      <c r="C204" s="41"/>
      <c r="D204" s="242" t="s">
        <v>248</v>
      </c>
      <c r="E204" s="41"/>
      <c r="F204" s="243" t="s">
        <v>2030</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248</v>
      </c>
      <c r="AU204" s="18" t="s">
        <v>73</v>
      </c>
    </row>
    <row r="205" s="2" customFormat="1" ht="16.5" customHeight="1">
      <c r="A205" s="39"/>
      <c r="B205" s="40"/>
      <c r="C205" s="228" t="s">
        <v>396</v>
      </c>
      <c r="D205" s="228" t="s">
        <v>243</v>
      </c>
      <c r="E205" s="229" t="s">
        <v>2031</v>
      </c>
      <c r="F205" s="230" t="s">
        <v>2032</v>
      </c>
      <c r="G205" s="231" t="s">
        <v>538</v>
      </c>
      <c r="H205" s="232">
        <v>16</v>
      </c>
      <c r="I205" s="233"/>
      <c r="J205" s="234">
        <f>ROUND(I205*H205,2)</f>
        <v>0</v>
      </c>
      <c r="K205" s="235"/>
      <c r="L205" s="45"/>
      <c r="M205" s="236" t="s">
        <v>1</v>
      </c>
      <c r="N205" s="237" t="s">
        <v>38</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247</v>
      </c>
      <c r="AT205" s="240" t="s">
        <v>243</v>
      </c>
      <c r="AU205" s="240" t="s">
        <v>73</v>
      </c>
      <c r="AY205" s="18" t="s">
        <v>241</v>
      </c>
      <c r="BE205" s="241">
        <f>IF(N205="základní",J205,0)</f>
        <v>0</v>
      </c>
      <c r="BF205" s="241">
        <f>IF(N205="snížená",J205,0)</f>
        <v>0</v>
      </c>
      <c r="BG205" s="241">
        <f>IF(N205="zákl. přenesená",J205,0)</f>
        <v>0</v>
      </c>
      <c r="BH205" s="241">
        <f>IF(N205="sníž. přenesená",J205,0)</f>
        <v>0</v>
      </c>
      <c r="BI205" s="241">
        <f>IF(N205="nulová",J205,0)</f>
        <v>0</v>
      </c>
      <c r="BJ205" s="18" t="s">
        <v>81</v>
      </c>
      <c r="BK205" s="241">
        <f>ROUND(I205*H205,2)</f>
        <v>0</v>
      </c>
      <c r="BL205" s="18" t="s">
        <v>247</v>
      </c>
      <c r="BM205" s="240" t="s">
        <v>398</v>
      </c>
    </row>
    <row r="206" s="2" customFormat="1">
      <c r="A206" s="39"/>
      <c r="B206" s="40"/>
      <c r="C206" s="41"/>
      <c r="D206" s="242" t="s">
        <v>248</v>
      </c>
      <c r="E206" s="41"/>
      <c r="F206" s="243" t="s">
        <v>2032</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248</v>
      </c>
      <c r="AU206" s="18" t="s">
        <v>73</v>
      </c>
    </row>
    <row r="207" s="2" customFormat="1" ht="16.5" customHeight="1">
      <c r="A207" s="39"/>
      <c r="B207" s="40"/>
      <c r="C207" s="228" t="s">
        <v>326</v>
      </c>
      <c r="D207" s="228" t="s">
        <v>243</v>
      </c>
      <c r="E207" s="229" t="s">
        <v>2033</v>
      </c>
      <c r="F207" s="230" t="s">
        <v>2034</v>
      </c>
      <c r="G207" s="231" t="s">
        <v>538</v>
      </c>
      <c r="H207" s="232">
        <v>16</v>
      </c>
      <c r="I207" s="233"/>
      <c r="J207" s="234">
        <f>ROUND(I207*H207,2)</f>
        <v>0</v>
      </c>
      <c r="K207" s="235"/>
      <c r="L207" s="45"/>
      <c r="M207" s="236" t="s">
        <v>1</v>
      </c>
      <c r="N207" s="23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247</v>
      </c>
      <c r="AT207" s="240" t="s">
        <v>243</v>
      </c>
      <c r="AU207" s="240" t="s">
        <v>73</v>
      </c>
      <c r="AY207" s="18" t="s">
        <v>241</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247</v>
      </c>
      <c r="BM207" s="240" t="s">
        <v>401</v>
      </c>
    </row>
    <row r="208" s="2" customFormat="1">
      <c r="A208" s="39"/>
      <c r="B208" s="40"/>
      <c r="C208" s="41"/>
      <c r="D208" s="242" t="s">
        <v>248</v>
      </c>
      <c r="E208" s="41"/>
      <c r="F208" s="243" t="s">
        <v>2034</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248</v>
      </c>
      <c r="AU208" s="18" t="s">
        <v>73</v>
      </c>
    </row>
    <row r="209" s="2" customFormat="1" ht="16.5" customHeight="1">
      <c r="A209" s="39"/>
      <c r="B209" s="40"/>
      <c r="C209" s="228" t="s">
        <v>402</v>
      </c>
      <c r="D209" s="228" t="s">
        <v>243</v>
      </c>
      <c r="E209" s="229" t="s">
        <v>1734</v>
      </c>
      <c r="F209" s="230" t="s">
        <v>1735</v>
      </c>
      <c r="G209" s="231" t="s">
        <v>1736</v>
      </c>
      <c r="H209" s="232">
        <v>2</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247</v>
      </c>
      <c r="AT209" s="240" t="s">
        <v>243</v>
      </c>
      <c r="AU209" s="240" t="s">
        <v>73</v>
      </c>
      <c r="AY209" s="18" t="s">
        <v>241</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247</v>
      </c>
      <c r="BM209" s="240" t="s">
        <v>405</v>
      </c>
    </row>
    <row r="210" s="2" customFormat="1">
      <c r="A210" s="39"/>
      <c r="B210" s="40"/>
      <c r="C210" s="41"/>
      <c r="D210" s="242" t="s">
        <v>248</v>
      </c>
      <c r="E210" s="41"/>
      <c r="F210" s="243" t="s">
        <v>1735</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248</v>
      </c>
      <c r="AU210" s="18" t="s">
        <v>73</v>
      </c>
    </row>
    <row r="211" s="2" customFormat="1" ht="24.15" customHeight="1">
      <c r="A211" s="39"/>
      <c r="B211" s="40"/>
      <c r="C211" s="228" t="s">
        <v>329</v>
      </c>
      <c r="D211" s="228" t="s">
        <v>243</v>
      </c>
      <c r="E211" s="229" t="s">
        <v>1737</v>
      </c>
      <c r="F211" s="230" t="s">
        <v>1738</v>
      </c>
      <c r="G211" s="231" t="s">
        <v>1739</v>
      </c>
      <c r="H211" s="232">
        <v>0.023</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247</v>
      </c>
      <c r="AT211" s="240" t="s">
        <v>243</v>
      </c>
      <c r="AU211" s="240" t="s">
        <v>73</v>
      </c>
      <c r="AY211" s="18" t="s">
        <v>241</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247</v>
      </c>
      <c r="BM211" s="240" t="s">
        <v>408</v>
      </c>
    </row>
    <row r="212" s="2" customFormat="1">
      <c r="A212" s="39"/>
      <c r="B212" s="40"/>
      <c r="C212" s="41"/>
      <c r="D212" s="242" t="s">
        <v>248</v>
      </c>
      <c r="E212" s="41"/>
      <c r="F212" s="243" t="s">
        <v>1738</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248</v>
      </c>
      <c r="AU212" s="18" t="s">
        <v>73</v>
      </c>
    </row>
    <row r="213" s="2" customFormat="1" ht="37.8" customHeight="1">
      <c r="A213" s="39"/>
      <c r="B213" s="40"/>
      <c r="C213" s="228" t="s">
        <v>409</v>
      </c>
      <c r="D213" s="228" t="s">
        <v>243</v>
      </c>
      <c r="E213" s="229" t="s">
        <v>1803</v>
      </c>
      <c r="F213" s="230" t="s">
        <v>1804</v>
      </c>
      <c r="G213" s="231" t="s">
        <v>1805</v>
      </c>
      <c r="H213" s="232">
        <v>0.10000000000000001</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247</v>
      </c>
      <c r="AT213" s="240" t="s">
        <v>243</v>
      </c>
      <c r="AU213" s="240" t="s">
        <v>73</v>
      </c>
      <c r="AY213" s="18" t="s">
        <v>241</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247</v>
      </c>
      <c r="BM213" s="240" t="s">
        <v>412</v>
      </c>
    </row>
    <row r="214" s="2" customFormat="1">
      <c r="A214" s="39"/>
      <c r="B214" s="40"/>
      <c r="C214" s="41"/>
      <c r="D214" s="242" t="s">
        <v>248</v>
      </c>
      <c r="E214" s="41"/>
      <c r="F214" s="243" t="s">
        <v>1804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248</v>
      </c>
      <c r="AU214" s="18" t="s">
        <v>73</v>
      </c>
    </row>
    <row r="215" s="14" customFormat="1">
      <c r="A215" s="14"/>
      <c r="B215" s="274"/>
      <c r="C215" s="275"/>
      <c r="D215" s="242" t="s">
        <v>1584</v>
      </c>
      <c r="E215" s="276" t="s">
        <v>1</v>
      </c>
      <c r="F215" s="277" t="s">
        <v>1806</v>
      </c>
      <c r="G215" s="275"/>
      <c r="H215" s="276" t="s">
        <v>1</v>
      </c>
      <c r="I215" s="278"/>
      <c r="J215" s="275"/>
      <c r="K215" s="275"/>
      <c r="L215" s="279"/>
      <c r="M215" s="280"/>
      <c r="N215" s="281"/>
      <c r="O215" s="281"/>
      <c r="P215" s="281"/>
      <c r="Q215" s="281"/>
      <c r="R215" s="281"/>
      <c r="S215" s="281"/>
      <c r="T215" s="282"/>
      <c r="U215" s="14"/>
      <c r="V215" s="14"/>
      <c r="W215" s="14"/>
      <c r="X215" s="14"/>
      <c r="Y215" s="14"/>
      <c r="Z215" s="14"/>
      <c r="AA215" s="14"/>
      <c r="AB215" s="14"/>
      <c r="AC215" s="14"/>
      <c r="AD215" s="14"/>
      <c r="AE215" s="14"/>
      <c r="AT215" s="283" t="s">
        <v>1584</v>
      </c>
      <c r="AU215" s="283" t="s">
        <v>73</v>
      </c>
      <c r="AV215" s="14" t="s">
        <v>81</v>
      </c>
      <c r="AW215" s="14" t="s">
        <v>30</v>
      </c>
      <c r="AX215" s="14" t="s">
        <v>73</v>
      </c>
      <c r="AY215" s="283" t="s">
        <v>241</v>
      </c>
    </row>
    <row r="216" s="13" customFormat="1">
      <c r="A216" s="13"/>
      <c r="B216" s="263"/>
      <c r="C216" s="264"/>
      <c r="D216" s="242" t="s">
        <v>1584</v>
      </c>
      <c r="E216" s="265" t="s">
        <v>1</v>
      </c>
      <c r="F216" s="266" t="s">
        <v>1810</v>
      </c>
      <c r="G216" s="264"/>
      <c r="H216" s="267">
        <v>0.10000000000000001</v>
      </c>
      <c r="I216" s="268"/>
      <c r="J216" s="264"/>
      <c r="K216" s="264"/>
      <c r="L216" s="269"/>
      <c r="M216" s="270"/>
      <c r="N216" s="271"/>
      <c r="O216" s="271"/>
      <c r="P216" s="271"/>
      <c r="Q216" s="271"/>
      <c r="R216" s="271"/>
      <c r="S216" s="271"/>
      <c r="T216" s="272"/>
      <c r="U216" s="13"/>
      <c r="V216" s="13"/>
      <c r="W216" s="13"/>
      <c r="X216" s="13"/>
      <c r="Y216" s="13"/>
      <c r="Z216" s="13"/>
      <c r="AA216" s="13"/>
      <c r="AB216" s="13"/>
      <c r="AC216" s="13"/>
      <c r="AD216" s="13"/>
      <c r="AE216" s="13"/>
      <c r="AT216" s="273" t="s">
        <v>1584</v>
      </c>
      <c r="AU216" s="273" t="s">
        <v>73</v>
      </c>
      <c r="AV216" s="13" t="s">
        <v>83</v>
      </c>
      <c r="AW216" s="13" t="s">
        <v>30</v>
      </c>
      <c r="AX216" s="13" t="s">
        <v>81</v>
      </c>
      <c r="AY216" s="273" t="s">
        <v>241</v>
      </c>
    </row>
    <row r="217" s="2" customFormat="1" ht="49.05" customHeight="1">
      <c r="A217" s="39"/>
      <c r="B217" s="40"/>
      <c r="C217" s="228" t="s">
        <v>333</v>
      </c>
      <c r="D217" s="228" t="s">
        <v>243</v>
      </c>
      <c r="E217" s="229" t="s">
        <v>1811</v>
      </c>
      <c r="F217" s="230" t="s">
        <v>1812</v>
      </c>
      <c r="G217" s="231" t="s">
        <v>1805</v>
      </c>
      <c r="H217" s="232">
        <v>0.01</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247</v>
      </c>
      <c r="AT217" s="240" t="s">
        <v>243</v>
      </c>
      <c r="AU217" s="240" t="s">
        <v>73</v>
      </c>
      <c r="AY217" s="18" t="s">
        <v>241</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247</v>
      </c>
      <c r="BM217" s="240" t="s">
        <v>415</v>
      </c>
    </row>
    <row r="218" s="2" customFormat="1">
      <c r="A218" s="39"/>
      <c r="B218" s="40"/>
      <c r="C218" s="41"/>
      <c r="D218" s="242" t="s">
        <v>248</v>
      </c>
      <c r="E218" s="41"/>
      <c r="F218" s="243" t="s">
        <v>1812</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248</v>
      </c>
      <c r="AU218" s="18" t="s">
        <v>73</v>
      </c>
    </row>
    <row r="219" s="14" customFormat="1">
      <c r="A219" s="14"/>
      <c r="B219" s="274"/>
      <c r="C219" s="275"/>
      <c r="D219" s="242" t="s">
        <v>1584</v>
      </c>
      <c r="E219" s="276" t="s">
        <v>1</v>
      </c>
      <c r="F219" s="277" t="s">
        <v>1806</v>
      </c>
      <c r="G219" s="275"/>
      <c r="H219" s="276" t="s">
        <v>1</v>
      </c>
      <c r="I219" s="278"/>
      <c r="J219" s="275"/>
      <c r="K219" s="275"/>
      <c r="L219" s="279"/>
      <c r="M219" s="280"/>
      <c r="N219" s="281"/>
      <c r="O219" s="281"/>
      <c r="P219" s="281"/>
      <c r="Q219" s="281"/>
      <c r="R219" s="281"/>
      <c r="S219" s="281"/>
      <c r="T219" s="282"/>
      <c r="U219" s="14"/>
      <c r="V219" s="14"/>
      <c r="W219" s="14"/>
      <c r="X219" s="14"/>
      <c r="Y219" s="14"/>
      <c r="Z219" s="14"/>
      <c r="AA219" s="14"/>
      <c r="AB219" s="14"/>
      <c r="AC219" s="14"/>
      <c r="AD219" s="14"/>
      <c r="AE219" s="14"/>
      <c r="AT219" s="283" t="s">
        <v>1584</v>
      </c>
      <c r="AU219" s="283" t="s">
        <v>73</v>
      </c>
      <c r="AV219" s="14" t="s">
        <v>81</v>
      </c>
      <c r="AW219" s="14" t="s">
        <v>30</v>
      </c>
      <c r="AX219" s="14" t="s">
        <v>73</v>
      </c>
      <c r="AY219" s="283" t="s">
        <v>241</v>
      </c>
    </row>
    <row r="220" s="13" customFormat="1">
      <c r="A220" s="13"/>
      <c r="B220" s="263"/>
      <c r="C220" s="264"/>
      <c r="D220" s="242" t="s">
        <v>1584</v>
      </c>
      <c r="E220" s="265" t="s">
        <v>1</v>
      </c>
      <c r="F220" s="266" t="s">
        <v>6</v>
      </c>
      <c r="G220" s="264"/>
      <c r="H220" s="267">
        <v>0.01</v>
      </c>
      <c r="I220" s="268"/>
      <c r="J220" s="264"/>
      <c r="K220" s="264"/>
      <c r="L220" s="269"/>
      <c r="M220" s="270"/>
      <c r="N220" s="271"/>
      <c r="O220" s="271"/>
      <c r="P220" s="271"/>
      <c r="Q220" s="271"/>
      <c r="R220" s="271"/>
      <c r="S220" s="271"/>
      <c r="T220" s="272"/>
      <c r="U220" s="13"/>
      <c r="V220" s="13"/>
      <c r="W220" s="13"/>
      <c r="X220" s="13"/>
      <c r="Y220" s="13"/>
      <c r="Z220" s="13"/>
      <c r="AA220" s="13"/>
      <c r="AB220" s="13"/>
      <c r="AC220" s="13"/>
      <c r="AD220" s="13"/>
      <c r="AE220" s="13"/>
      <c r="AT220" s="273" t="s">
        <v>1584</v>
      </c>
      <c r="AU220" s="273" t="s">
        <v>73</v>
      </c>
      <c r="AV220" s="13" t="s">
        <v>83</v>
      </c>
      <c r="AW220" s="13" t="s">
        <v>30</v>
      </c>
      <c r="AX220" s="13" t="s">
        <v>81</v>
      </c>
      <c r="AY220" s="273" t="s">
        <v>241</v>
      </c>
    </row>
    <row r="221" s="2" customFormat="1" ht="37.8" customHeight="1">
      <c r="A221" s="39"/>
      <c r="B221" s="40"/>
      <c r="C221" s="228" t="s">
        <v>416</v>
      </c>
      <c r="D221" s="228" t="s">
        <v>243</v>
      </c>
      <c r="E221" s="229" t="s">
        <v>1814</v>
      </c>
      <c r="F221" s="230" t="s">
        <v>1815</v>
      </c>
      <c r="G221" s="231" t="s">
        <v>1805</v>
      </c>
      <c r="H221" s="232">
        <v>0.01</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247</v>
      </c>
      <c r="AT221" s="240" t="s">
        <v>243</v>
      </c>
      <c r="AU221" s="240" t="s">
        <v>73</v>
      </c>
      <c r="AY221" s="18" t="s">
        <v>241</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247</v>
      </c>
      <c r="BM221" s="240" t="s">
        <v>419</v>
      </c>
    </row>
    <row r="222" s="2" customFormat="1">
      <c r="A222" s="39"/>
      <c r="B222" s="40"/>
      <c r="C222" s="41"/>
      <c r="D222" s="242" t="s">
        <v>248</v>
      </c>
      <c r="E222" s="41"/>
      <c r="F222" s="243" t="s">
        <v>1815</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248</v>
      </c>
      <c r="AU222" s="18" t="s">
        <v>73</v>
      </c>
    </row>
    <row r="223" s="14" customFormat="1">
      <c r="A223" s="14"/>
      <c r="B223" s="274"/>
      <c r="C223" s="275"/>
      <c r="D223" s="242" t="s">
        <v>1584</v>
      </c>
      <c r="E223" s="276" t="s">
        <v>1</v>
      </c>
      <c r="F223" s="277" t="s">
        <v>1806</v>
      </c>
      <c r="G223" s="275"/>
      <c r="H223" s="276" t="s">
        <v>1</v>
      </c>
      <c r="I223" s="278"/>
      <c r="J223" s="275"/>
      <c r="K223" s="275"/>
      <c r="L223" s="279"/>
      <c r="M223" s="280"/>
      <c r="N223" s="281"/>
      <c r="O223" s="281"/>
      <c r="P223" s="281"/>
      <c r="Q223" s="281"/>
      <c r="R223" s="281"/>
      <c r="S223" s="281"/>
      <c r="T223" s="282"/>
      <c r="U223" s="14"/>
      <c r="V223" s="14"/>
      <c r="W223" s="14"/>
      <c r="X223" s="14"/>
      <c r="Y223" s="14"/>
      <c r="Z223" s="14"/>
      <c r="AA223" s="14"/>
      <c r="AB223" s="14"/>
      <c r="AC223" s="14"/>
      <c r="AD223" s="14"/>
      <c r="AE223" s="14"/>
      <c r="AT223" s="283" t="s">
        <v>1584</v>
      </c>
      <c r="AU223" s="283" t="s">
        <v>73</v>
      </c>
      <c r="AV223" s="14" t="s">
        <v>81</v>
      </c>
      <c r="AW223" s="14" t="s">
        <v>30</v>
      </c>
      <c r="AX223" s="14" t="s">
        <v>73</v>
      </c>
      <c r="AY223" s="283" t="s">
        <v>241</v>
      </c>
    </row>
    <row r="224" s="13" customFormat="1">
      <c r="A224" s="13"/>
      <c r="B224" s="263"/>
      <c r="C224" s="264"/>
      <c r="D224" s="242" t="s">
        <v>1584</v>
      </c>
      <c r="E224" s="265" t="s">
        <v>1</v>
      </c>
      <c r="F224" s="266" t="s">
        <v>6</v>
      </c>
      <c r="G224" s="264"/>
      <c r="H224" s="267">
        <v>0.01</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1584</v>
      </c>
      <c r="AU224" s="273" t="s">
        <v>73</v>
      </c>
      <c r="AV224" s="13" t="s">
        <v>83</v>
      </c>
      <c r="AW224" s="13" t="s">
        <v>30</v>
      </c>
      <c r="AX224" s="13" t="s">
        <v>81</v>
      </c>
      <c r="AY224" s="273" t="s">
        <v>241</v>
      </c>
    </row>
    <row r="225" s="2" customFormat="1" ht="37.8" customHeight="1">
      <c r="A225" s="39"/>
      <c r="B225" s="40"/>
      <c r="C225" s="228" t="s">
        <v>336</v>
      </c>
      <c r="D225" s="228" t="s">
        <v>243</v>
      </c>
      <c r="E225" s="229" t="s">
        <v>1816</v>
      </c>
      <c r="F225" s="230" t="s">
        <v>1817</v>
      </c>
      <c r="G225" s="231" t="s">
        <v>1805</v>
      </c>
      <c r="H225" s="232">
        <v>0.01</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247</v>
      </c>
      <c r="AT225" s="240" t="s">
        <v>243</v>
      </c>
      <c r="AU225" s="240" t="s">
        <v>73</v>
      </c>
      <c r="AY225" s="18" t="s">
        <v>241</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247</v>
      </c>
      <c r="BM225" s="240" t="s">
        <v>422</v>
      </c>
    </row>
    <row r="226" s="2" customFormat="1">
      <c r="A226" s="39"/>
      <c r="B226" s="40"/>
      <c r="C226" s="41"/>
      <c r="D226" s="242" t="s">
        <v>248</v>
      </c>
      <c r="E226" s="41"/>
      <c r="F226" s="243" t="s">
        <v>1817</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248</v>
      </c>
      <c r="AU226" s="18" t="s">
        <v>73</v>
      </c>
    </row>
    <row r="227" s="14" customFormat="1">
      <c r="A227" s="14"/>
      <c r="B227" s="274"/>
      <c r="C227" s="275"/>
      <c r="D227" s="242" t="s">
        <v>1584</v>
      </c>
      <c r="E227" s="276" t="s">
        <v>1</v>
      </c>
      <c r="F227" s="277" t="s">
        <v>1806</v>
      </c>
      <c r="G227" s="275"/>
      <c r="H227" s="276" t="s">
        <v>1</v>
      </c>
      <c r="I227" s="278"/>
      <c r="J227" s="275"/>
      <c r="K227" s="275"/>
      <c r="L227" s="279"/>
      <c r="M227" s="280"/>
      <c r="N227" s="281"/>
      <c r="O227" s="281"/>
      <c r="P227" s="281"/>
      <c r="Q227" s="281"/>
      <c r="R227" s="281"/>
      <c r="S227" s="281"/>
      <c r="T227" s="282"/>
      <c r="U227" s="14"/>
      <c r="V227" s="14"/>
      <c r="W227" s="14"/>
      <c r="X227" s="14"/>
      <c r="Y227" s="14"/>
      <c r="Z227" s="14"/>
      <c r="AA227" s="14"/>
      <c r="AB227" s="14"/>
      <c r="AC227" s="14"/>
      <c r="AD227" s="14"/>
      <c r="AE227" s="14"/>
      <c r="AT227" s="283" t="s">
        <v>1584</v>
      </c>
      <c r="AU227" s="283" t="s">
        <v>73</v>
      </c>
      <c r="AV227" s="14" t="s">
        <v>81</v>
      </c>
      <c r="AW227" s="14" t="s">
        <v>30</v>
      </c>
      <c r="AX227" s="14" t="s">
        <v>73</v>
      </c>
      <c r="AY227" s="283" t="s">
        <v>241</v>
      </c>
    </row>
    <row r="228" s="13" customFormat="1">
      <c r="A228" s="13"/>
      <c r="B228" s="263"/>
      <c r="C228" s="264"/>
      <c r="D228" s="242" t="s">
        <v>1584</v>
      </c>
      <c r="E228" s="265" t="s">
        <v>1</v>
      </c>
      <c r="F228" s="266" t="s">
        <v>6</v>
      </c>
      <c r="G228" s="264"/>
      <c r="H228" s="267">
        <v>0.01</v>
      </c>
      <c r="I228" s="268"/>
      <c r="J228" s="264"/>
      <c r="K228" s="264"/>
      <c r="L228" s="269"/>
      <c r="M228" s="284"/>
      <c r="N228" s="285"/>
      <c r="O228" s="285"/>
      <c r="P228" s="285"/>
      <c r="Q228" s="285"/>
      <c r="R228" s="285"/>
      <c r="S228" s="285"/>
      <c r="T228" s="286"/>
      <c r="U228" s="13"/>
      <c r="V228" s="13"/>
      <c r="W228" s="13"/>
      <c r="X228" s="13"/>
      <c r="Y228" s="13"/>
      <c r="Z228" s="13"/>
      <c r="AA228" s="13"/>
      <c r="AB228" s="13"/>
      <c r="AC228" s="13"/>
      <c r="AD228" s="13"/>
      <c r="AE228" s="13"/>
      <c r="AT228" s="273" t="s">
        <v>1584</v>
      </c>
      <c r="AU228" s="273" t="s">
        <v>73</v>
      </c>
      <c r="AV228" s="13" t="s">
        <v>83</v>
      </c>
      <c r="AW228" s="13" t="s">
        <v>30</v>
      </c>
      <c r="AX228" s="13" t="s">
        <v>81</v>
      </c>
      <c r="AY228" s="273" t="s">
        <v>241</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rXNdJUIbXrsttS/gydrS9xUTDzpfzVRfxNrVhR0DQJGdQ4TOPS/aSnJUVE8QELKgjYmqb2e945GdPai238luEw==" hashValue="i2+qE9S0IPgVryeCDd2SKvrbun1bLAGGc9m+r4TEfYEtu1ap5W/yzX9o+pkQHfAAIsIBV3kthlFkEl9PeIE1UA==" algorithmName="SHA-512" password="CC35"/>
  <autoFilter ref="C115:K228"/>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2035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ROUND((SUM(BE119:BE436)),  2)</f>
        <v>0</v>
      </c>
      <c r="G33" s="39"/>
      <c r="H33" s="39"/>
      <c r="I33" s="165">
        <v>0.20999999999999999</v>
      </c>
      <c r="J33" s="164">
        <f>ROUND(((SUM(BE119:BE436))*I33),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ROUND((SUM(BF119:BF436)),  2)</f>
        <v>0</v>
      </c>
      <c r="G34" s="39"/>
      <c r="H34" s="39"/>
      <c r="I34" s="165">
        <v>0.14999999999999999</v>
      </c>
      <c r="J34" s="164">
        <f>ROUND(((SUM(BF119:BF436))*I34),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ROUND((SUM(BG119:BG436)),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ROUND((SUM(BH119:BH436)),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ROUND((SUM(BI119:BI436)),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10-01 - Liberec – Mníšek u L., železniční svršek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J303</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10-01 - Liberec – Mníšek u L., železniční svršek</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P120+P303</f>
        <v>0</v>
      </c>
      <c r="Q119" s="105"/>
      <c r="R119" s="209">
        <f>R120+R303</f>
        <v>5049.6052820000014</v>
      </c>
      <c r="S119" s="105"/>
      <c r="T119" s="210">
        <f>T120+T303</f>
        <v>0</v>
      </c>
      <c r="U119" s="39"/>
      <c r="V119" s="39"/>
      <c r="W119" s="39"/>
      <c r="X119" s="39"/>
      <c r="Y119" s="39"/>
      <c r="Z119" s="39"/>
      <c r="AA119" s="39"/>
      <c r="AB119" s="39"/>
      <c r="AC119" s="39"/>
      <c r="AD119" s="39"/>
      <c r="AE119" s="39"/>
      <c r="AT119" s="18" t="s">
        <v>72</v>
      </c>
      <c r="AU119" s="18" t="s">
        <v>212</v>
      </c>
      <c r="BK119" s="211">
        <f>BK120+BK303</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5049.6052820000014</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SUM(P122:P302)</f>
        <v>0</v>
      </c>
      <c r="Q121" s="220"/>
      <c r="R121" s="221">
        <f>SUM(R122:R302)</f>
        <v>5049.6052820000014</v>
      </c>
      <c r="S121" s="220"/>
      <c r="T121" s="222">
        <f>SUM(T122:T302)</f>
        <v>0</v>
      </c>
      <c r="U121" s="12"/>
      <c r="V121" s="12"/>
      <c r="W121" s="12"/>
      <c r="X121" s="12"/>
      <c r="Y121" s="12"/>
      <c r="Z121" s="12"/>
      <c r="AA121" s="12"/>
      <c r="AB121" s="12"/>
      <c r="AC121" s="12"/>
      <c r="AD121" s="12"/>
      <c r="AE121" s="12"/>
      <c r="AR121" s="223" t="s">
        <v>81</v>
      </c>
      <c r="AT121" s="224" t="s">
        <v>72</v>
      </c>
      <c r="AU121" s="224" t="s">
        <v>81</v>
      </c>
      <c r="AY121" s="223" t="s">
        <v>241</v>
      </c>
      <c r="BK121" s="225">
        <f>SUM(BK122:BK302)</f>
        <v>0</v>
      </c>
    </row>
    <row r="122" s="2" customFormat="1" ht="24.15" customHeight="1">
      <c r="A122" s="39"/>
      <c r="B122" s="40"/>
      <c r="C122" s="228" t="s">
        <v>81</v>
      </c>
      <c r="D122" s="228" t="s">
        <v>243</v>
      </c>
      <c r="E122" s="229" t="s">
        <v>2038</v>
      </c>
      <c r="F122" s="230" t="s">
        <v>2039</v>
      </c>
      <c r="G122" s="231" t="s">
        <v>246</v>
      </c>
      <c r="H122" s="232">
        <v>120.563</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2040</v>
      </c>
    </row>
    <row r="123" s="2" customFormat="1">
      <c r="A123" s="39"/>
      <c r="B123" s="40"/>
      <c r="C123" s="41"/>
      <c r="D123" s="242" t="s">
        <v>248</v>
      </c>
      <c r="E123" s="41"/>
      <c r="F123" s="243" t="s">
        <v>2041</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14" customFormat="1">
      <c r="A124" s="14"/>
      <c r="B124" s="274"/>
      <c r="C124" s="275"/>
      <c r="D124" s="242" t="s">
        <v>1584</v>
      </c>
      <c r="E124" s="276" t="s">
        <v>1</v>
      </c>
      <c r="F124" s="277" t="s">
        <v>2042</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1584</v>
      </c>
      <c r="AU124" s="283" t="s">
        <v>83</v>
      </c>
      <c r="AV124" s="14" t="s">
        <v>81</v>
      </c>
      <c r="AW124" s="14" t="s">
        <v>30</v>
      </c>
      <c r="AX124" s="14" t="s">
        <v>73</v>
      </c>
      <c r="AY124" s="283" t="s">
        <v>241</v>
      </c>
    </row>
    <row r="125" s="13" customFormat="1">
      <c r="A125" s="13"/>
      <c r="B125" s="263"/>
      <c r="C125" s="264"/>
      <c r="D125" s="242" t="s">
        <v>1584</v>
      </c>
      <c r="E125" s="265" t="s">
        <v>1</v>
      </c>
      <c r="F125" s="266" t="s">
        <v>2043</v>
      </c>
      <c r="G125" s="264"/>
      <c r="H125" s="267">
        <v>120.563</v>
      </c>
      <c r="I125" s="268"/>
      <c r="J125" s="264"/>
      <c r="K125" s="264"/>
      <c r="L125" s="269"/>
      <c r="M125" s="270"/>
      <c r="N125" s="271"/>
      <c r="O125" s="271"/>
      <c r="P125" s="271"/>
      <c r="Q125" s="271"/>
      <c r="R125" s="271"/>
      <c r="S125" s="271"/>
      <c r="T125" s="272"/>
      <c r="U125" s="13"/>
      <c r="V125" s="13"/>
      <c r="W125" s="13"/>
      <c r="X125" s="13"/>
      <c r="Y125" s="13"/>
      <c r="Z125" s="13"/>
      <c r="AA125" s="13"/>
      <c r="AB125" s="13"/>
      <c r="AC125" s="13"/>
      <c r="AD125" s="13"/>
      <c r="AE125" s="13"/>
      <c r="AT125" s="273" t="s">
        <v>1584</v>
      </c>
      <c r="AU125" s="273" t="s">
        <v>83</v>
      </c>
      <c r="AV125" s="13" t="s">
        <v>83</v>
      </c>
      <c r="AW125" s="13" t="s">
        <v>30</v>
      </c>
      <c r="AX125" s="13" t="s">
        <v>81</v>
      </c>
      <c r="AY125" s="273" t="s">
        <v>241</v>
      </c>
    </row>
    <row r="126" s="2" customFormat="1" ht="16.5" customHeight="1">
      <c r="A126" s="39"/>
      <c r="B126" s="40"/>
      <c r="C126" s="247" t="s">
        <v>83</v>
      </c>
      <c r="D126" s="247" t="s">
        <v>260</v>
      </c>
      <c r="E126" s="248" t="s">
        <v>2044</v>
      </c>
      <c r="F126" s="249" t="s">
        <v>2045</v>
      </c>
      <c r="G126" s="250" t="s">
        <v>563</v>
      </c>
      <c r="H126" s="251">
        <v>323.16000000000003</v>
      </c>
      <c r="I126" s="252"/>
      <c r="J126" s="253">
        <f>ROUND(I126*H126,2)</f>
        <v>0</v>
      </c>
      <c r="K126" s="254"/>
      <c r="L126" s="255"/>
      <c r="M126" s="256" t="s">
        <v>1</v>
      </c>
      <c r="N126" s="257" t="s">
        <v>38</v>
      </c>
      <c r="O126" s="92"/>
      <c r="P126" s="238">
        <f>O126*H126</f>
        <v>0</v>
      </c>
      <c r="Q126" s="238">
        <v>1</v>
      </c>
      <c r="R126" s="238">
        <f>Q126*H126</f>
        <v>323.16000000000003</v>
      </c>
      <c r="S126" s="238">
        <v>0</v>
      </c>
      <c r="T126" s="239">
        <f>S126*H126</f>
        <v>0</v>
      </c>
      <c r="U126" s="39"/>
      <c r="V126" s="39"/>
      <c r="W126" s="39"/>
      <c r="X126" s="39"/>
      <c r="Y126" s="39"/>
      <c r="Z126" s="39"/>
      <c r="AA126" s="39"/>
      <c r="AB126" s="39"/>
      <c r="AC126" s="39"/>
      <c r="AD126" s="39"/>
      <c r="AE126" s="39"/>
      <c r="AR126" s="240" t="s">
        <v>258</v>
      </c>
      <c r="AT126" s="240" t="s">
        <v>260</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2046</v>
      </c>
    </row>
    <row r="127" s="2" customFormat="1">
      <c r="A127" s="39"/>
      <c r="B127" s="40"/>
      <c r="C127" s="41"/>
      <c r="D127" s="242" t="s">
        <v>248</v>
      </c>
      <c r="E127" s="41"/>
      <c r="F127" s="243" t="s">
        <v>2045</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2" customFormat="1" ht="21.75" customHeight="1">
      <c r="A128" s="39"/>
      <c r="B128" s="40"/>
      <c r="C128" s="228" t="s">
        <v>251</v>
      </c>
      <c r="D128" s="228" t="s">
        <v>243</v>
      </c>
      <c r="E128" s="229" t="s">
        <v>2047</v>
      </c>
      <c r="F128" s="230" t="s">
        <v>2048</v>
      </c>
      <c r="G128" s="231" t="s">
        <v>609</v>
      </c>
      <c r="H128" s="232">
        <v>1.843</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2049</v>
      </c>
    </row>
    <row r="129" s="2" customFormat="1">
      <c r="A129" s="39"/>
      <c r="B129" s="40"/>
      <c r="C129" s="41"/>
      <c r="D129" s="242" t="s">
        <v>248</v>
      </c>
      <c r="E129" s="41"/>
      <c r="F129" s="243" t="s">
        <v>2050</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14" customFormat="1">
      <c r="A130" s="14"/>
      <c r="B130" s="274"/>
      <c r="C130" s="275"/>
      <c r="D130" s="242" t="s">
        <v>1584</v>
      </c>
      <c r="E130" s="276" t="s">
        <v>1</v>
      </c>
      <c r="F130" s="277" t="s">
        <v>2051</v>
      </c>
      <c r="G130" s="275"/>
      <c r="H130" s="276" t="s">
        <v>1</v>
      </c>
      <c r="I130" s="278"/>
      <c r="J130" s="275"/>
      <c r="K130" s="275"/>
      <c r="L130" s="279"/>
      <c r="M130" s="280"/>
      <c r="N130" s="281"/>
      <c r="O130" s="281"/>
      <c r="P130" s="281"/>
      <c r="Q130" s="281"/>
      <c r="R130" s="281"/>
      <c r="S130" s="281"/>
      <c r="T130" s="282"/>
      <c r="U130" s="14"/>
      <c r="V130" s="14"/>
      <c r="W130" s="14"/>
      <c r="X130" s="14"/>
      <c r="Y130" s="14"/>
      <c r="Z130" s="14"/>
      <c r="AA130" s="14"/>
      <c r="AB130" s="14"/>
      <c r="AC130" s="14"/>
      <c r="AD130" s="14"/>
      <c r="AE130" s="14"/>
      <c r="AT130" s="283" t="s">
        <v>1584</v>
      </c>
      <c r="AU130" s="283" t="s">
        <v>83</v>
      </c>
      <c r="AV130" s="14" t="s">
        <v>81</v>
      </c>
      <c r="AW130" s="14" t="s">
        <v>30</v>
      </c>
      <c r="AX130" s="14" t="s">
        <v>73</v>
      </c>
      <c r="AY130" s="283" t="s">
        <v>241</v>
      </c>
    </row>
    <row r="131" s="13" customFormat="1">
      <c r="A131" s="13"/>
      <c r="B131" s="263"/>
      <c r="C131" s="264"/>
      <c r="D131" s="242" t="s">
        <v>1584</v>
      </c>
      <c r="E131" s="265" t="s">
        <v>1</v>
      </c>
      <c r="F131" s="266" t="s">
        <v>2052</v>
      </c>
      <c r="G131" s="264"/>
      <c r="H131" s="267">
        <v>1.843</v>
      </c>
      <c r="I131" s="268"/>
      <c r="J131" s="264"/>
      <c r="K131" s="264"/>
      <c r="L131" s="269"/>
      <c r="M131" s="270"/>
      <c r="N131" s="271"/>
      <c r="O131" s="271"/>
      <c r="P131" s="271"/>
      <c r="Q131" s="271"/>
      <c r="R131" s="271"/>
      <c r="S131" s="271"/>
      <c r="T131" s="272"/>
      <c r="U131" s="13"/>
      <c r="V131" s="13"/>
      <c r="W131" s="13"/>
      <c r="X131" s="13"/>
      <c r="Y131" s="13"/>
      <c r="Z131" s="13"/>
      <c r="AA131" s="13"/>
      <c r="AB131" s="13"/>
      <c r="AC131" s="13"/>
      <c r="AD131" s="13"/>
      <c r="AE131" s="13"/>
      <c r="AT131" s="273" t="s">
        <v>1584</v>
      </c>
      <c r="AU131" s="273" t="s">
        <v>83</v>
      </c>
      <c r="AV131" s="13" t="s">
        <v>83</v>
      </c>
      <c r="AW131" s="13" t="s">
        <v>30</v>
      </c>
      <c r="AX131" s="13" t="s">
        <v>81</v>
      </c>
      <c r="AY131" s="273" t="s">
        <v>241</v>
      </c>
    </row>
    <row r="132" s="2" customFormat="1" ht="16.5" customHeight="1">
      <c r="A132" s="39"/>
      <c r="B132" s="40"/>
      <c r="C132" s="228" t="s">
        <v>247</v>
      </c>
      <c r="D132" s="228" t="s">
        <v>243</v>
      </c>
      <c r="E132" s="229" t="s">
        <v>2053</v>
      </c>
      <c r="F132" s="230" t="s">
        <v>2054</v>
      </c>
      <c r="G132" s="231" t="s">
        <v>246</v>
      </c>
      <c r="H132" s="232">
        <v>1836.9880000000001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2055</v>
      </c>
    </row>
    <row r="133" s="2" customFormat="1">
      <c r="A133" s="39"/>
      <c r="B133" s="40"/>
      <c r="C133" s="41"/>
      <c r="D133" s="242" t="s">
        <v>248</v>
      </c>
      <c r="E133" s="41"/>
      <c r="F133" s="243" t="s">
        <v>2056</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4" customFormat="1">
      <c r="A134" s="14"/>
      <c r="B134" s="274"/>
      <c r="C134" s="275"/>
      <c r="D134" s="242" t="s">
        <v>1584</v>
      </c>
      <c r="E134" s="276" t="s">
        <v>1</v>
      </c>
      <c r="F134" s="277" t="s">
        <v>2057</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1584</v>
      </c>
      <c r="AU134" s="283" t="s">
        <v>83</v>
      </c>
      <c r="AV134" s="14" t="s">
        <v>81</v>
      </c>
      <c r="AW134" s="14" t="s">
        <v>30</v>
      </c>
      <c r="AX134" s="14" t="s">
        <v>73</v>
      </c>
      <c r="AY134" s="283" t="s">
        <v>241</v>
      </c>
    </row>
    <row r="135" s="13" customFormat="1">
      <c r="A135" s="13"/>
      <c r="B135" s="263"/>
      <c r="C135" s="264"/>
      <c r="D135" s="242" t="s">
        <v>1584</v>
      </c>
      <c r="E135" s="265" t="s">
        <v>1</v>
      </c>
      <c r="F135" s="266" t="s">
        <v>2058</v>
      </c>
      <c r="G135" s="264"/>
      <c r="H135" s="267">
        <v>1639.308</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1584</v>
      </c>
      <c r="AU135" s="273" t="s">
        <v>83</v>
      </c>
      <c r="AV135" s="13" t="s">
        <v>83</v>
      </c>
      <c r="AW135" s="13" t="s">
        <v>30</v>
      </c>
      <c r="AX135" s="13" t="s">
        <v>73</v>
      </c>
      <c r="AY135" s="273" t="s">
        <v>241</v>
      </c>
    </row>
    <row r="136" s="14" customFormat="1">
      <c r="A136" s="14"/>
      <c r="B136" s="274"/>
      <c r="C136" s="275"/>
      <c r="D136" s="242" t="s">
        <v>1584</v>
      </c>
      <c r="E136" s="276" t="s">
        <v>1</v>
      </c>
      <c r="F136" s="277" t="s">
        <v>2059</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1584</v>
      </c>
      <c r="AU136" s="283" t="s">
        <v>83</v>
      </c>
      <c r="AV136" s="14" t="s">
        <v>81</v>
      </c>
      <c r="AW136" s="14" t="s">
        <v>30</v>
      </c>
      <c r="AX136" s="14" t="s">
        <v>73</v>
      </c>
      <c r="AY136" s="283" t="s">
        <v>241</v>
      </c>
    </row>
    <row r="137" s="13" customFormat="1">
      <c r="A137" s="13"/>
      <c r="B137" s="263"/>
      <c r="C137" s="264"/>
      <c r="D137" s="242" t="s">
        <v>1584</v>
      </c>
      <c r="E137" s="265" t="s">
        <v>1</v>
      </c>
      <c r="F137" s="266" t="s">
        <v>2060</v>
      </c>
      <c r="G137" s="264"/>
      <c r="H137" s="267">
        <v>197.68000000000001</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1584</v>
      </c>
      <c r="AU137" s="273" t="s">
        <v>83</v>
      </c>
      <c r="AV137" s="13" t="s">
        <v>83</v>
      </c>
      <c r="AW137" s="13" t="s">
        <v>30</v>
      </c>
      <c r="AX137" s="13" t="s">
        <v>73</v>
      </c>
      <c r="AY137" s="273" t="s">
        <v>241</v>
      </c>
    </row>
    <row r="138" s="15" customFormat="1">
      <c r="A138" s="15"/>
      <c r="B138" s="287"/>
      <c r="C138" s="288"/>
      <c r="D138" s="242" t="s">
        <v>1584</v>
      </c>
      <c r="E138" s="289" t="s">
        <v>1</v>
      </c>
      <c r="F138" s="290" t="s">
        <v>2061</v>
      </c>
      <c r="G138" s="288"/>
      <c r="H138" s="291">
        <v>1836.9880000000001</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1584</v>
      </c>
      <c r="AU138" s="297" t="s">
        <v>83</v>
      </c>
      <c r="AV138" s="15" t="s">
        <v>247</v>
      </c>
      <c r="AW138" s="15" t="s">
        <v>30</v>
      </c>
      <c r="AX138" s="15" t="s">
        <v>81</v>
      </c>
      <c r="AY138" s="297" t="s">
        <v>241</v>
      </c>
    </row>
    <row r="139" s="2" customFormat="1" ht="16.5" customHeight="1">
      <c r="A139" s="39"/>
      <c r="B139" s="40"/>
      <c r="C139" s="247" t="s">
        <v>259</v>
      </c>
      <c r="D139" s="247" t="s">
        <v>260</v>
      </c>
      <c r="E139" s="248" t="s">
        <v>2044</v>
      </c>
      <c r="F139" s="249" t="s">
        <v>2045</v>
      </c>
      <c r="G139" s="250" t="s">
        <v>563</v>
      </c>
      <c r="H139" s="251">
        <v>3738.2710000000002</v>
      </c>
      <c r="I139" s="252"/>
      <c r="J139" s="253">
        <f>ROUND(I139*H139,2)</f>
        <v>0</v>
      </c>
      <c r="K139" s="254"/>
      <c r="L139" s="255"/>
      <c r="M139" s="256" t="s">
        <v>1</v>
      </c>
      <c r="N139" s="257" t="s">
        <v>38</v>
      </c>
      <c r="O139" s="92"/>
      <c r="P139" s="238">
        <f>O139*H139</f>
        <v>0</v>
      </c>
      <c r="Q139" s="238">
        <v>1</v>
      </c>
      <c r="R139" s="238">
        <f>Q139*H139</f>
        <v>3738.2710000000002</v>
      </c>
      <c r="S139" s="238">
        <v>0</v>
      </c>
      <c r="T139" s="239">
        <f>S139*H139</f>
        <v>0</v>
      </c>
      <c r="U139" s="39"/>
      <c r="V139" s="39"/>
      <c r="W139" s="39"/>
      <c r="X139" s="39"/>
      <c r="Y139" s="39"/>
      <c r="Z139" s="39"/>
      <c r="AA139" s="39"/>
      <c r="AB139" s="39"/>
      <c r="AC139" s="39"/>
      <c r="AD139" s="39"/>
      <c r="AE139" s="39"/>
      <c r="AR139" s="240" t="s">
        <v>258</v>
      </c>
      <c r="AT139" s="240" t="s">
        <v>260</v>
      </c>
      <c r="AU139" s="240" t="s">
        <v>83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2062</v>
      </c>
    </row>
    <row r="140" s="2" customFormat="1">
      <c r="A140" s="39"/>
      <c r="B140" s="40"/>
      <c r="C140" s="41"/>
      <c r="D140" s="242" t="s">
        <v>248</v>
      </c>
      <c r="E140" s="41"/>
      <c r="F140" s="243" t="s">
        <v>2045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83</v>
      </c>
    </row>
    <row r="141" s="2" customFormat="1" ht="33" customHeight="1">
      <c r="A141" s="39"/>
      <c r="B141" s="40"/>
      <c r="C141" s="228" t="s">
        <v>254</v>
      </c>
      <c r="D141" s="228" t="s">
        <v>243</v>
      </c>
      <c r="E141" s="229" t="s">
        <v>2063</v>
      </c>
      <c r="F141" s="230" t="s">
        <v>2064</v>
      </c>
      <c r="G141" s="231" t="s">
        <v>263</v>
      </c>
      <c r="H141" s="232">
        <v>2731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83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2065</v>
      </c>
    </row>
    <row r="142" s="2" customFormat="1">
      <c r="A142" s="39"/>
      <c r="B142" s="40"/>
      <c r="C142" s="41"/>
      <c r="D142" s="242" t="s">
        <v>248</v>
      </c>
      <c r="E142" s="41"/>
      <c r="F142" s="243" t="s">
        <v>2066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83</v>
      </c>
    </row>
    <row r="143" s="14" customFormat="1">
      <c r="A143" s="14"/>
      <c r="B143" s="274"/>
      <c r="C143" s="275"/>
      <c r="D143" s="242" t="s">
        <v>1584</v>
      </c>
      <c r="E143" s="276" t="s">
        <v>1</v>
      </c>
      <c r="F143" s="277" t="s">
        <v>2067</v>
      </c>
      <c r="G143" s="275"/>
      <c r="H143" s="276" t="s">
        <v>1</v>
      </c>
      <c r="I143" s="278"/>
      <c r="J143" s="275"/>
      <c r="K143" s="275"/>
      <c r="L143" s="279"/>
      <c r="M143" s="280"/>
      <c r="N143" s="281"/>
      <c r="O143" s="281"/>
      <c r="P143" s="281"/>
      <c r="Q143" s="281"/>
      <c r="R143" s="281"/>
      <c r="S143" s="281"/>
      <c r="T143" s="282"/>
      <c r="U143" s="14"/>
      <c r="V143" s="14"/>
      <c r="W143" s="14"/>
      <c r="X143" s="14"/>
      <c r="Y143" s="14"/>
      <c r="Z143" s="14"/>
      <c r="AA143" s="14"/>
      <c r="AB143" s="14"/>
      <c r="AC143" s="14"/>
      <c r="AD143" s="14"/>
      <c r="AE143" s="14"/>
      <c r="AT143" s="283" t="s">
        <v>1584</v>
      </c>
      <c r="AU143" s="283" t="s">
        <v>83</v>
      </c>
      <c r="AV143" s="14" t="s">
        <v>81</v>
      </c>
      <c r="AW143" s="14" t="s">
        <v>30</v>
      </c>
      <c r="AX143" s="14" t="s">
        <v>73</v>
      </c>
      <c r="AY143" s="283" t="s">
        <v>241</v>
      </c>
    </row>
    <row r="144" s="14" customFormat="1">
      <c r="A144" s="14"/>
      <c r="B144" s="274"/>
      <c r="C144" s="275"/>
      <c r="D144" s="242" t="s">
        <v>1584</v>
      </c>
      <c r="E144" s="276" t="s">
        <v>1</v>
      </c>
      <c r="F144" s="277" t="s">
        <v>2068</v>
      </c>
      <c r="G144" s="275"/>
      <c r="H144" s="276" t="s">
        <v>1</v>
      </c>
      <c r="I144" s="278"/>
      <c r="J144" s="275"/>
      <c r="K144" s="275"/>
      <c r="L144" s="279"/>
      <c r="M144" s="280"/>
      <c r="N144" s="281"/>
      <c r="O144" s="281"/>
      <c r="P144" s="281"/>
      <c r="Q144" s="281"/>
      <c r="R144" s="281"/>
      <c r="S144" s="281"/>
      <c r="T144" s="282"/>
      <c r="U144" s="14"/>
      <c r="V144" s="14"/>
      <c r="W144" s="14"/>
      <c r="X144" s="14"/>
      <c r="Y144" s="14"/>
      <c r="Z144" s="14"/>
      <c r="AA144" s="14"/>
      <c r="AB144" s="14"/>
      <c r="AC144" s="14"/>
      <c r="AD144" s="14"/>
      <c r="AE144" s="14"/>
      <c r="AT144" s="283" t="s">
        <v>1584</v>
      </c>
      <c r="AU144" s="283" t="s">
        <v>83</v>
      </c>
      <c r="AV144" s="14" t="s">
        <v>81</v>
      </c>
      <c r="AW144" s="14" t="s">
        <v>30</v>
      </c>
      <c r="AX144" s="14" t="s">
        <v>73</v>
      </c>
      <c r="AY144" s="283" t="s">
        <v>241</v>
      </c>
    </row>
    <row r="145" s="13" customFormat="1">
      <c r="A145" s="13"/>
      <c r="B145" s="263"/>
      <c r="C145" s="264"/>
      <c r="D145" s="242" t="s">
        <v>1584</v>
      </c>
      <c r="E145" s="265" t="s">
        <v>1</v>
      </c>
      <c r="F145" s="266" t="s">
        <v>2069</v>
      </c>
      <c r="G145" s="264"/>
      <c r="H145" s="267">
        <v>2731</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1584</v>
      </c>
      <c r="AU145" s="273" t="s">
        <v>83</v>
      </c>
      <c r="AV145" s="13" t="s">
        <v>83</v>
      </c>
      <c r="AW145" s="13" t="s">
        <v>30</v>
      </c>
      <c r="AX145" s="13" t="s">
        <v>81</v>
      </c>
      <c r="AY145" s="273" t="s">
        <v>241</v>
      </c>
    </row>
    <row r="146" s="2" customFormat="1" ht="24.15" customHeight="1">
      <c r="A146" s="39"/>
      <c r="B146" s="40"/>
      <c r="C146" s="247" t="s">
        <v>269</v>
      </c>
      <c r="D146" s="247" t="s">
        <v>260</v>
      </c>
      <c r="E146" s="248" t="s">
        <v>2070</v>
      </c>
      <c r="F146" s="249" t="s">
        <v>2071</v>
      </c>
      <c r="G146" s="250" t="s">
        <v>263</v>
      </c>
      <c r="H146" s="251">
        <v>2731</v>
      </c>
      <c r="I146" s="252"/>
      <c r="J146" s="253">
        <f>ROUND(I146*H146,2)</f>
        <v>0</v>
      </c>
      <c r="K146" s="254"/>
      <c r="L146" s="255"/>
      <c r="M146" s="256" t="s">
        <v>1</v>
      </c>
      <c r="N146" s="257" t="s">
        <v>38</v>
      </c>
      <c r="O146" s="92"/>
      <c r="P146" s="238">
        <f>O146*H146</f>
        <v>0</v>
      </c>
      <c r="Q146" s="238">
        <v>0.32700000000000001</v>
      </c>
      <c r="R146" s="238">
        <f>Q146*H146</f>
        <v>893.03700000000003</v>
      </c>
      <c r="S146" s="238">
        <v>0</v>
      </c>
      <c r="T146" s="239">
        <f>S146*H146</f>
        <v>0</v>
      </c>
      <c r="U146" s="39"/>
      <c r="V146" s="39"/>
      <c r="W146" s="39"/>
      <c r="X146" s="39"/>
      <c r="Y146" s="39"/>
      <c r="Z146" s="39"/>
      <c r="AA146" s="39"/>
      <c r="AB146" s="39"/>
      <c r="AC146" s="39"/>
      <c r="AD146" s="39"/>
      <c r="AE146" s="39"/>
      <c r="AR146" s="240" t="s">
        <v>258</v>
      </c>
      <c r="AT146" s="240" t="s">
        <v>260</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2072</v>
      </c>
    </row>
    <row r="147" s="2" customFormat="1">
      <c r="A147" s="39"/>
      <c r="B147" s="40"/>
      <c r="C147" s="41"/>
      <c r="D147" s="242" t="s">
        <v>248</v>
      </c>
      <c r="E147" s="41"/>
      <c r="F147" s="243" t="s">
        <v>2071</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14" customFormat="1">
      <c r="A148" s="14"/>
      <c r="B148" s="274"/>
      <c r="C148" s="275"/>
      <c r="D148" s="242" t="s">
        <v>1584</v>
      </c>
      <c r="E148" s="276" t="s">
        <v>1</v>
      </c>
      <c r="F148" s="277" t="s">
        <v>2073</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1584</v>
      </c>
      <c r="AU148" s="283" t="s">
        <v>83</v>
      </c>
      <c r="AV148" s="14" t="s">
        <v>81</v>
      </c>
      <c r="AW148" s="14" t="s">
        <v>30</v>
      </c>
      <c r="AX148" s="14" t="s">
        <v>73</v>
      </c>
      <c r="AY148" s="283" t="s">
        <v>241</v>
      </c>
    </row>
    <row r="149" s="14" customFormat="1">
      <c r="A149" s="14"/>
      <c r="B149" s="274"/>
      <c r="C149" s="275"/>
      <c r="D149" s="242" t="s">
        <v>1584</v>
      </c>
      <c r="E149" s="276" t="s">
        <v>1</v>
      </c>
      <c r="F149" s="277" t="s">
        <v>2074</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1584</v>
      </c>
      <c r="AU149" s="283" t="s">
        <v>83</v>
      </c>
      <c r="AV149" s="14" t="s">
        <v>81</v>
      </c>
      <c r="AW149" s="14" t="s">
        <v>30</v>
      </c>
      <c r="AX149" s="14" t="s">
        <v>73</v>
      </c>
      <c r="AY149" s="283" t="s">
        <v>241</v>
      </c>
    </row>
    <row r="150" s="14" customFormat="1">
      <c r="A150" s="14"/>
      <c r="B150" s="274"/>
      <c r="C150" s="275"/>
      <c r="D150" s="242" t="s">
        <v>1584</v>
      </c>
      <c r="E150" s="276" t="s">
        <v>1</v>
      </c>
      <c r="F150" s="277" t="s">
        <v>2075</v>
      </c>
      <c r="G150" s="275"/>
      <c r="H150" s="276" t="s">
        <v>1</v>
      </c>
      <c r="I150" s="278"/>
      <c r="J150" s="275"/>
      <c r="K150" s="275"/>
      <c r="L150" s="279"/>
      <c r="M150" s="280"/>
      <c r="N150" s="281"/>
      <c r="O150" s="281"/>
      <c r="P150" s="281"/>
      <c r="Q150" s="281"/>
      <c r="R150" s="281"/>
      <c r="S150" s="281"/>
      <c r="T150" s="282"/>
      <c r="U150" s="14"/>
      <c r="V150" s="14"/>
      <c r="W150" s="14"/>
      <c r="X150" s="14"/>
      <c r="Y150" s="14"/>
      <c r="Z150" s="14"/>
      <c r="AA150" s="14"/>
      <c r="AB150" s="14"/>
      <c r="AC150" s="14"/>
      <c r="AD150" s="14"/>
      <c r="AE150" s="14"/>
      <c r="AT150" s="283" t="s">
        <v>1584</v>
      </c>
      <c r="AU150" s="283" t="s">
        <v>83</v>
      </c>
      <c r="AV150" s="14" t="s">
        <v>81</v>
      </c>
      <c r="AW150" s="14" t="s">
        <v>30</v>
      </c>
      <c r="AX150" s="14" t="s">
        <v>73</v>
      </c>
      <c r="AY150" s="283" t="s">
        <v>241</v>
      </c>
    </row>
    <row r="151" s="13" customFormat="1">
      <c r="A151" s="13"/>
      <c r="B151" s="263"/>
      <c r="C151" s="264"/>
      <c r="D151" s="242" t="s">
        <v>1584</v>
      </c>
      <c r="E151" s="265" t="s">
        <v>1</v>
      </c>
      <c r="F151" s="266" t="s">
        <v>2069</v>
      </c>
      <c r="G151" s="264"/>
      <c r="H151" s="267">
        <v>2731</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1584</v>
      </c>
      <c r="AU151" s="273" t="s">
        <v>83</v>
      </c>
      <c r="AV151" s="13" t="s">
        <v>83</v>
      </c>
      <c r="AW151" s="13" t="s">
        <v>30</v>
      </c>
      <c r="AX151" s="13" t="s">
        <v>81</v>
      </c>
      <c r="AY151" s="273" t="s">
        <v>241</v>
      </c>
    </row>
    <row r="152" s="2" customFormat="1" ht="24.15" customHeight="1">
      <c r="A152" s="39"/>
      <c r="B152" s="40"/>
      <c r="C152" s="228" t="s">
        <v>258</v>
      </c>
      <c r="D152" s="228" t="s">
        <v>243</v>
      </c>
      <c r="E152" s="229" t="s">
        <v>2076</v>
      </c>
      <c r="F152" s="230" t="s">
        <v>2077</v>
      </c>
      <c r="G152" s="231" t="s">
        <v>609</v>
      </c>
      <c r="H152" s="232">
        <v>0.063</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247</v>
      </c>
      <c r="AT152" s="240" t="s">
        <v>243</v>
      </c>
      <c r="AU152" s="240" t="s">
        <v>83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2078</v>
      </c>
    </row>
    <row r="153" s="2" customFormat="1">
      <c r="A153" s="39"/>
      <c r="B153" s="40"/>
      <c r="C153" s="41"/>
      <c r="D153" s="242" t="s">
        <v>248</v>
      </c>
      <c r="E153" s="41"/>
      <c r="F153" s="243" t="s">
        <v>2079</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83</v>
      </c>
    </row>
    <row r="154" s="14" customFormat="1">
      <c r="A154" s="14"/>
      <c r="B154" s="274"/>
      <c r="C154" s="275"/>
      <c r="D154" s="242" t="s">
        <v>1584</v>
      </c>
      <c r="E154" s="276" t="s">
        <v>1</v>
      </c>
      <c r="F154" s="277" t="s">
        <v>2080</v>
      </c>
      <c r="G154" s="275"/>
      <c r="H154" s="276" t="s">
        <v>1</v>
      </c>
      <c r="I154" s="278"/>
      <c r="J154" s="275"/>
      <c r="K154" s="275"/>
      <c r="L154" s="279"/>
      <c r="M154" s="280"/>
      <c r="N154" s="281"/>
      <c r="O154" s="281"/>
      <c r="P154" s="281"/>
      <c r="Q154" s="281"/>
      <c r="R154" s="281"/>
      <c r="S154" s="281"/>
      <c r="T154" s="282"/>
      <c r="U154" s="14"/>
      <c r="V154" s="14"/>
      <c r="W154" s="14"/>
      <c r="X154" s="14"/>
      <c r="Y154" s="14"/>
      <c r="Z154" s="14"/>
      <c r="AA154" s="14"/>
      <c r="AB154" s="14"/>
      <c r="AC154" s="14"/>
      <c r="AD154" s="14"/>
      <c r="AE154" s="14"/>
      <c r="AT154" s="283" t="s">
        <v>1584</v>
      </c>
      <c r="AU154" s="283" t="s">
        <v>83</v>
      </c>
      <c r="AV154" s="14" t="s">
        <v>81</v>
      </c>
      <c r="AW154" s="14" t="s">
        <v>30</v>
      </c>
      <c r="AX154" s="14" t="s">
        <v>73</v>
      </c>
      <c r="AY154" s="283" t="s">
        <v>241</v>
      </c>
    </row>
    <row r="155" s="13" customFormat="1">
      <c r="A155" s="13"/>
      <c r="B155" s="263"/>
      <c r="C155" s="264"/>
      <c r="D155" s="242" t="s">
        <v>1584</v>
      </c>
      <c r="E155" s="265" t="s">
        <v>1</v>
      </c>
      <c r="F155" s="266" t="s">
        <v>2081</v>
      </c>
      <c r="G155" s="264"/>
      <c r="H155" s="267">
        <v>0.063</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1584</v>
      </c>
      <c r="AU155" s="273" t="s">
        <v>83</v>
      </c>
      <c r="AV155" s="13" t="s">
        <v>83</v>
      </c>
      <c r="AW155" s="13" t="s">
        <v>30</v>
      </c>
      <c r="AX155" s="13" t="s">
        <v>81</v>
      </c>
      <c r="AY155" s="273" t="s">
        <v>241</v>
      </c>
    </row>
    <row r="156" s="2" customFormat="1" ht="24.15" customHeight="1">
      <c r="A156" s="39"/>
      <c r="B156" s="40"/>
      <c r="C156" s="247" t="s">
        <v>276</v>
      </c>
      <c r="D156" s="247" t="s">
        <v>260</v>
      </c>
      <c r="E156" s="248" t="s">
        <v>2070</v>
      </c>
      <c r="F156" s="249" t="s">
        <v>2071</v>
      </c>
      <c r="G156" s="250" t="s">
        <v>263</v>
      </c>
      <c r="H156" s="251">
        <v>93</v>
      </c>
      <c r="I156" s="252"/>
      <c r="J156" s="253">
        <f>ROUND(I156*H156,2)</f>
        <v>0</v>
      </c>
      <c r="K156" s="254"/>
      <c r="L156" s="255"/>
      <c r="M156" s="256" t="s">
        <v>1</v>
      </c>
      <c r="N156" s="257" t="s">
        <v>38</v>
      </c>
      <c r="O156" s="92"/>
      <c r="P156" s="238">
        <f>O156*H156</f>
        <v>0</v>
      </c>
      <c r="Q156" s="238">
        <v>0.32700000000000001</v>
      </c>
      <c r="R156" s="238">
        <f>Q156*H156</f>
        <v>30.411000000000001</v>
      </c>
      <c r="S156" s="238">
        <v>0</v>
      </c>
      <c r="T156" s="239">
        <f>S156*H156</f>
        <v>0</v>
      </c>
      <c r="U156" s="39"/>
      <c r="V156" s="39"/>
      <c r="W156" s="39"/>
      <c r="X156" s="39"/>
      <c r="Y156" s="39"/>
      <c r="Z156" s="39"/>
      <c r="AA156" s="39"/>
      <c r="AB156" s="39"/>
      <c r="AC156" s="39"/>
      <c r="AD156" s="39"/>
      <c r="AE156" s="39"/>
      <c r="AR156" s="240" t="s">
        <v>258</v>
      </c>
      <c r="AT156" s="240" t="s">
        <v>260</v>
      </c>
      <c r="AU156" s="240" t="s">
        <v>83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2082</v>
      </c>
    </row>
    <row r="157" s="2" customFormat="1">
      <c r="A157" s="39"/>
      <c r="B157" s="40"/>
      <c r="C157" s="41"/>
      <c r="D157" s="242" t="s">
        <v>248</v>
      </c>
      <c r="E157" s="41"/>
      <c r="F157" s="243" t="s">
        <v>2071</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83</v>
      </c>
    </row>
    <row r="158" s="14" customFormat="1">
      <c r="A158" s="14"/>
      <c r="B158" s="274"/>
      <c r="C158" s="275"/>
      <c r="D158" s="242" t="s">
        <v>1584</v>
      </c>
      <c r="E158" s="276" t="s">
        <v>1</v>
      </c>
      <c r="F158" s="277" t="s">
        <v>2073</v>
      </c>
      <c r="G158" s="275"/>
      <c r="H158" s="276" t="s">
        <v>1</v>
      </c>
      <c r="I158" s="278"/>
      <c r="J158" s="275"/>
      <c r="K158" s="275"/>
      <c r="L158" s="279"/>
      <c r="M158" s="280"/>
      <c r="N158" s="281"/>
      <c r="O158" s="281"/>
      <c r="P158" s="281"/>
      <c r="Q158" s="281"/>
      <c r="R158" s="281"/>
      <c r="S158" s="281"/>
      <c r="T158" s="282"/>
      <c r="U158" s="14"/>
      <c r="V158" s="14"/>
      <c r="W158" s="14"/>
      <c r="X158" s="14"/>
      <c r="Y158" s="14"/>
      <c r="Z158" s="14"/>
      <c r="AA158" s="14"/>
      <c r="AB158" s="14"/>
      <c r="AC158" s="14"/>
      <c r="AD158" s="14"/>
      <c r="AE158" s="14"/>
      <c r="AT158" s="283" t="s">
        <v>1584</v>
      </c>
      <c r="AU158" s="283" t="s">
        <v>83</v>
      </c>
      <c r="AV158" s="14" t="s">
        <v>81</v>
      </c>
      <c r="AW158" s="14" t="s">
        <v>30</v>
      </c>
      <c r="AX158" s="14" t="s">
        <v>73</v>
      </c>
      <c r="AY158" s="283" t="s">
        <v>241</v>
      </c>
    </row>
    <row r="159" s="14" customFormat="1">
      <c r="A159" s="14"/>
      <c r="B159" s="274"/>
      <c r="C159" s="275"/>
      <c r="D159" s="242" t="s">
        <v>1584</v>
      </c>
      <c r="E159" s="276" t="s">
        <v>1</v>
      </c>
      <c r="F159" s="277" t="s">
        <v>2083</v>
      </c>
      <c r="G159" s="275"/>
      <c r="H159" s="276" t="s">
        <v>1</v>
      </c>
      <c r="I159" s="278"/>
      <c r="J159" s="275"/>
      <c r="K159" s="275"/>
      <c r="L159" s="279"/>
      <c r="M159" s="280"/>
      <c r="N159" s="281"/>
      <c r="O159" s="281"/>
      <c r="P159" s="281"/>
      <c r="Q159" s="281"/>
      <c r="R159" s="281"/>
      <c r="S159" s="281"/>
      <c r="T159" s="282"/>
      <c r="U159" s="14"/>
      <c r="V159" s="14"/>
      <c r="W159" s="14"/>
      <c r="X159" s="14"/>
      <c r="Y159" s="14"/>
      <c r="Z159" s="14"/>
      <c r="AA159" s="14"/>
      <c r="AB159" s="14"/>
      <c r="AC159" s="14"/>
      <c r="AD159" s="14"/>
      <c r="AE159" s="14"/>
      <c r="AT159" s="283" t="s">
        <v>1584</v>
      </c>
      <c r="AU159" s="283" t="s">
        <v>83</v>
      </c>
      <c r="AV159" s="14" t="s">
        <v>81</v>
      </c>
      <c r="AW159" s="14" t="s">
        <v>30</v>
      </c>
      <c r="AX159" s="14" t="s">
        <v>73</v>
      </c>
      <c r="AY159" s="283" t="s">
        <v>241</v>
      </c>
    </row>
    <row r="160" s="13" customFormat="1">
      <c r="A160" s="13"/>
      <c r="B160" s="263"/>
      <c r="C160" s="264"/>
      <c r="D160" s="242" t="s">
        <v>1584</v>
      </c>
      <c r="E160" s="265" t="s">
        <v>1</v>
      </c>
      <c r="F160" s="266" t="s">
        <v>579</v>
      </c>
      <c r="G160" s="264"/>
      <c r="H160" s="267">
        <v>93</v>
      </c>
      <c r="I160" s="268"/>
      <c r="J160" s="264"/>
      <c r="K160" s="264"/>
      <c r="L160" s="269"/>
      <c r="M160" s="270"/>
      <c r="N160" s="271"/>
      <c r="O160" s="271"/>
      <c r="P160" s="271"/>
      <c r="Q160" s="271"/>
      <c r="R160" s="271"/>
      <c r="S160" s="271"/>
      <c r="T160" s="272"/>
      <c r="U160" s="13"/>
      <c r="V160" s="13"/>
      <c r="W160" s="13"/>
      <c r="X160" s="13"/>
      <c r="Y160" s="13"/>
      <c r="Z160" s="13"/>
      <c r="AA160" s="13"/>
      <c r="AB160" s="13"/>
      <c r="AC160" s="13"/>
      <c r="AD160" s="13"/>
      <c r="AE160" s="13"/>
      <c r="AT160" s="273" t="s">
        <v>1584</v>
      </c>
      <c r="AU160" s="273" t="s">
        <v>83</v>
      </c>
      <c r="AV160" s="13" t="s">
        <v>83</v>
      </c>
      <c r="AW160" s="13" t="s">
        <v>30</v>
      </c>
      <c r="AX160" s="13" t="s">
        <v>81</v>
      </c>
      <c r="AY160" s="273" t="s">
        <v>241</v>
      </c>
    </row>
    <row r="161" s="2" customFormat="1" ht="16.5" customHeight="1">
      <c r="A161" s="39"/>
      <c r="B161" s="40"/>
      <c r="C161" s="247" t="s">
        <v>264</v>
      </c>
      <c r="D161" s="247" t="s">
        <v>260</v>
      </c>
      <c r="E161" s="248" t="s">
        <v>2084</v>
      </c>
      <c r="F161" s="249" t="s">
        <v>2085</v>
      </c>
      <c r="G161" s="250" t="s">
        <v>263</v>
      </c>
      <c r="H161" s="251">
        <v>2</v>
      </c>
      <c r="I161" s="252"/>
      <c r="J161" s="253">
        <f>ROUND(I161*H161,2)</f>
        <v>0</v>
      </c>
      <c r="K161" s="254"/>
      <c r="L161" s="255"/>
      <c r="M161" s="256" t="s">
        <v>1</v>
      </c>
      <c r="N161" s="257" t="s">
        <v>38</v>
      </c>
      <c r="O161" s="92"/>
      <c r="P161" s="238">
        <f>O161*H161</f>
        <v>0</v>
      </c>
      <c r="Q161" s="238">
        <v>1.23475</v>
      </c>
      <c r="R161" s="238">
        <f>Q161*H161</f>
        <v>2.4695</v>
      </c>
      <c r="S161" s="238">
        <v>0</v>
      </c>
      <c r="T161" s="239">
        <f>S161*H161</f>
        <v>0</v>
      </c>
      <c r="U161" s="39"/>
      <c r="V161" s="39"/>
      <c r="W161" s="39"/>
      <c r="X161" s="39"/>
      <c r="Y161" s="39"/>
      <c r="Z161" s="39"/>
      <c r="AA161" s="39"/>
      <c r="AB161" s="39"/>
      <c r="AC161" s="39"/>
      <c r="AD161" s="39"/>
      <c r="AE161" s="39"/>
      <c r="AR161" s="240" t="s">
        <v>258</v>
      </c>
      <c r="AT161" s="240" t="s">
        <v>260</v>
      </c>
      <c r="AU161" s="240" t="s">
        <v>83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2086</v>
      </c>
    </row>
    <row r="162" s="2" customFormat="1">
      <c r="A162" s="39"/>
      <c r="B162" s="40"/>
      <c r="C162" s="41"/>
      <c r="D162" s="242" t="s">
        <v>248</v>
      </c>
      <c r="E162" s="41"/>
      <c r="F162" s="243" t="s">
        <v>2087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83</v>
      </c>
    </row>
    <row r="163" s="14" customFormat="1">
      <c r="A163" s="14"/>
      <c r="B163" s="274"/>
      <c r="C163" s="275"/>
      <c r="D163" s="242" t="s">
        <v>1584</v>
      </c>
      <c r="E163" s="276" t="s">
        <v>1</v>
      </c>
      <c r="F163" s="277" t="s">
        <v>2073</v>
      </c>
      <c r="G163" s="275"/>
      <c r="H163" s="276" t="s">
        <v>1</v>
      </c>
      <c r="I163" s="278"/>
      <c r="J163" s="275"/>
      <c r="K163" s="275"/>
      <c r="L163" s="279"/>
      <c r="M163" s="280"/>
      <c r="N163" s="281"/>
      <c r="O163" s="281"/>
      <c r="P163" s="281"/>
      <c r="Q163" s="281"/>
      <c r="R163" s="281"/>
      <c r="S163" s="281"/>
      <c r="T163" s="282"/>
      <c r="U163" s="14"/>
      <c r="V163" s="14"/>
      <c r="W163" s="14"/>
      <c r="X163" s="14"/>
      <c r="Y163" s="14"/>
      <c r="Z163" s="14"/>
      <c r="AA163" s="14"/>
      <c r="AB163" s="14"/>
      <c r="AC163" s="14"/>
      <c r="AD163" s="14"/>
      <c r="AE163" s="14"/>
      <c r="AT163" s="283" t="s">
        <v>1584</v>
      </c>
      <c r="AU163" s="283" t="s">
        <v>83</v>
      </c>
      <c r="AV163" s="14" t="s">
        <v>81</v>
      </c>
      <c r="AW163" s="14" t="s">
        <v>30</v>
      </c>
      <c r="AX163" s="14" t="s">
        <v>73</v>
      </c>
      <c r="AY163" s="283" t="s">
        <v>241</v>
      </c>
    </row>
    <row r="164" s="14" customFormat="1">
      <c r="A164" s="14"/>
      <c r="B164" s="274"/>
      <c r="C164" s="275"/>
      <c r="D164" s="242" t="s">
        <v>1584</v>
      </c>
      <c r="E164" s="276" t="s">
        <v>1</v>
      </c>
      <c r="F164" s="277" t="s">
        <v>2080</v>
      </c>
      <c r="G164" s="275"/>
      <c r="H164" s="276" t="s">
        <v>1</v>
      </c>
      <c r="I164" s="278"/>
      <c r="J164" s="275"/>
      <c r="K164" s="275"/>
      <c r="L164" s="279"/>
      <c r="M164" s="280"/>
      <c r="N164" s="281"/>
      <c r="O164" s="281"/>
      <c r="P164" s="281"/>
      <c r="Q164" s="281"/>
      <c r="R164" s="281"/>
      <c r="S164" s="281"/>
      <c r="T164" s="282"/>
      <c r="U164" s="14"/>
      <c r="V164" s="14"/>
      <c r="W164" s="14"/>
      <c r="X164" s="14"/>
      <c r="Y164" s="14"/>
      <c r="Z164" s="14"/>
      <c r="AA164" s="14"/>
      <c r="AB164" s="14"/>
      <c r="AC164" s="14"/>
      <c r="AD164" s="14"/>
      <c r="AE164" s="14"/>
      <c r="AT164" s="283" t="s">
        <v>1584</v>
      </c>
      <c r="AU164" s="283" t="s">
        <v>83</v>
      </c>
      <c r="AV164" s="14" t="s">
        <v>81</v>
      </c>
      <c r="AW164" s="14" t="s">
        <v>30</v>
      </c>
      <c r="AX164" s="14" t="s">
        <v>73</v>
      </c>
      <c r="AY164" s="283" t="s">
        <v>241</v>
      </c>
    </row>
    <row r="165" s="14" customFormat="1">
      <c r="A165" s="14"/>
      <c r="B165" s="274"/>
      <c r="C165" s="275"/>
      <c r="D165" s="242" t="s">
        <v>1584</v>
      </c>
      <c r="E165" s="276" t="s">
        <v>1</v>
      </c>
      <c r="F165" s="277" t="s">
        <v>2088</v>
      </c>
      <c r="G165" s="275"/>
      <c r="H165" s="276" t="s">
        <v>1</v>
      </c>
      <c r="I165" s="278"/>
      <c r="J165" s="275"/>
      <c r="K165" s="275"/>
      <c r="L165" s="279"/>
      <c r="M165" s="280"/>
      <c r="N165" s="281"/>
      <c r="O165" s="281"/>
      <c r="P165" s="281"/>
      <c r="Q165" s="281"/>
      <c r="R165" s="281"/>
      <c r="S165" s="281"/>
      <c r="T165" s="282"/>
      <c r="U165" s="14"/>
      <c r="V165" s="14"/>
      <c r="W165" s="14"/>
      <c r="X165" s="14"/>
      <c r="Y165" s="14"/>
      <c r="Z165" s="14"/>
      <c r="AA165" s="14"/>
      <c r="AB165" s="14"/>
      <c r="AC165" s="14"/>
      <c r="AD165" s="14"/>
      <c r="AE165" s="14"/>
      <c r="AT165" s="283" t="s">
        <v>1584</v>
      </c>
      <c r="AU165" s="283" t="s">
        <v>83</v>
      </c>
      <c r="AV165" s="14" t="s">
        <v>81</v>
      </c>
      <c r="AW165" s="14" t="s">
        <v>30</v>
      </c>
      <c r="AX165" s="14" t="s">
        <v>73</v>
      </c>
      <c r="AY165" s="283" t="s">
        <v>241</v>
      </c>
    </row>
    <row r="166" s="13" customFormat="1">
      <c r="A166" s="13"/>
      <c r="B166" s="263"/>
      <c r="C166" s="264"/>
      <c r="D166" s="242" t="s">
        <v>1584</v>
      </c>
      <c r="E166" s="265" t="s">
        <v>1</v>
      </c>
      <c r="F166" s="266" t="s">
        <v>83</v>
      </c>
      <c r="G166" s="264"/>
      <c r="H166" s="267">
        <v>2</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1584</v>
      </c>
      <c r="AU166" s="273" t="s">
        <v>83</v>
      </c>
      <c r="AV166" s="13" t="s">
        <v>83</v>
      </c>
      <c r="AW166" s="13" t="s">
        <v>30</v>
      </c>
      <c r="AX166" s="13" t="s">
        <v>81</v>
      </c>
      <c r="AY166" s="273" t="s">
        <v>241</v>
      </c>
    </row>
    <row r="167" s="2" customFormat="1" ht="24.15" customHeight="1">
      <c r="A167" s="39"/>
      <c r="B167" s="40"/>
      <c r="C167" s="228" t="s">
        <v>283</v>
      </c>
      <c r="D167" s="228" t="s">
        <v>243</v>
      </c>
      <c r="E167" s="229" t="s">
        <v>2089</v>
      </c>
      <c r="F167" s="230" t="s">
        <v>2090</v>
      </c>
      <c r="G167" s="231" t="s">
        <v>609</v>
      </c>
      <c r="H167" s="232">
        <v>0.063</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83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2091</v>
      </c>
    </row>
    <row r="168" s="2" customFormat="1">
      <c r="A168" s="39"/>
      <c r="B168" s="40"/>
      <c r="C168" s="41"/>
      <c r="D168" s="242" t="s">
        <v>248</v>
      </c>
      <c r="E168" s="41"/>
      <c r="F168" s="243" t="s">
        <v>2092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83</v>
      </c>
    </row>
    <row r="169" s="14" customFormat="1">
      <c r="A169" s="14"/>
      <c r="B169" s="274"/>
      <c r="C169" s="275"/>
      <c r="D169" s="242" t="s">
        <v>1584</v>
      </c>
      <c r="E169" s="276" t="s">
        <v>1</v>
      </c>
      <c r="F169" s="277" t="s">
        <v>2093</v>
      </c>
      <c r="G169" s="275"/>
      <c r="H169" s="276" t="s">
        <v>1</v>
      </c>
      <c r="I169" s="278"/>
      <c r="J169" s="275"/>
      <c r="K169" s="275"/>
      <c r="L169" s="279"/>
      <c r="M169" s="280"/>
      <c r="N169" s="281"/>
      <c r="O169" s="281"/>
      <c r="P169" s="281"/>
      <c r="Q169" s="281"/>
      <c r="R169" s="281"/>
      <c r="S169" s="281"/>
      <c r="T169" s="282"/>
      <c r="U169" s="14"/>
      <c r="V169" s="14"/>
      <c r="W169" s="14"/>
      <c r="X169" s="14"/>
      <c r="Y169" s="14"/>
      <c r="Z169" s="14"/>
      <c r="AA169" s="14"/>
      <c r="AB169" s="14"/>
      <c r="AC169" s="14"/>
      <c r="AD169" s="14"/>
      <c r="AE169" s="14"/>
      <c r="AT169" s="283" t="s">
        <v>1584</v>
      </c>
      <c r="AU169" s="283" t="s">
        <v>83</v>
      </c>
      <c r="AV169" s="14" t="s">
        <v>81</v>
      </c>
      <c r="AW169" s="14" t="s">
        <v>30</v>
      </c>
      <c r="AX169" s="14" t="s">
        <v>73</v>
      </c>
      <c r="AY169" s="283" t="s">
        <v>241</v>
      </c>
    </row>
    <row r="170" s="13" customFormat="1">
      <c r="A170" s="13"/>
      <c r="B170" s="263"/>
      <c r="C170" s="264"/>
      <c r="D170" s="242" t="s">
        <v>1584</v>
      </c>
      <c r="E170" s="265" t="s">
        <v>1</v>
      </c>
      <c r="F170" s="266" t="s">
        <v>2081</v>
      </c>
      <c r="G170" s="264"/>
      <c r="H170" s="267">
        <v>0.063</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1584</v>
      </c>
      <c r="AU170" s="273" t="s">
        <v>83</v>
      </c>
      <c r="AV170" s="13" t="s">
        <v>83</v>
      </c>
      <c r="AW170" s="13" t="s">
        <v>30</v>
      </c>
      <c r="AX170" s="13" t="s">
        <v>81</v>
      </c>
      <c r="AY170" s="273" t="s">
        <v>241</v>
      </c>
    </row>
    <row r="171" s="2" customFormat="1" ht="24.15" customHeight="1">
      <c r="A171" s="39"/>
      <c r="B171" s="40"/>
      <c r="C171" s="228" t="s">
        <v>268</v>
      </c>
      <c r="D171" s="228" t="s">
        <v>243</v>
      </c>
      <c r="E171" s="229" t="s">
        <v>2094</v>
      </c>
      <c r="F171" s="230" t="s">
        <v>2095</v>
      </c>
      <c r="G171" s="231" t="s">
        <v>267</v>
      </c>
      <c r="H171" s="232">
        <v>3686.7959999999998</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83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2096</v>
      </c>
    </row>
    <row r="172" s="2" customFormat="1">
      <c r="A172" s="39"/>
      <c r="B172" s="40"/>
      <c r="C172" s="41"/>
      <c r="D172" s="242" t="s">
        <v>248</v>
      </c>
      <c r="E172" s="41"/>
      <c r="F172" s="243" t="s">
        <v>2097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83</v>
      </c>
    </row>
    <row r="173" s="14" customFormat="1">
      <c r="A173" s="14"/>
      <c r="B173" s="274"/>
      <c r="C173" s="275"/>
      <c r="D173" s="242" t="s">
        <v>1584</v>
      </c>
      <c r="E173" s="276" t="s">
        <v>1</v>
      </c>
      <c r="F173" s="277" t="s">
        <v>2098</v>
      </c>
      <c r="G173" s="275"/>
      <c r="H173" s="276" t="s">
        <v>1</v>
      </c>
      <c r="I173" s="278"/>
      <c r="J173" s="275"/>
      <c r="K173" s="275"/>
      <c r="L173" s="279"/>
      <c r="M173" s="280"/>
      <c r="N173" s="281"/>
      <c r="O173" s="281"/>
      <c r="P173" s="281"/>
      <c r="Q173" s="281"/>
      <c r="R173" s="281"/>
      <c r="S173" s="281"/>
      <c r="T173" s="282"/>
      <c r="U173" s="14"/>
      <c r="V173" s="14"/>
      <c r="W173" s="14"/>
      <c r="X173" s="14"/>
      <c r="Y173" s="14"/>
      <c r="Z173" s="14"/>
      <c r="AA173" s="14"/>
      <c r="AB173" s="14"/>
      <c r="AC173" s="14"/>
      <c r="AD173" s="14"/>
      <c r="AE173" s="14"/>
      <c r="AT173" s="283" t="s">
        <v>1584</v>
      </c>
      <c r="AU173" s="283" t="s">
        <v>83</v>
      </c>
      <c r="AV173" s="14" t="s">
        <v>81</v>
      </c>
      <c r="AW173" s="14" t="s">
        <v>30</v>
      </c>
      <c r="AX173" s="14" t="s">
        <v>73</v>
      </c>
      <c r="AY173" s="283" t="s">
        <v>241</v>
      </c>
    </row>
    <row r="174" s="14" customFormat="1">
      <c r="A174" s="14"/>
      <c r="B174" s="274"/>
      <c r="C174" s="275"/>
      <c r="D174" s="242" t="s">
        <v>1584</v>
      </c>
      <c r="E174" s="276" t="s">
        <v>1</v>
      </c>
      <c r="F174" s="277" t="s">
        <v>2099</v>
      </c>
      <c r="G174" s="275"/>
      <c r="H174" s="276" t="s">
        <v>1</v>
      </c>
      <c r="I174" s="278"/>
      <c r="J174" s="275"/>
      <c r="K174" s="275"/>
      <c r="L174" s="279"/>
      <c r="M174" s="280"/>
      <c r="N174" s="281"/>
      <c r="O174" s="281"/>
      <c r="P174" s="281"/>
      <c r="Q174" s="281"/>
      <c r="R174" s="281"/>
      <c r="S174" s="281"/>
      <c r="T174" s="282"/>
      <c r="U174" s="14"/>
      <c r="V174" s="14"/>
      <c r="W174" s="14"/>
      <c r="X174" s="14"/>
      <c r="Y174" s="14"/>
      <c r="Z174" s="14"/>
      <c r="AA174" s="14"/>
      <c r="AB174" s="14"/>
      <c r="AC174" s="14"/>
      <c r="AD174" s="14"/>
      <c r="AE174" s="14"/>
      <c r="AT174" s="283" t="s">
        <v>1584</v>
      </c>
      <c r="AU174" s="283" t="s">
        <v>83</v>
      </c>
      <c r="AV174" s="14" t="s">
        <v>81</v>
      </c>
      <c r="AW174" s="14" t="s">
        <v>30</v>
      </c>
      <c r="AX174" s="14" t="s">
        <v>73</v>
      </c>
      <c r="AY174" s="283" t="s">
        <v>241</v>
      </c>
    </row>
    <row r="175" s="13" customFormat="1">
      <c r="A175" s="13"/>
      <c r="B175" s="263"/>
      <c r="C175" s="264"/>
      <c r="D175" s="242" t="s">
        <v>1584</v>
      </c>
      <c r="E175" s="265" t="s">
        <v>1</v>
      </c>
      <c r="F175" s="266" t="s">
        <v>2100</v>
      </c>
      <c r="G175" s="264"/>
      <c r="H175" s="267">
        <v>3686.7959999999998</v>
      </c>
      <c r="I175" s="268"/>
      <c r="J175" s="264"/>
      <c r="K175" s="264"/>
      <c r="L175" s="269"/>
      <c r="M175" s="270"/>
      <c r="N175" s="271"/>
      <c r="O175" s="271"/>
      <c r="P175" s="271"/>
      <c r="Q175" s="271"/>
      <c r="R175" s="271"/>
      <c r="S175" s="271"/>
      <c r="T175" s="272"/>
      <c r="U175" s="13"/>
      <c r="V175" s="13"/>
      <c r="W175" s="13"/>
      <c r="X175" s="13"/>
      <c r="Y175" s="13"/>
      <c r="Z175" s="13"/>
      <c r="AA175" s="13"/>
      <c r="AB175" s="13"/>
      <c r="AC175" s="13"/>
      <c r="AD175" s="13"/>
      <c r="AE175" s="13"/>
      <c r="AT175" s="273" t="s">
        <v>1584</v>
      </c>
      <c r="AU175" s="273" t="s">
        <v>83</v>
      </c>
      <c r="AV175" s="13" t="s">
        <v>83</v>
      </c>
      <c r="AW175" s="13" t="s">
        <v>30</v>
      </c>
      <c r="AX175" s="13" t="s">
        <v>81</v>
      </c>
      <c r="AY175" s="273" t="s">
        <v>241</v>
      </c>
    </row>
    <row r="176" s="2" customFormat="1" ht="16.5" customHeight="1">
      <c r="A176" s="39"/>
      <c r="B176" s="40"/>
      <c r="C176" s="247" t="s">
        <v>290</v>
      </c>
      <c r="D176" s="247" t="s">
        <v>260</v>
      </c>
      <c r="E176" s="248" t="s">
        <v>2084</v>
      </c>
      <c r="F176" s="249" t="s">
        <v>2085</v>
      </c>
      <c r="G176" s="250" t="s">
        <v>263</v>
      </c>
      <c r="H176" s="251">
        <v>49.200000000000003</v>
      </c>
      <c r="I176" s="252"/>
      <c r="J176" s="253">
        <f>ROUND(I176*H176,2)</f>
        <v>0</v>
      </c>
      <c r="K176" s="254"/>
      <c r="L176" s="255"/>
      <c r="M176" s="256" t="s">
        <v>1</v>
      </c>
      <c r="N176" s="257" t="s">
        <v>38</v>
      </c>
      <c r="O176" s="92"/>
      <c r="P176" s="238">
        <f>O176*H176</f>
        <v>0</v>
      </c>
      <c r="Q176" s="238">
        <v>1.23475</v>
      </c>
      <c r="R176" s="238">
        <f>Q176*H176</f>
        <v>60.749700000000004</v>
      </c>
      <c r="S176" s="238">
        <v>0</v>
      </c>
      <c r="T176" s="239">
        <f>S176*H176</f>
        <v>0</v>
      </c>
      <c r="U176" s="39"/>
      <c r="V176" s="39"/>
      <c r="W176" s="39"/>
      <c r="X176" s="39"/>
      <c r="Y176" s="39"/>
      <c r="Z176" s="39"/>
      <c r="AA176" s="39"/>
      <c r="AB176" s="39"/>
      <c r="AC176" s="39"/>
      <c r="AD176" s="39"/>
      <c r="AE176" s="39"/>
      <c r="AR176" s="240" t="s">
        <v>258</v>
      </c>
      <c r="AT176" s="240" t="s">
        <v>260</v>
      </c>
      <c r="AU176" s="240" t="s">
        <v>83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2101</v>
      </c>
    </row>
    <row r="177" s="2" customFormat="1">
      <c r="A177" s="39"/>
      <c r="B177" s="40"/>
      <c r="C177" s="41"/>
      <c r="D177" s="242" t="s">
        <v>248</v>
      </c>
      <c r="E177" s="41"/>
      <c r="F177" s="243" t="s">
        <v>2087</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248</v>
      </c>
      <c r="AU177" s="18" t="s">
        <v>83</v>
      </c>
    </row>
    <row r="178" s="14" customFormat="1">
      <c r="A178" s="14"/>
      <c r="B178" s="274"/>
      <c r="C178" s="275"/>
      <c r="D178" s="242" t="s">
        <v>1584</v>
      </c>
      <c r="E178" s="276" t="s">
        <v>1</v>
      </c>
      <c r="F178" s="277" t="s">
        <v>2073</v>
      </c>
      <c r="G178" s="275"/>
      <c r="H178" s="276" t="s">
        <v>1</v>
      </c>
      <c r="I178" s="278"/>
      <c r="J178" s="275"/>
      <c r="K178" s="275"/>
      <c r="L178" s="279"/>
      <c r="M178" s="280"/>
      <c r="N178" s="281"/>
      <c r="O178" s="281"/>
      <c r="P178" s="281"/>
      <c r="Q178" s="281"/>
      <c r="R178" s="281"/>
      <c r="S178" s="281"/>
      <c r="T178" s="282"/>
      <c r="U178" s="14"/>
      <c r="V178" s="14"/>
      <c r="W178" s="14"/>
      <c r="X178" s="14"/>
      <c r="Y178" s="14"/>
      <c r="Z178" s="14"/>
      <c r="AA178" s="14"/>
      <c r="AB178" s="14"/>
      <c r="AC178" s="14"/>
      <c r="AD178" s="14"/>
      <c r="AE178" s="14"/>
      <c r="AT178" s="283" t="s">
        <v>1584</v>
      </c>
      <c r="AU178" s="283" t="s">
        <v>83</v>
      </c>
      <c r="AV178" s="14" t="s">
        <v>81</v>
      </c>
      <c r="AW178" s="14" t="s">
        <v>30</v>
      </c>
      <c r="AX178" s="14" t="s">
        <v>73</v>
      </c>
      <c r="AY178" s="283" t="s">
        <v>241</v>
      </c>
    </row>
    <row r="179" s="14" customFormat="1">
      <c r="A179" s="14"/>
      <c r="B179" s="274"/>
      <c r="C179" s="275"/>
      <c r="D179" s="242" t="s">
        <v>1584</v>
      </c>
      <c r="E179" s="276" t="s">
        <v>1</v>
      </c>
      <c r="F179" s="277" t="s">
        <v>2102</v>
      </c>
      <c r="G179" s="275"/>
      <c r="H179" s="276" t="s">
        <v>1</v>
      </c>
      <c r="I179" s="278"/>
      <c r="J179" s="275"/>
      <c r="K179" s="275"/>
      <c r="L179" s="279"/>
      <c r="M179" s="280"/>
      <c r="N179" s="281"/>
      <c r="O179" s="281"/>
      <c r="P179" s="281"/>
      <c r="Q179" s="281"/>
      <c r="R179" s="281"/>
      <c r="S179" s="281"/>
      <c r="T179" s="282"/>
      <c r="U179" s="14"/>
      <c r="V179" s="14"/>
      <c r="W179" s="14"/>
      <c r="X179" s="14"/>
      <c r="Y179" s="14"/>
      <c r="Z179" s="14"/>
      <c r="AA179" s="14"/>
      <c r="AB179" s="14"/>
      <c r="AC179" s="14"/>
      <c r="AD179" s="14"/>
      <c r="AE179" s="14"/>
      <c r="AT179" s="283" t="s">
        <v>1584</v>
      </c>
      <c r="AU179" s="283" t="s">
        <v>83</v>
      </c>
      <c r="AV179" s="14" t="s">
        <v>81</v>
      </c>
      <c r="AW179" s="14" t="s">
        <v>30</v>
      </c>
      <c r="AX179" s="14" t="s">
        <v>73</v>
      </c>
      <c r="AY179" s="283" t="s">
        <v>241</v>
      </c>
    </row>
    <row r="180" s="14" customFormat="1">
      <c r="A180" s="14"/>
      <c r="B180" s="274"/>
      <c r="C180" s="275"/>
      <c r="D180" s="242" t="s">
        <v>1584</v>
      </c>
      <c r="E180" s="276" t="s">
        <v>1</v>
      </c>
      <c r="F180" s="277" t="s">
        <v>2103</v>
      </c>
      <c r="G180" s="275"/>
      <c r="H180" s="276" t="s">
        <v>1</v>
      </c>
      <c r="I180" s="278"/>
      <c r="J180" s="275"/>
      <c r="K180" s="275"/>
      <c r="L180" s="279"/>
      <c r="M180" s="280"/>
      <c r="N180" s="281"/>
      <c r="O180" s="281"/>
      <c r="P180" s="281"/>
      <c r="Q180" s="281"/>
      <c r="R180" s="281"/>
      <c r="S180" s="281"/>
      <c r="T180" s="282"/>
      <c r="U180" s="14"/>
      <c r="V180" s="14"/>
      <c r="W180" s="14"/>
      <c r="X180" s="14"/>
      <c r="Y180" s="14"/>
      <c r="Z180" s="14"/>
      <c r="AA180" s="14"/>
      <c r="AB180" s="14"/>
      <c r="AC180" s="14"/>
      <c r="AD180" s="14"/>
      <c r="AE180" s="14"/>
      <c r="AT180" s="283" t="s">
        <v>1584</v>
      </c>
      <c r="AU180" s="283" t="s">
        <v>83</v>
      </c>
      <c r="AV180" s="14" t="s">
        <v>81</v>
      </c>
      <c r="AW180" s="14" t="s">
        <v>30</v>
      </c>
      <c r="AX180" s="14" t="s">
        <v>73</v>
      </c>
      <c r="AY180" s="283" t="s">
        <v>241</v>
      </c>
    </row>
    <row r="181" s="13" customFormat="1">
      <c r="A181" s="13"/>
      <c r="B181" s="263"/>
      <c r="C181" s="264"/>
      <c r="D181" s="242" t="s">
        <v>1584</v>
      </c>
      <c r="E181" s="265" t="s">
        <v>1</v>
      </c>
      <c r="F181" s="266" t="s">
        <v>2104</v>
      </c>
      <c r="G181" s="264"/>
      <c r="H181" s="267">
        <v>49.200000000000003</v>
      </c>
      <c r="I181" s="268"/>
      <c r="J181" s="264"/>
      <c r="K181" s="264"/>
      <c r="L181" s="269"/>
      <c r="M181" s="270"/>
      <c r="N181" s="271"/>
      <c r="O181" s="271"/>
      <c r="P181" s="271"/>
      <c r="Q181" s="271"/>
      <c r="R181" s="271"/>
      <c r="S181" s="271"/>
      <c r="T181" s="272"/>
      <c r="U181" s="13"/>
      <c r="V181" s="13"/>
      <c r="W181" s="13"/>
      <c r="X181" s="13"/>
      <c r="Y181" s="13"/>
      <c r="Z181" s="13"/>
      <c r="AA181" s="13"/>
      <c r="AB181" s="13"/>
      <c r="AC181" s="13"/>
      <c r="AD181" s="13"/>
      <c r="AE181" s="13"/>
      <c r="AT181" s="273" t="s">
        <v>1584</v>
      </c>
      <c r="AU181" s="273" t="s">
        <v>83</v>
      </c>
      <c r="AV181" s="13" t="s">
        <v>83</v>
      </c>
      <c r="AW181" s="13" t="s">
        <v>30</v>
      </c>
      <c r="AX181" s="13" t="s">
        <v>81</v>
      </c>
      <c r="AY181" s="273" t="s">
        <v>241</v>
      </c>
    </row>
    <row r="182" s="2" customFormat="1" ht="16.5" customHeight="1">
      <c r="A182" s="39"/>
      <c r="B182" s="40"/>
      <c r="C182" s="228" t="s">
        <v>272</v>
      </c>
      <c r="D182" s="228" t="s">
        <v>243</v>
      </c>
      <c r="E182" s="229" t="s">
        <v>2105</v>
      </c>
      <c r="F182" s="230" t="s">
        <v>2106</v>
      </c>
      <c r="G182" s="231" t="s">
        <v>263</v>
      </c>
      <c r="H182" s="232">
        <v>166</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247</v>
      </c>
      <c r="AT182" s="240" t="s">
        <v>243</v>
      </c>
      <c r="AU182" s="240" t="s">
        <v>83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247</v>
      </c>
      <c r="BM182" s="240" t="s">
        <v>2107</v>
      </c>
    </row>
    <row r="183" s="2" customFormat="1">
      <c r="A183" s="39"/>
      <c r="B183" s="40"/>
      <c r="C183" s="41"/>
      <c r="D183" s="242" t="s">
        <v>248</v>
      </c>
      <c r="E183" s="41"/>
      <c r="F183" s="243" t="s">
        <v>2108</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83</v>
      </c>
    </row>
    <row r="184" s="14" customFormat="1">
      <c r="A184" s="14"/>
      <c r="B184" s="274"/>
      <c r="C184" s="275"/>
      <c r="D184" s="242" t="s">
        <v>1584</v>
      </c>
      <c r="E184" s="276" t="s">
        <v>1</v>
      </c>
      <c r="F184" s="277" t="s">
        <v>2093</v>
      </c>
      <c r="G184" s="275"/>
      <c r="H184" s="276" t="s">
        <v>1</v>
      </c>
      <c r="I184" s="278"/>
      <c r="J184" s="275"/>
      <c r="K184" s="275"/>
      <c r="L184" s="279"/>
      <c r="M184" s="280"/>
      <c r="N184" s="281"/>
      <c r="O184" s="281"/>
      <c r="P184" s="281"/>
      <c r="Q184" s="281"/>
      <c r="R184" s="281"/>
      <c r="S184" s="281"/>
      <c r="T184" s="282"/>
      <c r="U184" s="14"/>
      <c r="V184" s="14"/>
      <c r="W184" s="14"/>
      <c r="X184" s="14"/>
      <c r="Y184" s="14"/>
      <c r="Z184" s="14"/>
      <c r="AA184" s="14"/>
      <c r="AB184" s="14"/>
      <c r="AC184" s="14"/>
      <c r="AD184" s="14"/>
      <c r="AE184" s="14"/>
      <c r="AT184" s="283" t="s">
        <v>1584</v>
      </c>
      <c r="AU184" s="283" t="s">
        <v>83</v>
      </c>
      <c r="AV184" s="14" t="s">
        <v>81</v>
      </c>
      <c r="AW184" s="14" t="s">
        <v>30</v>
      </c>
      <c r="AX184" s="14" t="s">
        <v>73</v>
      </c>
      <c r="AY184" s="283" t="s">
        <v>241</v>
      </c>
    </row>
    <row r="185" s="13" customFormat="1">
      <c r="A185" s="13"/>
      <c r="B185" s="263"/>
      <c r="C185" s="264"/>
      <c r="D185" s="242" t="s">
        <v>1584</v>
      </c>
      <c r="E185" s="265" t="s">
        <v>1</v>
      </c>
      <c r="F185" s="266" t="s">
        <v>2109</v>
      </c>
      <c r="G185" s="264"/>
      <c r="H185" s="267">
        <v>16</v>
      </c>
      <c r="I185" s="268"/>
      <c r="J185" s="264"/>
      <c r="K185" s="264"/>
      <c r="L185" s="269"/>
      <c r="M185" s="270"/>
      <c r="N185" s="271"/>
      <c r="O185" s="271"/>
      <c r="P185" s="271"/>
      <c r="Q185" s="271"/>
      <c r="R185" s="271"/>
      <c r="S185" s="271"/>
      <c r="T185" s="272"/>
      <c r="U185" s="13"/>
      <c r="V185" s="13"/>
      <c r="W185" s="13"/>
      <c r="X185" s="13"/>
      <c r="Y185" s="13"/>
      <c r="Z185" s="13"/>
      <c r="AA185" s="13"/>
      <c r="AB185" s="13"/>
      <c r="AC185" s="13"/>
      <c r="AD185" s="13"/>
      <c r="AE185" s="13"/>
      <c r="AT185" s="273" t="s">
        <v>1584</v>
      </c>
      <c r="AU185" s="273" t="s">
        <v>83</v>
      </c>
      <c r="AV185" s="13" t="s">
        <v>83</v>
      </c>
      <c r="AW185" s="13" t="s">
        <v>30</v>
      </c>
      <c r="AX185" s="13" t="s">
        <v>73</v>
      </c>
      <c r="AY185" s="273" t="s">
        <v>241</v>
      </c>
    </row>
    <row r="186" s="14" customFormat="1">
      <c r="A186" s="14"/>
      <c r="B186" s="274"/>
      <c r="C186" s="275"/>
      <c r="D186" s="242" t="s">
        <v>1584</v>
      </c>
      <c r="E186" s="276" t="s">
        <v>1</v>
      </c>
      <c r="F186" s="277" t="s">
        <v>2110</v>
      </c>
      <c r="G186" s="275"/>
      <c r="H186" s="276" t="s">
        <v>1</v>
      </c>
      <c r="I186" s="278"/>
      <c r="J186" s="275"/>
      <c r="K186" s="275"/>
      <c r="L186" s="279"/>
      <c r="M186" s="280"/>
      <c r="N186" s="281"/>
      <c r="O186" s="281"/>
      <c r="P186" s="281"/>
      <c r="Q186" s="281"/>
      <c r="R186" s="281"/>
      <c r="S186" s="281"/>
      <c r="T186" s="282"/>
      <c r="U186" s="14"/>
      <c r="V186" s="14"/>
      <c r="W186" s="14"/>
      <c r="X186" s="14"/>
      <c r="Y186" s="14"/>
      <c r="Z186" s="14"/>
      <c r="AA186" s="14"/>
      <c r="AB186" s="14"/>
      <c r="AC186" s="14"/>
      <c r="AD186" s="14"/>
      <c r="AE186" s="14"/>
      <c r="AT186" s="283" t="s">
        <v>1584</v>
      </c>
      <c r="AU186" s="283" t="s">
        <v>83</v>
      </c>
      <c r="AV186" s="14" t="s">
        <v>81</v>
      </c>
      <c r="AW186" s="14" t="s">
        <v>30</v>
      </c>
      <c r="AX186" s="14" t="s">
        <v>73</v>
      </c>
      <c r="AY186" s="283" t="s">
        <v>241</v>
      </c>
    </row>
    <row r="187" s="13" customFormat="1">
      <c r="A187" s="13"/>
      <c r="B187" s="263"/>
      <c r="C187" s="264"/>
      <c r="D187" s="242" t="s">
        <v>1584</v>
      </c>
      <c r="E187" s="265" t="s">
        <v>1</v>
      </c>
      <c r="F187" s="266" t="s">
        <v>512</v>
      </c>
      <c r="G187" s="264"/>
      <c r="H187" s="267">
        <v>150</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1584</v>
      </c>
      <c r="AU187" s="273" t="s">
        <v>83</v>
      </c>
      <c r="AV187" s="13" t="s">
        <v>83</v>
      </c>
      <c r="AW187" s="13" t="s">
        <v>30</v>
      </c>
      <c r="AX187" s="13" t="s">
        <v>73</v>
      </c>
      <c r="AY187" s="273" t="s">
        <v>241</v>
      </c>
    </row>
    <row r="188" s="15" customFormat="1">
      <c r="A188" s="15"/>
      <c r="B188" s="287"/>
      <c r="C188" s="288"/>
      <c r="D188" s="242" t="s">
        <v>1584</v>
      </c>
      <c r="E188" s="289" t="s">
        <v>1</v>
      </c>
      <c r="F188" s="290" t="s">
        <v>2061</v>
      </c>
      <c r="G188" s="288"/>
      <c r="H188" s="291">
        <v>166</v>
      </c>
      <c r="I188" s="292"/>
      <c r="J188" s="288"/>
      <c r="K188" s="288"/>
      <c r="L188" s="293"/>
      <c r="M188" s="294"/>
      <c r="N188" s="295"/>
      <c r="O188" s="295"/>
      <c r="P188" s="295"/>
      <c r="Q188" s="295"/>
      <c r="R188" s="295"/>
      <c r="S188" s="295"/>
      <c r="T188" s="296"/>
      <c r="U188" s="15"/>
      <c r="V188" s="15"/>
      <c r="W188" s="15"/>
      <c r="X188" s="15"/>
      <c r="Y188" s="15"/>
      <c r="Z188" s="15"/>
      <c r="AA188" s="15"/>
      <c r="AB188" s="15"/>
      <c r="AC188" s="15"/>
      <c r="AD188" s="15"/>
      <c r="AE188" s="15"/>
      <c r="AT188" s="297" t="s">
        <v>1584</v>
      </c>
      <c r="AU188" s="297" t="s">
        <v>83</v>
      </c>
      <c r="AV188" s="15" t="s">
        <v>247</v>
      </c>
      <c r="AW188" s="15" t="s">
        <v>30</v>
      </c>
      <c r="AX188" s="15" t="s">
        <v>81</v>
      </c>
      <c r="AY188" s="297" t="s">
        <v>241</v>
      </c>
    </row>
    <row r="189" s="2" customFormat="1" ht="24.15" customHeight="1">
      <c r="A189" s="39"/>
      <c r="B189" s="40"/>
      <c r="C189" s="228" t="s">
        <v>8</v>
      </c>
      <c r="D189" s="228" t="s">
        <v>243</v>
      </c>
      <c r="E189" s="229" t="s">
        <v>2111</v>
      </c>
      <c r="F189" s="230" t="s">
        <v>2112</v>
      </c>
      <c r="G189" s="231" t="s">
        <v>609</v>
      </c>
      <c r="H189" s="232">
        <v>0.16300000000000001</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83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2113</v>
      </c>
    </row>
    <row r="190" s="2" customFormat="1">
      <c r="A190" s="39"/>
      <c r="B190" s="40"/>
      <c r="C190" s="41"/>
      <c r="D190" s="242" t="s">
        <v>248</v>
      </c>
      <c r="E190" s="41"/>
      <c r="F190" s="243" t="s">
        <v>2114</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83</v>
      </c>
    </row>
    <row r="191" s="14" customFormat="1">
      <c r="A191" s="14"/>
      <c r="B191" s="274"/>
      <c r="C191" s="275"/>
      <c r="D191" s="242" t="s">
        <v>1584</v>
      </c>
      <c r="E191" s="276" t="s">
        <v>1</v>
      </c>
      <c r="F191" s="277" t="s">
        <v>2115</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1584</v>
      </c>
      <c r="AU191" s="283" t="s">
        <v>83</v>
      </c>
      <c r="AV191" s="14" t="s">
        <v>81</v>
      </c>
      <c r="AW191" s="14" t="s">
        <v>30</v>
      </c>
      <c r="AX191" s="14" t="s">
        <v>73</v>
      </c>
      <c r="AY191" s="283" t="s">
        <v>241</v>
      </c>
    </row>
    <row r="192" s="13" customFormat="1">
      <c r="A192" s="13"/>
      <c r="B192" s="263"/>
      <c r="C192" s="264"/>
      <c r="D192" s="242" t="s">
        <v>1584</v>
      </c>
      <c r="E192" s="265" t="s">
        <v>1</v>
      </c>
      <c r="F192" s="266" t="s">
        <v>2116</v>
      </c>
      <c r="G192" s="264"/>
      <c r="H192" s="267">
        <v>0.16300000000000001</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1584</v>
      </c>
      <c r="AU192" s="273" t="s">
        <v>83</v>
      </c>
      <c r="AV192" s="13" t="s">
        <v>83</v>
      </c>
      <c r="AW192" s="13" t="s">
        <v>30</v>
      </c>
      <c r="AX192" s="13" t="s">
        <v>81</v>
      </c>
      <c r="AY192" s="273" t="s">
        <v>241</v>
      </c>
    </row>
    <row r="193" s="2" customFormat="1" ht="24.15" customHeight="1">
      <c r="A193" s="39"/>
      <c r="B193" s="40"/>
      <c r="C193" s="228" t="s">
        <v>357</v>
      </c>
      <c r="D193" s="228" t="s">
        <v>243</v>
      </c>
      <c r="E193" s="229" t="s">
        <v>2117</v>
      </c>
      <c r="F193" s="230" t="s">
        <v>2118</v>
      </c>
      <c r="G193" s="231" t="s">
        <v>2119</v>
      </c>
      <c r="H193" s="232">
        <v>42</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83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2120</v>
      </c>
    </row>
    <row r="194" s="2" customFormat="1">
      <c r="A194" s="39"/>
      <c r="B194" s="40"/>
      <c r="C194" s="41"/>
      <c r="D194" s="242" t="s">
        <v>248</v>
      </c>
      <c r="E194" s="41"/>
      <c r="F194" s="243" t="s">
        <v>2121</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83</v>
      </c>
    </row>
    <row r="195" s="14" customFormat="1">
      <c r="A195" s="14"/>
      <c r="B195" s="274"/>
      <c r="C195" s="275"/>
      <c r="D195" s="242" t="s">
        <v>1584</v>
      </c>
      <c r="E195" s="276" t="s">
        <v>1</v>
      </c>
      <c r="F195" s="277" t="s">
        <v>2122</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1584</v>
      </c>
      <c r="AU195" s="283" t="s">
        <v>83</v>
      </c>
      <c r="AV195" s="14" t="s">
        <v>81</v>
      </c>
      <c r="AW195" s="14" t="s">
        <v>30</v>
      </c>
      <c r="AX195" s="14" t="s">
        <v>73</v>
      </c>
      <c r="AY195" s="283" t="s">
        <v>241</v>
      </c>
    </row>
    <row r="196" s="13" customFormat="1">
      <c r="A196" s="13"/>
      <c r="B196" s="263"/>
      <c r="C196" s="264"/>
      <c r="D196" s="242" t="s">
        <v>1584</v>
      </c>
      <c r="E196" s="265" t="s">
        <v>1</v>
      </c>
      <c r="F196" s="266" t="s">
        <v>319</v>
      </c>
      <c r="G196" s="264"/>
      <c r="H196" s="267">
        <v>42</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1584</v>
      </c>
      <c r="AU196" s="273" t="s">
        <v>83</v>
      </c>
      <c r="AV196" s="13" t="s">
        <v>83</v>
      </c>
      <c r="AW196" s="13" t="s">
        <v>30</v>
      </c>
      <c r="AX196" s="13" t="s">
        <v>81</v>
      </c>
      <c r="AY196" s="273" t="s">
        <v>241</v>
      </c>
    </row>
    <row r="197" s="2" customFormat="1" ht="24.15" customHeight="1">
      <c r="A197" s="39"/>
      <c r="B197" s="40"/>
      <c r="C197" s="228" t="s">
        <v>275</v>
      </c>
      <c r="D197" s="228" t="s">
        <v>243</v>
      </c>
      <c r="E197" s="229" t="s">
        <v>2123</v>
      </c>
      <c r="F197" s="230" t="s">
        <v>2124</v>
      </c>
      <c r="G197" s="231" t="s">
        <v>2119</v>
      </c>
      <c r="H197" s="232">
        <v>12</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247</v>
      </c>
      <c r="AT197" s="240" t="s">
        <v>243</v>
      </c>
      <c r="AU197" s="240" t="s">
        <v>83</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247</v>
      </c>
      <c r="BM197" s="240" t="s">
        <v>2125</v>
      </c>
    </row>
    <row r="198" s="2" customFormat="1">
      <c r="A198" s="39"/>
      <c r="B198" s="40"/>
      <c r="C198" s="41"/>
      <c r="D198" s="242" t="s">
        <v>248</v>
      </c>
      <c r="E198" s="41"/>
      <c r="F198" s="243" t="s">
        <v>2126</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83</v>
      </c>
    </row>
    <row r="199" s="14" customFormat="1">
      <c r="A199" s="14"/>
      <c r="B199" s="274"/>
      <c r="C199" s="275"/>
      <c r="D199" s="242" t="s">
        <v>1584</v>
      </c>
      <c r="E199" s="276" t="s">
        <v>1</v>
      </c>
      <c r="F199" s="277" t="s">
        <v>2127</v>
      </c>
      <c r="G199" s="275"/>
      <c r="H199" s="276" t="s">
        <v>1</v>
      </c>
      <c r="I199" s="278"/>
      <c r="J199" s="275"/>
      <c r="K199" s="275"/>
      <c r="L199" s="279"/>
      <c r="M199" s="280"/>
      <c r="N199" s="281"/>
      <c r="O199" s="281"/>
      <c r="P199" s="281"/>
      <c r="Q199" s="281"/>
      <c r="R199" s="281"/>
      <c r="S199" s="281"/>
      <c r="T199" s="282"/>
      <c r="U199" s="14"/>
      <c r="V199" s="14"/>
      <c r="W199" s="14"/>
      <c r="X199" s="14"/>
      <c r="Y199" s="14"/>
      <c r="Z199" s="14"/>
      <c r="AA199" s="14"/>
      <c r="AB199" s="14"/>
      <c r="AC199" s="14"/>
      <c r="AD199" s="14"/>
      <c r="AE199" s="14"/>
      <c r="AT199" s="283" t="s">
        <v>1584</v>
      </c>
      <c r="AU199" s="283" t="s">
        <v>83</v>
      </c>
      <c r="AV199" s="14" t="s">
        <v>81</v>
      </c>
      <c r="AW199" s="14" t="s">
        <v>30</v>
      </c>
      <c r="AX199" s="14" t="s">
        <v>73</v>
      </c>
      <c r="AY199" s="283" t="s">
        <v>241</v>
      </c>
    </row>
    <row r="200" s="13" customFormat="1">
      <c r="A200" s="13"/>
      <c r="B200" s="263"/>
      <c r="C200" s="264"/>
      <c r="D200" s="242" t="s">
        <v>1584</v>
      </c>
      <c r="E200" s="265" t="s">
        <v>1</v>
      </c>
      <c r="F200" s="266" t="s">
        <v>268</v>
      </c>
      <c r="G200" s="264"/>
      <c r="H200" s="267">
        <v>12</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1584</v>
      </c>
      <c r="AU200" s="273" t="s">
        <v>83</v>
      </c>
      <c r="AV200" s="13" t="s">
        <v>83</v>
      </c>
      <c r="AW200" s="13" t="s">
        <v>30</v>
      </c>
      <c r="AX200" s="13" t="s">
        <v>81</v>
      </c>
      <c r="AY200" s="273" t="s">
        <v>241</v>
      </c>
    </row>
    <row r="201" s="2" customFormat="1" ht="37.8" customHeight="1">
      <c r="A201" s="39"/>
      <c r="B201" s="40"/>
      <c r="C201" s="228" t="s">
        <v>303</v>
      </c>
      <c r="D201" s="228" t="s">
        <v>243</v>
      </c>
      <c r="E201" s="229" t="s">
        <v>2128</v>
      </c>
      <c r="F201" s="230" t="s">
        <v>2129</v>
      </c>
      <c r="G201" s="231" t="s">
        <v>267</v>
      </c>
      <c r="H201" s="232">
        <v>2005.8979999999999</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247</v>
      </c>
      <c r="AT201" s="240" t="s">
        <v>243</v>
      </c>
      <c r="AU201" s="240" t="s">
        <v>83</v>
      </c>
      <c r="AY201" s="18" t="s">
        <v>241</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247</v>
      </c>
      <c r="BM201" s="240" t="s">
        <v>2130</v>
      </c>
    </row>
    <row r="202" s="2" customFormat="1">
      <c r="A202" s="39"/>
      <c r="B202" s="40"/>
      <c r="C202" s="41"/>
      <c r="D202" s="242" t="s">
        <v>248</v>
      </c>
      <c r="E202" s="41"/>
      <c r="F202" s="243" t="s">
        <v>2131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248</v>
      </c>
      <c r="AU202" s="18" t="s">
        <v>83</v>
      </c>
    </row>
    <row r="203" s="14" customFormat="1">
      <c r="A203" s="14"/>
      <c r="B203" s="274"/>
      <c r="C203" s="275"/>
      <c r="D203" s="242" t="s">
        <v>1584</v>
      </c>
      <c r="E203" s="276" t="s">
        <v>1</v>
      </c>
      <c r="F203" s="277" t="s">
        <v>2132</v>
      </c>
      <c r="G203" s="275"/>
      <c r="H203" s="276" t="s">
        <v>1</v>
      </c>
      <c r="I203" s="278"/>
      <c r="J203" s="275"/>
      <c r="K203" s="275"/>
      <c r="L203" s="279"/>
      <c r="M203" s="280"/>
      <c r="N203" s="281"/>
      <c r="O203" s="281"/>
      <c r="P203" s="281"/>
      <c r="Q203" s="281"/>
      <c r="R203" s="281"/>
      <c r="S203" s="281"/>
      <c r="T203" s="282"/>
      <c r="U203" s="14"/>
      <c r="V203" s="14"/>
      <c r="W203" s="14"/>
      <c r="X203" s="14"/>
      <c r="Y203" s="14"/>
      <c r="Z203" s="14"/>
      <c r="AA203" s="14"/>
      <c r="AB203" s="14"/>
      <c r="AC203" s="14"/>
      <c r="AD203" s="14"/>
      <c r="AE203" s="14"/>
      <c r="AT203" s="283" t="s">
        <v>1584</v>
      </c>
      <c r="AU203" s="283" t="s">
        <v>83</v>
      </c>
      <c r="AV203" s="14" t="s">
        <v>81</v>
      </c>
      <c r="AW203" s="14" t="s">
        <v>30</v>
      </c>
      <c r="AX203" s="14" t="s">
        <v>73</v>
      </c>
      <c r="AY203" s="283" t="s">
        <v>241</v>
      </c>
    </row>
    <row r="204" s="13" customFormat="1">
      <c r="A204" s="13"/>
      <c r="B204" s="263"/>
      <c r="C204" s="264"/>
      <c r="D204" s="242" t="s">
        <v>1584</v>
      </c>
      <c r="E204" s="265" t="s">
        <v>1</v>
      </c>
      <c r="F204" s="266" t="s">
        <v>2133</v>
      </c>
      <c r="G204" s="264"/>
      <c r="H204" s="267">
        <v>1905.8979999999999</v>
      </c>
      <c r="I204" s="268"/>
      <c r="J204" s="264"/>
      <c r="K204" s="264"/>
      <c r="L204" s="269"/>
      <c r="M204" s="270"/>
      <c r="N204" s="271"/>
      <c r="O204" s="271"/>
      <c r="P204" s="271"/>
      <c r="Q204" s="271"/>
      <c r="R204" s="271"/>
      <c r="S204" s="271"/>
      <c r="T204" s="272"/>
      <c r="U204" s="13"/>
      <c r="V204" s="13"/>
      <c r="W204" s="13"/>
      <c r="X204" s="13"/>
      <c r="Y204" s="13"/>
      <c r="Z204" s="13"/>
      <c r="AA204" s="13"/>
      <c r="AB204" s="13"/>
      <c r="AC204" s="13"/>
      <c r="AD204" s="13"/>
      <c r="AE204" s="13"/>
      <c r="AT204" s="273" t="s">
        <v>1584</v>
      </c>
      <c r="AU204" s="273" t="s">
        <v>83</v>
      </c>
      <c r="AV204" s="13" t="s">
        <v>83</v>
      </c>
      <c r="AW204" s="13" t="s">
        <v>30</v>
      </c>
      <c r="AX204" s="13" t="s">
        <v>73</v>
      </c>
      <c r="AY204" s="273" t="s">
        <v>241</v>
      </c>
    </row>
    <row r="205" s="14" customFormat="1">
      <c r="A205" s="14"/>
      <c r="B205" s="274"/>
      <c r="C205" s="275"/>
      <c r="D205" s="242" t="s">
        <v>1584</v>
      </c>
      <c r="E205" s="276" t="s">
        <v>1</v>
      </c>
      <c r="F205" s="277" t="s">
        <v>2134</v>
      </c>
      <c r="G205" s="275"/>
      <c r="H205" s="276" t="s">
        <v>1</v>
      </c>
      <c r="I205" s="278"/>
      <c r="J205" s="275"/>
      <c r="K205" s="275"/>
      <c r="L205" s="279"/>
      <c r="M205" s="280"/>
      <c r="N205" s="281"/>
      <c r="O205" s="281"/>
      <c r="P205" s="281"/>
      <c r="Q205" s="281"/>
      <c r="R205" s="281"/>
      <c r="S205" s="281"/>
      <c r="T205" s="282"/>
      <c r="U205" s="14"/>
      <c r="V205" s="14"/>
      <c r="W205" s="14"/>
      <c r="X205" s="14"/>
      <c r="Y205" s="14"/>
      <c r="Z205" s="14"/>
      <c r="AA205" s="14"/>
      <c r="AB205" s="14"/>
      <c r="AC205" s="14"/>
      <c r="AD205" s="14"/>
      <c r="AE205" s="14"/>
      <c r="AT205" s="283" t="s">
        <v>1584</v>
      </c>
      <c r="AU205" s="283" t="s">
        <v>83</v>
      </c>
      <c r="AV205" s="14" t="s">
        <v>81</v>
      </c>
      <c r="AW205" s="14" t="s">
        <v>30</v>
      </c>
      <c r="AX205" s="14" t="s">
        <v>73</v>
      </c>
      <c r="AY205" s="283" t="s">
        <v>241</v>
      </c>
    </row>
    <row r="206" s="13" customFormat="1">
      <c r="A206" s="13"/>
      <c r="B206" s="263"/>
      <c r="C206" s="264"/>
      <c r="D206" s="242" t="s">
        <v>1584</v>
      </c>
      <c r="E206" s="265" t="s">
        <v>1</v>
      </c>
      <c r="F206" s="266" t="s">
        <v>415</v>
      </c>
      <c r="G206" s="264"/>
      <c r="H206" s="267">
        <v>100</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1584</v>
      </c>
      <c r="AU206" s="273" t="s">
        <v>83</v>
      </c>
      <c r="AV206" s="13" t="s">
        <v>83</v>
      </c>
      <c r="AW206" s="13" t="s">
        <v>30</v>
      </c>
      <c r="AX206" s="13" t="s">
        <v>73</v>
      </c>
      <c r="AY206" s="273" t="s">
        <v>241</v>
      </c>
    </row>
    <row r="207" s="15" customFormat="1">
      <c r="A207" s="15"/>
      <c r="B207" s="287"/>
      <c r="C207" s="288"/>
      <c r="D207" s="242" t="s">
        <v>1584</v>
      </c>
      <c r="E207" s="289" t="s">
        <v>1</v>
      </c>
      <c r="F207" s="290" t="s">
        <v>2061</v>
      </c>
      <c r="G207" s="288"/>
      <c r="H207" s="291">
        <v>2005.8979999999999</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1584</v>
      </c>
      <c r="AU207" s="297" t="s">
        <v>83</v>
      </c>
      <c r="AV207" s="15" t="s">
        <v>247</v>
      </c>
      <c r="AW207" s="15" t="s">
        <v>30</v>
      </c>
      <c r="AX207" s="15" t="s">
        <v>81</v>
      </c>
      <c r="AY207" s="297" t="s">
        <v>241</v>
      </c>
    </row>
    <row r="208" s="2" customFormat="1" ht="37.8" customHeight="1">
      <c r="A208" s="39"/>
      <c r="B208" s="40"/>
      <c r="C208" s="228" t="s">
        <v>279</v>
      </c>
      <c r="D208" s="228" t="s">
        <v>243</v>
      </c>
      <c r="E208" s="229" t="s">
        <v>2135</v>
      </c>
      <c r="F208" s="230" t="s">
        <v>2136</v>
      </c>
      <c r="G208" s="231" t="s">
        <v>267</v>
      </c>
      <c r="H208" s="232">
        <v>2005.8979999999999</v>
      </c>
      <c r="I208" s="233"/>
      <c r="J208" s="234">
        <f>ROUND(I208*H208,2)</f>
        <v>0</v>
      </c>
      <c r="K208" s="235"/>
      <c r="L208" s="45"/>
      <c r="M208" s="236" t="s">
        <v>1</v>
      </c>
      <c r="N208" s="23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247</v>
      </c>
      <c r="AT208" s="240" t="s">
        <v>243</v>
      </c>
      <c r="AU208" s="240" t="s">
        <v>83</v>
      </c>
      <c r="AY208" s="18" t="s">
        <v>241</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247</v>
      </c>
      <c r="BM208" s="240" t="s">
        <v>2137</v>
      </c>
    </row>
    <row r="209" s="2" customFormat="1">
      <c r="A209" s="39"/>
      <c r="B209" s="40"/>
      <c r="C209" s="41"/>
      <c r="D209" s="242" t="s">
        <v>248</v>
      </c>
      <c r="E209" s="41"/>
      <c r="F209" s="243" t="s">
        <v>2138</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248</v>
      </c>
      <c r="AU209" s="18" t="s">
        <v>83</v>
      </c>
    </row>
    <row r="210" s="14" customFormat="1">
      <c r="A210" s="14"/>
      <c r="B210" s="274"/>
      <c r="C210" s="275"/>
      <c r="D210" s="242" t="s">
        <v>1584</v>
      </c>
      <c r="E210" s="276" t="s">
        <v>1</v>
      </c>
      <c r="F210" s="277" t="s">
        <v>2132</v>
      </c>
      <c r="G210" s="275"/>
      <c r="H210" s="276" t="s">
        <v>1</v>
      </c>
      <c r="I210" s="278"/>
      <c r="J210" s="275"/>
      <c r="K210" s="275"/>
      <c r="L210" s="279"/>
      <c r="M210" s="280"/>
      <c r="N210" s="281"/>
      <c r="O210" s="281"/>
      <c r="P210" s="281"/>
      <c r="Q210" s="281"/>
      <c r="R210" s="281"/>
      <c r="S210" s="281"/>
      <c r="T210" s="282"/>
      <c r="U210" s="14"/>
      <c r="V210" s="14"/>
      <c r="W210" s="14"/>
      <c r="X210" s="14"/>
      <c r="Y210" s="14"/>
      <c r="Z210" s="14"/>
      <c r="AA210" s="14"/>
      <c r="AB210" s="14"/>
      <c r="AC210" s="14"/>
      <c r="AD210" s="14"/>
      <c r="AE210" s="14"/>
      <c r="AT210" s="283" t="s">
        <v>1584</v>
      </c>
      <c r="AU210" s="283" t="s">
        <v>83</v>
      </c>
      <c r="AV210" s="14" t="s">
        <v>81</v>
      </c>
      <c r="AW210" s="14" t="s">
        <v>30</v>
      </c>
      <c r="AX210" s="14" t="s">
        <v>73</v>
      </c>
      <c r="AY210" s="283" t="s">
        <v>241</v>
      </c>
    </row>
    <row r="211" s="13" customFormat="1">
      <c r="A211" s="13"/>
      <c r="B211" s="263"/>
      <c r="C211" s="264"/>
      <c r="D211" s="242" t="s">
        <v>1584</v>
      </c>
      <c r="E211" s="265" t="s">
        <v>1</v>
      </c>
      <c r="F211" s="266" t="s">
        <v>2133</v>
      </c>
      <c r="G211" s="264"/>
      <c r="H211" s="267">
        <v>1905.8979999999999</v>
      </c>
      <c r="I211" s="268"/>
      <c r="J211" s="264"/>
      <c r="K211" s="264"/>
      <c r="L211" s="269"/>
      <c r="M211" s="270"/>
      <c r="N211" s="271"/>
      <c r="O211" s="271"/>
      <c r="P211" s="271"/>
      <c r="Q211" s="271"/>
      <c r="R211" s="271"/>
      <c r="S211" s="271"/>
      <c r="T211" s="272"/>
      <c r="U211" s="13"/>
      <c r="V211" s="13"/>
      <c r="W211" s="13"/>
      <c r="X211" s="13"/>
      <c r="Y211" s="13"/>
      <c r="Z211" s="13"/>
      <c r="AA211" s="13"/>
      <c r="AB211" s="13"/>
      <c r="AC211" s="13"/>
      <c r="AD211" s="13"/>
      <c r="AE211" s="13"/>
      <c r="AT211" s="273" t="s">
        <v>1584</v>
      </c>
      <c r="AU211" s="273" t="s">
        <v>83</v>
      </c>
      <c r="AV211" s="13" t="s">
        <v>83</v>
      </c>
      <c r="AW211" s="13" t="s">
        <v>30</v>
      </c>
      <c r="AX211" s="13" t="s">
        <v>73</v>
      </c>
      <c r="AY211" s="273" t="s">
        <v>241</v>
      </c>
    </row>
    <row r="212" s="14" customFormat="1">
      <c r="A212" s="14"/>
      <c r="B212" s="274"/>
      <c r="C212" s="275"/>
      <c r="D212" s="242" t="s">
        <v>1584</v>
      </c>
      <c r="E212" s="276" t="s">
        <v>1</v>
      </c>
      <c r="F212" s="277" t="s">
        <v>2134</v>
      </c>
      <c r="G212" s="275"/>
      <c r="H212" s="276" t="s">
        <v>1</v>
      </c>
      <c r="I212" s="278"/>
      <c r="J212" s="275"/>
      <c r="K212" s="275"/>
      <c r="L212" s="279"/>
      <c r="M212" s="280"/>
      <c r="N212" s="281"/>
      <c r="O212" s="281"/>
      <c r="P212" s="281"/>
      <c r="Q212" s="281"/>
      <c r="R212" s="281"/>
      <c r="S212" s="281"/>
      <c r="T212" s="282"/>
      <c r="U212" s="14"/>
      <c r="V212" s="14"/>
      <c r="W212" s="14"/>
      <c r="X212" s="14"/>
      <c r="Y212" s="14"/>
      <c r="Z212" s="14"/>
      <c r="AA212" s="14"/>
      <c r="AB212" s="14"/>
      <c r="AC212" s="14"/>
      <c r="AD212" s="14"/>
      <c r="AE212" s="14"/>
      <c r="AT212" s="283" t="s">
        <v>1584</v>
      </c>
      <c r="AU212" s="283" t="s">
        <v>83</v>
      </c>
      <c r="AV212" s="14" t="s">
        <v>81</v>
      </c>
      <c r="AW212" s="14" t="s">
        <v>30</v>
      </c>
      <c r="AX212" s="14" t="s">
        <v>73</v>
      </c>
      <c r="AY212" s="283" t="s">
        <v>241</v>
      </c>
    </row>
    <row r="213" s="13" customFormat="1">
      <c r="A213" s="13"/>
      <c r="B213" s="263"/>
      <c r="C213" s="264"/>
      <c r="D213" s="242" t="s">
        <v>1584</v>
      </c>
      <c r="E213" s="265" t="s">
        <v>1</v>
      </c>
      <c r="F213" s="266" t="s">
        <v>415</v>
      </c>
      <c r="G213" s="264"/>
      <c r="H213" s="267">
        <v>100</v>
      </c>
      <c r="I213" s="268"/>
      <c r="J213" s="264"/>
      <c r="K213" s="264"/>
      <c r="L213" s="269"/>
      <c r="M213" s="270"/>
      <c r="N213" s="271"/>
      <c r="O213" s="271"/>
      <c r="P213" s="271"/>
      <c r="Q213" s="271"/>
      <c r="R213" s="271"/>
      <c r="S213" s="271"/>
      <c r="T213" s="272"/>
      <c r="U213" s="13"/>
      <c r="V213" s="13"/>
      <c r="W213" s="13"/>
      <c r="X213" s="13"/>
      <c r="Y213" s="13"/>
      <c r="Z213" s="13"/>
      <c r="AA213" s="13"/>
      <c r="AB213" s="13"/>
      <c r="AC213" s="13"/>
      <c r="AD213" s="13"/>
      <c r="AE213" s="13"/>
      <c r="AT213" s="273" t="s">
        <v>1584</v>
      </c>
      <c r="AU213" s="273" t="s">
        <v>83</v>
      </c>
      <c r="AV213" s="13" t="s">
        <v>83</v>
      </c>
      <c r="AW213" s="13" t="s">
        <v>30</v>
      </c>
      <c r="AX213" s="13" t="s">
        <v>73</v>
      </c>
      <c r="AY213" s="273" t="s">
        <v>241</v>
      </c>
    </row>
    <row r="214" s="15" customFormat="1">
      <c r="A214" s="15"/>
      <c r="B214" s="287"/>
      <c r="C214" s="288"/>
      <c r="D214" s="242" t="s">
        <v>1584</v>
      </c>
      <c r="E214" s="289" t="s">
        <v>1</v>
      </c>
      <c r="F214" s="290" t="s">
        <v>2061</v>
      </c>
      <c r="G214" s="288"/>
      <c r="H214" s="291">
        <v>2005.8979999999999</v>
      </c>
      <c r="I214" s="292"/>
      <c r="J214" s="288"/>
      <c r="K214" s="288"/>
      <c r="L214" s="293"/>
      <c r="M214" s="294"/>
      <c r="N214" s="295"/>
      <c r="O214" s="295"/>
      <c r="P214" s="295"/>
      <c r="Q214" s="295"/>
      <c r="R214" s="295"/>
      <c r="S214" s="295"/>
      <c r="T214" s="296"/>
      <c r="U214" s="15"/>
      <c r="V214" s="15"/>
      <c r="W214" s="15"/>
      <c r="X214" s="15"/>
      <c r="Y214" s="15"/>
      <c r="Z214" s="15"/>
      <c r="AA214" s="15"/>
      <c r="AB214" s="15"/>
      <c r="AC214" s="15"/>
      <c r="AD214" s="15"/>
      <c r="AE214" s="15"/>
      <c r="AT214" s="297" t="s">
        <v>1584</v>
      </c>
      <c r="AU214" s="297" t="s">
        <v>83</v>
      </c>
      <c r="AV214" s="15" t="s">
        <v>247</v>
      </c>
      <c r="AW214" s="15" t="s">
        <v>30</v>
      </c>
      <c r="AX214" s="15" t="s">
        <v>81</v>
      </c>
      <c r="AY214" s="297" t="s">
        <v>241</v>
      </c>
    </row>
    <row r="215" s="2" customFormat="1" ht="24.15" customHeight="1">
      <c r="A215" s="39"/>
      <c r="B215" s="40"/>
      <c r="C215" s="228" t="s">
        <v>310</v>
      </c>
      <c r="D215" s="228" t="s">
        <v>243</v>
      </c>
      <c r="E215" s="229" t="s">
        <v>2139</v>
      </c>
      <c r="F215" s="230" t="s">
        <v>2140</v>
      </c>
      <c r="G215" s="231" t="s">
        <v>263</v>
      </c>
      <c r="H215" s="232">
        <v>3</v>
      </c>
      <c r="I215" s="233"/>
      <c r="J215" s="234">
        <f>ROUND(I215*H215,2)</f>
        <v>0</v>
      </c>
      <c r="K215" s="235"/>
      <c r="L215" s="45"/>
      <c r="M215" s="236" t="s">
        <v>1</v>
      </c>
      <c r="N215" s="237" t="s">
        <v>38</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247</v>
      </c>
      <c r="AT215" s="240" t="s">
        <v>243</v>
      </c>
      <c r="AU215" s="240" t="s">
        <v>83</v>
      </c>
      <c r="AY215" s="18" t="s">
        <v>241</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247</v>
      </c>
      <c r="BM215" s="240" t="s">
        <v>2141</v>
      </c>
    </row>
    <row r="216" s="2" customFormat="1">
      <c r="A216" s="39"/>
      <c r="B216" s="40"/>
      <c r="C216" s="41"/>
      <c r="D216" s="242" t="s">
        <v>248</v>
      </c>
      <c r="E216" s="41"/>
      <c r="F216" s="243" t="s">
        <v>2142</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248</v>
      </c>
      <c r="AU216" s="18" t="s">
        <v>83</v>
      </c>
    </row>
    <row r="217" s="14" customFormat="1">
      <c r="A217" s="14"/>
      <c r="B217" s="274"/>
      <c r="C217" s="275"/>
      <c r="D217" s="242" t="s">
        <v>1584</v>
      </c>
      <c r="E217" s="276" t="s">
        <v>1</v>
      </c>
      <c r="F217" s="277" t="s">
        <v>2143</v>
      </c>
      <c r="G217" s="275"/>
      <c r="H217" s="276" t="s">
        <v>1</v>
      </c>
      <c r="I217" s="278"/>
      <c r="J217" s="275"/>
      <c r="K217" s="275"/>
      <c r="L217" s="279"/>
      <c r="M217" s="280"/>
      <c r="N217" s="281"/>
      <c r="O217" s="281"/>
      <c r="P217" s="281"/>
      <c r="Q217" s="281"/>
      <c r="R217" s="281"/>
      <c r="S217" s="281"/>
      <c r="T217" s="282"/>
      <c r="U217" s="14"/>
      <c r="V217" s="14"/>
      <c r="W217" s="14"/>
      <c r="X217" s="14"/>
      <c r="Y217" s="14"/>
      <c r="Z217" s="14"/>
      <c r="AA217" s="14"/>
      <c r="AB217" s="14"/>
      <c r="AC217" s="14"/>
      <c r="AD217" s="14"/>
      <c r="AE217" s="14"/>
      <c r="AT217" s="283" t="s">
        <v>1584</v>
      </c>
      <c r="AU217" s="283" t="s">
        <v>83</v>
      </c>
      <c r="AV217" s="14" t="s">
        <v>81</v>
      </c>
      <c r="AW217" s="14" t="s">
        <v>30</v>
      </c>
      <c r="AX217" s="14" t="s">
        <v>73</v>
      </c>
      <c r="AY217" s="283" t="s">
        <v>241</v>
      </c>
    </row>
    <row r="218" s="13" customFormat="1">
      <c r="A218" s="13"/>
      <c r="B218" s="263"/>
      <c r="C218" s="264"/>
      <c r="D218" s="242" t="s">
        <v>1584</v>
      </c>
      <c r="E218" s="265" t="s">
        <v>1</v>
      </c>
      <c r="F218" s="266" t="s">
        <v>251</v>
      </c>
      <c r="G218" s="264"/>
      <c r="H218" s="267">
        <v>3</v>
      </c>
      <c r="I218" s="268"/>
      <c r="J218" s="264"/>
      <c r="K218" s="264"/>
      <c r="L218" s="269"/>
      <c r="M218" s="270"/>
      <c r="N218" s="271"/>
      <c r="O218" s="271"/>
      <c r="P218" s="271"/>
      <c r="Q218" s="271"/>
      <c r="R218" s="271"/>
      <c r="S218" s="271"/>
      <c r="T218" s="272"/>
      <c r="U218" s="13"/>
      <c r="V218" s="13"/>
      <c r="W218" s="13"/>
      <c r="X218" s="13"/>
      <c r="Y218" s="13"/>
      <c r="Z218" s="13"/>
      <c r="AA218" s="13"/>
      <c r="AB218" s="13"/>
      <c r="AC218" s="13"/>
      <c r="AD218" s="13"/>
      <c r="AE218" s="13"/>
      <c r="AT218" s="273" t="s">
        <v>1584</v>
      </c>
      <c r="AU218" s="273" t="s">
        <v>83</v>
      </c>
      <c r="AV218" s="13" t="s">
        <v>83</v>
      </c>
      <c r="AW218" s="13" t="s">
        <v>30</v>
      </c>
      <c r="AX218" s="13" t="s">
        <v>81</v>
      </c>
      <c r="AY218" s="273" t="s">
        <v>241</v>
      </c>
    </row>
    <row r="219" s="2" customFormat="1" ht="21.75" customHeight="1">
      <c r="A219" s="39"/>
      <c r="B219" s="40"/>
      <c r="C219" s="228" t="s">
        <v>282</v>
      </c>
      <c r="D219" s="228" t="s">
        <v>243</v>
      </c>
      <c r="E219" s="229" t="s">
        <v>2144</v>
      </c>
      <c r="F219" s="230" t="s">
        <v>2145</v>
      </c>
      <c r="G219" s="231" t="s">
        <v>263</v>
      </c>
      <c r="H219" s="232">
        <v>1</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247</v>
      </c>
      <c r="AT219" s="240" t="s">
        <v>243</v>
      </c>
      <c r="AU219" s="240" t="s">
        <v>83</v>
      </c>
      <c r="AY219" s="18" t="s">
        <v>241</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247</v>
      </c>
      <c r="BM219" s="240" t="s">
        <v>2146</v>
      </c>
    </row>
    <row r="220" s="2" customFormat="1">
      <c r="A220" s="39"/>
      <c r="B220" s="40"/>
      <c r="C220" s="41"/>
      <c r="D220" s="242" t="s">
        <v>248</v>
      </c>
      <c r="E220" s="41"/>
      <c r="F220" s="243" t="s">
        <v>2147</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248</v>
      </c>
      <c r="AU220" s="18" t="s">
        <v>83</v>
      </c>
    </row>
    <row r="221" s="13" customFormat="1">
      <c r="A221" s="13"/>
      <c r="B221" s="263"/>
      <c r="C221" s="264"/>
      <c r="D221" s="242" t="s">
        <v>1584</v>
      </c>
      <c r="E221" s="265" t="s">
        <v>1</v>
      </c>
      <c r="F221" s="266" t="s">
        <v>81</v>
      </c>
      <c r="G221" s="264"/>
      <c r="H221" s="267">
        <v>1</v>
      </c>
      <c r="I221" s="268"/>
      <c r="J221" s="264"/>
      <c r="K221" s="264"/>
      <c r="L221" s="269"/>
      <c r="M221" s="270"/>
      <c r="N221" s="271"/>
      <c r="O221" s="271"/>
      <c r="P221" s="271"/>
      <c r="Q221" s="271"/>
      <c r="R221" s="271"/>
      <c r="S221" s="271"/>
      <c r="T221" s="272"/>
      <c r="U221" s="13"/>
      <c r="V221" s="13"/>
      <c r="W221" s="13"/>
      <c r="X221" s="13"/>
      <c r="Y221" s="13"/>
      <c r="Z221" s="13"/>
      <c r="AA221" s="13"/>
      <c r="AB221" s="13"/>
      <c r="AC221" s="13"/>
      <c r="AD221" s="13"/>
      <c r="AE221" s="13"/>
      <c r="AT221" s="273" t="s">
        <v>1584</v>
      </c>
      <c r="AU221" s="273" t="s">
        <v>83</v>
      </c>
      <c r="AV221" s="13" t="s">
        <v>83</v>
      </c>
      <c r="AW221" s="13" t="s">
        <v>30</v>
      </c>
      <c r="AX221" s="13" t="s">
        <v>81</v>
      </c>
      <c r="AY221" s="273" t="s">
        <v>241</v>
      </c>
    </row>
    <row r="222" s="2" customFormat="1" ht="21.75" customHeight="1">
      <c r="A222" s="39"/>
      <c r="B222" s="40"/>
      <c r="C222" s="247" t="s">
        <v>7</v>
      </c>
      <c r="D222" s="247" t="s">
        <v>260</v>
      </c>
      <c r="E222" s="248" t="s">
        <v>1567</v>
      </c>
      <c r="F222" s="249" t="s">
        <v>1568</v>
      </c>
      <c r="G222" s="250" t="s">
        <v>246</v>
      </c>
      <c r="H222" s="251">
        <v>0.071999999999999995</v>
      </c>
      <c r="I222" s="252"/>
      <c r="J222" s="253">
        <f>ROUND(I222*H222,2)</f>
        <v>0</v>
      </c>
      <c r="K222" s="254"/>
      <c r="L222" s="255"/>
      <c r="M222" s="256" t="s">
        <v>1</v>
      </c>
      <c r="N222" s="257" t="s">
        <v>38</v>
      </c>
      <c r="O222" s="92"/>
      <c r="P222" s="238">
        <f>O222*H222</f>
        <v>0</v>
      </c>
      <c r="Q222" s="238">
        <v>2.234</v>
      </c>
      <c r="R222" s="238">
        <f>Q222*H222</f>
        <v>0.16084799999999999</v>
      </c>
      <c r="S222" s="238">
        <v>0</v>
      </c>
      <c r="T222" s="239">
        <f>S222*H222</f>
        <v>0</v>
      </c>
      <c r="U222" s="39"/>
      <c r="V222" s="39"/>
      <c r="W222" s="39"/>
      <c r="X222" s="39"/>
      <c r="Y222" s="39"/>
      <c r="Z222" s="39"/>
      <c r="AA222" s="39"/>
      <c r="AB222" s="39"/>
      <c r="AC222" s="39"/>
      <c r="AD222" s="39"/>
      <c r="AE222" s="39"/>
      <c r="AR222" s="240" t="s">
        <v>258</v>
      </c>
      <c r="AT222" s="240" t="s">
        <v>260</v>
      </c>
      <c r="AU222" s="240" t="s">
        <v>83</v>
      </c>
      <c r="AY222" s="18" t="s">
        <v>241</v>
      </c>
      <c r="BE222" s="241">
        <f>IF(N222="základní",J222,0)</f>
        <v>0</v>
      </c>
      <c r="BF222" s="241">
        <f>IF(N222="snížená",J222,0)</f>
        <v>0</v>
      </c>
      <c r="BG222" s="241">
        <f>IF(N222="zákl. přenesená",J222,0)</f>
        <v>0</v>
      </c>
      <c r="BH222" s="241">
        <f>IF(N222="sníž. přenesená",J222,0)</f>
        <v>0</v>
      </c>
      <c r="BI222" s="241">
        <f>IF(N222="nulová",J222,0)</f>
        <v>0</v>
      </c>
      <c r="BJ222" s="18" t="s">
        <v>81</v>
      </c>
      <c r="BK222" s="241">
        <f>ROUND(I222*H222,2)</f>
        <v>0</v>
      </c>
      <c r="BL222" s="18" t="s">
        <v>247</v>
      </c>
      <c r="BM222" s="240" t="s">
        <v>2148</v>
      </c>
    </row>
    <row r="223" s="2" customFormat="1">
      <c r="A223" s="39"/>
      <c r="B223" s="40"/>
      <c r="C223" s="41"/>
      <c r="D223" s="242" t="s">
        <v>248</v>
      </c>
      <c r="E223" s="41"/>
      <c r="F223" s="243" t="s">
        <v>1568</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248</v>
      </c>
      <c r="AU223" s="18" t="s">
        <v>83</v>
      </c>
    </row>
    <row r="224" s="13" customFormat="1">
      <c r="A224" s="13"/>
      <c r="B224" s="263"/>
      <c r="C224" s="264"/>
      <c r="D224" s="242" t="s">
        <v>1584</v>
      </c>
      <c r="E224" s="265" t="s">
        <v>1</v>
      </c>
      <c r="F224" s="266" t="s">
        <v>2149</v>
      </c>
      <c r="G224" s="264"/>
      <c r="H224" s="267">
        <v>0.071999999999999995</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1584</v>
      </c>
      <c r="AU224" s="273" t="s">
        <v>83</v>
      </c>
      <c r="AV224" s="13" t="s">
        <v>83</v>
      </c>
      <c r="AW224" s="13" t="s">
        <v>30</v>
      </c>
      <c r="AX224" s="13" t="s">
        <v>81</v>
      </c>
      <c r="AY224" s="273" t="s">
        <v>241</v>
      </c>
    </row>
    <row r="225" s="2" customFormat="1" ht="21.75" customHeight="1">
      <c r="A225" s="39"/>
      <c r="B225" s="40"/>
      <c r="C225" s="247" t="s">
        <v>286</v>
      </c>
      <c r="D225" s="247" t="s">
        <v>260</v>
      </c>
      <c r="E225" s="248" t="s">
        <v>2150</v>
      </c>
      <c r="F225" s="249" t="s">
        <v>2151</v>
      </c>
      <c r="G225" s="250" t="s">
        <v>263</v>
      </c>
      <c r="H225" s="251">
        <v>1</v>
      </c>
      <c r="I225" s="252"/>
      <c r="J225" s="253">
        <f>ROUND(I225*H225,2)</f>
        <v>0</v>
      </c>
      <c r="K225" s="254"/>
      <c r="L225" s="255"/>
      <c r="M225" s="256" t="s">
        <v>1</v>
      </c>
      <c r="N225" s="257" t="s">
        <v>38</v>
      </c>
      <c r="O225" s="92"/>
      <c r="P225" s="238">
        <f>O225*H225</f>
        <v>0</v>
      </c>
      <c r="Q225" s="238">
        <v>0.0035000000000000001</v>
      </c>
      <c r="R225" s="238">
        <f>Q225*H225</f>
        <v>0.0035000000000000001</v>
      </c>
      <c r="S225" s="238">
        <v>0</v>
      </c>
      <c r="T225" s="239">
        <f>S225*H225</f>
        <v>0</v>
      </c>
      <c r="U225" s="39"/>
      <c r="V225" s="39"/>
      <c r="W225" s="39"/>
      <c r="X225" s="39"/>
      <c r="Y225" s="39"/>
      <c r="Z225" s="39"/>
      <c r="AA225" s="39"/>
      <c r="AB225" s="39"/>
      <c r="AC225" s="39"/>
      <c r="AD225" s="39"/>
      <c r="AE225" s="39"/>
      <c r="AR225" s="240" t="s">
        <v>258</v>
      </c>
      <c r="AT225" s="240" t="s">
        <v>260</v>
      </c>
      <c r="AU225" s="240" t="s">
        <v>83</v>
      </c>
      <c r="AY225" s="18" t="s">
        <v>241</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247</v>
      </c>
      <c r="BM225" s="240" t="s">
        <v>2152</v>
      </c>
    </row>
    <row r="226" s="2" customFormat="1">
      <c r="A226" s="39"/>
      <c r="B226" s="40"/>
      <c r="C226" s="41"/>
      <c r="D226" s="242" t="s">
        <v>248</v>
      </c>
      <c r="E226" s="41"/>
      <c r="F226" s="243" t="s">
        <v>2151</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248</v>
      </c>
      <c r="AU226" s="18" t="s">
        <v>83</v>
      </c>
    </row>
    <row r="227" s="2" customFormat="1" ht="16.5" customHeight="1">
      <c r="A227" s="39"/>
      <c r="B227" s="40"/>
      <c r="C227" s="247" t="s">
        <v>323</v>
      </c>
      <c r="D227" s="247" t="s">
        <v>260</v>
      </c>
      <c r="E227" s="248" t="s">
        <v>2153</v>
      </c>
      <c r="F227" s="249" t="s">
        <v>2154</v>
      </c>
      <c r="G227" s="250" t="s">
        <v>263</v>
      </c>
      <c r="H227" s="251">
        <v>1</v>
      </c>
      <c r="I227" s="252"/>
      <c r="J227" s="253">
        <f>ROUND(I227*H227,2)</f>
        <v>0</v>
      </c>
      <c r="K227" s="254"/>
      <c r="L227" s="255"/>
      <c r="M227" s="256" t="s">
        <v>1</v>
      </c>
      <c r="N227" s="257" t="s">
        <v>38</v>
      </c>
      <c r="O227" s="92"/>
      <c r="P227" s="238">
        <f>O227*H227</f>
        <v>0</v>
      </c>
      <c r="Q227" s="238">
        <v>0.00265</v>
      </c>
      <c r="R227" s="238">
        <f>Q227*H227</f>
        <v>0.00265</v>
      </c>
      <c r="S227" s="238">
        <v>0</v>
      </c>
      <c r="T227" s="239">
        <f>S227*H227</f>
        <v>0</v>
      </c>
      <c r="U227" s="39"/>
      <c r="V227" s="39"/>
      <c r="W227" s="39"/>
      <c r="X227" s="39"/>
      <c r="Y227" s="39"/>
      <c r="Z227" s="39"/>
      <c r="AA227" s="39"/>
      <c r="AB227" s="39"/>
      <c r="AC227" s="39"/>
      <c r="AD227" s="39"/>
      <c r="AE227" s="39"/>
      <c r="AR227" s="240" t="s">
        <v>258</v>
      </c>
      <c r="AT227" s="240" t="s">
        <v>260</v>
      </c>
      <c r="AU227" s="240" t="s">
        <v>83</v>
      </c>
      <c r="AY227" s="18" t="s">
        <v>241</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247</v>
      </c>
      <c r="BM227" s="240" t="s">
        <v>2155</v>
      </c>
    </row>
    <row r="228" s="2" customFormat="1">
      <c r="A228" s="39"/>
      <c r="B228" s="40"/>
      <c r="C228" s="41"/>
      <c r="D228" s="242" t="s">
        <v>248</v>
      </c>
      <c r="E228" s="41"/>
      <c r="F228" s="243" t="s">
        <v>2154</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248</v>
      </c>
      <c r="AU228" s="18" t="s">
        <v>83</v>
      </c>
    </row>
    <row r="229" s="2" customFormat="1" ht="21.75" customHeight="1">
      <c r="A229" s="39"/>
      <c r="B229" s="40"/>
      <c r="C229" s="247" t="s">
        <v>289</v>
      </c>
      <c r="D229" s="247" t="s">
        <v>260</v>
      </c>
      <c r="E229" s="248" t="s">
        <v>2156</v>
      </c>
      <c r="F229" s="249" t="s">
        <v>2157</v>
      </c>
      <c r="G229" s="250" t="s">
        <v>263</v>
      </c>
      <c r="H229" s="251">
        <v>2</v>
      </c>
      <c r="I229" s="252"/>
      <c r="J229" s="253">
        <f>ROUND(I229*H229,2)</f>
        <v>0</v>
      </c>
      <c r="K229" s="254"/>
      <c r="L229" s="255"/>
      <c r="M229" s="256" t="s">
        <v>1</v>
      </c>
      <c r="N229" s="257" t="s">
        <v>38</v>
      </c>
      <c r="O229" s="92"/>
      <c r="P229" s="238">
        <f>O229*H229</f>
        <v>0</v>
      </c>
      <c r="Q229" s="238">
        <v>0.00014999999999999999</v>
      </c>
      <c r="R229" s="238">
        <f>Q229*H229</f>
        <v>0.00029999999999999997</v>
      </c>
      <c r="S229" s="238">
        <v>0</v>
      </c>
      <c r="T229" s="239">
        <f>S229*H229</f>
        <v>0</v>
      </c>
      <c r="U229" s="39"/>
      <c r="V229" s="39"/>
      <c r="W229" s="39"/>
      <c r="X229" s="39"/>
      <c r="Y229" s="39"/>
      <c r="Z229" s="39"/>
      <c r="AA229" s="39"/>
      <c r="AB229" s="39"/>
      <c r="AC229" s="39"/>
      <c r="AD229" s="39"/>
      <c r="AE229" s="39"/>
      <c r="AR229" s="240" t="s">
        <v>258</v>
      </c>
      <c r="AT229" s="240" t="s">
        <v>260</v>
      </c>
      <c r="AU229" s="240" t="s">
        <v>83</v>
      </c>
      <c r="AY229" s="18" t="s">
        <v>241</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247</v>
      </c>
      <c r="BM229" s="240" t="s">
        <v>2158</v>
      </c>
    </row>
    <row r="230" s="2" customFormat="1">
      <c r="A230" s="39"/>
      <c r="B230" s="40"/>
      <c r="C230" s="41"/>
      <c r="D230" s="242" t="s">
        <v>248</v>
      </c>
      <c r="E230" s="41"/>
      <c r="F230" s="243" t="s">
        <v>2157</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248</v>
      </c>
      <c r="AU230" s="18" t="s">
        <v>83</v>
      </c>
    </row>
    <row r="231" s="2" customFormat="1" ht="16.5" customHeight="1">
      <c r="A231" s="39"/>
      <c r="B231" s="40"/>
      <c r="C231" s="247" t="s">
        <v>330</v>
      </c>
      <c r="D231" s="247" t="s">
        <v>260</v>
      </c>
      <c r="E231" s="248" t="s">
        <v>2159</v>
      </c>
      <c r="F231" s="249" t="s">
        <v>2160</v>
      </c>
      <c r="G231" s="250" t="s">
        <v>263</v>
      </c>
      <c r="H231" s="251">
        <v>1</v>
      </c>
      <c r="I231" s="252"/>
      <c r="J231" s="253">
        <f>ROUND(I231*H231,2)</f>
        <v>0</v>
      </c>
      <c r="K231" s="254"/>
      <c r="L231" s="255"/>
      <c r="M231" s="256" t="s">
        <v>1</v>
      </c>
      <c r="N231" s="257" t="s">
        <v>38</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258</v>
      </c>
      <c r="AT231" s="240" t="s">
        <v>260</v>
      </c>
      <c r="AU231" s="240" t="s">
        <v>83</v>
      </c>
      <c r="AY231" s="18" t="s">
        <v>241</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247</v>
      </c>
      <c r="BM231" s="240" t="s">
        <v>2161</v>
      </c>
    </row>
    <row r="232" s="2" customFormat="1">
      <c r="A232" s="39"/>
      <c r="B232" s="40"/>
      <c r="C232" s="41"/>
      <c r="D232" s="242" t="s">
        <v>248</v>
      </c>
      <c r="E232" s="41"/>
      <c r="F232" s="243" t="s">
        <v>2160</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248</v>
      </c>
      <c r="AU232" s="18" t="s">
        <v>83</v>
      </c>
    </row>
    <row r="233" s="2" customFormat="1" ht="21.75" customHeight="1">
      <c r="A233" s="39"/>
      <c r="B233" s="40"/>
      <c r="C233" s="228" t="s">
        <v>293</v>
      </c>
      <c r="D233" s="228" t="s">
        <v>243</v>
      </c>
      <c r="E233" s="229" t="s">
        <v>2162</v>
      </c>
      <c r="F233" s="230" t="s">
        <v>2163</v>
      </c>
      <c r="G233" s="231" t="s">
        <v>263</v>
      </c>
      <c r="H233" s="232">
        <v>3</v>
      </c>
      <c r="I233" s="233"/>
      <c r="J233" s="234">
        <f>ROUND(I233*H233,2)</f>
        <v>0</v>
      </c>
      <c r="K233" s="235"/>
      <c r="L233" s="45"/>
      <c r="M233" s="236" t="s">
        <v>1</v>
      </c>
      <c r="N233" s="237" t="s">
        <v>38</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247</v>
      </c>
      <c r="AT233" s="240" t="s">
        <v>243</v>
      </c>
      <c r="AU233" s="240" t="s">
        <v>83</v>
      </c>
      <c r="AY233" s="18" t="s">
        <v>241</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247</v>
      </c>
      <c r="BM233" s="240" t="s">
        <v>2164</v>
      </c>
    </row>
    <row r="234" s="2" customFormat="1">
      <c r="A234" s="39"/>
      <c r="B234" s="40"/>
      <c r="C234" s="41"/>
      <c r="D234" s="242" t="s">
        <v>248</v>
      </c>
      <c r="E234" s="41"/>
      <c r="F234" s="243" t="s">
        <v>2165</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248</v>
      </c>
      <c r="AU234" s="18" t="s">
        <v>83</v>
      </c>
    </row>
    <row r="235" s="2" customFormat="1" ht="21.75" customHeight="1">
      <c r="A235" s="39"/>
      <c r="B235" s="40"/>
      <c r="C235" s="247" t="s">
        <v>337</v>
      </c>
      <c r="D235" s="247" t="s">
        <v>260</v>
      </c>
      <c r="E235" s="248" t="s">
        <v>1567</v>
      </c>
      <c r="F235" s="249" t="s">
        <v>1568</v>
      </c>
      <c r="G235" s="250" t="s">
        <v>246</v>
      </c>
      <c r="H235" s="251">
        <v>0.216</v>
      </c>
      <c r="I235" s="252"/>
      <c r="J235" s="253">
        <f>ROUND(I235*H235,2)</f>
        <v>0</v>
      </c>
      <c r="K235" s="254"/>
      <c r="L235" s="255"/>
      <c r="M235" s="256" t="s">
        <v>1</v>
      </c>
      <c r="N235" s="257" t="s">
        <v>38</v>
      </c>
      <c r="O235" s="92"/>
      <c r="P235" s="238">
        <f>O235*H235</f>
        <v>0</v>
      </c>
      <c r="Q235" s="238">
        <v>2.234</v>
      </c>
      <c r="R235" s="238">
        <f>Q235*H235</f>
        <v>0.48254399999999997</v>
      </c>
      <c r="S235" s="238">
        <v>0</v>
      </c>
      <c r="T235" s="239">
        <f>S235*H235</f>
        <v>0</v>
      </c>
      <c r="U235" s="39"/>
      <c r="V235" s="39"/>
      <c r="W235" s="39"/>
      <c r="X235" s="39"/>
      <c r="Y235" s="39"/>
      <c r="Z235" s="39"/>
      <c r="AA235" s="39"/>
      <c r="AB235" s="39"/>
      <c r="AC235" s="39"/>
      <c r="AD235" s="39"/>
      <c r="AE235" s="39"/>
      <c r="AR235" s="240" t="s">
        <v>258</v>
      </c>
      <c r="AT235" s="240" t="s">
        <v>260</v>
      </c>
      <c r="AU235" s="240" t="s">
        <v>83</v>
      </c>
      <c r="AY235" s="18" t="s">
        <v>241</v>
      </c>
      <c r="BE235" s="241">
        <f>IF(N235="základní",J235,0)</f>
        <v>0</v>
      </c>
      <c r="BF235" s="241">
        <f>IF(N235="snížená",J235,0)</f>
        <v>0</v>
      </c>
      <c r="BG235" s="241">
        <f>IF(N235="zákl. přenesená",J235,0)</f>
        <v>0</v>
      </c>
      <c r="BH235" s="241">
        <f>IF(N235="sníž. přenesená",J235,0)</f>
        <v>0</v>
      </c>
      <c r="BI235" s="241">
        <f>IF(N235="nulová",J235,0)</f>
        <v>0</v>
      </c>
      <c r="BJ235" s="18" t="s">
        <v>81</v>
      </c>
      <c r="BK235" s="241">
        <f>ROUND(I235*H235,2)</f>
        <v>0</v>
      </c>
      <c r="BL235" s="18" t="s">
        <v>247</v>
      </c>
      <c r="BM235" s="240" t="s">
        <v>2166</v>
      </c>
    </row>
    <row r="236" s="2" customFormat="1">
      <c r="A236" s="39"/>
      <c r="B236" s="40"/>
      <c r="C236" s="41"/>
      <c r="D236" s="242" t="s">
        <v>248</v>
      </c>
      <c r="E236" s="41"/>
      <c r="F236" s="243" t="s">
        <v>1568</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248</v>
      </c>
      <c r="AU236" s="18" t="s">
        <v>83</v>
      </c>
    </row>
    <row r="237" s="13" customFormat="1">
      <c r="A237" s="13"/>
      <c r="B237" s="263"/>
      <c r="C237" s="264"/>
      <c r="D237" s="242" t="s">
        <v>1584</v>
      </c>
      <c r="E237" s="265" t="s">
        <v>1</v>
      </c>
      <c r="F237" s="266" t="s">
        <v>2167</v>
      </c>
      <c r="G237" s="264"/>
      <c r="H237" s="267">
        <v>0.216</v>
      </c>
      <c r="I237" s="268"/>
      <c r="J237" s="264"/>
      <c r="K237" s="264"/>
      <c r="L237" s="269"/>
      <c r="M237" s="270"/>
      <c r="N237" s="271"/>
      <c r="O237" s="271"/>
      <c r="P237" s="271"/>
      <c r="Q237" s="271"/>
      <c r="R237" s="271"/>
      <c r="S237" s="271"/>
      <c r="T237" s="272"/>
      <c r="U237" s="13"/>
      <c r="V237" s="13"/>
      <c r="W237" s="13"/>
      <c r="X237" s="13"/>
      <c r="Y237" s="13"/>
      <c r="Z237" s="13"/>
      <c r="AA237" s="13"/>
      <c r="AB237" s="13"/>
      <c r="AC237" s="13"/>
      <c r="AD237" s="13"/>
      <c r="AE237" s="13"/>
      <c r="AT237" s="273" t="s">
        <v>1584</v>
      </c>
      <c r="AU237" s="273" t="s">
        <v>83</v>
      </c>
      <c r="AV237" s="13" t="s">
        <v>83</v>
      </c>
      <c r="AW237" s="13" t="s">
        <v>30</v>
      </c>
      <c r="AX237" s="13" t="s">
        <v>81</v>
      </c>
      <c r="AY237" s="273" t="s">
        <v>241</v>
      </c>
    </row>
    <row r="238" s="2" customFormat="1" ht="16.5" customHeight="1">
      <c r="A238" s="39"/>
      <c r="B238" s="40"/>
      <c r="C238" s="247" t="s">
        <v>296</v>
      </c>
      <c r="D238" s="247" t="s">
        <v>260</v>
      </c>
      <c r="E238" s="248" t="s">
        <v>2168</v>
      </c>
      <c r="F238" s="249" t="s">
        <v>2169</v>
      </c>
      <c r="G238" s="250" t="s">
        <v>263</v>
      </c>
      <c r="H238" s="251">
        <v>3</v>
      </c>
      <c r="I238" s="252"/>
      <c r="J238" s="253">
        <f>ROUND(I238*H238,2)</f>
        <v>0</v>
      </c>
      <c r="K238" s="254"/>
      <c r="L238" s="255"/>
      <c r="M238" s="256" t="s">
        <v>1</v>
      </c>
      <c r="N238" s="257" t="s">
        <v>38</v>
      </c>
      <c r="O238" s="92"/>
      <c r="P238" s="238">
        <f>O238*H238</f>
        <v>0</v>
      </c>
      <c r="Q238" s="238">
        <v>0.0035000000000000001</v>
      </c>
      <c r="R238" s="238">
        <f>Q238*H238</f>
        <v>0.010500000000000001</v>
      </c>
      <c r="S238" s="238">
        <v>0</v>
      </c>
      <c r="T238" s="239">
        <f>S238*H238</f>
        <v>0</v>
      </c>
      <c r="U238" s="39"/>
      <c r="V238" s="39"/>
      <c r="W238" s="39"/>
      <c r="X238" s="39"/>
      <c r="Y238" s="39"/>
      <c r="Z238" s="39"/>
      <c r="AA238" s="39"/>
      <c r="AB238" s="39"/>
      <c r="AC238" s="39"/>
      <c r="AD238" s="39"/>
      <c r="AE238" s="39"/>
      <c r="AR238" s="240" t="s">
        <v>258</v>
      </c>
      <c r="AT238" s="240" t="s">
        <v>260</v>
      </c>
      <c r="AU238" s="240" t="s">
        <v>83</v>
      </c>
      <c r="AY238" s="18" t="s">
        <v>241</v>
      </c>
      <c r="BE238" s="241">
        <f>IF(N238="základní",J238,0)</f>
        <v>0</v>
      </c>
      <c r="BF238" s="241">
        <f>IF(N238="snížená",J238,0)</f>
        <v>0</v>
      </c>
      <c r="BG238" s="241">
        <f>IF(N238="zákl. přenesená",J238,0)</f>
        <v>0</v>
      </c>
      <c r="BH238" s="241">
        <f>IF(N238="sníž. přenesená",J238,0)</f>
        <v>0</v>
      </c>
      <c r="BI238" s="241">
        <f>IF(N238="nulová",J238,0)</f>
        <v>0</v>
      </c>
      <c r="BJ238" s="18" t="s">
        <v>81</v>
      </c>
      <c r="BK238" s="241">
        <f>ROUND(I238*H238,2)</f>
        <v>0</v>
      </c>
      <c r="BL238" s="18" t="s">
        <v>247</v>
      </c>
      <c r="BM238" s="240" t="s">
        <v>2170</v>
      </c>
    </row>
    <row r="239" s="2" customFormat="1">
      <c r="A239" s="39"/>
      <c r="B239" s="40"/>
      <c r="C239" s="41"/>
      <c r="D239" s="242" t="s">
        <v>248</v>
      </c>
      <c r="E239" s="41"/>
      <c r="F239" s="243" t="s">
        <v>2169</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248</v>
      </c>
      <c r="AU239" s="18" t="s">
        <v>83</v>
      </c>
    </row>
    <row r="240" s="13" customFormat="1">
      <c r="A240" s="13"/>
      <c r="B240" s="263"/>
      <c r="C240" s="264"/>
      <c r="D240" s="242" t="s">
        <v>1584</v>
      </c>
      <c r="E240" s="265" t="s">
        <v>1</v>
      </c>
      <c r="F240" s="266" t="s">
        <v>251</v>
      </c>
      <c r="G240" s="264"/>
      <c r="H240" s="267">
        <v>3</v>
      </c>
      <c r="I240" s="268"/>
      <c r="J240" s="264"/>
      <c r="K240" s="264"/>
      <c r="L240" s="269"/>
      <c r="M240" s="270"/>
      <c r="N240" s="271"/>
      <c r="O240" s="271"/>
      <c r="P240" s="271"/>
      <c r="Q240" s="271"/>
      <c r="R240" s="271"/>
      <c r="S240" s="271"/>
      <c r="T240" s="272"/>
      <c r="U240" s="13"/>
      <c r="V240" s="13"/>
      <c r="W240" s="13"/>
      <c r="X240" s="13"/>
      <c r="Y240" s="13"/>
      <c r="Z240" s="13"/>
      <c r="AA240" s="13"/>
      <c r="AB240" s="13"/>
      <c r="AC240" s="13"/>
      <c r="AD240" s="13"/>
      <c r="AE240" s="13"/>
      <c r="AT240" s="273" t="s">
        <v>1584</v>
      </c>
      <c r="AU240" s="273" t="s">
        <v>83</v>
      </c>
      <c r="AV240" s="13" t="s">
        <v>83</v>
      </c>
      <c r="AW240" s="13" t="s">
        <v>30</v>
      </c>
      <c r="AX240" s="13" t="s">
        <v>81</v>
      </c>
      <c r="AY240" s="273" t="s">
        <v>241</v>
      </c>
    </row>
    <row r="241" s="2" customFormat="1" ht="16.5" customHeight="1">
      <c r="A241" s="39"/>
      <c r="B241" s="40"/>
      <c r="C241" s="247" t="s">
        <v>344</v>
      </c>
      <c r="D241" s="247" t="s">
        <v>260</v>
      </c>
      <c r="E241" s="248" t="s">
        <v>2153</v>
      </c>
      <c r="F241" s="249" t="s">
        <v>2154</v>
      </c>
      <c r="G241" s="250" t="s">
        <v>263</v>
      </c>
      <c r="H241" s="251">
        <v>3</v>
      </c>
      <c r="I241" s="252"/>
      <c r="J241" s="253">
        <f>ROUND(I241*H241,2)</f>
        <v>0</v>
      </c>
      <c r="K241" s="254"/>
      <c r="L241" s="255"/>
      <c r="M241" s="256" t="s">
        <v>1</v>
      </c>
      <c r="N241" s="257" t="s">
        <v>38</v>
      </c>
      <c r="O241" s="92"/>
      <c r="P241" s="238">
        <f>O241*H241</f>
        <v>0</v>
      </c>
      <c r="Q241" s="238">
        <v>0.00265</v>
      </c>
      <c r="R241" s="238">
        <f>Q241*H241</f>
        <v>0.0079500000000000005</v>
      </c>
      <c r="S241" s="238">
        <v>0</v>
      </c>
      <c r="T241" s="239">
        <f>S241*H241</f>
        <v>0</v>
      </c>
      <c r="U241" s="39"/>
      <c r="V241" s="39"/>
      <c r="W241" s="39"/>
      <c r="X241" s="39"/>
      <c r="Y241" s="39"/>
      <c r="Z241" s="39"/>
      <c r="AA241" s="39"/>
      <c r="AB241" s="39"/>
      <c r="AC241" s="39"/>
      <c r="AD241" s="39"/>
      <c r="AE241" s="39"/>
      <c r="AR241" s="240" t="s">
        <v>258</v>
      </c>
      <c r="AT241" s="240" t="s">
        <v>260</v>
      </c>
      <c r="AU241" s="240" t="s">
        <v>83</v>
      </c>
      <c r="AY241" s="18" t="s">
        <v>241</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247</v>
      </c>
      <c r="BM241" s="240" t="s">
        <v>2171</v>
      </c>
    </row>
    <row r="242" s="2" customFormat="1">
      <c r="A242" s="39"/>
      <c r="B242" s="40"/>
      <c r="C242" s="41"/>
      <c r="D242" s="242" t="s">
        <v>248</v>
      </c>
      <c r="E242" s="41"/>
      <c r="F242" s="243" t="s">
        <v>2154</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248</v>
      </c>
      <c r="AU242" s="18" t="s">
        <v>83</v>
      </c>
    </row>
    <row r="243" s="13" customFormat="1">
      <c r="A243" s="13"/>
      <c r="B243" s="263"/>
      <c r="C243" s="264"/>
      <c r="D243" s="242" t="s">
        <v>1584</v>
      </c>
      <c r="E243" s="265" t="s">
        <v>1</v>
      </c>
      <c r="F243" s="266" t="s">
        <v>251</v>
      </c>
      <c r="G243" s="264"/>
      <c r="H243" s="267">
        <v>3</v>
      </c>
      <c r="I243" s="268"/>
      <c r="J243" s="264"/>
      <c r="K243" s="264"/>
      <c r="L243" s="269"/>
      <c r="M243" s="270"/>
      <c r="N243" s="271"/>
      <c r="O243" s="271"/>
      <c r="P243" s="271"/>
      <c r="Q243" s="271"/>
      <c r="R243" s="271"/>
      <c r="S243" s="271"/>
      <c r="T243" s="272"/>
      <c r="U243" s="13"/>
      <c r="V243" s="13"/>
      <c r="W243" s="13"/>
      <c r="X243" s="13"/>
      <c r="Y243" s="13"/>
      <c r="Z243" s="13"/>
      <c r="AA243" s="13"/>
      <c r="AB243" s="13"/>
      <c r="AC243" s="13"/>
      <c r="AD243" s="13"/>
      <c r="AE243" s="13"/>
      <c r="AT243" s="273" t="s">
        <v>1584</v>
      </c>
      <c r="AU243" s="273" t="s">
        <v>83</v>
      </c>
      <c r="AV243" s="13" t="s">
        <v>83</v>
      </c>
      <c r="AW243" s="13" t="s">
        <v>30</v>
      </c>
      <c r="AX243" s="13" t="s">
        <v>81</v>
      </c>
      <c r="AY243" s="273" t="s">
        <v>241</v>
      </c>
    </row>
    <row r="244" s="2" customFormat="1" ht="21.75" customHeight="1">
      <c r="A244" s="39"/>
      <c r="B244" s="40"/>
      <c r="C244" s="247" t="s">
        <v>299</v>
      </c>
      <c r="D244" s="247" t="s">
        <v>260</v>
      </c>
      <c r="E244" s="248" t="s">
        <v>2156</v>
      </c>
      <c r="F244" s="249" t="s">
        <v>2157</v>
      </c>
      <c r="G244" s="250" t="s">
        <v>263</v>
      </c>
      <c r="H244" s="251">
        <v>6</v>
      </c>
      <c r="I244" s="252"/>
      <c r="J244" s="253">
        <f>ROUND(I244*H244,2)</f>
        <v>0</v>
      </c>
      <c r="K244" s="254"/>
      <c r="L244" s="255"/>
      <c r="M244" s="256" t="s">
        <v>1</v>
      </c>
      <c r="N244" s="257" t="s">
        <v>38</v>
      </c>
      <c r="O244" s="92"/>
      <c r="P244" s="238">
        <f>O244*H244</f>
        <v>0</v>
      </c>
      <c r="Q244" s="238">
        <v>0.00014999999999999999</v>
      </c>
      <c r="R244" s="238">
        <f>Q244*H244</f>
        <v>0.00089999999999999998</v>
      </c>
      <c r="S244" s="238">
        <v>0</v>
      </c>
      <c r="T244" s="239">
        <f>S244*H244</f>
        <v>0</v>
      </c>
      <c r="U244" s="39"/>
      <c r="V244" s="39"/>
      <c r="W244" s="39"/>
      <c r="X244" s="39"/>
      <c r="Y244" s="39"/>
      <c r="Z244" s="39"/>
      <c r="AA244" s="39"/>
      <c r="AB244" s="39"/>
      <c r="AC244" s="39"/>
      <c r="AD244" s="39"/>
      <c r="AE244" s="39"/>
      <c r="AR244" s="240" t="s">
        <v>258</v>
      </c>
      <c r="AT244" s="240" t="s">
        <v>260</v>
      </c>
      <c r="AU244" s="240" t="s">
        <v>83</v>
      </c>
      <c r="AY244" s="18" t="s">
        <v>241</v>
      </c>
      <c r="BE244" s="241">
        <f>IF(N244="základní",J244,0)</f>
        <v>0</v>
      </c>
      <c r="BF244" s="241">
        <f>IF(N244="snížená",J244,0)</f>
        <v>0</v>
      </c>
      <c r="BG244" s="241">
        <f>IF(N244="zákl. přenesená",J244,0)</f>
        <v>0</v>
      </c>
      <c r="BH244" s="241">
        <f>IF(N244="sníž. přenesená",J244,0)</f>
        <v>0</v>
      </c>
      <c r="BI244" s="241">
        <f>IF(N244="nulová",J244,0)</f>
        <v>0</v>
      </c>
      <c r="BJ244" s="18" t="s">
        <v>81</v>
      </c>
      <c r="BK244" s="241">
        <f>ROUND(I244*H244,2)</f>
        <v>0</v>
      </c>
      <c r="BL244" s="18" t="s">
        <v>247</v>
      </c>
      <c r="BM244" s="240" t="s">
        <v>2172</v>
      </c>
    </row>
    <row r="245" s="2" customFormat="1">
      <c r="A245" s="39"/>
      <c r="B245" s="40"/>
      <c r="C245" s="41"/>
      <c r="D245" s="242" t="s">
        <v>248</v>
      </c>
      <c r="E245" s="41"/>
      <c r="F245" s="243" t="s">
        <v>2157</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248</v>
      </c>
      <c r="AU245" s="18" t="s">
        <v>83</v>
      </c>
    </row>
    <row r="246" s="13" customFormat="1">
      <c r="A246" s="13"/>
      <c r="B246" s="263"/>
      <c r="C246" s="264"/>
      <c r="D246" s="242" t="s">
        <v>1584</v>
      </c>
      <c r="E246" s="265" t="s">
        <v>1</v>
      </c>
      <c r="F246" s="266" t="s">
        <v>2173</v>
      </c>
      <c r="G246" s="264"/>
      <c r="H246" s="267">
        <v>6</v>
      </c>
      <c r="I246" s="268"/>
      <c r="J246" s="264"/>
      <c r="K246" s="264"/>
      <c r="L246" s="269"/>
      <c r="M246" s="270"/>
      <c r="N246" s="271"/>
      <c r="O246" s="271"/>
      <c r="P246" s="271"/>
      <c r="Q246" s="271"/>
      <c r="R246" s="271"/>
      <c r="S246" s="271"/>
      <c r="T246" s="272"/>
      <c r="U246" s="13"/>
      <c r="V246" s="13"/>
      <c r="W246" s="13"/>
      <c r="X246" s="13"/>
      <c r="Y246" s="13"/>
      <c r="Z246" s="13"/>
      <c r="AA246" s="13"/>
      <c r="AB246" s="13"/>
      <c r="AC246" s="13"/>
      <c r="AD246" s="13"/>
      <c r="AE246" s="13"/>
      <c r="AT246" s="273" t="s">
        <v>1584</v>
      </c>
      <c r="AU246" s="273" t="s">
        <v>83</v>
      </c>
      <c r="AV246" s="13" t="s">
        <v>83</v>
      </c>
      <c r="AW246" s="13" t="s">
        <v>30</v>
      </c>
      <c r="AX246" s="13" t="s">
        <v>81</v>
      </c>
      <c r="AY246" s="273" t="s">
        <v>241</v>
      </c>
    </row>
    <row r="247" s="2" customFormat="1" ht="16.5" customHeight="1">
      <c r="A247" s="39"/>
      <c r="B247" s="40"/>
      <c r="C247" s="247" t="s">
        <v>351</v>
      </c>
      <c r="D247" s="247" t="s">
        <v>260</v>
      </c>
      <c r="E247" s="248" t="s">
        <v>2159</v>
      </c>
      <c r="F247" s="249" t="s">
        <v>2160</v>
      </c>
      <c r="G247" s="250" t="s">
        <v>263</v>
      </c>
      <c r="H247" s="251">
        <v>3</v>
      </c>
      <c r="I247" s="252"/>
      <c r="J247" s="253">
        <f>ROUND(I247*H247,2)</f>
        <v>0</v>
      </c>
      <c r="K247" s="254"/>
      <c r="L247" s="255"/>
      <c r="M247" s="256" t="s">
        <v>1</v>
      </c>
      <c r="N247" s="25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258</v>
      </c>
      <c r="AT247" s="240" t="s">
        <v>260</v>
      </c>
      <c r="AU247" s="240" t="s">
        <v>83</v>
      </c>
      <c r="AY247" s="18" t="s">
        <v>241</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247</v>
      </c>
      <c r="BM247" s="240" t="s">
        <v>2174</v>
      </c>
    </row>
    <row r="248" s="2" customFormat="1">
      <c r="A248" s="39"/>
      <c r="B248" s="40"/>
      <c r="C248" s="41"/>
      <c r="D248" s="242" t="s">
        <v>248</v>
      </c>
      <c r="E248" s="41"/>
      <c r="F248" s="243" t="s">
        <v>2160</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248</v>
      </c>
      <c r="AU248" s="18" t="s">
        <v>83</v>
      </c>
    </row>
    <row r="249" s="13" customFormat="1">
      <c r="A249" s="13"/>
      <c r="B249" s="263"/>
      <c r="C249" s="264"/>
      <c r="D249" s="242" t="s">
        <v>1584</v>
      </c>
      <c r="E249" s="265" t="s">
        <v>1</v>
      </c>
      <c r="F249" s="266" t="s">
        <v>251</v>
      </c>
      <c r="G249" s="264"/>
      <c r="H249" s="267">
        <v>3</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1584</v>
      </c>
      <c r="AU249" s="273" t="s">
        <v>83</v>
      </c>
      <c r="AV249" s="13" t="s">
        <v>83</v>
      </c>
      <c r="AW249" s="13" t="s">
        <v>30</v>
      </c>
      <c r="AX249" s="13" t="s">
        <v>81</v>
      </c>
      <c r="AY249" s="273" t="s">
        <v>241</v>
      </c>
    </row>
    <row r="250" s="2" customFormat="1" ht="21.75" customHeight="1">
      <c r="A250" s="39"/>
      <c r="B250" s="40"/>
      <c r="C250" s="228" t="s">
        <v>302</v>
      </c>
      <c r="D250" s="228" t="s">
        <v>243</v>
      </c>
      <c r="E250" s="229" t="s">
        <v>2175</v>
      </c>
      <c r="F250" s="230" t="s">
        <v>2176</v>
      </c>
      <c r="G250" s="231" t="s">
        <v>263</v>
      </c>
      <c r="H250" s="232">
        <v>8</v>
      </c>
      <c r="I250" s="233"/>
      <c r="J250" s="234">
        <f>ROUND(I250*H250,2)</f>
        <v>0</v>
      </c>
      <c r="K250" s="235"/>
      <c r="L250" s="45"/>
      <c r="M250" s="236" t="s">
        <v>1</v>
      </c>
      <c r="N250" s="237" t="s">
        <v>38</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247</v>
      </c>
      <c r="AT250" s="240" t="s">
        <v>243</v>
      </c>
      <c r="AU250" s="240" t="s">
        <v>83</v>
      </c>
      <c r="AY250" s="18" t="s">
        <v>241</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247</v>
      </c>
      <c r="BM250" s="240" t="s">
        <v>2177</v>
      </c>
    </row>
    <row r="251" s="2" customFormat="1">
      <c r="A251" s="39"/>
      <c r="B251" s="40"/>
      <c r="C251" s="41"/>
      <c r="D251" s="242" t="s">
        <v>248</v>
      </c>
      <c r="E251" s="41"/>
      <c r="F251" s="243" t="s">
        <v>2178</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248</v>
      </c>
      <c r="AU251" s="18" t="s">
        <v>83</v>
      </c>
    </row>
    <row r="252" s="13" customFormat="1">
      <c r="A252" s="13"/>
      <c r="B252" s="263"/>
      <c r="C252" s="264"/>
      <c r="D252" s="242" t="s">
        <v>1584</v>
      </c>
      <c r="E252" s="265" t="s">
        <v>1</v>
      </c>
      <c r="F252" s="266" t="s">
        <v>258</v>
      </c>
      <c r="G252" s="264"/>
      <c r="H252" s="267">
        <v>8</v>
      </c>
      <c r="I252" s="268"/>
      <c r="J252" s="264"/>
      <c r="K252" s="264"/>
      <c r="L252" s="269"/>
      <c r="M252" s="270"/>
      <c r="N252" s="271"/>
      <c r="O252" s="271"/>
      <c r="P252" s="271"/>
      <c r="Q252" s="271"/>
      <c r="R252" s="271"/>
      <c r="S252" s="271"/>
      <c r="T252" s="272"/>
      <c r="U252" s="13"/>
      <c r="V252" s="13"/>
      <c r="W252" s="13"/>
      <c r="X252" s="13"/>
      <c r="Y252" s="13"/>
      <c r="Z252" s="13"/>
      <c r="AA252" s="13"/>
      <c r="AB252" s="13"/>
      <c r="AC252" s="13"/>
      <c r="AD252" s="13"/>
      <c r="AE252" s="13"/>
      <c r="AT252" s="273" t="s">
        <v>1584</v>
      </c>
      <c r="AU252" s="273" t="s">
        <v>83</v>
      </c>
      <c r="AV252" s="13" t="s">
        <v>83</v>
      </c>
      <c r="AW252" s="13" t="s">
        <v>30</v>
      </c>
      <c r="AX252" s="13" t="s">
        <v>81</v>
      </c>
      <c r="AY252" s="273" t="s">
        <v>241</v>
      </c>
    </row>
    <row r="253" s="2" customFormat="1" ht="21.75" customHeight="1">
      <c r="A253" s="39"/>
      <c r="B253" s="40"/>
      <c r="C253" s="247" t="s">
        <v>358</v>
      </c>
      <c r="D253" s="247" t="s">
        <v>260</v>
      </c>
      <c r="E253" s="248" t="s">
        <v>1567</v>
      </c>
      <c r="F253" s="249" t="s">
        <v>1568</v>
      </c>
      <c r="G253" s="250" t="s">
        <v>246</v>
      </c>
      <c r="H253" s="251">
        <v>0.35999999999999999</v>
      </c>
      <c r="I253" s="252"/>
      <c r="J253" s="253">
        <f>ROUND(I253*H253,2)</f>
        <v>0</v>
      </c>
      <c r="K253" s="254"/>
      <c r="L253" s="255"/>
      <c r="M253" s="256" t="s">
        <v>1</v>
      </c>
      <c r="N253" s="257" t="s">
        <v>38</v>
      </c>
      <c r="O253" s="92"/>
      <c r="P253" s="238">
        <f>O253*H253</f>
        <v>0</v>
      </c>
      <c r="Q253" s="238">
        <v>2.234</v>
      </c>
      <c r="R253" s="238">
        <f>Q253*H253</f>
        <v>0.80423999999999995</v>
      </c>
      <c r="S253" s="238">
        <v>0</v>
      </c>
      <c r="T253" s="239">
        <f>S253*H253</f>
        <v>0</v>
      </c>
      <c r="U253" s="39"/>
      <c r="V253" s="39"/>
      <c r="W253" s="39"/>
      <c r="X253" s="39"/>
      <c r="Y253" s="39"/>
      <c r="Z253" s="39"/>
      <c r="AA253" s="39"/>
      <c r="AB253" s="39"/>
      <c r="AC253" s="39"/>
      <c r="AD253" s="39"/>
      <c r="AE253" s="39"/>
      <c r="AR253" s="240" t="s">
        <v>258</v>
      </c>
      <c r="AT253" s="240" t="s">
        <v>260</v>
      </c>
      <c r="AU253" s="240" t="s">
        <v>83</v>
      </c>
      <c r="AY253" s="18" t="s">
        <v>241</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247</v>
      </c>
      <c r="BM253" s="240" t="s">
        <v>2179</v>
      </c>
    </row>
    <row r="254" s="2" customFormat="1">
      <c r="A254" s="39"/>
      <c r="B254" s="40"/>
      <c r="C254" s="41"/>
      <c r="D254" s="242" t="s">
        <v>248</v>
      </c>
      <c r="E254" s="41"/>
      <c r="F254" s="243" t="s">
        <v>1568</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248</v>
      </c>
      <c r="AU254" s="18" t="s">
        <v>83</v>
      </c>
    </row>
    <row r="255" s="13" customFormat="1">
      <c r="A255" s="13"/>
      <c r="B255" s="263"/>
      <c r="C255" s="264"/>
      <c r="D255" s="242" t="s">
        <v>1584</v>
      </c>
      <c r="E255" s="265" t="s">
        <v>1</v>
      </c>
      <c r="F255" s="266" t="s">
        <v>2180</v>
      </c>
      <c r="G255" s="264"/>
      <c r="H255" s="267">
        <v>0.35999999999999999</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1584</v>
      </c>
      <c r="AU255" s="273" t="s">
        <v>83</v>
      </c>
      <c r="AV255" s="13" t="s">
        <v>83</v>
      </c>
      <c r="AW255" s="13" t="s">
        <v>30</v>
      </c>
      <c r="AX255" s="13" t="s">
        <v>81</v>
      </c>
      <c r="AY255" s="273" t="s">
        <v>241</v>
      </c>
    </row>
    <row r="256" s="2" customFormat="1" ht="16.5" customHeight="1">
      <c r="A256" s="39"/>
      <c r="B256" s="40"/>
      <c r="C256" s="247" t="s">
        <v>306</v>
      </c>
      <c r="D256" s="247" t="s">
        <v>260</v>
      </c>
      <c r="E256" s="248" t="s">
        <v>2181</v>
      </c>
      <c r="F256" s="249" t="s">
        <v>2182</v>
      </c>
      <c r="G256" s="250" t="s">
        <v>263</v>
      </c>
      <c r="H256" s="251">
        <v>8</v>
      </c>
      <c r="I256" s="252"/>
      <c r="J256" s="253">
        <f>ROUND(I256*H256,2)</f>
        <v>0</v>
      </c>
      <c r="K256" s="254"/>
      <c r="L256" s="255"/>
      <c r="M256" s="256" t="s">
        <v>1</v>
      </c>
      <c r="N256" s="257" t="s">
        <v>38</v>
      </c>
      <c r="O256" s="92"/>
      <c r="P256" s="238">
        <f>O256*H256</f>
        <v>0</v>
      </c>
      <c r="Q256" s="238">
        <v>0.0022499999999999998</v>
      </c>
      <c r="R256" s="238">
        <f>Q256*H256</f>
        <v>0.017999999999999999</v>
      </c>
      <c r="S256" s="238">
        <v>0</v>
      </c>
      <c r="T256" s="239">
        <f>S256*H256</f>
        <v>0</v>
      </c>
      <c r="U256" s="39"/>
      <c r="V256" s="39"/>
      <c r="W256" s="39"/>
      <c r="X256" s="39"/>
      <c r="Y256" s="39"/>
      <c r="Z256" s="39"/>
      <c r="AA256" s="39"/>
      <c r="AB256" s="39"/>
      <c r="AC256" s="39"/>
      <c r="AD256" s="39"/>
      <c r="AE256" s="39"/>
      <c r="AR256" s="240" t="s">
        <v>258</v>
      </c>
      <c r="AT256" s="240" t="s">
        <v>260</v>
      </c>
      <c r="AU256" s="240" t="s">
        <v>83</v>
      </c>
      <c r="AY256" s="18" t="s">
        <v>241</v>
      </c>
      <c r="BE256" s="241">
        <f>IF(N256="základní",J256,0)</f>
        <v>0</v>
      </c>
      <c r="BF256" s="241">
        <f>IF(N256="snížená",J256,0)</f>
        <v>0</v>
      </c>
      <c r="BG256" s="241">
        <f>IF(N256="zákl. přenesená",J256,0)</f>
        <v>0</v>
      </c>
      <c r="BH256" s="241">
        <f>IF(N256="sníž. přenesená",J256,0)</f>
        <v>0</v>
      </c>
      <c r="BI256" s="241">
        <f>IF(N256="nulová",J256,0)</f>
        <v>0</v>
      </c>
      <c r="BJ256" s="18" t="s">
        <v>81</v>
      </c>
      <c r="BK256" s="241">
        <f>ROUND(I256*H256,2)</f>
        <v>0</v>
      </c>
      <c r="BL256" s="18" t="s">
        <v>247</v>
      </c>
      <c r="BM256" s="240" t="s">
        <v>2183</v>
      </c>
    </row>
    <row r="257" s="2" customFormat="1">
      <c r="A257" s="39"/>
      <c r="B257" s="40"/>
      <c r="C257" s="41"/>
      <c r="D257" s="242" t="s">
        <v>248</v>
      </c>
      <c r="E257" s="41"/>
      <c r="F257" s="243" t="s">
        <v>2182</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248</v>
      </c>
      <c r="AU257" s="18" t="s">
        <v>83</v>
      </c>
    </row>
    <row r="258" s="13" customFormat="1">
      <c r="A258" s="13"/>
      <c r="B258" s="263"/>
      <c r="C258" s="264"/>
      <c r="D258" s="242" t="s">
        <v>1584</v>
      </c>
      <c r="E258" s="265" t="s">
        <v>1</v>
      </c>
      <c r="F258" s="266" t="s">
        <v>258</v>
      </c>
      <c r="G258" s="264"/>
      <c r="H258" s="267">
        <v>8</v>
      </c>
      <c r="I258" s="268"/>
      <c r="J258" s="264"/>
      <c r="K258" s="264"/>
      <c r="L258" s="269"/>
      <c r="M258" s="270"/>
      <c r="N258" s="271"/>
      <c r="O258" s="271"/>
      <c r="P258" s="271"/>
      <c r="Q258" s="271"/>
      <c r="R258" s="271"/>
      <c r="S258" s="271"/>
      <c r="T258" s="272"/>
      <c r="U258" s="13"/>
      <c r="V258" s="13"/>
      <c r="W258" s="13"/>
      <c r="X258" s="13"/>
      <c r="Y258" s="13"/>
      <c r="Z258" s="13"/>
      <c r="AA258" s="13"/>
      <c r="AB258" s="13"/>
      <c r="AC258" s="13"/>
      <c r="AD258" s="13"/>
      <c r="AE258" s="13"/>
      <c r="AT258" s="273" t="s">
        <v>1584</v>
      </c>
      <c r="AU258" s="273" t="s">
        <v>83</v>
      </c>
      <c r="AV258" s="13" t="s">
        <v>83</v>
      </c>
      <c r="AW258" s="13" t="s">
        <v>30</v>
      </c>
      <c r="AX258" s="13" t="s">
        <v>81</v>
      </c>
      <c r="AY258" s="273" t="s">
        <v>241</v>
      </c>
    </row>
    <row r="259" s="2" customFormat="1" ht="16.5" customHeight="1">
      <c r="A259" s="39"/>
      <c r="B259" s="40"/>
      <c r="C259" s="247" t="s">
        <v>365</v>
      </c>
      <c r="D259" s="247" t="s">
        <v>260</v>
      </c>
      <c r="E259" s="248" t="s">
        <v>2153</v>
      </c>
      <c r="F259" s="249" t="s">
        <v>2154</v>
      </c>
      <c r="G259" s="250" t="s">
        <v>263</v>
      </c>
      <c r="H259" s="251">
        <v>5</v>
      </c>
      <c r="I259" s="252"/>
      <c r="J259" s="253">
        <f>ROUND(I259*H259,2)</f>
        <v>0</v>
      </c>
      <c r="K259" s="254"/>
      <c r="L259" s="255"/>
      <c r="M259" s="256" t="s">
        <v>1</v>
      </c>
      <c r="N259" s="257" t="s">
        <v>38</v>
      </c>
      <c r="O259" s="92"/>
      <c r="P259" s="238">
        <f>O259*H259</f>
        <v>0</v>
      </c>
      <c r="Q259" s="238">
        <v>0.00265</v>
      </c>
      <c r="R259" s="238">
        <f>Q259*H259</f>
        <v>0.01325</v>
      </c>
      <c r="S259" s="238">
        <v>0</v>
      </c>
      <c r="T259" s="239">
        <f>S259*H259</f>
        <v>0</v>
      </c>
      <c r="U259" s="39"/>
      <c r="V259" s="39"/>
      <c r="W259" s="39"/>
      <c r="X259" s="39"/>
      <c r="Y259" s="39"/>
      <c r="Z259" s="39"/>
      <c r="AA259" s="39"/>
      <c r="AB259" s="39"/>
      <c r="AC259" s="39"/>
      <c r="AD259" s="39"/>
      <c r="AE259" s="39"/>
      <c r="AR259" s="240" t="s">
        <v>258</v>
      </c>
      <c r="AT259" s="240" t="s">
        <v>260</v>
      </c>
      <c r="AU259" s="240" t="s">
        <v>83</v>
      </c>
      <c r="AY259" s="18" t="s">
        <v>241</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247</v>
      </c>
      <c r="BM259" s="240" t="s">
        <v>2184</v>
      </c>
    </row>
    <row r="260" s="2" customFormat="1">
      <c r="A260" s="39"/>
      <c r="B260" s="40"/>
      <c r="C260" s="41"/>
      <c r="D260" s="242" t="s">
        <v>248</v>
      </c>
      <c r="E260" s="41"/>
      <c r="F260" s="243" t="s">
        <v>2154</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248</v>
      </c>
      <c r="AU260" s="18" t="s">
        <v>83</v>
      </c>
    </row>
    <row r="261" s="2" customFormat="1" ht="21.75" customHeight="1">
      <c r="A261" s="39"/>
      <c r="B261" s="40"/>
      <c r="C261" s="247" t="s">
        <v>309</v>
      </c>
      <c r="D261" s="247" t="s">
        <v>260</v>
      </c>
      <c r="E261" s="248" t="s">
        <v>2156</v>
      </c>
      <c r="F261" s="249" t="s">
        <v>2157</v>
      </c>
      <c r="G261" s="250" t="s">
        <v>263</v>
      </c>
      <c r="H261" s="251">
        <v>16</v>
      </c>
      <c r="I261" s="252"/>
      <c r="J261" s="253">
        <f>ROUND(I261*H261,2)</f>
        <v>0</v>
      </c>
      <c r="K261" s="254"/>
      <c r="L261" s="255"/>
      <c r="M261" s="256" t="s">
        <v>1</v>
      </c>
      <c r="N261" s="257" t="s">
        <v>38</v>
      </c>
      <c r="O261" s="92"/>
      <c r="P261" s="238">
        <f>O261*H261</f>
        <v>0</v>
      </c>
      <c r="Q261" s="238">
        <v>0.00014999999999999999</v>
      </c>
      <c r="R261" s="238">
        <f>Q261*H261</f>
        <v>0.0023999999999999998</v>
      </c>
      <c r="S261" s="238">
        <v>0</v>
      </c>
      <c r="T261" s="239">
        <f>S261*H261</f>
        <v>0</v>
      </c>
      <c r="U261" s="39"/>
      <c r="V261" s="39"/>
      <c r="W261" s="39"/>
      <c r="X261" s="39"/>
      <c r="Y261" s="39"/>
      <c r="Z261" s="39"/>
      <c r="AA261" s="39"/>
      <c r="AB261" s="39"/>
      <c r="AC261" s="39"/>
      <c r="AD261" s="39"/>
      <c r="AE261" s="39"/>
      <c r="AR261" s="240" t="s">
        <v>258</v>
      </c>
      <c r="AT261" s="240" t="s">
        <v>260</v>
      </c>
      <c r="AU261" s="240" t="s">
        <v>83</v>
      </c>
      <c r="AY261" s="18" t="s">
        <v>241</v>
      </c>
      <c r="BE261" s="241">
        <f>IF(N261="základní",J261,0)</f>
        <v>0</v>
      </c>
      <c r="BF261" s="241">
        <f>IF(N261="snížená",J261,0)</f>
        <v>0</v>
      </c>
      <c r="BG261" s="241">
        <f>IF(N261="zákl. přenesená",J261,0)</f>
        <v>0</v>
      </c>
      <c r="BH261" s="241">
        <f>IF(N261="sníž. přenesená",J261,0)</f>
        <v>0</v>
      </c>
      <c r="BI261" s="241">
        <f>IF(N261="nulová",J261,0)</f>
        <v>0</v>
      </c>
      <c r="BJ261" s="18" t="s">
        <v>81</v>
      </c>
      <c r="BK261" s="241">
        <f>ROUND(I261*H261,2)</f>
        <v>0</v>
      </c>
      <c r="BL261" s="18" t="s">
        <v>247</v>
      </c>
      <c r="BM261" s="240" t="s">
        <v>2185</v>
      </c>
    </row>
    <row r="262" s="2" customFormat="1">
      <c r="A262" s="39"/>
      <c r="B262" s="40"/>
      <c r="C262" s="41"/>
      <c r="D262" s="242" t="s">
        <v>248</v>
      </c>
      <c r="E262" s="41"/>
      <c r="F262" s="243" t="s">
        <v>2157</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248</v>
      </c>
      <c r="AU262" s="18" t="s">
        <v>83</v>
      </c>
    </row>
    <row r="263" s="2" customFormat="1" ht="16.5" customHeight="1">
      <c r="A263" s="39"/>
      <c r="B263" s="40"/>
      <c r="C263" s="247" t="s">
        <v>372</v>
      </c>
      <c r="D263" s="247" t="s">
        <v>260</v>
      </c>
      <c r="E263" s="248" t="s">
        <v>2159</v>
      </c>
      <c r="F263" s="249" t="s">
        <v>2160</v>
      </c>
      <c r="G263" s="250" t="s">
        <v>263</v>
      </c>
      <c r="H263" s="251">
        <v>5</v>
      </c>
      <c r="I263" s="252"/>
      <c r="J263" s="253">
        <f>ROUND(I263*H263,2)</f>
        <v>0</v>
      </c>
      <c r="K263" s="254"/>
      <c r="L263" s="255"/>
      <c r="M263" s="256" t="s">
        <v>1</v>
      </c>
      <c r="N263" s="257" t="s">
        <v>38</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258</v>
      </c>
      <c r="AT263" s="240" t="s">
        <v>260</v>
      </c>
      <c r="AU263" s="240" t="s">
        <v>83</v>
      </c>
      <c r="AY263" s="18" t="s">
        <v>241</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247</v>
      </c>
      <c r="BM263" s="240" t="s">
        <v>2186</v>
      </c>
    </row>
    <row r="264" s="2" customFormat="1">
      <c r="A264" s="39"/>
      <c r="B264" s="40"/>
      <c r="C264" s="41"/>
      <c r="D264" s="242" t="s">
        <v>248</v>
      </c>
      <c r="E264" s="41"/>
      <c r="F264" s="243" t="s">
        <v>2160</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248</v>
      </c>
      <c r="AU264" s="18" t="s">
        <v>83</v>
      </c>
    </row>
    <row r="265" s="2" customFormat="1" ht="16.5" customHeight="1">
      <c r="A265" s="39"/>
      <c r="B265" s="40"/>
      <c r="C265" s="228" t="s">
        <v>313</v>
      </c>
      <c r="D265" s="228" t="s">
        <v>243</v>
      </c>
      <c r="E265" s="229" t="s">
        <v>2187</v>
      </c>
      <c r="F265" s="230" t="s">
        <v>2188</v>
      </c>
      <c r="G265" s="231" t="s">
        <v>263</v>
      </c>
      <c r="H265" s="232">
        <v>22</v>
      </c>
      <c r="I265" s="233"/>
      <c r="J265" s="234">
        <f>ROUND(I265*H265,2)</f>
        <v>0</v>
      </c>
      <c r="K265" s="235"/>
      <c r="L265" s="45"/>
      <c r="M265" s="236" t="s">
        <v>1</v>
      </c>
      <c r="N265" s="237" t="s">
        <v>38</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247</v>
      </c>
      <c r="AT265" s="240" t="s">
        <v>243</v>
      </c>
      <c r="AU265" s="240" t="s">
        <v>83</v>
      </c>
      <c r="AY265" s="18" t="s">
        <v>241</v>
      </c>
      <c r="BE265" s="241">
        <f>IF(N265="základní",J265,0)</f>
        <v>0</v>
      </c>
      <c r="BF265" s="241">
        <f>IF(N265="snížená",J265,0)</f>
        <v>0</v>
      </c>
      <c r="BG265" s="241">
        <f>IF(N265="zákl. přenesená",J265,0)</f>
        <v>0</v>
      </c>
      <c r="BH265" s="241">
        <f>IF(N265="sníž. přenesená",J265,0)</f>
        <v>0</v>
      </c>
      <c r="BI265" s="241">
        <f>IF(N265="nulová",J265,0)</f>
        <v>0</v>
      </c>
      <c r="BJ265" s="18" t="s">
        <v>81</v>
      </c>
      <c r="BK265" s="241">
        <f>ROUND(I265*H265,2)</f>
        <v>0</v>
      </c>
      <c r="BL265" s="18" t="s">
        <v>247</v>
      </c>
      <c r="BM265" s="240" t="s">
        <v>2189</v>
      </c>
    </row>
    <row r="266" s="2" customFormat="1">
      <c r="A266" s="39"/>
      <c r="B266" s="40"/>
      <c r="C266" s="41"/>
      <c r="D266" s="242" t="s">
        <v>248</v>
      </c>
      <c r="E266" s="41"/>
      <c r="F266" s="243" t="s">
        <v>2190</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248</v>
      </c>
      <c r="AU266" s="18" t="s">
        <v>83</v>
      </c>
    </row>
    <row r="267" s="14" customFormat="1">
      <c r="A267" s="14"/>
      <c r="B267" s="274"/>
      <c r="C267" s="275"/>
      <c r="D267" s="242" t="s">
        <v>1584</v>
      </c>
      <c r="E267" s="276" t="s">
        <v>1</v>
      </c>
      <c r="F267" s="277" t="s">
        <v>2191</v>
      </c>
      <c r="G267" s="275"/>
      <c r="H267" s="276" t="s">
        <v>1</v>
      </c>
      <c r="I267" s="278"/>
      <c r="J267" s="275"/>
      <c r="K267" s="275"/>
      <c r="L267" s="279"/>
      <c r="M267" s="280"/>
      <c r="N267" s="281"/>
      <c r="O267" s="281"/>
      <c r="P267" s="281"/>
      <c r="Q267" s="281"/>
      <c r="R267" s="281"/>
      <c r="S267" s="281"/>
      <c r="T267" s="282"/>
      <c r="U267" s="14"/>
      <c r="V267" s="14"/>
      <c r="W267" s="14"/>
      <c r="X267" s="14"/>
      <c r="Y267" s="14"/>
      <c r="Z267" s="14"/>
      <c r="AA267" s="14"/>
      <c r="AB267" s="14"/>
      <c r="AC267" s="14"/>
      <c r="AD267" s="14"/>
      <c r="AE267" s="14"/>
      <c r="AT267" s="283" t="s">
        <v>1584</v>
      </c>
      <c r="AU267" s="283" t="s">
        <v>83</v>
      </c>
      <c r="AV267" s="14" t="s">
        <v>81</v>
      </c>
      <c r="AW267" s="14" t="s">
        <v>30</v>
      </c>
      <c r="AX267" s="14" t="s">
        <v>73</v>
      </c>
      <c r="AY267" s="283" t="s">
        <v>241</v>
      </c>
    </row>
    <row r="268" s="13" customFormat="1">
      <c r="A268" s="13"/>
      <c r="B268" s="263"/>
      <c r="C268" s="264"/>
      <c r="D268" s="242" t="s">
        <v>1584</v>
      </c>
      <c r="E268" s="265" t="s">
        <v>1</v>
      </c>
      <c r="F268" s="266" t="s">
        <v>286</v>
      </c>
      <c r="G268" s="264"/>
      <c r="H268" s="267">
        <v>22</v>
      </c>
      <c r="I268" s="268"/>
      <c r="J268" s="264"/>
      <c r="K268" s="264"/>
      <c r="L268" s="269"/>
      <c r="M268" s="270"/>
      <c r="N268" s="271"/>
      <c r="O268" s="271"/>
      <c r="P268" s="271"/>
      <c r="Q268" s="271"/>
      <c r="R268" s="271"/>
      <c r="S268" s="271"/>
      <c r="T268" s="272"/>
      <c r="U268" s="13"/>
      <c r="V268" s="13"/>
      <c r="W268" s="13"/>
      <c r="X268" s="13"/>
      <c r="Y268" s="13"/>
      <c r="Z268" s="13"/>
      <c r="AA268" s="13"/>
      <c r="AB268" s="13"/>
      <c r="AC268" s="13"/>
      <c r="AD268" s="13"/>
      <c r="AE268" s="13"/>
      <c r="AT268" s="273" t="s">
        <v>1584</v>
      </c>
      <c r="AU268" s="273" t="s">
        <v>83</v>
      </c>
      <c r="AV268" s="13" t="s">
        <v>83</v>
      </c>
      <c r="AW268" s="13" t="s">
        <v>30</v>
      </c>
      <c r="AX268" s="13" t="s">
        <v>81</v>
      </c>
      <c r="AY268" s="273" t="s">
        <v>241</v>
      </c>
    </row>
    <row r="269" s="2" customFormat="1" ht="16.5" customHeight="1">
      <c r="A269" s="39"/>
      <c r="B269" s="40"/>
      <c r="C269" s="247" t="s">
        <v>379</v>
      </c>
      <c r="D269" s="247" t="s">
        <v>260</v>
      </c>
      <c r="E269" s="248" t="s">
        <v>2192</v>
      </c>
      <c r="F269" s="249" t="s">
        <v>2193</v>
      </c>
      <c r="G269" s="250" t="s">
        <v>2194</v>
      </c>
      <c r="H269" s="251">
        <v>5</v>
      </c>
      <c r="I269" s="252"/>
      <c r="J269" s="253">
        <f>ROUND(I269*H269,2)</f>
        <v>0</v>
      </c>
      <c r="K269" s="254"/>
      <c r="L269" s="255"/>
      <c r="M269" s="256" t="s">
        <v>1</v>
      </c>
      <c r="N269" s="257" t="s">
        <v>38</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258</v>
      </c>
      <c r="AT269" s="240" t="s">
        <v>260</v>
      </c>
      <c r="AU269" s="240" t="s">
        <v>83</v>
      </c>
      <c r="AY269" s="18" t="s">
        <v>241</v>
      </c>
      <c r="BE269" s="241">
        <f>IF(N269="základní",J269,0)</f>
        <v>0</v>
      </c>
      <c r="BF269" s="241">
        <f>IF(N269="snížená",J269,0)</f>
        <v>0</v>
      </c>
      <c r="BG269" s="241">
        <f>IF(N269="zákl. přenesená",J269,0)</f>
        <v>0</v>
      </c>
      <c r="BH269" s="241">
        <f>IF(N269="sníž. přenesená",J269,0)</f>
        <v>0</v>
      </c>
      <c r="BI269" s="241">
        <f>IF(N269="nulová",J269,0)</f>
        <v>0</v>
      </c>
      <c r="BJ269" s="18" t="s">
        <v>81</v>
      </c>
      <c r="BK269" s="241">
        <f>ROUND(I269*H269,2)</f>
        <v>0</v>
      </c>
      <c r="BL269" s="18" t="s">
        <v>247</v>
      </c>
      <c r="BM269" s="240" t="s">
        <v>2195</v>
      </c>
    </row>
    <row r="270" s="2" customFormat="1">
      <c r="A270" s="39"/>
      <c r="B270" s="40"/>
      <c r="C270" s="41"/>
      <c r="D270" s="242" t="s">
        <v>248</v>
      </c>
      <c r="E270" s="41"/>
      <c r="F270" s="243" t="s">
        <v>2193</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248</v>
      </c>
      <c r="AU270" s="18" t="s">
        <v>83</v>
      </c>
    </row>
    <row r="271" s="2" customFormat="1" ht="24.15" customHeight="1">
      <c r="A271" s="39"/>
      <c r="B271" s="40"/>
      <c r="C271" s="228" t="s">
        <v>316</v>
      </c>
      <c r="D271" s="228" t="s">
        <v>243</v>
      </c>
      <c r="E271" s="229" t="s">
        <v>2196</v>
      </c>
      <c r="F271" s="230" t="s">
        <v>2197</v>
      </c>
      <c r="G271" s="231" t="s">
        <v>257</v>
      </c>
      <c r="H271" s="232">
        <v>98.366</v>
      </c>
      <c r="I271" s="233"/>
      <c r="J271" s="234">
        <f>ROUND(I271*H271,2)</f>
        <v>0</v>
      </c>
      <c r="K271" s="235"/>
      <c r="L271" s="45"/>
      <c r="M271" s="236" t="s">
        <v>1</v>
      </c>
      <c r="N271" s="237" t="s">
        <v>38</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247</v>
      </c>
      <c r="AT271" s="240" t="s">
        <v>243</v>
      </c>
      <c r="AU271" s="240" t="s">
        <v>83</v>
      </c>
      <c r="AY271" s="18" t="s">
        <v>241</v>
      </c>
      <c r="BE271" s="241">
        <f>IF(N271="základní",J271,0)</f>
        <v>0</v>
      </c>
      <c r="BF271" s="241">
        <f>IF(N271="snížená",J271,0)</f>
        <v>0</v>
      </c>
      <c r="BG271" s="241">
        <f>IF(N271="zákl. přenesená",J271,0)</f>
        <v>0</v>
      </c>
      <c r="BH271" s="241">
        <f>IF(N271="sníž. přenesená",J271,0)</f>
        <v>0</v>
      </c>
      <c r="BI271" s="241">
        <f>IF(N271="nulová",J271,0)</f>
        <v>0</v>
      </c>
      <c r="BJ271" s="18" t="s">
        <v>81</v>
      </c>
      <c r="BK271" s="241">
        <f>ROUND(I271*H271,2)</f>
        <v>0</v>
      </c>
      <c r="BL271" s="18" t="s">
        <v>247</v>
      </c>
      <c r="BM271" s="240" t="s">
        <v>2198</v>
      </c>
    </row>
    <row r="272" s="2" customFormat="1">
      <c r="A272" s="39"/>
      <c r="B272" s="40"/>
      <c r="C272" s="41"/>
      <c r="D272" s="242" t="s">
        <v>248</v>
      </c>
      <c r="E272" s="41"/>
      <c r="F272" s="243" t="s">
        <v>2199</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248</v>
      </c>
      <c r="AU272" s="18" t="s">
        <v>83</v>
      </c>
    </row>
    <row r="273" s="14" customFormat="1">
      <c r="A273" s="14"/>
      <c r="B273" s="274"/>
      <c r="C273" s="275"/>
      <c r="D273" s="242" t="s">
        <v>1584</v>
      </c>
      <c r="E273" s="276" t="s">
        <v>1</v>
      </c>
      <c r="F273" s="277" t="s">
        <v>2200</v>
      </c>
      <c r="G273" s="275"/>
      <c r="H273" s="276" t="s">
        <v>1</v>
      </c>
      <c r="I273" s="278"/>
      <c r="J273" s="275"/>
      <c r="K273" s="275"/>
      <c r="L273" s="279"/>
      <c r="M273" s="280"/>
      <c r="N273" s="281"/>
      <c r="O273" s="281"/>
      <c r="P273" s="281"/>
      <c r="Q273" s="281"/>
      <c r="R273" s="281"/>
      <c r="S273" s="281"/>
      <c r="T273" s="282"/>
      <c r="U273" s="14"/>
      <c r="V273" s="14"/>
      <c r="W273" s="14"/>
      <c r="X273" s="14"/>
      <c r="Y273" s="14"/>
      <c r="Z273" s="14"/>
      <c r="AA273" s="14"/>
      <c r="AB273" s="14"/>
      <c r="AC273" s="14"/>
      <c r="AD273" s="14"/>
      <c r="AE273" s="14"/>
      <c r="AT273" s="283" t="s">
        <v>1584</v>
      </c>
      <c r="AU273" s="283" t="s">
        <v>83</v>
      </c>
      <c r="AV273" s="14" t="s">
        <v>81</v>
      </c>
      <c r="AW273" s="14" t="s">
        <v>30</v>
      </c>
      <c r="AX273" s="14" t="s">
        <v>73</v>
      </c>
      <c r="AY273" s="283" t="s">
        <v>241</v>
      </c>
    </row>
    <row r="274" s="13" customFormat="1">
      <c r="A274" s="13"/>
      <c r="B274" s="263"/>
      <c r="C274" s="264"/>
      <c r="D274" s="242" t="s">
        <v>1584</v>
      </c>
      <c r="E274" s="265" t="s">
        <v>1</v>
      </c>
      <c r="F274" s="266" t="s">
        <v>2201</v>
      </c>
      <c r="G274" s="264"/>
      <c r="H274" s="267">
        <v>98.366</v>
      </c>
      <c r="I274" s="268"/>
      <c r="J274" s="264"/>
      <c r="K274" s="264"/>
      <c r="L274" s="269"/>
      <c r="M274" s="270"/>
      <c r="N274" s="271"/>
      <c r="O274" s="271"/>
      <c r="P274" s="271"/>
      <c r="Q274" s="271"/>
      <c r="R274" s="271"/>
      <c r="S274" s="271"/>
      <c r="T274" s="272"/>
      <c r="U274" s="13"/>
      <c r="V274" s="13"/>
      <c r="W274" s="13"/>
      <c r="X274" s="13"/>
      <c r="Y274" s="13"/>
      <c r="Z274" s="13"/>
      <c r="AA274" s="13"/>
      <c r="AB274" s="13"/>
      <c r="AC274" s="13"/>
      <c r="AD274" s="13"/>
      <c r="AE274" s="13"/>
      <c r="AT274" s="273" t="s">
        <v>1584</v>
      </c>
      <c r="AU274" s="273" t="s">
        <v>83</v>
      </c>
      <c r="AV274" s="13" t="s">
        <v>83</v>
      </c>
      <c r="AW274" s="13" t="s">
        <v>30</v>
      </c>
      <c r="AX274" s="13" t="s">
        <v>81</v>
      </c>
      <c r="AY274" s="273" t="s">
        <v>241</v>
      </c>
    </row>
    <row r="275" s="2" customFormat="1" ht="24.15" customHeight="1">
      <c r="A275" s="39"/>
      <c r="B275" s="40"/>
      <c r="C275" s="228" t="s">
        <v>386</v>
      </c>
      <c r="D275" s="228" t="s">
        <v>243</v>
      </c>
      <c r="E275" s="229" t="s">
        <v>2202</v>
      </c>
      <c r="F275" s="230" t="s">
        <v>2203</v>
      </c>
      <c r="G275" s="231" t="s">
        <v>246</v>
      </c>
      <c r="H275" s="232">
        <v>2489</v>
      </c>
      <c r="I275" s="233"/>
      <c r="J275" s="234">
        <f>ROUND(I275*H275,2)</f>
        <v>0</v>
      </c>
      <c r="K275" s="235"/>
      <c r="L275" s="45"/>
      <c r="M275" s="236" t="s">
        <v>1</v>
      </c>
      <c r="N275" s="237" t="s">
        <v>38</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247</v>
      </c>
      <c r="AT275" s="240" t="s">
        <v>243</v>
      </c>
      <c r="AU275" s="240" t="s">
        <v>83</v>
      </c>
      <c r="AY275" s="18" t="s">
        <v>241</v>
      </c>
      <c r="BE275" s="241">
        <f>IF(N275="základní",J275,0)</f>
        <v>0</v>
      </c>
      <c r="BF275" s="241">
        <f>IF(N275="snížená",J275,0)</f>
        <v>0</v>
      </c>
      <c r="BG275" s="241">
        <f>IF(N275="zákl. přenesená",J275,0)</f>
        <v>0</v>
      </c>
      <c r="BH275" s="241">
        <f>IF(N275="sníž. přenesená",J275,0)</f>
        <v>0</v>
      </c>
      <c r="BI275" s="241">
        <f>IF(N275="nulová",J275,0)</f>
        <v>0</v>
      </c>
      <c r="BJ275" s="18" t="s">
        <v>81</v>
      </c>
      <c r="BK275" s="241">
        <f>ROUND(I275*H275,2)</f>
        <v>0</v>
      </c>
      <c r="BL275" s="18" t="s">
        <v>247</v>
      </c>
      <c r="BM275" s="240" t="s">
        <v>2204</v>
      </c>
    </row>
    <row r="276" s="2" customFormat="1">
      <c r="A276" s="39"/>
      <c r="B276" s="40"/>
      <c r="C276" s="41"/>
      <c r="D276" s="242" t="s">
        <v>248</v>
      </c>
      <c r="E276" s="41"/>
      <c r="F276" s="243" t="s">
        <v>2205</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248</v>
      </c>
      <c r="AU276" s="18" t="s">
        <v>83</v>
      </c>
    </row>
    <row r="277" s="14" customFormat="1">
      <c r="A277" s="14"/>
      <c r="B277" s="274"/>
      <c r="C277" s="275"/>
      <c r="D277" s="242" t="s">
        <v>1584</v>
      </c>
      <c r="E277" s="276" t="s">
        <v>1</v>
      </c>
      <c r="F277" s="277" t="s">
        <v>2206</v>
      </c>
      <c r="G277" s="275"/>
      <c r="H277" s="276" t="s">
        <v>1</v>
      </c>
      <c r="I277" s="278"/>
      <c r="J277" s="275"/>
      <c r="K277" s="275"/>
      <c r="L277" s="279"/>
      <c r="M277" s="280"/>
      <c r="N277" s="281"/>
      <c r="O277" s="281"/>
      <c r="P277" s="281"/>
      <c r="Q277" s="281"/>
      <c r="R277" s="281"/>
      <c r="S277" s="281"/>
      <c r="T277" s="282"/>
      <c r="U277" s="14"/>
      <c r="V277" s="14"/>
      <c r="W277" s="14"/>
      <c r="X277" s="14"/>
      <c r="Y277" s="14"/>
      <c r="Z277" s="14"/>
      <c r="AA277" s="14"/>
      <c r="AB277" s="14"/>
      <c r="AC277" s="14"/>
      <c r="AD277" s="14"/>
      <c r="AE277" s="14"/>
      <c r="AT277" s="283" t="s">
        <v>1584</v>
      </c>
      <c r="AU277" s="283" t="s">
        <v>83</v>
      </c>
      <c r="AV277" s="14" t="s">
        <v>81</v>
      </c>
      <c r="AW277" s="14" t="s">
        <v>30</v>
      </c>
      <c r="AX277" s="14" t="s">
        <v>73</v>
      </c>
      <c r="AY277" s="283" t="s">
        <v>241</v>
      </c>
    </row>
    <row r="278" s="13" customFormat="1">
      <c r="A278" s="13"/>
      <c r="B278" s="263"/>
      <c r="C278" s="264"/>
      <c r="D278" s="242" t="s">
        <v>1584</v>
      </c>
      <c r="E278" s="265" t="s">
        <v>1</v>
      </c>
      <c r="F278" s="266" t="s">
        <v>2207</v>
      </c>
      <c r="G278" s="264"/>
      <c r="H278" s="267">
        <v>2489</v>
      </c>
      <c r="I278" s="268"/>
      <c r="J278" s="264"/>
      <c r="K278" s="264"/>
      <c r="L278" s="269"/>
      <c r="M278" s="270"/>
      <c r="N278" s="271"/>
      <c r="O278" s="271"/>
      <c r="P278" s="271"/>
      <c r="Q278" s="271"/>
      <c r="R278" s="271"/>
      <c r="S278" s="271"/>
      <c r="T278" s="272"/>
      <c r="U278" s="13"/>
      <c r="V278" s="13"/>
      <c r="W278" s="13"/>
      <c r="X278" s="13"/>
      <c r="Y278" s="13"/>
      <c r="Z278" s="13"/>
      <c r="AA278" s="13"/>
      <c r="AB278" s="13"/>
      <c r="AC278" s="13"/>
      <c r="AD278" s="13"/>
      <c r="AE278" s="13"/>
      <c r="AT278" s="273" t="s">
        <v>1584</v>
      </c>
      <c r="AU278" s="273" t="s">
        <v>83</v>
      </c>
      <c r="AV278" s="13" t="s">
        <v>83</v>
      </c>
      <c r="AW278" s="13" t="s">
        <v>30</v>
      </c>
      <c r="AX278" s="13" t="s">
        <v>81</v>
      </c>
      <c r="AY278" s="273" t="s">
        <v>241</v>
      </c>
    </row>
    <row r="279" s="2" customFormat="1" ht="24.15" customHeight="1">
      <c r="A279" s="39"/>
      <c r="B279" s="40"/>
      <c r="C279" s="228" t="s">
        <v>319</v>
      </c>
      <c r="D279" s="228" t="s">
        <v>243</v>
      </c>
      <c r="E279" s="229" t="s">
        <v>2208</v>
      </c>
      <c r="F279" s="230" t="s">
        <v>2209</v>
      </c>
      <c r="G279" s="231" t="s">
        <v>257</v>
      </c>
      <c r="H279" s="232">
        <v>795</v>
      </c>
      <c r="I279" s="233"/>
      <c r="J279" s="234">
        <f>ROUND(I279*H279,2)</f>
        <v>0</v>
      </c>
      <c r="K279" s="235"/>
      <c r="L279" s="45"/>
      <c r="M279" s="236" t="s">
        <v>1</v>
      </c>
      <c r="N279" s="237" t="s">
        <v>38</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247</v>
      </c>
      <c r="AT279" s="240" t="s">
        <v>243</v>
      </c>
      <c r="AU279" s="240" t="s">
        <v>83</v>
      </c>
      <c r="AY279" s="18" t="s">
        <v>241</v>
      </c>
      <c r="BE279" s="241">
        <f>IF(N279="základní",J279,0)</f>
        <v>0</v>
      </c>
      <c r="BF279" s="241">
        <f>IF(N279="snížená",J279,0)</f>
        <v>0</v>
      </c>
      <c r="BG279" s="241">
        <f>IF(N279="zákl. přenesená",J279,0)</f>
        <v>0</v>
      </c>
      <c r="BH279" s="241">
        <f>IF(N279="sníž. přenesená",J279,0)</f>
        <v>0</v>
      </c>
      <c r="BI279" s="241">
        <f>IF(N279="nulová",J279,0)</f>
        <v>0</v>
      </c>
      <c r="BJ279" s="18" t="s">
        <v>81</v>
      </c>
      <c r="BK279" s="241">
        <f>ROUND(I279*H279,2)</f>
        <v>0</v>
      </c>
      <c r="BL279" s="18" t="s">
        <v>247</v>
      </c>
      <c r="BM279" s="240" t="s">
        <v>2210</v>
      </c>
    </row>
    <row r="280" s="2" customFormat="1">
      <c r="A280" s="39"/>
      <c r="B280" s="40"/>
      <c r="C280" s="41"/>
      <c r="D280" s="242" t="s">
        <v>248</v>
      </c>
      <c r="E280" s="41"/>
      <c r="F280" s="243" t="s">
        <v>2211</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248</v>
      </c>
      <c r="AU280" s="18" t="s">
        <v>83</v>
      </c>
    </row>
    <row r="281" s="14" customFormat="1">
      <c r="A281" s="14"/>
      <c r="B281" s="274"/>
      <c r="C281" s="275"/>
      <c r="D281" s="242" t="s">
        <v>1584</v>
      </c>
      <c r="E281" s="276" t="s">
        <v>1</v>
      </c>
      <c r="F281" s="277" t="s">
        <v>2212</v>
      </c>
      <c r="G281" s="275"/>
      <c r="H281" s="276" t="s">
        <v>1</v>
      </c>
      <c r="I281" s="278"/>
      <c r="J281" s="275"/>
      <c r="K281" s="275"/>
      <c r="L281" s="279"/>
      <c r="M281" s="280"/>
      <c r="N281" s="281"/>
      <c r="O281" s="281"/>
      <c r="P281" s="281"/>
      <c r="Q281" s="281"/>
      <c r="R281" s="281"/>
      <c r="S281" s="281"/>
      <c r="T281" s="282"/>
      <c r="U281" s="14"/>
      <c r="V281" s="14"/>
      <c r="W281" s="14"/>
      <c r="X281" s="14"/>
      <c r="Y281" s="14"/>
      <c r="Z281" s="14"/>
      <c r="AA281" s="14"/>
      <c r="AB281" s="14"/>
      <c r="AC281" s="14"/>
      <c r="AD281" s="14"/>
      <c r="AE281" s="14"/>
      <c r="AT281" s="283" t="s">
        <v>1584</v>
      </c>
      <c r="AU281" s="283" t="s">
        <v>83</v>
      </c>
      <c r="AV281" s="14" t="s">
        <v>81</v>
      </c>
      <c r="AW281" s="14" t="s">
        <v>30</v>
      </c>
      <c r="AX281" s="14" t="s">
        <v>73</v>
      </c>
      <c r="AY281" s="283" t="s">
        <v>241</v>
      </c>
    </row>
    <row r="282" s="14" customFormat="1">
      <c r="A282" s="14"/>
      <c r="B282" s="274"/>
      <c r="C282" s="275"/>
      <c r="D282" s="242" t="s">
        <v>1584</v>
      </c>
      <c r="E282" s="276" t="s">
        <v>1</v>
      </c>
      <c r="F282" s="277" t="s">
        <v>2213</v>
      </c>
      <c r="G282" s="275"/>
      <c r="H282" s="276" t="s">
        <v>1</v>
      </c>
      <c r="I282" s="278"/>
      <c r="J282" s="275"/>
      <c r="K282" s="275"/>
      <c r="L282" s="279"/>
      <c r="M282" s="280"/>
      <c r="N282" s="281"/>
      <c r="O282" s="281"/>
      <c r="P282" s="281"/>
      <c r="Q282" s="281"/>
      <c r="R282" s="281"/>
      <c r="S282" s="281"/>
      <c r="T282" s="282"/>
      <c r="U282" s="14"/>
      <c r="V282" s="14"/>
      <c r="W282" s="14"/>
      <c r="X282" s="14"/>
      <c r="Y282" s="14"/>
      <c r="Z282" s="14"/>
      <c r="AA282" s="14"/>
      <c r="AB282" s="14"/>
      <c r="AC282" s="14"/>
      <c r="AD282" s="14"/>
      <c r="AE282" s="14"/>
      <c r="AT282" s="283" t="s">
        <v>1584</v>
      </c>
      <c r="AU282" s="283" t="s">
        <v>83</v>
      </c>
      <c r="AV282" s="14" t="s">
        <v>81</v>
      </c>
      <c r="AW282" s="14" t="s">
        <v>30</v>
      </c>
      <c r="AX282" s="14" t="s">
        <v>73</v>
      </c>
      <c r="AY282" s="283" t="s">
        <v>241</v>
      </c>
    </row>
    <row r="283" s="13" customFormat="1">
      <c r="A283" s="13"/>
      <c r="B283" s="263"/>
      <c r="C283" s="264"/>
      <c r="D283" s="242" t="s">
        <v>1584</v>
      </c>
      <c r="E283" s="265" t="s">
        <v>1</v>
      </c>
      <c r="F283" s="266" t="s">
        <v>2214</v>
      </c>
      <c r="G283" s="264"/>
      <c r="H283" s="267">
        <v>30</v>
      </c>
      <c r="I283" s="268"/>
      <c r="J283" s="264"/>
      <c r="K283" s="264"/>
      <c r="L283" s="269"/>
      <c r="M283" s="270"/>
      <c r="N283" s="271"/>
      <c r="O283" s="271"/>
      <c r="P283" s="271"/>
      <c r="Q283" s="271"/>
      <c r="R283" s="271"/>
      <c r="S283" s="271"/>
      <c r="T283" s="272"/>
      <c r="U283" s="13"/>
      <c r="V283" s="13"/>
      <c r="W283" s="13"/>
      <c r="X283" s="13"/>
      <c r="Y283" s="13"/>
      <c r="Z283" s="13"/>
      <c r="AA283" s="13"/>
      <c r="AB283" s="13"/>
      <c r="AC283" s="13"/>
      <c r="AD283" s="13"/>
      <c r="AE283" s="13"/>
      <c r="AT283" s="273" t="s">
        <v>1584</v>
      </c>
      <c r="AU283" s="273" t="s">
        <v>83</v>
      </c>
      <c r="AV283" s="13" t="s">
        <v>83</v>
      </c>
      <c r="AW283" s="13" t="s">
        <v>30</v>
      </c>
      <c r="AX283" s="13" t="s">
        <v>73</v>
      </c>
      <c r="AY283" s="273" t="s">
        <v>241</v>
      </c>
    </row>
    <row r="284" s="14" customFormat="1">
      <c r="A284" s="14"/>
      <c r="B284" s="274"/>
      <c r="C284" s="275"/>
      <c r="D284" s="242" t="s">
        <v>1584</v>
      </c>
      <c r="E284" s="276" t="s">
        <v>1</v>
      </c>
      <c r="F284" s="277" t="s">
        <v>2215</v>
      </c>
      <c r="G284" s="275"/>
      <c r="H284" s="276" t="s">
        <v>1</v>
      </c>
      <c r="I284" s="278"/>
      <c r="J284" s="275"/>
      <c r="K284" s="275"/>
      <c r="L284" s="279"/>
      <c r="M284" s="280"/>
      <c r="N284" s="281"/>
      <c r="O284" s="281"/>
      <c r="P284" s="281"/>
      <c r="Q284" s="281"/>
      <c r="R284" s="281"/>
      <c r="S284" s="281"/>
      <c r="T284" s="282"/>
      <c r="U284" s="14"/>
      <c r="V284" s="14"/>
      <c r="W284" s="14"/>
      <c r="X284" s="14"/>
      <c r="Y284" s="14"/>
      <c r="Z284" s="14"/>
      <c r="AA284" s="14"/>
      <c r="AB284" s="14"/>
      <c r="AC284" s="14"/>
      <c r="AD284" s="14"/>
      <c r="AE284" s="14"/>
      <c r="AT284" s="283" t="s">
        <v>1584</v>
      </c>
      <c r="AU284" s="283" t="s">
        <v>83</v>
      </c>
      <c r="AV284" s="14" t="s">
        <v>81</v>
      </c>
      <c r="AW284" s="14" t="s">
        <v>30</v>
      </c>
      <c r="AX284" s="14" t="s">
        <v>73</v>
      </c>
      <c r="AY284" s="283" t="s">
        <v>241</v>
      </c>
    </row>
    <row r="285" s="13" customFormat="1">
      <c r="A285" s="13"/>
      <c r="B285" s="263"/>
      <c r="C285" s="264"/>
      <c r="D285" s="242" t="s">
        <v>1584</v>
      </c>
      <c r="E285" s="265" t="s">
        <v>1</v>
      </c>
      <c r="F285" s="266" t="s">
        <v>2216</v>
      </c>
      <c r="G285" s="264"/>
      <c r="H285" s="267">
        <v>240</v>
      </c>
      <c r="I285" s="268"/>
      <c r="J285" s="264"/>
      <c r="K285" s="264"/>
      <c r="L285" s="269"/>
      <c r="M285" s="270"/>
      <c r="N285" s="271"/>
      <c r="O285" s="271"/>
      <c r="P285" s="271"/>
      <c r="Q285" s="271"/>
      <c r="R285" s="271"/>
      <c r="S285" s="271"/>
      <c r="T285" s="272"/>
      <c r="U285" s="13"/>
      <c r="V285" s="13"/>
      <c r="W285" s="13"/>
      <c r="X285" s="13"/>
      <c r="Y285" s="13"/>
      <c r="Z285" s="13"/>
      <c r="AA285" s="13"/>
      <c r="AB285" s="13"/>
      <c r="AC285" s="13"/>
      <c r="AD285" s="13"/>
      <c r="AE285" s="13"/>
      <c r="AT285" s="273" t="s">
        <v>1584</v>
      </c>
      <c r="AU285" s="273" t="s">
        <v>83</v>
      </c>
      <c r="AV285" s="13" t="s">
        <v>83</v>
      </c>
      <c r="AW285" s="13" t="s">
        <v>30</v>
      </c>
      <c r="AX285" s="13" t="s">
        <v>73</v>
      </c>
      <c r="AY285" s="273" t="s">
        <v>241</v>
      </c>
    </row>
    <row r="286" s="14" customFormat="1">
      <c r="A286" s="14"/>
      <c r="B286" s="274"/>
      <c r="C286" s="275"/>
      <c r="D286" s="242" t="s">
        <v>1584</v>
      </c>
      <c r="E286" s="276" t="s">
        <v>1</v>
      </c>
      <c r="F286" s="277" t="s">
        <v>2217</v>
      </c>
      <c r="G286" s="275"/>
      <c r="H286" s="276" t="s">
        <v>1</v>
      </c>
      <c r="I286" s="278"/>
      <c r="J286" s="275"/>
      <c r="K286" s="275"/>
      <c r="L286" s="279"/>
      <c r="M286" s="280"/>
      <c r="N286" s="281"/>
      <c r="O286" s="281"/>
      <c r="P286" s="281"/>
      <c r="Q286" s="281"/>
      <c r="R286" s="281"/>
      <c r="S286" s="281"/>
      <c r="T286" s="282"/>
      <c r="U286" s="14"/>
      <c r="V286" s="14"/>
      <c r="W286" s="14"/>
      <c r="X286" s="14"/>
      <c r="Y286" s="14"/>
      <c r="Z286" s="14"/>
      <c r="AA286" s="14"/>
      <c r="AB286" s="14"/>
      <c r="AC286" s="14"/>
      <c r="AD286" s="14"/>
      <c r="AE286" s="14"/>
      <c r="AT286" s="283" t="s">
        <v>1584</v>
      </c>
      <c r="AU286" s="283" t="s">
        <v>83</v>
      </c>
      <c r="AV286" s="14" t="s">
        <v>81</v>
      </c>
      <c r="AW286" s="14" t="s">
        <v>30</v>
      </c>
      <c r="AX286" s="14" t="s">
        <v>73</v>
      </c>
      <c r="AY286" s="283" t="s">
        <v>241</v>
      </c>
    </row>
    <row r="287" s="13" customFormat="1">
      <c r="A287" s="13"/>
      <c r="B287" s="263"/>
      <c r="C287" s="264"/>
      <c r="D287" s="242" t="s">
        <v>1584</v>
      </c>
      <c r="E287" s="265" t="s">
        <v>1</v>
      </c>
      <c r="F287" s="266" t="s">
        <v>2218</v>
      </c>
      <c r="G287" s="264"/>
      <c r="H287" s="267">
        <v>525</v>
      </c>
      <c r="I287" s="268"/>
      <c r="J287" s="264"/>
      <c r="K287" s="264"/>
      <c r="L287" s="269"/>
      <c r="M287" s="270"/>
      <c r="N287" s="271"/>
      <c r="O287" s="271"/>
      <c r="P287" s="271"/>
      <c r="Q287" s="271"/>
      <c r="R287" s="271"/>
      <c r="S287" s="271"/>
      <c r="T287" s="272"/>
      <c r="U287" s="13"/>
      <c r="V287" s="13"/>
      <c r="W287" s="13"/>
      <c r="X287" s="13"/>
      <c r="Y287" s="13"/>
      <c r="Z287" s="13"/>
      <c r="AA287" s="13"/>
      <c r="AB287" s="13"/>
      <c r="AC287" s="13"/>
      <c r="AD287" s="13"/>
      <c r="AE287" s="13"/>
      <c r="AT287" s="273" t="s">
        <v>1584</v>
      </c>
      <c r="AU287" s="273" t="s">
        <v>83</v>
      </c>
      <c r="AV287" s="13" t="s">
        <v>83</v>
      </c>
      <c r="AW287" s="13" t="s">
        <v>30</v>
      </c>
      <c r="AX287" s="13" t="s">
        <v>73</v>
      </c>
      <c r="AY287" s="273" t="s">
        <v>241</v>
      </c>
    </row>
    <row r="288" s="15" customFormat="1">
      <c r="A288" s="15"/>
      <c r="B288" s="287"/>
      <c r="C288" s="288"/>
      <c r="D288" s="242" t="s">
        <v>1584</v>
      </c>
      <c r="E288" s="289" t="s">
        <v>1</v>
      </c>
      <c r="F288" s="290" t="s">
        <v>2061</v>
      </c>
      <c r="G288" s="288"/>
      <c r="H288" s="291">
        <v>795</v>
      </c>
      <c r="I288" s="292"/>
      <c r="J288" s="288"/>
      <c r="K288" s="288"/>
      <c r="L288" s="293"/>
      <c r="M288" s="294"/>
      <c r="N288" s="295"/>
      <c r="O288" s="295"/>
      <c r="P288" s="295"/>
      <c r="Q288" s="295"/>
      <c r="R288" s="295"/>
      <c r="S288" s="295"/>
      <c r="T288" s="296"/>
      <c r="U288" s="15"/>
      <c r="V288" s="15"/>
      <c r="W288" s="15"/>
      <c r="X288" s="15"/>
      <c r="Y288" s="15"/>
      <c r="Z288" s="15"/>
      <c r="AA288" s="15"/>
      <c r="AB288" s="15"/>
      <c r="AC288" s="15"/>
      <c r="AD288" s="15"/>
      <c r="AE288" s="15"/>
      <c r="AT288" s="297" t="s">
        <v>1584</v>
      </c>
      <c r="AU288" s="297" t="s">
        <v>83</v>
      </c>
      <c r="AV288" s="15" t="s">
        <v>247</v>
      </c>
      <c r="AW288" s="15" t="s">
        <v>30</v>
      </c>
      <c r="AX288" s="15" t="s">
        <v>81</v>
      </c>
      <c r="AY288" s="297" t="s">
        <v>241</v>
      </c>
    </row>
    <row r="289" s="2" customFormat="1" ht="24.15" customHeight="1">
      <c r="A289" s="39"/>
      <c r="B289" s="40"/>
      <c r="C289" s="228" t="s">
        <v>391</v>
      </c>
      <c r="D289" s="228" t="s">
        <v>243</v>
      </c>
      <c r="E289" s="229" t="s">
        <v>1178</v>
      </c>
      <c r="F289" s="230" t="s">
        <v>2219</v>
      </c>
      <c r="G289" s="231" t="s">
        <v>2220</v>
      </c>
      <c r="H289" s="232">
        <v>1</v>
      </c>
      <c r="I289" s="233"/>
      <c r="J289" s="234">
        <f>ROUND(I289*H289,2)</f>
        <v>0</v>
      </c>
      <c r="K289" s="235"/>
      <c r="L289" s="45"/>
      <c r="M289" s="236" t="s">
        <v>1</v>
      </c>
      <c r="N289" s="237" t="s">
        <v>38</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247</v>
      </c>
      <c r="AT289" s="240" t="s">
        <v>243</v>
      </c>
      <c r="AU289" s="240" t="s">
        <v>83</v>
      </c>
      <c r="AY289" s="18" t="s">
        <v>241</v>
      </c>
      <c r="BE289" s="241">
        <f>IF(N289="základní",J289,0)</f>
        <v>0</v>
      </c>
      <c r="BF289" s="241">
        <f>IF(N289="snížená",J289,0)</f>
        <v>0</v>
      </c>
      <c r="BG289" s="241">
        <f>IF(N289="zákl. přenesená",J289,0)</f>
        <v>0</v>
      </c>
      <c r="BH289" s="241">
        <f>IF(N289="sníž. přenesená",J289,0)</f>
        <v>0</v>
      </c>
      <c r="BI289" s="241">
        <f>IF(N289="nulová",J289,0)</f>
        <v>0</v>
      </c>
      <c r="BJ289" s="18" t="s">
        <v>81</v>
      </c>
      <c r="BK289" s="241">
        <f>ROUND(I289*H289,2)</f>
        <v>0</v>
      </c>
      <c r="BL289" s="18" t="s">
        <v>247</v>
      </c>
      <c r="BM289" s="240" t="s">
        <v>2221</v>
      </c>
    </row>
    <row r="290" s="2" customFormat="1">
      <c r="A290" s="39"/>
      <c r="B290" s="40"/>
      <c r="C290" s="41"/>
      <c r="D290" s="242" t="s">
        <v>248</v>
      </c>
      <c r="E290" s="41"/>
      <c r="F290" s="243" t="s">
        <v>2222</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248</v>
      </c>
      <c r="AU290" s="18" t="s">
        <v>83</v>
      </c>
    </row>
    <row r="291" s="14" customFormat="1">
      <c r="A291" s="14"/>
      <c r="B291" s="274"/>
      <c r="C291" s="275"/>
      <c r="D291" s="242" t="s">
        <v>1584</v>
      </c>
      <c r="E291" s="276" t="s">
        <v>1</v>
      </c>
      <c r="F291" s="277" t="s">
        <v>2223</v>
      </c>
      <c r="G291" s="275"/>
      <c r="H291" s="276" t="s">
        <v>1</v>
      </c>
      <c r="I291" s="278"/>
      <c r="J291" s="275"/>
      <c r="K291" s="275"/>
      <c r="L291" s="279"/>
      <c r="M291" s="280"/>
      <c r="N291" s="281"/>
      <c r="O291" s="281"/>
      <c r="P291" s="281"/>
      <c r="Q291" s="281"/>
      <c r="R291" s="281"/>
      <c r="S291" s="281"/>
      <c r="T291" s="282"/>
      <c r="U291" s="14"/>
      <c r="V291" s="14"/>
      <c r="W291" s="14"/>
      <c r="X291" s="14"/>
      <c r="Y291" s="14"/>
      <c r="Z291" s="14"/>
      <c r="AA291" s="14"/>
      <c r="AB291" s="14"/>
      <c r="AC291" s="14"/>
      <c r="AD291" s="14"/>
      <c r="AE291" s="14"/>
      <c r="AT291" s="283" t="s">
        <v>1584</v>
      </c>
      <c r="AU291" s="283" t="s">
        <v>83</v>
      </c>
      <c r="AV291" s="14" t="s">
        <v>81</v>
      </c>
      <c r="AW291" s="14" t="s">
        <v>30</v>
      </c>
      <c r="AX291" s="14" t="s">
        <v>73</v>
      </c>
      <c r="AY291" s="283" t="s">
        <v>241</v>
      </c>
    </row>
    <row r="292" s="13" customFormat="1">
      <c r="A292" s="13"/>
      <c r="B292" s="263"/>
      <c r="C292" s="264"/>
      <c r="D292" s="242" t="s">
        <v>1584</v>
      </c>
      <c r="E292" s="265" t="s">
        <v>1</v>
      </c>
      <c r="F292" s="266" t="s">
        <v>81</v>
      </c>
      <c r="G292" s="264"/>
      <c r="H292" s="267">
        <v>1</v>
      </c>
      <c r="I292" s="268"/>
      <c r="J292" s="264"/>
      <c r="K292" s="264"/>
      <c r="L292" s="269"/>
      <c r="M292" s="270"/>
      <c r="N292" s="271"/>
      <c r="O292" s="271"/>
      <c r="P292" s="271"/>
      <c r="Q292" s="271"/>
      <c r="R292" s="271"/>
      <c r="S292" s="271"/>
      <c r="T292" s="272"/>
      <c r="U292" s="13"/>
      <c r="V292" s="13"/>
      <c r="W292" s="13"/>
      <c r="X292" s="13"/>
      <c r="Y292" s="13"/>
      <c r="Z292" s="13"/>
      <c r="AA292" s="13"/>
      <c r="AB292" s="13"/>
      <c r="AC292" s="13"/>
      <c r="AD292" s="13"/>
      <c r="AE292" s="13"/>
      <c r="AT292" s="273" t="s">
        <v>1584</v>
      </c>
      <c r="AU292" s="273" t="s">
        <v>83</v>
      </c>
      <c r="AV292" s="13" t="s">
        <v>83</v>
      </c>
      <c r="AW292" s="13" t="s">
        <v>30</v>
      </c>
      <c r="AX292" s="13" t="s">
        <v>81</v>
      </c>
      <c r="AY292" s="273" t="s">
        <v>241</v>
      </c>
    </row>
    <row r="293" s="2" customFormat="1" ht="16.5" customHeight="1">
      <c r="A293" s="39"/>
      <c r="B293" s="40"/>
      <c r="C293" s="228" t="s">
        <v>322</v>
      </c>
      <c r="D293" s="228" t="s">
        <v>243</v>
      </c>
      <c r="E293" s="229" t="s">
        <v>2224</v>
      </c>
      <c r="F293" s="230" t="s">
        <v>2225</v>
      </c>
      <c r="G293" s="231" t="s">
        <v>563</v>
      </c>
      <c r="H293" s="232">
        <v>181.30000000000001</v>
      </c>
      <c r="I293" s="233"/>
      <c r="J293" s="234">
        <f>ROUND(I293*H293,2)</f>
        <v>0</v>
      </c>
      <c r="K293" s="235"/>
      <c r="L293" s="45"/>
      <c r="M293" s="236" t="s">
        <v>1</v>
      </c>
      <c r="N293" s="237" t="s">
        <v>38</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247</v>
      </c>
      <c r="AT293" s="240" t="s">
        <v>243</v>
      </c>
      <c r="AU293" s="240" t="s">
        <v>83</v>
      </c>
      <c r="AY293" s="18" t="s">
        <v>241</v>
      </c>
      <c r="BE293" s="241">
        <f>IF(N293="základní",J293,0)</f>
        <v>0</v>
      </c>
      <c r="BF293" s="241">
        <f>IF(N293="snížená",J293,0)</f>
        <v>0</v>
      </c>
      <c r="BG293" s="241">
        <f>IF(N293="zákl. přenesená",J293,0)</f>
        <v>0</v>
      </c>
      <c r="BH293" s="241">
        <f>IF(N293="sníž. přenesená",J293,0)</f>
        <v>0</v>
      </c>
      <c r="BI293" s="241">
        <f>IF(N293="nulová",J293,0)</f>
        <v>0</v>
      </c>
      <c r="BJ293" s="18" t="s">
        <v>81</v>
      </c>
      <c r="BK293" s="241">
        <f>ROUND(I293*H293,2)</f>
        <v>0</v>
      </c>
      <c r="BL293" s="18" t="s">
        <v>247</v>
      </c>
      <c r="BM293" s="240" t="s">
        <v>2226</v>
      </c>
    </row>
    <row r="294" s="2" customFormat="1">
      <c r="A294" s="39"/>
      <c r="B294" s="40"/>
      <c r="C294" s="41"/>
      <c r="D294" s="242" t="s">
        <v>248</v>
      </c>
      <c r="E294" s="41"/>
      <c r="F294" s="243" t="s">
        <v>2227</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248</v>
      </c>
      <c r="AU294" s="18" t="s">
        <v>83</v>
      </c>
    </row>
    <row r="295" s="14" customFormat="1">
      <c r="A295" s="14"/>
      <c r="B295" s="274"/>
      <c r="C295" s="275"/>
      <c r="D295" s="242" t="s">
        <v>1584</v>
      </c>
      <c r="E295" s="276" t="s">
        <v>1</v>
      </c>
      <c r="F295" s="277" t="s">
        <v>2228</v>
      </c>
      <c r="G295" s="275"/>
      <c r="H295" s="276" t="s">
        <v>1</v>
      </c>
      <c r="I295" s="278"/>
      <c r="J295" s="275"/>
      <c r="K295" s="275"/>
      <c r="L295" s="279"/>
      <c r="M295" s="280"/>
      <c r="N295" s="281"/>
      <c r="O295" s="281"/>
      <c r="P295" s="281"/>
      <c r="Q295" s="281"/>
      <c r="R295" s="281"/>
      <c r="S295" s="281"/>
      <c r="T295" s="282"/>
      <c r="U295" s="14"/>
      <c r="V295" s="14"/>
      <c r="W295" s="14"/>
      <c r="X295" s="14"/>
      <c r="Y295" s="14"/>
      <c r="Z295" s="14"/>
      <c r="AA295" s="14"/>
      <c r="AB295" s="14"/>
      <c r="AC295" s="14"/>
      <c r="AD295" s="14"/>
      <c r="AE295" s="14"/>
      <c r="AT295" s="283" t="s">
        <v>1584</v>
      </c>
      <c r="AU295" s="283" t="s">
        <v>83</v>
      </c>
      <c r="AV295" s="14" t="s">
        <v>81</v>
      </c>
      <c r="AW295" s="14" t="s">
        <v>30</v>
      </c>
      <c r="AX295" s="14" t="s">
        <v>73</v>
      </c>
      <c r="AY295" s="283" t="s">
        <v>241</v>
      </c>
    </row>
    <row r="296" s="13" customFormat="1">
      <c r="A296" s="13"/>
      <c r="B296" s="263"/>
      <c r="C296" s="264"/>
      <c r="D296" s="242" t="s">
        <v>1584</v>
      </c>
      <c r="E296" s="265" t="s">
        <v>1</v>
      </c>
      <c r="F296" s="266" t="s">
        <v>2229</v>
      </c>
      <c r="G296" s="264"/>
      <c r="H296" s="267">
        <v>7.3499999999999996</v>
      </c>
      <c r="I296" s="268"/>
      <c r="J296" s="264"/>
      <c r="K296" s="264"/>
      <c r="L296" s="269"/>
      <c r="M296" s="270"/>
      <c r="N296" s="271"/>
      <c r="O296" s="271"/>
      <c r="P296" s="271"/>
      <c r="Q296" s="271"/>
      <c r="R296" s="271"/>
      <c r="S296" s="271"/>
      <c r="T296" s="272"/>
      <c r="U296" s="13"/>
      <c r="V296" s="13"/>
      <c r="W296" s="13"/>
      <c r="X296" s="13"/>
      <c r="Y296" s="13"/>
      <c r="Z296" s="13"/>
      <c r="AA296" s="13"/>
      <c r="AB296" s="13"/>
      <c r="AC296" s="13"/>
      <c r="AD296" s="13"/>
      <c r="AE296" s="13"/>
      <c r="AT296" s="273" t="s">
        <v>1584</v>
      </c>
      <c r="AU296" s="273" t="s">
        <v>83</v>
      </c>
      <c r="AV296" s="13" t="s">
        <v>83</v>
      </c>
      <c r="AW296" s="13" t="s">
        <v>30</v>
      </c>
      <c r="AX296" s="13" t="s">
        <v>73</v>
      </c>
      <c r="AY296" s="273" t="s">
        <v>241</v>
      </c>
    </row>
    <row r="297" s="14" customFormat="1">
      <c r="A297" s="14"/>
      <c r="B297" s="274"/>
      <c r="C297" s="275"/>
      <c r="D297" s="242" t="s">
        <v>1584</v>
      </c>
      <c r="E297" s="276" t="s">
        <v>1</v>
      </c>
      <c r="F297" s="277" t="s">
        <v>2230</v>
      </c>
      <c r="G297" s="275"/>
      <c r="H297" s="276" t="s">
        <v>1</v>
      </c>
      <c r="I297" s="278"/>
      <c r="J297" s="275"/>
      <c r="K297" s="275"/>
      <c r="L297" s="279"/>
      <c r="M297" s="280"/>
      <c r="N297" s="281"/>
      <c r="O297" s="281"/>
      <c r="P297" s="281"/>
      <c r="Q297" s="281"/>
      <c r="R297" s="281"/>
      <c r="S297" s="281"/>
      <c r="T297" s="282"/>
      <c r="U297" s="14"/>
      <c r="V297" s="14"/>
      <c r="W297" s="14"/>
      <c r="X297" s="14"/>
      <c r="Y297" s="14"/>
      <c r="Z297" s="14"/>
      <c r="AA297" s="14"/>
      <c r="AB297" s="14"/>
      <c r="AC297" s="14"/>
      <c r="AD297" s="14"/>
      <c r="AE297" s="14"/>
      <c r="AT297" s="283" t="s">
        <v>1584</v>
      </c>
      <c r="AU297" s="283" t="s">
        <v>83</v>
      </c>
      <c r="AV297" s="14" t="s">
        <v>81</v>
      </c>
      <c r="AW297" s="14" t="s">
        <v>30</v>
      </c>
      <c r="AX297" s="14" t="s">
        <v>73</v>
      </c>
      <c r="AY297" s="283" t="s">
        <v>241</v>
      </c>
    </row>
    <row r="298" s="13" customFormat="1">
      <c r="A298" s="13"/>
      <c r="B298" s="263"/>
      <c r="C298" s="264"/>
      <c r="D298" s="242" t="s">
        <v>1584</v>
      </c>
      <c r="E298" s="265" t="s">
        <v>1</v>
      </c>
      <c r="F298" s="266" t="s">
        <v>2231</v>
      </c>
      <c r="G298" s="264"/>
      <c r="H298" s="267">
        <v>181.30000000000001</v>
      </c>
      <c r="I298" s="268"/>
      <c r="J298" s="264"/>
      <c r="K298" s="264"/>
      <c r="L298" s="269"/>
      <c r="M298" s="270"/>
      <c r="N298" s="271"/>
      <c r="O298" s="271"/>
      <c r="P298" s="271"/>
      <c r="Q298" s="271"/>
      <c r="R298" s="271"/>
      <c r="S298" s="271"/>
      <c r="T298" s="272"/>
      <c r="U298" s="13"/>
      <c r="V298" s="13"/>
      <c r="W298" s="13"/>
      <c r="X298" s="13"/>
      <c r="Y298" s="13"/>
      <c r="Z298" s="13"/>
      <c r="AA298" s="13"/>
      <c r="AB298" s="13"/>
      <c r="AC298" s="13"/>
      <c r="AD298" s="13"/>
      <c r="AE298" s="13"/>
      <c r="AT298" s="273" t="s">
        <v>1584</v>
      </c>
      <c r="AU298" s="273" t="s">
        <v>83</v>
      </c>
      <c r="AV298" s="13" t="s">
        <v>83</v>
      </c>
      <c r="AW298" s="13" t="s">
        <v>30</v>
      </c>
      <c r="AX298" s="13" t="s">
        <v>81</v>
      </c>
      <c r="AY298" s="273" t="s">
        <v>241</v>
      </c>
    </row>
    <row r="299" s="2" customFormat="1" ht="24.15" customHeight="1">
      <c r="A299" s="39"/>
      <c r="B299" s="40"/>
      <c r="C299" s="228" t="s">
        <v>396</v>
      </c>
      <c r="D299" s="228" t="s">
        <v>243</v>
      </c>
      <c r="E299" s="229" t="s">
        <v>2232</v>
      </c>
      <c r="F299" s="230" t="s">
        <v>2233</v>
      </c>
      <c r="G299" s="231" t="s">
        <v>563</v>
      </c>
      <c r="H299" s="232">
        <v>34.131</v>
      </c>
      <c r="I299" s="233"/>
      <c r="J299" s="234">
        <f>ROUND(I299*H299,2)</f>
        <v>0</v>
      </c>
      <c r="K299" s="235"/>
      <c r="L299" s="45"/>
      <c r="M299" s="236" t="s">
        <v>1</v>
      </c>
      <c r="N299" s="237" t="s">
        <v>38</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247</v>
      </c>
      <c r="AT299" s="240" t="s">
        <v>243</v>
      </c>
      <c r="AU299" s="240" t="s">
        <v>83</v>
      </c>
      <c r="AY299" s="18" t="s">
        <v>241</v>
      </c>
      <c r="BE299" s="241">
        <f>IF(N299="základní",J299,0)</f>
        <v>0</v>
      </c>
      <c r="BF299" s="241">
        <f>IF(N299="snížená",J299,0)</f>
        <v>0</v>
      </c>
      <c r="BG299" s="241">
        <f>IF(N299="zákl. přenesená",J299,0)</f>
        <v>0</v>
      </c>
      <c r="BH299" s="241">
        <f>IF(N299="sníž. přenesená",J299,0)</f>
        <v>0</v>
      </c>
      <c r="BI299" s="241">
        <f>IF(N299="nulová",J299,0)</f>
        <v>0</v>
      </c>
      <c r="BJ299" s="18" t="s">
        <v>81</v>
      </c>
      <c r="BK299" s="241">
        <f>ROUND(I299*H299,2)</f>
        <v>0</v>
      </c>
      <c r="BL299" s="18" t="s">
        <v>247</v>
      </c>
      <c r="BM299" s="240" t="s">
        <v>2234</v>
      </c>
    </row>
    <row r="300" s="2" customFormat="1">
      <c r="A300" s="39"/>
      <c r="B300" s="40"/>
      <c r="C300" s="41"/>
      <c r="D300" s="242" t="s">
        <v>248</v>
      </c>
      <c r="E300" s="41"/>
      <c r="F300" s="243" t="s">
        <v>2235</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248</v>
      </c>
      <c r="AU300" s="18" t="s">
        <v>83</v>
      </c>
    </row>
    <row r="301" s="14" customFormat="1">
      <c r="A301" s="14"/>
      <c r="B301" s="274"/>
      <c r="C301" s="275"/>
      <c r="D301" s="242" t="s">
        <v>1584</v>
      </c>
      <c r="E301" s="276" t="s">
        <v>1</v>
      </c>
      <c r="F301" s="277" t="s">
        <v>2093</v>
      </c>
      <c r="G301" s="275"/>
      <c r="H301" s="276" t="s">
        <v>1</v>
      </c>
      <c r="I301" s="278"/>
      <c r="J301" s="275"/>
      <c r="K301" s="275"/>
      <c r="L301" s="279"/>
      <c r="M301" s="280"/>
      <c r="N301" s="281"/>
      <c r="O301" s="281"/>
      <c r="P301" s="281"/>
      <c r="Q301" s="281"/>
      <c r="R301" s="281"/>
      <c r="S301" s="281"/>
      <c r="T301" s="282"/>
      <c r="U301" s="14"/>
      <c r="V301" s="14"/>
      <c r="W301" s="14"/>
      <c r="X301" s="14"/>
      <c r="Y301" s="14"/>
      <c r="Z301" s="14"/>
      <c r="AA301" s="14"/>
      <c r="AB301" s="14"/>
      <c r="AC301" s="14"/>
      <c r="AD301" s="14"/>
      <c r="AE301" s="14"/>
      <c r="AT301" s="283" t="s">
        <v>1584</v>
      </c>
      <c r="AU301" s="283" t="s">
        <v>83</v>
      </c>
      <c r="AV301" s="14" t="s">
        <v>81</v>
      </c>
      <c r="AW301" s="14" t="s">
        <v>30</v>
      </c>
      <c r="AX301" s="14" t="s">
        <v>73</v>
      </c>
      <c r="AY301" s="283" t="s">
        <v>241</v>
      </c>
    </row>
    <row r="302" s="13" customFormat="1">
      <c r="A302" s="13"/>
      <c r="B302" s="263"/>
      <c r="C302" s="264"/>
      <c r="D302" s="242" t="s">
        <v>1584</v>
      </c>
      <c r="E302" s="265" t="s">
        <v>1</v>
      </c>
      <c r="F302" s="266" t="s">
        <v>2236</v>
      </c>
      <c r="G302" s="264"/>
      <c r="H302" s="267">
        <v>34.131</v>
      </c>
      <c r="I302" s="268"/>
      <c r="J302" s="264"/>
      <c r="K302" s="264"/>
      <c r="L302" s="269"/>
      <c r="M302" s="270"/>
      <c r="N302" s="271"/>
      <c r="O302" s="271"/>
      <c r="P302" s="271"/>
      <c r="Q302" s="271"/>
      <c r="R302" s="271"/>
      <c r="S302" s="271"/>
      <c r="T302" s="272"/>
      <c r="U302" s="13"/>
      <c r="V302" s="13"/>
      <c r="W302" s="13"/>
      <c r="X302" s="13"/>
      <c r="Y302" s="13"/>
      <c r="Z302" s="13"/>
      <c r="AA302" s="13"/>
      <c r="AB302" s="13"/>
      <c r="AC302" s="13"/>
      <c r="AD302" s="13"/>
      <c r="AE302" s="13"/>
      <c r="AT302" s="273" t="s">
        <v>1584</v>
      </c>
      <c r="AU302" s="273" t="s">
        <v>83</v>
      </c>
      <c r="AV302" s="13" t="s">
        <v>83</v>
      </c>
      <c r="AW302" s="13" t="s">
        <v>30</v>
      </c>
      <c r="AX302" s="13" t="s">
        <v>81</v>
      </c>
      <c r="AY302" s="273" t="s">
        <v>241</v>
      </c>
    </row>
    <row r="303" s="12" customFormat="1" ht="25.92" customHeight="1">
      <c r="A303" s="12"/>
      <c r="B303" s="212"/>
      <c r="C303" s="213"/>
      <c r="D303" s="214" t="s">
        <v>72</v>
      </c>
      <c r="E303" s="215" t="s">
        <v>636</v>
      </c>
      <c r="F303" s="215" t="s">
        <v>637</v>
      </c>
      <c r="G303" s="213"/>
      <c r="H303" s="213"/>
      <c r="I303" s="216"/>
      <c r="J303" s="217">
        <f>BK303</f>
        <v>0</v>
      </c>
      <c r="K303" s="213"/>
      <c r="L303" s="218"/>
      <c r="M303" s="219"/>
      <c r="N303" s="220"/>
      <c r="O303" s="220"/>
      <c r="P303" s="221">
        <f>SUM(P304:P436)</f>
        <v>0</v>
      </c>
      <c r="Q303" s="220"/>
      <c r="R303" s="221">
        <f>SUM(R304:R436)</f>
        <v>0</v>
      </c>
      <c r="S303" s="220"/>
      <c r="T303" s="222">
        <f>SUM(T304:T436)</f>
        <v>0</v>
      </c>
      <c r="U303" s="12"/>
      <c r="V303" s="12"/>
      <c r="W303" s="12"/>
      <c r="X303" s="12"/>
      <c r="Y303" s="12"/>
      <c r="Z303" s="12"/>
      <c r="AA303" s="12"/>
      <c r="AB303" s="12"/>
      <c r="AC303" s="12"/>
      <c r="AD303" s="12"/>
      <c r="AE303" s="12"/>
      <c r="AR303" s="223" t="s">
        <v>247</v>
      </c>
      <c r="AT303" s="224" t="s">
        <v>72</v>
      </c>
      <c r="AU303" s="224" t="s">
        <v>73</v>
      </c>
      <c r="AY303" s="223" t="s">
        <v>241</v>
      </c>
      <c r="BK303" s="225">
        <f>SUM(BK304:BK436)</f>
        <v>0</v>
      </c>
    </row>
    <row r="304" s="2" customFormat="1" ht="62.7" customHeight="1">
      <c r="A304" s="39"/>
      <c r="B304" s="40"/>
      <c r="C304" s="228" t="s">
        <v>326</v>
      </c>
      <c r="D304" s="228" t="s">
        <v>243</v>
      </c>
      <c r="E304" s="229" t="s">
        <v>2237</v>
      </c>
      <c r="F304" s="230" t="s">
        <v>2238</v>
      </c>
      <c r="G304" s="231" t="s">
        <v>263</v>
      </c>
      <c r="H304" s="232">
        <v>1</v>
      </c>
      <c r="I304" s="233"/>
      <c r="J304" s="234">
        <f>ROUND(I304*H304,2)</f>
        <v>0</v>
      </c>
      <c r="K304" s="235"/>
      <c r="L304" s="45"/>
      <c r="M304" s="236" t="s">
        <v>1</v>
      </c>
      <c r="N304" s="237" t="s">
        <v>38</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1164</v>
      </c>
      <c r="AT304" s="240" t="s">
        <v>243</v>
      </c>
      <c r="AU304" s="240" t="s">
        <v>81</v>
      </c>
      <c r="AY304" s="18" t="s">
        <v>241</v>
      </c>
      <c r="BE304" s="241">
        <f>IF(N304="základní",J304,0)</f>
        <v>0</v>
      </c>
      <c r="BF304" s="241">
        <f>IF(N304="snížená",J304,0)</f>
        <v>0</v>
      </c>
      <c r="BG304" s="241">
        <f>IF(N304="zákl. přenesená",J304,0)</f>
        <v>0</v>
      </c>
      <c r="BH304" s="241">
        <f>IF(N304="sníž. přenesená",J304,0)</f>
        <v>0</v>
      </c>
      <c r="BI304" s="241">
        <f>IF(N304="nulová",J304,0)</f>
        <v>0</v>
      </c>
      <c r="BJ304" s="18" t="s">
        <v>81</v>
      </c>
      <c r="BK304" s="241">
        <f>ROUND(I304*H304,2)</f>
        <v>0</v>
      </c>
      <c r="BL304" s="18" t="s">
        <v>1164</v>
      </c>
      <c r="BM304" s="240" t="s">
        <v>2239</v>
      </c>
    </row>
    <row r="305" s="2" customFormat="1">
      <c r="A305" s="39"/>
      <c r="B305" s="40"/>
      <c r="C305" s="41"/>
      <c r="D305" s="242" t="s">
        <v>248</v>
      </c>
      <c r="E305" s="41"/>
      <c r="F305" s="243" t="s">
        <v>2240</v>
      </c>
      <c r="G305" s="41"/>
      <c r="H305" s="41"/>
      <c r="I305" s="244"/>
      <c r="J305" s="41"/>
      <c r="K305" s="41"/>
      <c r="L305" s="45"/>
      <c r="M305" s="245"/>
      <c r="N305" s="246"/>
      <c r="O305" s="92"/>
      <c r="P305" s="92"/>
      <c r="Q305" s="92"/>
      <c r="R305" s="92"/>
      <c r="S305" s="92"/>
      <c r="T305" s="93"/>
      <c r="U305" s="39"/>
      <c r="V305" s="39"/>
      <c r="W305" s="39"/>
      <c r="X305" s="39"/>
      <c r="Y305" s="39"/>
      <c r="Z305" s="39"/>
      <c r="AA305" s="39"/>
      <c r="AB305" s="39"/>
      <c r="AC305" s="39"/>
      <c r="AD305" s="39"/>
      <c r="AE305" s="39"/>
      <c r="AT305" s="18" t="s">
        <v>248</v>
      </c>
      <c r="AU305" s="18" t="s">
        <v>81</v>
      </c>
    </row>
    <row r="306" s="14" customFormat="1">
      <c r="A306" s="14"/>
      <c r="B306" s="274"/>
      <c r="C306" s="275"/>
      <c r="D306" s="242" t="s">
        <v>1584</v>
      </c>
      <c r="E306" s="276" t="s">
        <v>1</v>
      </c>
      <c r="F306" s="277" t="s">
        <v>2241</v>
      </c>
      <c r="G306" s="275"/>
      <c r="H306" s="276" t="s">
        <v>1</v>
      </c>
      <c r="I306" s="278"/>
      <c r="J306" s="275"/>
      <c r="K306" s="275"/>
      <c r="L306" s="279"/>
      <c r="M306" s="280"/>
      <c r="N306" s="281"/>
      <c r="O306" s="281"/>
      <c r="P306" s="281"/>
      <c r="Q306" s="281"/>
      <c r="R306" s="281"/>
      <c r="S306" s="281"/>
      <c r="T306" s="282"/>
      <c r="U306" s="14"/>
      <c r="V306" s="14"/>
      <c r="W306" s="14"/>
      <c r="X306" s="14"/>
      <c r="Y306" s="14"/>
      <c r="Z306" s="14"/>
      <c r="AA306" s="14"/>
      <c r="AB306" s="14"/>
      <c r="AC306" s="14"/>
      <c r="AD306" s="14"/>
      <c r="AE306" s="14"/>
      <c r="AT306" s="283" t="s">
        <v>1584</v>
      </c>
      <c r="AU306" s="283" t="s">
        <v>81</v>
      </c>
      <c r="AV306" s="14" t="s">
        <v>81</v>
      </c>
      <c r="AW306" s="14" t="s">
        <v>30</v>
      </c>
      <c r="AX306" s="14" t="s">
        <v>73</v>
      </c>
      <c r="AY306" s="283" t="s">
        <v>241</v>
      </c>
    </row>
    <row r="307" s="14" customFormat="1">
      <c r="A307" s="14"/>
      <c r="B307" s="274"/>
      <c r="C307" s="275"/>
      <c r="D307" s="242" t="s">
        <v>1584</v>
      </c>
      <c r="E307" s="276" t="s">
        <v>1</v>
      </c>
      <c r="F307" s="277" t="s">
        <v>2242</v>
      </c>
      <c r="G307" s="275"/>
      <c r="H307" s="276" t="s">
        <v>1</v>
      </c>
      <c r="I307" s="278"/>
      <c r="J307" s="275"/>
      <c r="K307" s="275"/>
      <c r="L307" s="279"/>
      <c r="M307" s="280"/>
      <c r="N307" s="281"/>
      <c r="O307" s="281"/>
      <c r="P307" s="281"/>
      <c r="Q307" s="281"/>
      <c r="R307" s="281"/>
      <c r="S307" s="281"/>
      <c r="T307" s="282"/>
      <c r="U307" s="14"/>
      <c r="V307" s="14"/>
      <c r="W307" s="14"/>
      <c r="X307" s="14"/>
      <c r="Y307" s="14"/>
      <c r="Z307" s="14"/>
      <c r="AA307" s="14"/>
      <c r="AB307" s="14"/>
      <c r="AC307" s="14"/>
      <c r="AD307" s="14"/>
      <c r="AE307" s="14"/>
      <c r="AT307" s="283" t="s">
        <v>1584</v>
      </c>
      <c r="AU307" s="283" t="s">
        <v>81</v>
      </c>
      <c r="AV307" s="14" t="s">
        <v>81</v>
      </c>
      <c r="AW307" s="14" t="s">
        <v>30</v>
      </c>
      <c r="AX307" s="14" t="s">
        <v>73</v>
      </c>
      <c r="AY307" s="283" t="s">
        <v>241</v>
      </c>
    </row>
    <row r="308" s="13" customFormat="1">
      <c r="A308" s="13"/>
      <c r="B308" s="263"/>
      <c r="C308" s="264"/>
      <c r="D308" s="242" t="s">
        <v>1584</v>
      </c>
      <c r="E308" s="265" t="s">
        <v>1</v>
      </c>
      <c r="F308" s="266" t="s">
        <v>81</v>
      </c>
      <c r="G308" s="264"/>
      <c r="H308" s="267">
        <v>1</v>
      </c>
      <c r="I308" s="268"/>
      <c r="J308" s="264"/>
      <c r="K308" s="264"/>
      <c r="L308" s="269"/>
      <c r="M308" s="270"/>
      <c r="N308" s="271"/>
      <c r="O308" s="271"/>
      <c r="P308" s="271"/>
      <c r="Q308" s="271"/>
      <c r="R308" s="271"/>
      <c r="S308" s="271"/>
      <c r="T308" s="272"/>
      <c r="U308" s="13"/>
      <c r="V308" s="13"/>
      <c r="W308" s="13"/>
      <c r="X308" s="13"/>
      <c r="Y308" s="13"/>
      <c r="Z308" s="13"/>
      <c r="AA308" s="13"/>
      <c r="AB308" s="13"/>
      <c r="AC308" s="13"/>
      <c r="AD308" s="13"/>
      <c r="AE308" s="13"/>
      <c r="AT308" s="273" t="s">
        <v>1584</v>
      </c>
      <c r="AU308" s="273" t="s">
        <v>81</v>
      </c>
      <c r="AV308" s="13" t="s">
        <v>83</v>
      </c>
      <c r="AW308" s="13" t="s">
        <v>30</v>
      </c>
      <c r="AX308" s="13" t="s">
        <v>81</v>
      </c>
      <c r="AY308" s="273" t="s">
        <v>241</v>
      </c>
    </row>
    <row r="309" s="2" customFormat="1" ht="62.7" customHeight="1">
      <c r="A309" s="39"/>
      <c r="B309" s="40"/>
      <c r="C309" s="228" t="s">
        <v>402</v>
      </c>
      <c r="D309" s="228" t="s">
        <v>243</v>
      </c>
      <c r="E309" s="229" t="s">
        <v>2243</v>
      </c>
      <c r="F309" s="230" t="s">
        <v>2244</v>
      </c>
      <c r="G309" s="231" t="s">
        <v>263</v>
      </c>
      <c r="H309" s="232">
        <v>1</v>
      </c>
      <c r="I309" s="233"/>
      <c r="J309" s="234">
        <f>ROUND(I309*H309,2)</f>
        <v>0</v>
      </c>
      <c r="K309" s="235"/>
      <c r="L309" s="45"/>
      <c r="M309" s="236" t="s">
        <v>1</v>
      </c>
      <c r="N309" s="237" t="s">
        <v>38</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1164</v>
      </c>
      <c r="AT309" s="240" t="s">
        <v>243</v>
      </c>
      <c r="AU309" s="240" t="s">
        <v>81</v>
      </c>
      <c r="AY309" s="18" t="s">
        <v>241</v>
      </c>
      <c r="BE309" s="241">
        <f>IF(N309="základní",J309,0)</f>
        <v>0</v>
      </c>
      <c r="BF309" s="241">
        <f>IF(N309="snížená",J309,0)</f>
        <v>0</v>
      </c>
      <c r="BG309" s="241">
        <f>IF(N309="zákl. přenesená",J309,0)</f>
        <v>0</v>
      </c>
      <c r="BH309" s="241">
        <f>IF(N309="sníž. přenesená",J309,0)</f>
        <v>0</v>
      </c>
      <c r="BI309" s="241">
        <f>IF(N309="nulová",J309,0)</f>
        <v>0</v>
      </c>
      <c r="BJ309" s="18" t="s">
        <v>81</v>
      </c>
      <c r="BK309" s="241">
        <f>ROUND(I309*H309,2)</f>
        <v>0</v>
      </c>
      <c r="BL309" s="18" t="s">
        <v>1164</v>
      </c>
      <c r="BM309" s="240" t="s">
        <v>2245</v>
      </c>
    </row>
    <row r="310" s="2" customFormat="1">
      <c r="A310" s="39"/>
      <c r="B310" s="40"/>
      <c r="C310" s="41"/>
      <c r="D310" s="242" t="s">
        <v>248</v>
      </c>
      <c r="E310" s="41"/>
      <c r="F310" s="243" t="s">
        <v>2246</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248</v>
      </c>
      <c r="AU310" s="18" t="s">
        <v>81</v>
      </c>
    </row>
    <row r="311" s="14" customFormat="1">
      <c r="A311" s="14"/>
      <c r="B311" s="274"/>
      <c r="C311" s="275"/>
      <c r="D311" s="242" t="s">
        <v>1584</v>
      </c>
      <c r="E311" s="276" t="s">
        <v>1</v>
      </c>
      <c r="F311" s="277" t="s">
        <v>2247</v>
      </c>
      <c r="G311" s="275"/>
      <c r="H311" s="276" t="s">
        <v>1</v>
      </c>
      <c r="I311" s="278"/>
      <c r="J311" s="275"/>
      <c r="K311" s="275"/>
      <c r="L311" s="279"/>
      <c r="M311" s="280"/>
      <c r="N311" s="281"/>
      <c r="O311" s="281"/>
      <c r="P311" s="281"/>
      <c r="Q311" s="281"/>
      <c r="R311" s="281"/>
      <c r="S311" s="281"/>
      <c r="T311" s="282"/>
      <c r="U311" s="14"/>
      <c r="V311" s="14"/>
      <c r="W311" s="14"/>
      <c r="X311" s="14"/>
      <c r="Y311" s="14"/>
      <c r="Z311" s="14"/>
      <c r="AA311" s="14"/>
      <c r="AB311" s="14"/>
      <c r="AC311" s="14"/>
      <c r="AD311" s="14"/>
      <c r="AE311" s="14"/>
      <c r="AT311" s="283" t="s">
        <v>1584</v>
      </c>
      <c r="AU311" s="283" t="s">
        <v>81</v>
      </c>
      <c r="AV311" s="14" t="s">
        <v>81</v>
      </c>
      <c r="AW311" s="14" t="s">
        <v>30</v>
      </c>
      <c r="AX311" s="14" t="s">
        <v>73</v>
      </c>
      <c r="AY311" s="283" t="s">
        <v>241</v>
      </c>
    </row>
    <row r="312" s="14" customFormat="1">
      <c r="A312" s="14"/>
      <c r="B312" s="274"/>
      <c r="C312" s="275"/>
      <c r="D312" s="242" t="s">
        <v>1584</v>
      </c>
      <c r="E312" s="276" t="s">
        <v>1</v>
      </c>
      <c r="F312" s="277" t="s">
        <v>2248</v>
      </c>
      <c r="G312" s="275"/>
      <c r="H312" s="276" t="s">
        <v>1</v>
      </c>
      <c r="I312" s="278"/>
      <c r="J312" s="275"/>
      <c r="K312" s="275"/>
      <c r="L312" s="279"/>
      <c r="M312" s="280"/>
      <c r="N312" s="281"/>
      <c r="O312" s="281"/>
      <c r="P312" s="281"/>
      <c r="Q312" s="281"/>
      <c r="R312" s="281"/>
      <c r="S312" s="281"/>
      <c r="T312" s="282"/>
      <c r="U312" s="14"/>
      <c r="V312" s="14"/>
      <c r="W312" s="14"/>
      <c r="X312" s="14"/>
      <c r="Y312" s="14"/>
      <c r="Z312" s="14"/>
      <c r="AA312" s="14"/>
      <c r="AB312" s="14"/>
      <c r="AC312" s="14"/>
      <c r="AD312" s="14"/>
      <c r="AE312" s="14"/>
      <c r="AT312" s="283" t="s">
        <v>1584</v>
      </c>
      <c r="AU312" s="283" t="s">
        <v>81</v>
      </c>
      <c r="AV312" s="14" t="s">
        <v>81</v>
      </c>
      <c r="AW312" s="14" t="s">
        <v>30</v>
      </c>
      <c r="AX312" s="14" t="s">
        <v>73</v>
      </c>
      <c r="AY312" s="283" t="s">
        <v>241</v>
      </c>
    </row>
    <row r="313" s="13" customFormat="1">
      <c r="A313" s="13"/>
      <c r="B313" s="263"/>
      <c r="C313" s="264"/>
      <c r="D313" s="242" t="s">
        <v>1584</v>
      </c>
      <c r="E313" s="265" t="s">
        <v>1</v>
      </c>
      <c r="F313" s="266" t="s">
        <v>81</v>
      </c>
      <c r="G313" s="264"/>
      <c r="H313" s="267">
        <v>1</v>
      </c>
      <c r="I313" s="268"/>
      <c r="J313" s="264"/>
      <c r="K313" s="264"/>
      <c r="L313" s="269"/>
      <c r="M313" s="270"/>
      <c r="N313" s="271"/>
      <c r="O313" s="271"/>
      <c r="P313" s="271"/>
      <c r="Q313" s="271"/>
      <c r="R313" s="271"/>
      <c r="S313" s="271"/>
      <c r="T313" s="272"/>
      <c r="U313" s="13"/>
      <c r="V313" s="13"/>
      <c r="W313" s="13"/>
      <c r="X313" s="13"/>
      <c r="Y313" s="13"/>
      <c r="Z313" s="13"/>
      <c r="AA313" s="13"/>
      <c r="AB313" s="13"/>
      <c r="AC313" s="13"/>
      <c r="AD313" s="13"/>
      <c r="AE313" s="13"/>
      <c r="AT313" s="273" t="s">
        <v>1584</v>
      </c>
      <c r="AU313" s="273" t="s">
        <v>81</v>
      </c>
      <c r="AV313" s="13" t="s">
        <v>83</v>
      </c>
      <c r="AW313" s="13" t="s">
        <v>30</v>
      </c>
      <c r="AX313" s="13" t="s">
        <v>81</v>
      </c>
      <c r="AY313" s="273" t="s">
        <v>241</v>
      </c>
    </row>
    <row r="314" s="2" customFormat="1" ht="55.5" customHeight="1">
      <c r="A314" s="39"/>
      <c r="B314" s="40"/>
      <c r="C314" s="228" t="s">
        <v>329</v>
      </c>
      <c r="D314" s="228" t="s">
        <v>243</v>
      </c>
      <c r="E314" s="229" t="s">
        <v>2249</v>
      </c>
      <c r="F314" s="230" t="s">
        <v>2250</v>
      </c>
      <c r="G314" s="231" t="s">
        <v>563</v>
      </c>
      <c r="H314" s="232">
        <v>6226.0540000000001</v>
      </c>
      <c r="I314" s="233"/>
      <c r="J314" s="234">
        <f>ROUND(I314*H314,2)</f>
        <v>0</v>
      </c>
      <c r="K314" s="235"/>
      <c r="L314" s="45"/>
      <c r="M314" s="236" t="s">
        <v>1</v>
      </c>
      <c r="N314" s="237" t="s">
        <v>38</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1164</v>
      </c>
      <c r="AT314" s="240" t="s">
        <v>243</v>
      </c>
      <c r="AU314" s="240" t="s">
        <v>81</v>
      </c>
      <c r="AY314" s="18" t="s">
        <v>241</v>
      </c>
      <c r="BE314" s="241">
        <f>IF(N314="základní",J314,0)</f>
        <v>0</v>
      </c>
      <c r="BF314" s="241">
        <f>IF(N314="snížená",J314,0)</f>
        <v>0</v>
      </c>
      <c r="BG314" s="241">
        <f>IF(N314="zákl. přenesená",J314,0)</f>
        <v>0</v>
      </c>
      <c r="BH314" s="241">
        <f>IF(N314="sníž. přenesená",J314,0)</f>
        <v>0</v>
      </c>
      <c r="BI314" s="241">
        <f>IF(N314="nulová",J314,0)</f>
        <v>0</v>
      </c>
      <c r="BJ314" s="18" t="s">
        <v>81</v>
      </c>
      <c r="BK314" s="241">
        <f>ROUND(I314*H314,2)</f>
        <v>0</v>
      </c>
      <c r="BL314" s="18" t="s">
        <v>1164</v>
      </c>
      <c r="BM314" s="240" t="s">
        <v>2251</v>
      </c>
    </row>
    <row r="315" s="2" customFormat="1">
      <c r="A315" s="39"/>
      <c r="B315" s="40"/>
      <c r="C315" s="41"/>
      <c r="D315" s="242" t="s">
        <v>248</v>
      </c>
      <c r="E315" s="41"/>
      <c r="F315" s="243" t="s">
        <v>2252</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248</v>
      </c>
      <c r="AU315" s="18" t="s">
        <v>81</v>
      </c>
    </row>
    <row r="316" s="14" customFormat="1">
      <c r="A316" s="14"/>
      <c r="B316" s="274"/>
      <c r="C316" s="275"/>
      <c r="D316" s="242" t="s">
        <v>1584</v>
      </c>
      <c r="E316" s="276" t="s">
        <v>1</v>
      </c>
      <c r="F316" s="277" t="s">
        <v>2253</v>
      </c>
      <c r="G316" s="275"/>
      <c r="H316" s="276" t="s">
        <v>1</v>
      </c>
      <c r="I316" s="278"/>
      <c r="J316" s="275"/>
      <c r="K316" s="275"/>
      <c r="L316" s="279"/>
      <c r="M316" s="280"/>
      <c r="N316" s="281"/>
      <c r="O316" s="281"/>
      <c r="P316" s="281"/>
      <c r="Q316" s="281"/>
      <c r="R316" s="281"/>
      <c r="S316" s="281"/>
      <c r="T316" s="282"/>
      <c r="U316" s="14"/>
      <c r="V316" s="14"/>
      <c r="W316" s="14"/>
      <c r="X316" s="14"/>
      <c r="Y316" s="14"/>
      <c r="Z316" s="14"/>
      <c r="AA316" s="14"/>
      <c r="AB316" s="14"/>
      <c r="AC316" s="14"/>
      <c r="AD316" s="14"/>
      <c r="AE316" s="14"/>
      <c r="AT316" s="283" t="s">
        <v>1584</v>
      </c>
      <c r="AU316" s="283" t="s">
        <v>81</v>
      </c>
      <c r="AV316" s="14" t="s">
        <v>81</v>
      </c>
      <c r="AW316" s="14" t="s">
        <v>30</v>
      </c>
      <c r="AX316" s="14" t="s">
        <v>73</v>
      </c>
      <c r="AY316" s="283" t="s">
        <v>241</v>
      </c>
    </row>
    <row r="317" s="13" customFormat="1">
      <c r="A317" s="13"/>
      <c r="B317" s="263"/>
      <c r="C317" s="264"/>
      <c r="D317" s="242" t="s">
        <v>1584</v>
      </c>
      <c r="E317" s="265" t="s">
        <v>1</v>
      </c>
      <c r="F317" s="266" t="s">
        <v>2254</v>
      </c>
      <c r="G317" s="264"/>
      <c r="H317" s="267">
        <v>4480.1999999999998</v>
      </c>
      <c r="I317" s="268"/>
      <c r="J317" s="264"/>
      <c r="K317" s="264"/>
      <c r="L317" s="269"/>
      <c r="M317" s="270"/>
      <c r="N317" s="271"/>
      <c r="O317" s="271"/>
      <c r="P317" s="271"/>
      <c r="Q317" s="271"/>
      <c r="R317" s="271"/>
      <c r="S317" s="271"/>
      <c r="T317" s="272"/>
      <c r="U317" s="13"/>
      <c r="V317" s="13"/>
      <c r="W317" s="13"/>
      <c r="X317" s="13"/>
      <c r="Y317" s="13"/>
      <c r="Z317" s="13"/>
      <c r="AA317" s="13"/>
      <c r="AB317" s="13"/>
      <c r="AC317" s="13"/>
      <c r="AD317" s="13"/>
      <c r="AE317" s="13"/>
      <c r="AT317" s="273" t="s">
        <v>1584</v>
      </c>
      <c r="AU317" s="273" t="s">
        <v>81</v>
      </c>
      <c r="AV317" s="13" t="s">
        <v>83</v>
      </c>
      <c r="AW317" s="13" t="s">
        <v>30</v>
      </c>
      <c r="AX317" s="13" t="s">
        <v>73</v>
      </c>
      <c r="AY317" s="273" t="s">
        <v>241</v>
      </c>
    </row>
    <row r="318" s="14" customFormat="1">
      <c r="A318" s="14"/>
      <c r="B318" s="274"/>
      <c r="C318" s="275"/>
      <c r="D318" s="242" t="s">
        <v>1584</v>
      </c>
      <c r="E318" s="276" t="s">
        <v>1</v>
      </c>
      <c r="F318" s="277" t="s">
        <v>2255</v>
      </c>
      <c r="G318" s="275"/>
      <c r="H318" s="276" t="s">
        <v>1</v>
      </c>
      <c r="I318" s="278"/>
      <c r="J318" s="275"/>
      <c r="K318" s="275"/>
      <c r="L318" s="279"/>
      <c r="M318" s="280"/>
      <c r="N318" s="281"/>
      <c r="O318" s="281"/>
      <c r="P318" s="281"/>
      <c r="Q318" s="281"/>
      <c r="R318" s="281"/>
      <c r="S318" s="281"/>
      <c r="T318" s="282"/>
      <c r="U318" s="14"/>
      <c r="V318" s="14"/>
      <c r="W318" s="14"/>
      <c r="X318" s="14"/>
      <c r="Y318" s="14"/>
      <c r="Z318" s="14"/>
      <c r="AA318" s="14"/>
      <c r="AB318" s="14"/>
      <c r="AC318" s="14"/>
      <c r="AD318" s="14"/>
      <c r="AE318" s="14"/>
      <c r="AT318" s="283" t="s">
        <v>1584</v>
      </c>
      <c r="AU318" s="283" t="s">
        <v>81</v>
      </c>
      <c r="AV318" s="14" t="s">
        <v>81</v>
      </c>
      <c r="AW318" s="14" t="s">
        <v>30</v>
      </c>
      <c r="AX318" s="14" t="s">
        <v>73</v>
      </c>
      <c r="AY318" s="283" t="s">
        <v>241</v>
      </c>
    </row>
    <row r="319" s="13" customFormat="1">
      <c r="A319" s="13"/>
      <c r="B319" s="263"/>
      <c r="C319" s="264"/>
      <c r="D319" s="242" t="s">
        <v>1584</v>
      </c>
      <c r="E319" s="265" t="s">
        <v>1</v>
      </c>
      <c r="F319" s="266" t="s">
        <v>2256</v>
      </c>
      <c r="G319" s="264"/>
      <c r="H319" s="267">
        <v>-252</v>
      </c>
      <c r="I319" s="268"/>
      <c r="J319" s="264"/>
      <c r="K319" s="264"/>
      <c r="L319" s="269"/>
      <c r="M319" s="270"/>
      <c r="N319" s="271"/>
      <c r="O319" s="271"/>
      <c r="P319" s="271"/>
      <c r="Q319" s="271"/>
      <c r="R319" s="271"/>
      <c r="S319" s="271"/>
      <c r="T319" s="272"/>
      <c r="U319" s="13"/>
      <c r="V319" s="13"/>
      <c r="W319" s="13"/>
      <c r="X319" s="13"/>
      <c r="Y319" s="13"/>
      <c r="Z319" s="13"/>
      <c r="AA319" s="13"/>
      <c r="AB319" s="13"/>
      <c r="AC319" s="13"/>
      <c r="AD319" s="13"/>
      <c r="AE319" s="13"/>
      <c r="AT319" s="273" t="s">
        <v>1584</v>
      </c>
      <c r="AU319" s="273" t="s">
        <v>81</v>
      </c>
      <c r="AV319" s="13" t="s">
        <v>83</v>
      </c>
      <c r="AW319" s="13" t="s">
        <v>30</v>
      </c>
      <c r="AX319" s="13" t="s">
        <v>73</v>
      </c>
      <c r="AY319" s="273" t="s">
        <v>241</v>
      </c>
    </row>
    <row r="320" s="14" customFormat="1">
      <c r="A320" s="14"/>
      <c r="B320" s="274"/>
      <c r="C320" s="275"/>
      <c r="D320" s="242" t="s">
        <v>1584</v>
      </c>
      <c r="E320" s="276" t="s">
        <v>1</v>
      </c>
      <c r="F320" s="277" t="s">
        <v>2257</v>
      </c>
      <c r="G320" s="275"/>
      <c r="H320" s="276" t="s">
        <v>1</v>
      </c>
      <c r="I320" s="278"/>
      <c r="J320" s="275"/>
      <c r="K320" s="275"/>
      <c r="L320" s="279"/>
      <c r="M320" s="280"/>
      <c r="N320" s="281"/>
      <c r="O320" s="281"/>
      <c r="P320" s="281"/>
      <c r="Q320" s="281"/>
      <c r="R320" s="281"/>
      <c r="S320" s="281"/>
      <c r="T320" s="282"/>
      <c r="U320" s="14"/>
      <c r="V320" s="14"/>
      <c r="W320" s="14"/>
      <c r="X320" s="14"/>
      <c r="Y320" s="14"/>
      <c r="Z320" s="14"/>
      <c r="AA320" s="14"/>
      <c r="AB320" s="14"/>
      <c r="AC320" s="14"/>
      <c r="AD320" s="14"/>
      <c r="AE320" s="14"/>
      <c r="AT320" s="283" t="s">
        <v>1584</v>
      </c>
      <c r="AU320" s="283" t="s">
        <v>81</v>
      </c>
      <c r="AV320" s="14" t="s">
        <v>81</v>
      </c>
      <c r="AW320" s="14" t="s">
        <v>30</v>
      </c>
      <c r="AX320" s="14" t="s">
        <v>73</v>
      </c>
      <c r="AY320" s="283" t="s">
        <v>241</v>
      </c>
    </row>
    <row r="321" s="13" customFormat="1">
      <c r="A321" s="13"/>
      <c r="B321" s="263"/>
      <c r="C321" s="264"/>
      <c r="D321" s="242" t="s">
        <v>1584</v>
      </c>
      <c r="E321" s="265" t="s">
        <v>1</v>
      </c>
      <c r="F321" s="266" t="s">
        <v>2258</v>
      </c>
      <c r="G321" s="264"/>
      <c r="H321" s="267">
        <v>217.977</v>
      </c>
      <c r="I321" s="268"/>
      <c r="J321" s="264"/>
      <c r="K321" s="264"/>
      <c r="L321" s="269"/>
      <c r="M321" s="270"/>
      <c r="N321" s="271"/>
      <c r="O321" s="271"/>
      <c r="P321" s="271"/>
      <c r="Q321" s="271"/>
      <c r="R321" s="271"/>
      <c r="S321" s="271"/>
      <c r="T321" s="272"/>
      <c r="U321" s="13"/>
      <c r="V321" s="13"/>
      <c r="W321" s="13"/>
      <c r="X321" s="13"/>
      <c r="Y321" s="13"/>
      <c r="Z321" s="13"/>
      <c r="AA321" s="13"/>
      <c r="AB321" s="13"/>
      <c r="AC321" s="13"/>
      <c r="AD321" s="13"/>
      <c r="AE321" s="13"/>
      <c r="AT321" s="273" t="s">
        <v>1584</v>
      </c>
      <c r="AU321" s="273" t="s">
        <v>81</v>
      </c>
      <c r="AV321" s="13" t="s">
        <v>83</v>
      </c>
      <c r="AW321" s="13" t="s">
        <v>30</v>
      </c>
      <c r="AX321" s="13" t="s">
        <v>73</v>
      </c>
      <c r="AY321" s="273" t="s">
        <v>241</v>
      </c>
    </row>
    <row r="322" s="14" customFormat="1">
      <c r="A322" s="14"/>
      <c r="B322" s="274"/>
      <c r="C322" s="275"/>
      <c r="D322" s="242" t="s">
        <v>1584</v>
      </c>
      <c r="E322" s="276" t="s">
        <v>1</v>
      </c>
      <c r="F322" s="277" t="s">
        <v>2259</v>
      </c>
      <c r="G322" s="275"/>
      <c r="H322" s="276" t="s">
        <v>1</v>
      </c>
      <c r="I322" s="278"/>
      <c r="J322" s="275"/>
      <c r="K322" s="275"/>
      <c r="L322" s="279"/>
      <c r="M322" s="280"/>
      <c r="N322" s="281"/>
      <c r="O322" s="281"/>
      <c r="P322" s="281"/>
      <c r="Q322" s="281"/>
      <c r="R322" s="281"/>
      <c r="S322" s="281"/>
      <c r="T322" s="282"/>
      <c r="U322" s="14"/>
      <c r="V322" s="14"/>
      <c r="W322" s="14"/>
      <c r="X322" s="14"/>
      <c r="Y322" s="14"/>
      <c r="Z322" s="14"/>
      <c r="AA322" s="14"/>
      <c r="AB322" s="14"/>
      <c r="AC322" s="14"/>
      <c r="AD322" s="14"/>
      <c r="AE322" s="14"/>
      <c r="AT322" s="283" t="s">
        <v>1584</v>
      </c>
      <c r="AU322" s="283" t="s">
        <v>81</v>
      </c>
      <c r="AV322" s="14" t="s">
        <v>81</v>
      </c>
      <c r="AW322" s="14" t="s">
        <v>30</v>
      </c>
      <c r="AX322" s="14" t="s">
        <v>73</v>
      </c>
      <c r="AY322" s="283" t="s">
        <v>241</v>
      </c>
    </row>
    <row r="323" s="13" customFormat="1">
      <c r="A323" s="13"/>
      <c r="B323" s="263"/>
      <c r="C323" s="264"/>
      <c r="D323" s="242" t="s">
        <v>1584</v>
      </c>
      <c r="E323" s="265" t="s">
        <v>1</v>
      </c>
      <c r="F323" s="266" t="s">
        <v>2260</v>
      </c>
      <c r="G323" s="264"/>
      <c r="H323" s="267">
        <v>1778.451</v>
      </c>
      <c r="I323" s="268"/>
      <c r="J323" s="264"/>
      <c r="K323" s="264"/>
      <c r="L323" s="269"/>
      <c r="M323" s="270"/>
      <c r="N323" s="271"/>
      <c r="O323" s="271"/>
      <c r="P323" s="271"/>
      <c r="Q323" s="271"/>
      <c r="R323" s="271"/>
      <c r="S323" s="271"/>
      <c r="T323" s="272"/>
      <c r="U323" s="13"/>
      <c r="V323" s="13"/>
      <c r="W323" s="13"/>
      <c r="X323" s="13"/>
      <c r="Y323" s="13"/>
      <c r="Z323" s="13"/>
      <c r="AA323" s="13"/>
      <c r="AB323" s="13"/>
      <c r="AC323" s="13"/>
      <c r="AD323" s="13"/>
      <c r="AE323" s="13"/>
      <c r="AT323" s="273" t="s">
        <v>1584</v>
      </c>
      <c r="AU323" s="273" t="s">
        <v>81</v>
      </c>
      <c r="AV323" s="13" t="s">
        <v>83</v>
      </c>
      <c r="AW323" s="13" t="s">
        <v>30</v>
      </c>
      <c r="AX323" s="13" t="s">
        <v>73</v>
      </c>
      <c r="AY323" s="273" t="s">
        <v>241</v>
      </c>
    </row>
    <row r="324" s="14" customFormat="1">
      <c r="A324" s="14"/>
      <c r="B324" s="274"/>
      <c r="C324" s="275"/>
      <c r="D324" s="242" t="s">
        <v>1584</v>
      </c>
      <c r="E324" s="276" t="s">
        <v>1</v>
      </c>
      <c r="F324" s="277" t="s">
        <v>2261</v>
      </c>
      <c r="G324" s="275"/>
      <c r="H324" s="276" t="s">
        <v>1</v>
      </c>
      <c r="I324" s="278"/>
      <c r="J324" s="275"/>
      <c r="K324" s="275"/>
      <c r="L324" s="279"/>
      <c r="M324" s="280"/>
      <c r="N324" s="281"/>
      <c r="O324" s="281"/>
      <c r="P324" s="281"/>
      <c r="Q324" s="281"/>
      <c r="R324" s="281"/>
      <c r="S324" s="281"/>
      <c r="T324" s="282"/>
      <c r="U324" s="14"/>
      <c r="V324" s="14"/>
      <c r="W324" s="14"/>
      <c r="X324" s="14"/>
      <c r="Y324" s="14"/>
      <c r="Z324" s="14"/>
      <c r="AA324" s="14"/>
      <c r="AB324" s="14"/>
      <c r="AC324" s="14"/>
      <c r="AD324" s="14"/>
      <c r="AE324" s="14"/>
      <c r="AT324" s="283" t="s">
        <v>1584</v>
      </c>
      <c r="AU324" s="283" t="s">
        <v>81</v>
      </c>
      <c r="AV324" s="14" t="s">
        <v>81</v>
      </c>
      <c r="AW324" s="14" t="s">
        <v>30</v>
      </c>
      <c r="AX324" s="14" t="s">
        <v>73</v>
      </c>
      <c r="AY324" s="283" t="s">
        <v>241</v>
      </c>
    </row>
    <row r="325" s="13" customFormat="1">
      <c r="A325" s="13"/>
      <c r="B325" s="263"/>
      <c r="C325" s="264"/>
      <c r="D325" s="242" t="s">
        <v>1584</v>
      </c>
      <c r="E325" s="265" t="s">
        <v>1</v>
      </c>
      <c r="F325" s="266" t="s">
        <v>2262</v>
      </c>
      <c r="G325" s="264"/>
      <c r="H325" s="267">
        <v>1.4259999999999999</v>
      </c>
      <c r="I325" s="268"/>
      <c r="J325" s="264"/>
      <c r="K325" s="264"/>
      <c r="L325" s="269"/>
      <c r="M325" s="270"/>
      <c r="N325" s="271"/>
      <c r="O325" s="271"/>
      <c r="P325" s="271"/>
      <c r="Q325" s="271"/>
      <c r="R325" s="271"/>
      <c r="S325" s="271"/>
      <c r="T325" s="272"/>
      <c r="U325" s="13"/>
      <c r="V325" s="13"/>
      <c r="W325" s="13"/>
      <c r="X325" s="13"/>
      <c r="Y325" s="13"/>
      <c r="Z325" s="13"/>
      <c r="AA325" s="13"/>
      <c r="AB325" s="13"/>
      <c r="AC325" s="13"/>
      <c r="AD325" s="13"/>
      <c r="AE325" s="13"/>
      <c r="AT325" s="273" t="s">
        <v>1584</v>
      </c>
      <c r="AU325" s="273" t="s">
        <v>81</v>
      </c>
      <c r="AV325" s="13" t="s">
        <v>83</v>
      </c>
      <c r="AW325" s="13" t="s">
        <v>30</v>
      </c>
      <c r="AX325" s="13" t="s">
        <v>73</v>
      </c>
      <c r="AY325" s="273" t="s">
        <v>241</v>
      </c>
    </row>
    <row r="326" s="15" customFormat="1">
      <c r="A326" s="15"/>
      <c r="B326" s="287"/>
      <c r="C326" s="288"/>
      <c r="D326" s="242" t="s">
        <v>1584</v>
      </c>
      <c r="E326" s="289" t="s">
        <v>1</v>
      </c>
      <c r="F326" s="290" t="s">
        <v>2061</v>
      </c>
      <c r="G326" s="288"/>
      <c r="H326" s="291">
        <v>6226.0540000000001</v>
      </c>
      <c r="I326" s="292"/>
      <c r="J326" s="288"/>
      <c r="K326" s="288"/>
      <c r="L326" s="293"/>
      <c r="M326" s="294"/>
      <c r="N326" s="295"/>
      <c r="O326" s="295"/>
      <c r="P326" s="295"/>
      <c r="Q326" s="295"/>
      <c r="R326" s="295"/>
      <c r="S326" s="295"/>
      <c r="T326" s="296"/>
      <c r="U326" s="15"/>
      <c r="V326" s="15"/>
      <c r="W326" s="15"/>
      <c r="X326" s="15"/>
      <c r="Y326" s="15"/>
      <c r="Z326" s="15"/>
      <c r="AA326" s="15"/>
      <c r="AB326" s="15"/>
      <c r="AC326" s="15"/>
      <c r="AD326" s="15"/>
      <c r="AE326" s="15"/>
      <c r="AT326" s="297" t="s">
        <v>1584</v>
      </c>
      <c r="AU326" s="297" t="s">
        <v>81</v>
      </c>
      <c r="AV326" s="15" t="s">
        <v>247</v>
      </c>
      <c r="AW326" s="15" t="s">
        <v>30</v>
      </c>
      <c r="AX326" s="15" t="s">
        <v>81</v>
      </c>
      <c r="AY326" s="297" t="s">
        <v>241</v>
      </c>
    </row>
    <row r="327" s="2" customFormat="1" ht="55.5" customHeight="1">
      <c r="A327" s="39"/>
      <c r="B327" s="40"/>
      <c r="C327" s="228" t="s">
        <v>409</v>
      </c>
      <c r="D327" s="228" t="s">
        <v>243</v>
      </c>
      <c r="E327" s="229" t="s">
        <v>2263</v>
      </c>
      <c r="F327" s="230" t="s">
        <v>2264</v>
      </c>
      <c r="G327" s="231" t="s">
        <v>563</v>
      </c>
      <c r="H327" s="232">
        <v>6224.6279999999997</v>
      </c>
      <c r="I327" s="233"/>
      <c r="J327" s="234">
        <f>ROUND(I327*H327,2)</f>
        <v>0</v>
      </c>
      <c r="K327" s="235"/>
      <c r="L327" s="45"/>
      <c r="M327" s="236" t="s">
        <v>1</v>
      </c>
      <c r="N327" s="237" t="s">
        <v>38</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1164</v>
      </c>
      <c r="AT327" s="240" t="s">
        <v>243</v>
      </c>
      <c r="AU327" s="240" t="s">
        <v>81</v>
      </c>
      <c r="AY327" s="18" t="s">
        <v>241</v>
      </c>
      <c r="BE327" s="241">
        <f>IF(N327="základní",J327,0)</f>
        <v>0</v>
      </c>
      <c r="BF327" s="241">
        <f>IF(N327="snížená",J327,0)</f>
        <v>0</v>
      </c>
      <c r="BG327" s="241">
        <f>IF(N327="zákl. přenesená",J327,0)</f>
        <v>0</v>
      </c>
      <c r="BH327" s="241">
        <f>IF(N327="sníž. přenesená",J327,0)</f>
        <v>0</v>
      </c>
      <c r="BI327" s="241">
        <f>IF(N327="nulová",J327,0)</f>
        <v>0</v>
      </c>
      <c r="BJ327" s="18" t="s">
        <v>81</v>
      </c>
      <c r="BK327" s="241">
        <f>ROUND(I327*H327,2)</f>
        <v>0</v>
      </c>
      <c r="BL327" s="18" t="s">
        <v>1164</v>
      </c>
      <c r="BM327" s="240" t="s">
        <v>2265</v>
      </c>
    </row>
    <row r="328" s="2" customFormat="1">
      <c r="A328" s="39"/>
      <c r="B328" s="40"/>
      <c r="C328" s="41"/>
      <c r="D328" s="242" t="s">
        <v>248</v>
      </c>
      <c r="E328" s="41"/>
      <c r="F328" s="243" t="s">
        <v>2266</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248</v>
      </c>
      <c r="AU328" s="18" t="s">
        <v>81</v>
      </c>
    </row>
    <row r="329" s="14" customFormat="1">
      <c r="A329" s="14"/>
      <c r="B329" s="274"/>
      <c r="C329" s="275"/>
      <c r="D329" s="242" t="s">
        <v>1584</v>
      </c>
      <c r="E329" s="276" t="s">
        <v>1</v>
      </c>
      <c r="F329" s="277" t="s">
        <v>2267</v>
      </c>
      <c r="G329" s="275"/>
      <c r="H329" s="276" t="s">
        <v>1</v>
      </c>
      <c r="I329" s="278"/>
      <c r="J329" s="275"/>
      <c r="K329" s="275"/>
      <c r="L329" s="279"/>
      <c r="M329" s="280"/>
      <c r="N329" s="281"/>
      <c r="O329" s="281"/>
      <c r="P329" s="281"/>
      <c r="Q329" s="281"/>
      <c r="R329" s="281"/>
      <c r="S329" s="281"/>
      <c r="T329" s="282"/>
      <c r="U329" s="14"/>
      <c r="V329" s="14"/>
      <c r="W329" s="14"/>
      <c r="X329" s="14"/>
      <c r="Y329" s="14"/>
      <c r="Z329" s="14"/>
      <c r="AA329" s="14"/>
      <c r="AB329" s="14"/>
      <c r="AC329" s="14"/>
      <c r="AD329" s="14"/>
      <c r="AE329" s="14"/>
      <c r="AT329" s="283" t="s">
        <v>1584</v>
      </c>
      <c r="AU329" s="283" t="s">
        <v>81</v>
      </c>
      <c r="AV329" s="14" t="s">
        <v>81</v>
      </c>
      <c r="AW329" s="14" t="s">
        <v>30</v>
      </c>
      <c r="AX329" s="14" t="s">
        <v>73</v>
      </c>
      <c r="AY329" s="283" t="s">
        <v>241</v>
      </c>
    </row>
    <row r="330" s="13" customFormat="1">
      <c r="A330" s="13"/>
      <c r="B330" s="263"/>
      <c r="C330" s="264"/>
      <c r="D330" s="242" t="s">
        <v>1584</v>
      </c>
      <c r="E330" s="265" t="s">
        <v>1</v>
      </c>
      <c r="F330" s="266" t="s">
        <v>2254</v>
      </c>
      <c r="G330" s="264"/>
      <c r="H330" s="267">
        <v>4480.1999999999998</v>
      </c>
      <c r="I330" s="268"/>
      <c r="J330" s="264"/>
      <c r="K330" s="264"/>
      <c r="L330" s="269"/>
      <c r="M330" s="270"/>
      <c r="N330" s="271"/>
      <c r="O330" s="271"/>
      <c r="P330" s="271"/>
      <c r="Q330" s="271"/>
      <c r="R330" s="271"/>
      <c r="S330" s="271"/>
      <c r="T330" s="272"/>
      <c r="U330" s="13"/>
      <c r="V330" s="13"/>
      <c r="W330" s="13"/>
      <c r="X330" s="13"/>
      <c r="Y330" s="13"/>
      <c r="Z330" s="13"/>
      <c r="AA330" s="13"/>
      <c r="AB330" s="13"/>
      <c r="AC330" s="13"/>
      <c r="AD330" s="13"/>
      <c r="AE330" s="13"/>
      <c r="AT330" s="273" t="s">
        <v>1584</v>
      </c>
      <c r="AU330" s="273" t="s">
        <v>81</v>
      </c>
      <c r="AV330" s="13" t="s">
        <v>83</v>
      </c>
      <c r="AW330" s="13" t="s">
        <v>30</v>
      </c>
      <c r="AX330" s="13" t="s">
        <v>73</v>
      </c>
      <c r="AY330" s="273" t="s">
        <v>241</v>
      </c>
    </row>
    <row r="331" s="14" customFormat="1">
      <c r="A331" s="14"/>
      <c r="B331" s="274"/>
      <c r="C331" s="275"/>
      <c r="D331" s="242" t="s">
        <v>1584</v>
      </c>
      <c r="E331" s="276" t="s">
        <v>1</v>
      </c>
      <c r="F331" s="277" t="s">
        <v>2255</v>
      </c>
      <c r="G331" s="275"/>
      <c r="H331" s="276" t="s">
        <v>1</v>
      </c>
      <c r="I331" s="278"/>
      <c r="J331" s="275"/>
      <c r="K331" s="275"/>
      <c r="L331" s="279"/>
      <c r="M331" s="280"/>
      <c r="N331" s="281"/>
      <c r="O331" s="281"/>
      <c r="P331" s="281"/>
      <c r="Q331" s="281"/>
      <c r="R331" s="281"/>
      <c r="S331" s="281"/>
      <c r="T331" s="282"/>
      <c r="U331" s="14"/>
      <c r="V331" s="14"/>
      <c r="W331" s="14"/>
      <c r="X331" s="14"/>
      <c r="Y331" s="14"/>
      <c r="Z331" s="14"/>
      <c r="AA331" s="14"/>
      <c r="AB331" s="14"/>
      <c r="AC331" s="14"/>
      <c r="AD331" s="14"/>
      <c r="AE331" s="14"/>
      <c r="AT331" s="283" t="s">
        <v>1584</v>
      </c>
      <c r="AU331" s="283" t="s">
        <v>81</v>
      </c>
      <c r="AV331" s="14" t="s">
        <v>81</v>
      </c>
      <c r="AW331" s="14" t="s">
        <v>30</v>
      </c>
      <c r="AX331" s="14" t="s">
        <v>73</v>
      </c>
      <c r="AY331" s="283" t="s">
        <v>241</v>
      </c>
    </row>
    <row r="332" s="13" customFormat="1">
      <c r="A332" s="13"/>
      <c r="B332" s="263"/>
      <c r="C332" s="264"/>
      <c r="D332" s="242" t="s">
        <v>1584</v>
      </c>
      <c r="E332" s="265" t="s">
        <v>1</v>
      </c>
      <c r="F332" s="266" t="s">
        <v>2256</v>
      </c>
      <c r="G332" s="264"/>
      <c r="H332" s="267">
        <v>-252</v>
      </c>
      <c r="I332" s="268"/>
      <c r="J332" s="264"/>
      <c r="K332" s="264"/>
      <c r="L332" s="269"/>
      <c r="M332" s="270"/>
      <c r="N332" s="271"/>
      <c r="O332" s="271"/>
      <c r="P332" s="271"/>
      <c r="Q332" s="271"/>
      <c r="R332" s="271"/>
      <c r="S332" s="271"/>
      <c r="T332" s="272"/>
      <c r="U332" s="13"/>
      <c r="V332" s="13"/>
      <c r="W332" s="13"/>
      <c r="X332" s="13"/>
      <c r="Y332" s="13"/>
      <c r="Z332" s="13"/>
      <c r="AA332" s="13"/>
      <c r="AB332" s="13"/>
      <c r="AC332" s="13"/>
      <c r="AD332" s="13"/>
      <c r="AE332" s="13"/>
      <c r="AT332" s="273" t="s">
        <v>1584</v>
      </c>
      <c r="AU332" s="273" t="s">
        <v>81</v>
      </c>
      <c r="AV332" s="13" t="s">
        <v>83</v>
      </c>
      <c r="AW332" s="13" t="s">
        <v>30</v>
      </c>
      <c r="AX332" s="13" t="s">
        <v>73</v>
      </c>
      <c r="AY332" s="273" t="s">
        <v>241</v>
      </c>
    </row>
    <row r="333" s="14" customFormat="1">
      <c r="A333" s="14"/>
      <c r="B333" s="274"/>
      <c r="C333" s="275"/>
      <c r="D333" s="242" t="s">
        <v>1584</v>
      </c>
      <c r="E333" s="276" t="s">
        <v>1</v>
      </c>
      <c r="F333" s="277" t="s">
        <v>2268</v>
      </c>
      <c r="G333" s="275"/>
      <c r="H333" s="276" t="s">
        <v>1</v>
      </c>
      <c r="I333" s="278"/>
      <c r="J333" s="275"/>
      <c r="K333" s="275"/>
      <c r="L333" s="279"/>
      <c r="M333" s="280"/>
      <c r="N333" s="281"/>
      <c r="O333" s="281"/>
      <c r="P333" s="281"/>
      <c r="Q333" s="281"/>
      <c r="R333" s="281"/>
      <c r="S333" s="281"/>
      <c r="T333" s="282"/>
      <c r="U333" s="14"/>
      <c r="V333" s="14"/>
      <c r="W333" s="14"/>
      <c r="X333" s="14"/>
      <c r="Y333" s="14"/>
      <c r="Z333" s="14"/>
      <c r="AA333" s="14"/>
      <c r="AB333" s="14"/>
      <c r="AC333" s="14"/>
      <c r="AD333" s="14"/>
      <c r="AE333" s="14"/>
      <c r="AT333" s="283" t="s">
        <v>1584</v>
      </c>
      <c r="AU333" s="283" t="s">
        <v>81</v>
      </c>
      <c r="AV333" s="14" t="s">
        <v>81</v>
      </c>
      <c r="AW333" s="14" t="s">
        <v>30</v>
      </c>
      <c r="AX333" s="14" t="s">
        <v>73</v>
      </c>
      <c r="AY333" s="283" t="s">
        <v>241</v>
      </c>
    </row>
    <row r="334" s="13" customFormat="1">
      <c r="A334" s="13"/>
      <c r="B334" s="263"/>
      <c r="C334" s="264"/>
      <c r="D334" s="242" t="s">
        <v>1584</v>
      </c>
      <c r="E334" s="265" t="s">
        <v>1</v>
      </c>
      <c r="F334" s="266" t="s">
        <v>2258</v>
      </c>
      <c r="G334" s="264"/>
      <c r="H334" s="267">
        <v>217.977</v>
      </c>
      <c r="I334" s="268"/>
      <c r="J334" s="264"/>
      <c r="K334" s="264"/>
      <c r="L334" s="269"/>
      <c r="M334" s="270"/>
      <c r="N334" s="271"/>
      <c r="O334" s="271"/>
      <c r="P334" s="271"/>
      <c r="Q334" s="271"/>
      <c r="R334" s="271"/>
      <c r="S334" s="271"/>
      <c r="T334" s="272"/>
      <c r="U334" s="13"/>
      <c r="V334" s="13"/>
      <c r="W334" s="13"/>
      <c r="X334" s="13"/>
      <c r="Y334" s="13"/>
      <c r="Z334" s="13"/>
      <c r="AA334" s="13"/>
      <c r="AB334" s="13"/>
      <c r="AC334" s="13"/>
      <c r="AD334" s="13"/>
      <c r="AE334" s="13"/>
      <c r="AT334" s="273" t="s">
        <v>1584</v>
      </c>
      <c r="AU334" s="273" t="s">
        <v>81</v>
      </c>
      <c r="AV334" s="13" t="s">
        <v>83</v>
      </c>
      <c r="AW334" s="13" t="s">
        <v>30</v>
      </c>
      <c r="AX334" s="13" t="s">
        <v>73</v>
      </c>
      <c r="AY334" s="273" t="s">
        <v>241</v>
      </c>
    </row>
    <row r="335" s="14" customFormat="1">
      <c r="A335" s="14"/>
      <c r="B335" s="274"/>
      <c r="C335" s="275"/>
      <c r="D335" s="242" t="s">
        <v>1584</v>
      </c>
      <c r="E335" s="276" t="s">
        <v>1</v>
      </c>
      <c r="F335" s="277" t="s">
        <v>2269</v>
      </c>
      <c r="G335" s="275"/>
      <c r="H335" s="276" t="s">
        <v>1</v>
      </c>
      <c r="I335" s="278"/>
      <c r="J335" s="275"/>
      <c r="K335" s="275"/>
      <c r="L335" s="279"/>
      <c r="M335" s="280"/>
      <c r="N335" s="281"/>
      <c r="O335" s="281"/>
      <c r="P335" s="281"/>
      <c r="Q335" s="281"/>
      <c r="R335" s="281"/>
      <c r="S335" s="281"/>
      <c r="T335" s="282"/>
      <c r="U335" s="14"/>
      <c r="V335" s="14"/>
      <c r="W335" s="14"/>
      <c r="X335" s="14"/>
      <c r="Y335" s="14"/>
      <c r="Z335" s="14"/>
      <c r="AA335" s="14"/>
      <c r="AB335" s="14"/>
      <c r="AC335" s="14"/>
      <c r="AD335" s="14"/>
      <c r="AE335" s="14"/>
      <c r="AT335" s="283" t="s">
        <v>1584</v>
      </c>
      <c r="AU335" s="283" t="s">
        <v>81</v>
      </c>
      <c r="AV335" s="14" t="s">
        <v>81</v>
      </c>
      <c r="AW335" s="14" t="s">
        <v>30</v>
      </c>
      <c r="AX335" s="14" t="s">
        <v>73</v>
      </c>
      <c r="AY335" s="283" t="s">
        <v>241</v>
      </c>
    </row>
    <row r="336" s="13" customFormat="1">
      <c r="A336" s="13"/>
      <c r="B336" s="263"/>
      <c r="C336" s="264"/>
      <c r="D336" s="242" t="s">
        <v>1584</v>
      </c>
      <c r="E336" s="265" t="s">
        <v>1</v>
      </c>
      <c r="F336" s="266" t="s">
        <v>2260</v>
      </c>
      <c r="G336" s="264"/>
      <c r="H336" s="267">
        <v>1778.451</v>
      </c>
      <c r="I336" s="268"/>
      <c r="J336" s="264"/>
      <c r="K336" s="264"/>
      <c r="L336" s="269"/>
      <c r="M336" s="270"/>
      <c r="N336" s="271"/>
      <c r="O336" s="271"/>
      <c r="P336" s="271"/>
      <c r="Q336" s="271"/>
      <c r="R336" s="271"/>
      <c r="S336" s="271"/>
      <c r="T336" s="272"/>
      <c r="U336" s="13"/>
      <c r="V336" s="13"/>
      <c r="W336" s="13"/>
      <c r="X336" s="13"/>
      <c r="Y336" s="13"/>
      <c r="Z336" s="13"/>
      <c r="AA336" s="13"/>
      <c r="AB336" s="13"/>
      <c r="AC336" s="13"/>
      <c r="AD336" s="13"/>
      <c r="AE336" s="13"/>
      <c r="AT336" s="273" t="s">
        <v>1584</v>
      </c>
      <c r="AU336" s="273" t="s">
        <v>81</v>
      </c>
      <c r="AV336" s="13" t="s">
        <v>83</v>
      </c>
      <c r="AW336" s="13" t="s">
        <v>30</v>
      </c>
      <c r="AX336" s="13" t="s">
        <v>73</v>
      </c>
      <c r="AY336" s="273" t="s">
        <v>241</v>
      </c>
    </row>
    <row r="337" s="15" customFormat="1">
      <c r="A337" s="15"/>
      <c r="B337" s="287"/>
      <c r="C337" s="288"/>
      <c r="D337" s="242" t="s">
        <v>1584</v>
      </c>
      <c r="E337" s="289" t="s">
        <v>1</v>
      </c>
      <c r="F337" s="290" t="s">
        <v>2061</v>
      </c>
      <c r="G337" s="288"/>
      <c r="H337" s="291">
        <v>6224.6279999999997</v>
      </c>
      <c r="I337" s="292"/>
      <c r="J337" s="288"/>
      <c r="K337" s="288"/>
      <c r="L337" s="293"/>
      <c r="M337" s="294"/>
      <c r="N337" s="295"/>
      <c r="O337" s="295"/>
      <c r="P337" s="295"/>
      <c r="Q337" s="295"/>
      <c r="R337" s="295"/>
      <c r="S337" s="295"/>
      <c r="T337" s="296"/>
      <c r="U337" s="15"/>
      <c r="V337" s="15"/>
      <c r="W337" s="15"/>
      <c r="X337" s="15"/>
      <c r="Y337" s="15"/>
      <c r="Z337" s="15"/>
      <c r="AA337" s="15"/>
      <c r="AB337" s="15"/>
      <c r="AC337" s="15"/>
      <c r="AD337" s="15"/>
      <c r="AE337" s="15"/>
      <c r="AT337" s="297" t="s">
        <v>1584</v>
      </c>
      <c r="AU337" s="297" t="s">
        <v>81</v>
      </c>
      <c r="AV337" s="15" t="s">
        <v>247</v>
      </c>
      <c r="AW337" s="15" t="s">
        <v>30</v>
      </c>
      <c r="AX337" s="15" t="s">
        <v>81</v>
      </c>
      <c r="AY337" s="297" t="s">
        <v>241</v>
      </c>
    </row>
    <row r="338" s="2" customFormat="1" ht="55.5" customHeight="1">
      <c r="A338" s="39"/>
      <c r="B338" s="40"/>
      <c r="C338" s="228" t="s">
        <v>333</v>
      </c>
      <c r="D338" s="228" t="s">
        <v>243</v>
      </c>
      <c r="E338" s="229" t="s">
        <v>2270</v>
      </c>
      <c r="F338" s="230" t="s">
        <v>2271</v>
      </c>
      <c r="G338" s="231" t="s">
        <v>563</v>
      </c>
      <c r="H338" s="232">
        <v>4061.431</v>
      </c>
      <c r="I338" s="233"/>
      <c r="J338" s="234">
        <f>ROUND(I338*H338,2)</f>
        <v>0</v>
      </c>
      <c r="K338" s="235"/>
      <c r="L338" s="45"/>
      <c r="M338" s="236" t="s">
        <v>1</v>
      </c>
      <c r="N338" s="237" t="s">
        <v>38</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1164</v>
      </c>
      <c r="AT338" s="240" t="s">
        <v>243</v>
      </c>
      <c r="AU338" s="240" t="s">
        <v>81</v>
      </c>
      <c r="AY338" s="18" t="s">
        <v>241</v>
      </c>
      <c r="BE338" s="241">
        <f>IF(N338="základní",J338,0)</f>
        <v>0</v>
      </c>
      <c r="BF338" s="241">
        <f>IF(N338="snížená",J338,0)</f>
        <v>0</v>
      </c>
      <c r="BG338" s="241">
        <f>IF(N338="zákl. přenesená",J338,0)</f>
        <v>0</v>
      </c>
      <c r="BH338" s="241">
        <f>IF(N338="sníž. přenesená",J338,0)</f>
        <v>0</v>
      </c>
      <c r="BI338" s="241">
        <f>IF(N338="nulová",J338,0)</f>
        <v>0</v>
      </c>
      <c r="BJ338" s="18" t="s">
        <v>81</v>
      </c>
      <c r="BK338" s="241">
        <f>ROUND(I338*H338,2)</f>
        <v>0</v>
      </c>
      <c r="BL338" s="18" t="s">
        <v>1164</v>
      </c>
      <c r="BM338" s="240" t="s">
        <v>2272</v>
      </c>
    </row>
    <row r="339" s="2" customFormat="1">
      <c r="A339" s="39"/>
      <c r="B339" s="40"/>
      <c r="C339" s="41"/>
      <c r="D339" s="242" t="s">
        <v>248</v>
      </c>
      <c r="E339" s="41"/>
      <c r="F339" s="243" t="s">
        <v>2273</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248</v>
      </c>
      <c r="AU339" s="18" t="s">
        <v>81</v>
      </c>
    </row>
    <row r="340" s="14" customFormat="1">
      <c r="A340" s="14"/>
      <c r="B340" s="274"/>
      <c r="C340" s="275"/>
      <c r="D340" s="242" t="s">
        <v>1584</v>
      </c>
      <c r="E340" s="276" t="s">
        <v>1</v>
      </c>
      <c r="F340" s="277" t="s">
        <v>2274</v>
      </c>
      <c r="G340" s="275"/>
      <c r="H340" s="276" t="s">
        <v>1</v>
      </c>
      <c r="I340" s="278"/>
      <c r="J340" s="275"/>
      <c r="K340" s="275"/>
      <c r="L340" s="279"/>
      <c r="M340" s="280"/>
      <c r="N340" s="281"/>
      <c r="O340" s="281"/>
      <c r="P340" s="281"/>
      <c r="Q340" s="281"/>
      <c r="R340" s="281"/>
      <c r="S340" s="281"/>
      <c r="T340" s="282"/>
      <c r="U340" s="14"/>
      <c r="V340" s="14"/>
      <c r="W340" s="14"/>
      <c r="X340" s="14"/>
      <c r="Y340" s="14"/>
      <c r="Z340" s="14"/>
      <c r="AA340" s="14"/>
      <c r="AB340" s="14"/>
      <c r="AC340" s="14"/>
      <c r="AD340" s="14"/>
      <c r="AE340" s="14"/>
      <c r="AT340" s="283" t="s">
        <v>1584</v>
      </c>
      <c r="AU340" s="283" t="s">
        <v>81</v>
      </c>
      <c r="AV340" s="14" t="s">
        <v>81</v>
      </c>
      <c r="AW340" s="14" t="s">
        <v>30</v>
      </c>
      <c r="AX340" s="14" t="s">
        <v>73</v>
      </c>
      <c r="AY340" s="283" t="s">
        <v>241</v>
      </c>
    </row>
    <row r="341" s="13" customFormat="1">
      <c r="A341" s="13"/>
      <c r="B341" s="263"/>
      <c r="C341" s="264"/>
      <c r="D341" s="242" t="s">
        <v>1584</v>
      </c>
      <c r="E341" s="265" t="s">
        <v>1</v>
      </c>
      <c r="F341" s="266" t="s">
        <v>2275</v>
      </c>
      <c r="G341" s="264"/>
      <c r="H341" s="267">
        <v>4061.431</v>
      </c>
      <c r="I341" s="268"/>
      <c r="J341" s="264"/>
      <c r="K341" s="264"/>
      <c r="L341" s="269"/>
      <c r="M341" s="270"/>
      <c r="N341" s="271"/>
      <c r="O341" s="271"/>
      <c r="P341" s="271"/>
      <c r="Q341" s="271"/>
      <c r="R341" s="271"/>
      <c r="S341" s="271"/>
      <c r="T341" s="272"/>
      <c r="U341" s="13"/>
      <c r="V341" s="13"/>
      <c r="W341" s="13"/>
      <c r="X341" s="13"/>
      <c r="Y341" s="13"/>
      <c r="Z341" s="13"/>
      <c r="AA341" s="13"/>
      <c r="AB341" s="13"/>
      <c r="AC341" s="13"/>
      <c r="AD341" s="13"/>
      <c r="AE341" s="13"/>
      <c r="AT341" s="273" t="s">
        <v>1584</v>
      </c>
      <c r="AU341" s="273" t="s">
        <v>81</v>
      </c>
      <c r="AV341" s="13" t="s">
        <v>83</v>
      </c>
      <c r="AW341" s="13" t="s">
        <v>30</v>
      </c>
      <c r="AX341" s="13" t="s">
        <v>73</v>
      </c>
      <c r="AY341" s="273" t="s">
        <v>241</v>
      </c>
    </row>
    <row r="342" s="15" customFormat="1">
      <c r="A342" s="15"/>
      <c r="B342" s="287"/>
      <c r="C342" s="288"/>
      <c r="D342" s="242" t="s">
        <v>1584</v>
      </c>
      <c r="E342" s="289" t="s">
        <v>1</v>
      </c>
      <c r="F342" s="290" t="s">
        <v>2061</v>
      </c>
      <c r="G342" s="288"/>
      <c r="H342" s="291">
        <v>4061.431</v>
      </c>
      <c r="I342" s="292"/>
      <c r="J342" s="288"/>
      <c r="K342" s="288"/>
      <c r="L342" s="293"/>
      <c r="M342" s="294"/>
      <c r="N342" s="295"/>
      <c r="O342" s="295"/>
      <c r="P342" s="295"/>
      <c r="Q342" s="295"/>
      <c r="R342" s="295"/>
      <c r="S342" s="295"/>
      <c r="T342" s="296"/>
      <c r="U342" s="15"/>
      <c r="V342" s="15"/>
      <c r="W342" s="15"/>
      <c r="X342" s="15"/>
      <c r="Y342" s="15"/>
      <c r="Z342" s="15"/>
      <c r="AA342" s="15"/>
      <c r="AB342" s="15"/>
      <c r="AC342" s="15"/>
      <c r="AD342" s="15"/>
      <c r="AE342" s="15"/>
      <c r="AT342" s="297" t="s">
        <v>1584</v>
      </c>
      <c r="AU342" s="297" t="s">
        <v>81</v>
      </c>
      <c r="AV342" s="15" t="s">
        <v>247</v>
      </c>
      <c r="AW342" s="15" t="s">
        <v>30</v>
      </c>
      <c r="AX342" s="15" t="s">
        <v>81</v>
      </c>
      <c r="AY342" s="297" t="s">
        <v>241</v>
      </c>
    </row>
    <row r="343" s="2" customFormat="1" ht="62.7" customHeight="1">
      <c r="A343" s="39"/>
      <c r="B343" s="40"/>
      <c r="C343" s="228" t="s">
        <v>416</v>
      </c>
      <c r="D343" s="228" t="s">
        <v>243</v>
      </c>
      <c r="E343" s="229" t="s">
        <v>2276</v>
      </c>
      <c r="F343" s="230" t="s">
        <v>2277</v>
      </c>
      <c r="G343" s="231" t="s">
        <v>563</v>
      </c>
      <c r="H343" s="232">
        <v>958.529</v>
      </c>
      <c r="I343" s="233"/>
      <c r="J343" s="234">
        <f>ROUND(I343*H343,2)</f>
        <v>0</v>
      </c>
      <c r="K343" s="235"/>
      <c r="L343" s="45"/>
      <c r="M343" s="236" t="s">
        <v>1</v>
      </c>
      <c r="N343" s="237" t="s">
        <v>38</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1164</v>
      </c>
      <c r="AT343" s="240" t="s">
        <v>243</v>
      </c>
      <c r="AU343" s="240" t="s">
        <v>81</v>
      </c>
      <c r="AY343" s="18" t="s">
        <v>241</v>
      </c>
      <c r="BE343" s="241">
        <f>IF(N343="základní",J343,0)</f>
        <v>0</v>
      </c>
      <c r="BF343" s="241">
        <f>IF(N343="snížená",J343,0)</f>
        <v>0</v>
      </c>
      <c r="BG343" s="241">
        <f>IF(N343="zákl. přenesená",J343,0)</f>
        <v>0</v>
      </c>
      <c r="BH343" s="241">
        <f>IF(N343="sníž. přenesená",J343,0)</f>
        <v>0</v>
      </c>
      <c r="BI343" s="241">
        <f>IF(N343="nulová",J343,0)</f>
        <v>0</v>
      </c>
      <c r="BJ343" s="18" t="s">
        <v>81</v>
      </c>
      <c r="BK343" s="241">
        <f>ROUND(I343*H343,2)</f>
        <v>0</v>
      </c>
      <c r="BL343" s="18" t="s">
        <v>1164</v>
      </c>
      <c r="BM343" s="240" t="s">
        <v>2278</v>
      </c>
    </row>
    <row r="344" s="2" customFormat="1">
      <c r="A344" s="39"/>
      <c r="B344" s="40"/>
      <c r="C344" s="41"/>
      <c r="D344" s="242" t="s">
        <v>248</v>
      </c>
      <c r="E344" s="41"/>
      <c r="F344" s="243" t="s">
        <v>2279</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248</v>
      </c>
      <c r="AU344" s="18" t="s">
        <v>81</v>
      </c>
    </row>
    <row r="345" s="14" customFormat="1">
      <c r="A345" s="14"/>
      <c r="B345" s="274"/>
      <c r="C345" s="275"/>
      <c r="D345" s="242" t="s">
        <v>1584</v>
      </c>
      <c r="E345" s="276" t="s">
        <v>1</v>
      </c>
      <c r="F345" s="277" t="s">
        <v>2280</v>
      </c>
      <c r="G345" s="275"/>
      <c r="H345" s="276" t="s">
        <v>1</v>
      </c>
      <c r="I345" s="278"/>
      <c r="J345" s="275"/>
      <c r="K345" s="275"/>
      <c r="L345" s="279"/>
      <c r="M345" s="280"/>
      <c r="N345" s="281"/>
      <c r="O345" s="281"/>
      <c r="P345" s="281"/>
      <c r="Q345" s="281"/>
      <c r="R345" s="281"/>
      <c r="S345" s="281"/>
      <c r="T345" s="282"/>
      <c r="U345" s="14"/>
      <c r="V345" s="14"/>
      <c r="W345" s="14"/>
      <c r="X345" s="14"/>
      <c r="Y345" s="14"/>
      <c r="Z345" s="14"/>
      <c r="AA345" s="14"/>
      <c r="AB345" s="14"/>
      <c r="AC345" s="14"/>
      <c r="AD345" s="14"/>
      <c r="AE345" s="14"/>
      <c r="AT345" s="283" t="s">
        <v>1584</v>
      </c>
      <c r="AU345" s="283" t="s">
        <v>81</v>
      </c>
      <c r="AV345" s="14" t="s">
        <v>81</v>
      </c>
      <c r="AW345" s="14" t="s">
        <v>30</v>
      </c>
      <c r="AX345" s="14" t="s">
        <v>73</v>
      </c>
      <c r="AY345" s="283" t="s">
        <v>241</v>
      </c>
    </row>
    <row r="346" s="13" customFormat="1">
      <c r="A346" s="13"/>
      <c r="B346" s="263"/>
      <c r="C346" s="264"/>
      <c r="D346" s="242" t="s">
        <v>1584</v>
      </c>
      <c r="E346" s="265" t="s">
        <v>1</v>
      </c>
      <c r="F346" s="266" t="s">
        <v>2236</v>
      </c>
      <c r="G346" s="264"/>
      <c r="H346" s="267">
        <v>34.131</v>
      </c>
      <c r="I346" s="268"/>
      <c r="J346" s="264"/>
      <c r="K346" s="264"/>
      <c r="L346" s="269"/>
      <c r="M346" s="270"/>
      <c r="N346" s="271"/>
      <c r="O346" s="271"/>
      <c r="P346" s="271"/>
      <c r="Q346" s="271"/>
      <c r="R346" s="271"/>
      <c r="S346" s="271"/>
      <c r="T346" s="272"/>
      <c r="U346" s="13"/>
      <c r="V346" s="13"/>
      <c r="W346" s="13"/>
      <c r="X346" s="13"/>
      <c r="Y346" s="13"/>
      <c r="Z346" s="13"/>
      <c r="AA346" s="13"/>
      <c r="AB346" s="13"/>
      <c r="AC346" s="13"/>
      <c r="AD346" s="13"/>
      <c r="AE346" s="13"/>
      <c r="AT346" s="273" t="s">
        <v>1584</v>
      </c>
      <c r="AU346" s="273" t="s">
        <v>81</v>
      </c>
      <c r="AV346" s="13" t="s">
        <v>83</v>
      </c>
      <c r="AW346" s="13" t="s">
        <v>30</v>
      </c>
      <c r="AX346" s="13" t="s">
        <v>73</v>
      </c>
      <c r="AY346" s="273" t="s">
        <v>241</v>
      </c>
    </row>
    <row r="347" s="14" customFormat="1">
      <c r="A347" s="14"/>
      <c r="B347" s="274"/>
      <c r="C347" s="275"/>
      <c r="D347" s="242" t="s">
        <v>1584</v>
      </c>
      <c r="E347" s="276" t="s">
        <v>1</v>
      </c>
      <c r="F347" s="277" t="s">
        <v>2281</v>
      </c>
      <c r="G347" s="275"/>
      <c r="H347" s="276" t="s">
        <v>1</v>
      </c>
      <c r="I347" s="278"/>
      <c r="J347" s="275"/>
      <c r="K347" s="275"/>
      <c r="L347" s="279"/>
      <c r="M347" s="280"/>
      <c r="N347" s="281"/>
      <c r="O347" s="281"/>
      <c r="P347" s="281"/>
      <c r="Q347" s="281"/>
      <c r="R347" s="281"/>
      <c r="S347" s="281"/>
      <c r="T347" s="282"/>
      <c r="U347" s="14"/>
      <c r="V347" s="14"/>
      <c r="W347" s="14"/>
      <c r="X347" s="14"/>
      <c r="Y347" s="14"/>
      <c r="Z347" s="14"/>
      <c r="AA347" s="14"/>
      <c r="AB347" s="14"/>
      <c r="AC347" s="14"/>
      <c r="AD347" s="14"/>
      <c r="AE347" s="14"/>
      <c r="AT347" s="283" t="s">
        <v>1584</v>
      </c>
      <c r="AU347" s="283" t="s">
        <v>81</v>
      </c>
      <c r="AV347" s="14" t="s">
        <v>81</v>
      </c>
      <c r="AW347" s="14" t="s">
        <v>30</v>
      </c>
      <c r="AX347" s="14" t="s">
        <v>73</v>
      </c>
      <c r="AY347" s="283" t="s">
        <v>241</v>
      </c>
    </row>
    <row r="348" s="13" customFormat="1">
      <c r="A348" s="13"/>
      <c r="B348" s="263"/>
      <c r="C348" s="264"/>
      <c r="D348" s="242" t="s">
        <v>1584</v>
      </c>
      <c r="E348" s="265" t="s">
        <v>1</v>
      </c>
      <c r="F348" s="266" t="s">
        <v>2282</v>
      </c>
      <c r="G348" s="264"/>
      <c r="H348" s="267">
        <v>743.37599999999998</v>
      </c>
      <c r="I348" s="268"/>
      <c r="J348" s="264"/>
      <c r="K348" s="264"/>
      <c r="L348" s="269"/>
      <c r="M348" s="270"/>
      <c r="N348" s="271"/>
      <c r="O348" s="271"/>
      <c r="P348" s="271"/>
      <c r="Q348" s="271"/>
      <c r="R348" s="271"/>
      <c r="S348" s="271"/>
      <c r="T348" s="272"/>
      <c r="U348" s="13"/>
      <c r="V348" s="13"/>
      <c r="W348" s="13"/>
      <c r="X348" s="13"/>
      <c r="Y348" s="13"/>
      <c r="Z348" s="13"/>
      <c r="AA348" s="13"/>
      <c r="AB348" s="13"/>
      <c r="AC348" s="13"/>
      <c r="AD348" s="13"/>
      <c r="AE348" s="13"/>
      <c r="AT348" s="273" t="s">
        <v>1584</v>
      </c>
      <c r="AU348" s="273" t="s">
        <v>81</v>
      </c>
      <c r="AV348" s="13" t="s">
        <v>83</v>
      </c>
      <c r="AW348" s="13" t="s">
        <v>30</v>
      </c>
      <c r="AX348" s="13" t="s">
        <v>73</v>
      </c>
      <c r="AY348" s="273" t="s">
        <v>241</v>
      </c>
    </row>
    <row r="349" s="14" customFormat="1">
      <c r="A349" s="14"/>
      <c r="B349" s="274"/>
      <c r="C349" s="275"/>
      <c r="D349" s="242" t="s">
        <v>1584</v>
      </c>
      <c r="E349" s="276" t="s">
        <v>1</v>
      </c>
      <c r="F349" s="277" t="s">
        <v>2283</v>
      </c>
      <c r="G349" s="275"/>
      <c r="H349" s="276" t="s">
        <v>1</v>
      </c>
      <c r="I349" s="278"/>
      <c r="J349" s="275"/>
      <c r="K349" s="275"/>
      <c r="L349" s="279"/>
      <c r="M349" s="280"/>
      <c r="N349" s="281"/>
      <c r="O349" s="281"/>
      <c r="P349" s="281"/>
      <c r="Q349" s="281"/>
      <c r="R349" s="281"/>
      <c r="S349" s="281"/>
      <c r="T349" s="282"/>
      <c r="U349" s="14"/>
      <c r="V349" s="14"/>
      <c r="W349" s="14"/>
      <c r="X349" s="14"/>
      <c r="Y349" s="14"/>
      <c r="Z349" s="14"/>
      <c r="AA349" s="14"/>
      <c r="AB349" s="14"/>
      <c r="AC349" s="14"/>
      <c r="AD349" s="14"/>
      <c r="AE349" s="14"/>
      <c r="AT349" s="283" t="s">
        <v>1584</v>
      </c>
      <c r="AU349" s="283" t="s">
        <v>81</v>
      </c>
      <c r="AV349" s="14" t="s">
        <v>81</v>
      </c>
      <c r="AW349" s="14" t="s">
        <v>30</v>
      </c>
      <c r="AX349" s="14" t="s">
        <v>73</v>
      </c>
      <c r="AY349" s="283" t="s">
        <v>241</v>
      </c>
    </row>
    <row r="350" s="14" customFormat="1">
      <c r="A350" s="14"/>
      <c r="B350" s="274"/>
      <c r="C350" s="275"/>
      <c r="D350" s="242" t="s">
        <v>1584</v>
      </c>
      <c r="E350" s="276" t="s">
        <v>1</v>
      </c>
      <c r="F350" s="277" t="s">
        <v>2284</v>
      </c>
      <c r="G350" s="275"/>
      <c r="H350" s="276" t="s">
        <v>1</v>
      </c>
      <c r="I350" s="278"/>
      <c r="J350" s="275"/>
      <c r="K350" s="275"/>
      <c r="L350" s="279"/>
      <c r="M350" s="280"/>
      <c r="N350" s="281"/>
      <c r="O350" s="281"/>
      <c r="P350" s="281"/>
      <c r="Q350" s="281"/>
      <c r="R350" s="281"/>
      <c r="S350" s="281"/>
      <c r="T350" s="282"/>
      <c r="U350" s="14"/>
      <c r="V350" s="14"/>
      <c r="W350" s="14"/>
      <c r="X350" s="14"/>
      <c r="Y350" s="14"/>
      <c r="Z350" s="14"/>
      <c r="AA350" s="14"/>
      <c r="AB350" s="14"/>
      <c r="AC350" s="14"/>
      <c r="AD350" s="14"/>
      <c r="AE350" s="14"/>
      <c r="AT350" s="283" t="s">
        <v>1584</v>
      </c>
      <c r="AU350" s="283" t="s">
        <v>81</v>
      </c>
      <c r="AV350" s="14" t="s">
        <v>81</v>
      </c>
      <c r="AW350" s="14" t="s">
        <v>30</v>
      </c>
      <c r="AX350" s="14" t="s">
        <v>73</v>
      </c>
      <c r="AY350" s="283" t="s">
        <v>241</v>
      </c>
    </row>
    <row r="351" s="13" customFormat="1">
      <c r="A351" s="13"/>
      <c r="B351" s="263"/>
      <c r="C351" s="264"/>
      <c r="D351" s="242" t="s">
        <v>1584</v>
      </c>
      <c r="E351" s="265" t="s">
        <v>1</v>
      </c>
      <c r="F351" s="266" t="s">
        <v>2285</v>
      </c>
      <c r="G351" s="264"/>
      <c r="H351" s="267">
        <v>181.02199999999999</v>
      </c>
      <c r="I351" s="268"/>
      <c r="J351" s="264"/>
      <c r="K351" s="264"/>
      <c r="L351" s="269"/>
      <c r="M351" s="270"/>
      <c r="N351" s="271"/>
      <c r="O351" s="271"/>
      <c r="P351" s="271"/>
      <c r="Q351" s="271"/>
      <c r="R351" s="271"/>
      <c r="S351" s="271"/>
      <c r="T351" s="272"/>
      <c r="U351" s="13"/>
      <c r="V351" s="13"/>
      <c r="W351" s="13"/>
      <c r="X351" s="13"/>
      <c r="Y351" s="13"/>
      <c r="Z351" s="13"/>
      <c r="AA351" s="13"/>
      <c r="AB351" s="13"/>
      <c r="AC351" s="13"/>
      <c r="AD351" s="13"/>
      <c r="AE351" s="13"/>
      <c r="AT351" s="273" t="s">
        <v>1584</v>
      </c>
      <c r="AU351" s="273" t="s">
        <v>81</v>
      </c>
      <c r="AV351" s="13" t="s">
        <v>83</v>
      </c>
      <c r="AW351" s="13" t="s">
        <v>30</v>
      </c>
      <c r="AX351" s="13" t="s">
        <v>73</v>
      </c>
      <c r="AY351" s="273" t="s">
        <v>241</v>
      </c>
    </row>
    <row r="352" s="15" customFormat="1">
      <c r="A352" s="15"/>
      <c r="B352" s="287"/>
      <c r="C352" s="288"/>
      <c r="D352" s="242" t="s">
        <v>1584</v>
      </c>
      <c r="E352" s="289" t="s">
        <v>1</v>
      </c>
      <c r="F352" s="290" t="s">
        <v>2061</v>
      </c>
      <c r="G352" s="288"/>
      <c r="H352" s="291">
        <v>958.529</v>
      </c>
      <c r="I352" s="292"/>
      <c r="J352" s="288"/>
      <c r="K352" s="288"/>
      <c r="L352" s="293"/>
      <c r="M352" s="294"/>
      <c r="N352" s="295"/>
      <c r="O352" s="295"/>
      <c r="P352" s="295"/>
      <c r="Q352" s="295"/>
      <c r="R352" s="295"/>
      <c r="S352" s="295"/>
      <c r="T352" s="296"/>
      <c r="U352" s="15"/>
      <c r="V352" s="15"/>
      <c r="W352" s="15"/>
      <c r="X352" s="15"/>
      <c r="Y352" s="15"/>
      <c r="Z352" s="15"/>
      <c r="AA352" s="15"/>
      <c r="AB352" s="15"/>
      <c r="AC352" s="15"/>
      <c r="AD352" s="15"/>
      <c r="AE352" s="15"/>
      <c r="AT352" s="297" t="s">
        <v>1584</v>
      </c>
      <c r="AU352" s="297" t="s">
        <v>81</v>
      </c>
      <c r="AV352" s="15" t="s">
        <v>247</v>
      </c>
      <c r="AW352" s="15" t="s">
        <v>30</v>
      </c>
      <c r="AX352" s="15" t="s">
        <v>81</v>
      </c>
      <c r="AY352" s="297" t="s">
        <v>241</v>
      </c>
    </row>
    <row r="353" s="2" customFormat="1" ht="62.7" customHeight="1">
      <c r="A353" s="39"/>
      <c r="B353" s="40"/>
      <c r="C353" s="228" t="s">
        <v>336</v>
      </c>
      <c r="D353" s="228" t="s">
        <v>243</v>
      </c>
      <c r="E353" s="229" t="s">
        <v>2286</v>
      </c>
      <c r="F353" s="230" t="s">
        <v>2287</v>
      </c>
      <c r="G353" s="231" t="s">
        <v>563</v>
      </c>
      <c r="H353" s="232">
        <v>1880.664</v>
      </c>
      <c r="I353" s="233"/>
      <c r="J353" s="234">
        <f>ROUND(I353*H353,2)</f>
        <v>0</v>
      </c>
      <c r="K353" s="235"/>
      <c r="L353" s="45"/>
      <c r="M353" s="236" t="s">
        <v>1</v>
      </c>
      <c r="N353" s="237" t="s">
        <v>38</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1164</v>
      </c>
      <c r="AT353" s="240" t="s">
        <v>243</v>
      </c>
      <c r="AU353" s="240" t="s">
        <v>81</v>
      </c>
      <c r="AY353" s="18" t="s">
        <v>241</v>
      </c>
      <c r="BE353" s="241">
        <f>IF(N353="základní",J353,0)</f>
        <v>0</v>
      </c>
      <c r="BF353" s="241">
        <f>IF(N353="snížená",J353,0)</f>
        <v>0</v>
      </c>
      <c r="BG353" s="241">
        <f>IF(N353="zákl. přenesená",J353,0)</f>
        <v>0</v>
      </c>
      <c r="BH353" s="241">
        <f>IF(N353="sníž. přenesená",J353,0)</f>
        <v>0</v>
      </c>
      <c r="BI353" s="241">
        <f>IF(N353="nulová",J353,0)</f>
        <v>0</v>
      </c>
      <c r="BJ353" s="18" t="s">
        <v>81</v>
      </c>
      <c r="BK353" s="241">
        <f>ROUND(I353*H353,2)</f>
        <v>0</v>
      </c>
      <c r="BL353" s="18" t="s">
        <v>1164</v>
      </c>
      <c r="BM353" s="240" t="s">
        <v>2288</v>
      </c>
    </row>
    <row r="354" s="2" customFormat="1">
      <c r="A354" s="39"/>
      <c r="B354" s="40"/>
      <c r="C354" s="41"/>
      <c r="D354" s="242" t="s">
        <v>248</v>
      </c>
      <c r="E354" s="41"/>
      <c r="F354" s="243" t="s">
        <v>2289</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248</v>
      </c>
      <c r="AU354" s="18" t="s">
        <v>81</v>
      </c>
    </row>
    <row r="355" s="14" customFormat="1">
      <c r="A355" s="14"/>
      <c r="B355" s="274"/>
      <c r="C355" s="275"/>
      <c r="D355" s="242" t="s">
        <v>1584</v>
      </c>
      <c r="E355" s="276" t="s">
        <v>1</v>
      </c>
      <c r="F355" s="277" t="s">
        <v>2290</v>
      </c>
      <c r="G355" s="275"/>
      <c r="H355" s="276" t="s">
        <v>1</v>
      </c>
      <c r="I355" s="278"/>
      <c r="J355" s="275"/>
      <c r="K355" s="275"/>
      <c r="L355" s="279"/>
      <c r="M355" s="280"/>
      <c r="N355" s="281"/>
      <c r="O355" s="281"/>
      <c r="P355" s="281"/>
      <c r="Q355" s="281"/>
      <c r="R355" s="281"/>
      <c r="S355" s="281"/>
      <c r="T355" s="282"/>
      <c r="U355" s="14"/>
      <c r="V355" s="14"/>
      <c r="W355" s="14"/>
      <c r="X355" s="14"/>
      <c r="Y355" s="14"/>
      <c r="Z355" s="14"/>
      <c r="AA355" s="14"/>
      <c r="AB355" s="14"/>
      <c r="AC355" s="14"/>
      <c r="AD355" s="14"/>
      <c r="AE355" s="14"/>
      <c r="AT355" s="283" t="s">
        <v>1584</v>
      </c>
      <c r="AU355" s="283" t="s">
        <v>81</v>
      </c>
      <c r="AV355" s="14" t="s">
        <v>81</v>
      </c>
      <c r="AW355" s="14" t="s">
        <v>30</v>
      </c>
      <c r="AX355" s="14" t="s">
        <v>73</v>
      </c>
      <c r="AY355" s="283" t="s">
        <v>241</v>
      </c>
    </row>
    <row r="356" s="13" customFormat="1">
      <c r="A356" s="13"/>
      <c r="B356" s="263"/>
      <c r="C356" s="264"/>
      <c r="D356" s="242" t="s">
        <v>1584</v>
      </c>
      <c r="E356" s="265" t="s">
        <v>1</v>
      </c>
      <c r="F356" s="266" t="s">
        <v>2291</v>
      </c>
      <c r="G356" s="264"/>
      <c r="H356" s="267">
        <v>768.67200000000003</v>
      </c>
      <c r="I356" s="268"/>
      <c r="J356" s="264"/>
      <c r="K356" s="264"/>
      <c r="L356" s="269"/>
      <c r="M356" s="270"/>
      <c r="N356" s="271"/>
      <c r="O356" s="271"/>
      <c r="P356" s="271"/>
      <c r="Q356" s="271"/>
      <c r="R356" s="271"/>
      <c r="S356" s="271"/>
      <c r="T356" s="272"/>
      <c r="U356" s="13"/>
      <c r="V356" s="13"/>
      <c r="W356" s="13"/>
      <c r="X356" s="13"/>
      <c r="Y356" s="13"/>
      <c r="Z356" s="13"/>
      <c r="AA356" s="13"/>
      <c r="AB356" s="13"/>
      <c r="AC356" s="13"/>
      <c r="AD356" s="13"/>
      <c r="AE356" s="13"/>
      <c r="AT356" s="273" t="s">
        <v>1584</v>
      </c>
      <c r="AU356" s="273" t="s">
        <v>81</v>
      </c>
      <c r="AV356" s="13" t="s">
        <v>83</v>
      </c>
      <c r="AW356" s="13" t="s">
        <v>30</v>
      </c>
      <c r="AX356" s="13" t="s">
        <v>73</v>
      </c>
      <c r="AY356" s="273" t="s">
        <v>241</v>
      </c>
    </row>
    <row r="357" s="14" customFormat="1">
      <c r="A357" s="14"/>
      <c r="B357" s="274"/>
      <c r="C357" s="275"/>
      <c r="D357" s="242" t="s">
        <v>1584</v>
      </c>
      <c r="E357" s="276" t="s">
        <v>1</v>
      </c>
      <c r="F357" s="277" t="s">
        <v>2292</v>
      </c>
      <c r="G357" s="275"/>
      <c r="H357" s="276" t="s">
        <v>1</v>
      </c>
      <c r="I357" s="278"/>
      <c r="J357" s="275"/>
      <c r="K357" s="275"/>
      <c r="L357" s="279"/>
      <c r="M357" s="280"/>
      <c r="N357" s="281"/>
      <c r="O357" s="281"/>
      <c r="P357" s="281"/>
      <c r="Q357" s="281"/>
      <c r="R357" s="281"/>
      <c r="S357" s="281"/>
      <c r="T357" s="282"/>
      <c r="U357" s="14"/>
      <c r="V357" s="14"/>
      <c r="W357" s="14"/>
      <c r="X357" s="14"/>
      <c r="Y357" s="14"/>
      <c r="Z357" s="14"/>
      <c r="AA357" s="14"/>
      <c r="AB357" s="14"/>
      <c r="AC357" s="14"/>
      <c r="AD357" s="14"/>
      <c r="AE357" s="14"/>
      <c r="AT357" s="283" t="s">
        <v>1584</v>
      </c>
      <c r="AU357" s="283" t="s">
        <v>81</v>
      </c>
      <c r="AV357" s="14" t="s">
        <v>81</v>
      </c>
      <c r="AW357" s="14" t="s">
        <v>30</v>
      </c>
      <c r="AX357" s="14" t="s">
        <v>73</v>
      </c>
      <c r="AY357" s="283" t="s">
        <v>241</v>
      </c>
    </row>
    <row r="358" s="14" customFormat="1">
      <c r="A358" s="14"/>
      <c r="B358" s="274"/>
      <c r="C358" s="275"/>
      <c r="D358" s="242" t="s">
        <v>1584</v>
      </c>
      <c r="E358" s="276" t="s">
        <v>1</v>
      </c>
      <c r="F358" s="277" t="s">
        <v>2293</v>
      </c>
      <c r="G358" s="275"/>
      <c r="H358" s="276" t="s">
        <v>1</v>
      </c>
      <c r="I358" s="278"/>
      <c r="J358" s="275"/>
      <c r="K358" s="275"/>
      <c r="L358" s="279"/>
      <c r="M358" s="280"/>
      <c r="N358" s="281"/>
      <c r="O358" s="281"/>
      <c r="P358" s="281"/>
      <c r="Q358" s="281"/>
      <c r="R358" s="281"/>
      <c r="S358" s="281"/>
      <c r="T358" s="282"/>
      <c r="U358" s="14"/>
      <c r="V358" s="14"/>
      <c r="W358" s="14"/>
      <c r="X358" s="14"/>
      <c r="Y358" s="14"/>
      <c r="Z358" s="14"/>
      <c r="AA358" s="14"/>
      <c r="AB358" s="14"/>
      <c r="AC358" s="14"/>
      <c r="AD358" s="14"/>
      <c r="AE358" s="14"/>
      <c r="AT358" s="283" t="s">
        <v>1584</v>
      </c>
      <c r="AU358" s="283" t="s">
        <v>81</v>
      </c>
      <c r="AV358" s="14" t="s">
        <v>81</v>
      </c>
      <c r="AW358" s="14" t="s">
        <v>30</v>
      </c>
      <c r="AX358" s="14" t="s">
        <v>73</v>
      </c>
      <c r="AY358" s="283" t="s">
        <v>241</v>
      </c>
    </row>
    <row r="359" s="13" customFormat="1">
      <c r="A359" s="13"/>
      <c r="B359" s="263"/>
      <c r="C359" s="264"/>
      <c r="D359" s="242" t="s">
        <v>1584</v>
      </c>
      <c r="E359" s="265" t="s">
        <v>1</v>
      </c>
      <c r="F359" s="266" t="s">
        <v>2294</v>
      </c>
      <c r="G359" s="264"/>
      <c r="H359" s="267">
        <v>7.3650000000000002</v>
      </c>
      <c r="I359" s="268"/>
      <c r="J359" s="264"/>
      <c r="K359" s="264"/>
      <c r="L359" s="269"/>
      <c r="M359" s="270"/>
      <c r="N359" s="271"/>
      <c r="O359" s="271"/>
      <c r="P359" s="271"/>
      <c r="Q359" s="271"/>
      <c r="R359" s="271"/>
      <c r="S359" s="271"/>
      <c r="T359" s="272"/>
      <c r="U359" s="13"/>
      <c r="V359" s="13"/>
      <c r="W359" s="13"/>
      <c r="X359" s="13"/>
      <c r="Y359" s="13"/>
      <c r="Z359" s="13"/>
      <c r="AA359" s="13"/>
      <c r="AB359" s="13"/>
      <c r="AC359" s="13"/>
      <c r="AD359" s="13"/>
      <c r="AE359" s="13"/>
      <c r="AT359" s="273" t="s">
        <v>1584</v>
      </c>
      <c r="AU359" s="273" t="s">
        <v>81</v>
      </c>
      <c r="AV359" s="13" t="s">
        <v>83</v>
      </c>
      <c r="AW359" s="13" t="s">
        <v>30</v>
      </c>
      <c r="AX359" s="13" t="s">
        <v>73</v>
      </c>
      <c r="AY359" s="273" t="s">
        <v>241</v>
      </c>
    </row>
    <row r="360" s="14" customFormat="1">
      <c r="A360" s="14"/>
      <c r="B360" s="274"/>
      <c r="C360" s="275"/>
      <c r="D360" s="242" t="s">
        <v>1584</v>
      </c>
      <c r="E360" s="276" t="s">
        <v>1</v>
      </c>
      <c r="F360" s="277" t="s">
        <v>2295</v>
      </c>
      <c r="G360" s="275"/>
      <c r="H360" s="276" t="s">
        <v>1</v>
      </c>
      <c r="I360" s="278"/>
      <c r="J360" s="275"/>
      <c r="K360" s="275"/>
      <c r="L360" s="279"/>
      <c r="M360" s="280"/>
      <c r="N360" s="281"/>
      <c r="O360" s="281"/>
      <c r="P360" s="281"/>
      <c r="Q360" s="281"/>
      <c r="R360" s="281"/>
      <c r="S360" s="281"/>
      <c r="T360" s="282"/>
      <c r="U360" s="14"/>
      <c r="V360" s="14"/>
      <c r="W360" s="14"/>
      <c r="X360" s="14"/>
      <c r="Y360" s="14"/>
      <c r="Z360" s="14"/>
      <c r="AA360" s="14"/>
      <c r="AB360" s="14"/>
      <c r="AC360" s="14"/>
      <c r="AD360" s="14"/>
      <c r="AE360" s="14"/>
      <c r="AT360" s="283" t="s">
        <v>1584</v>
      </c>
      <c r="AU360" s="283" t="s">
        <v>81</v>
      </c>
      <c r="AV360" s="14" t="s">
        <v>81</v>
      </c>
      <c r="AW360" s="14" t="s">
        <v>30</v>
      </c>
      <c r="AX360" s="14" t="s">
        <v>73</v>
      </c>
      <c r="AY360" s="283" t="s">
        <v>241</v>
      </c>
    </row>
    <row r="361" s="14" customFormat="1">
      <c r="A361" s="14"/>
      <c r="B361" s="274"/>
      <c r="C361" s="275"/>
      <c r="D361" s="242" t="s">
        <v>1584</v>
      </c>
      <c r="E361" s="276" t="s">
        <v>1</v>
      </c>
      <c r="F361" s="277" t="s">
        <v>2293</v>
      </c>
      <c r="G361" s="275"/>
      <c r="H361" s="276" t="s">
        <v>1</v>
      </c>
      <c r="I361" s="278"/>
      <c r="J361" s="275"/>
      <c r="K361" s="275"/>
      <c r="L361" s="279"/>
      <c r="M361" s="280"/>
      <c r="N361" s="281"/>
      <c r="O361" s="281"/>
      <c r="P361" s="281"/>
      <c r="Q361" s="281"/>
      <c r="R361" s="281"/>
      <c r="S361" s="281"/>
      <c r="T361" s="282"/>
      <c r="U361" s="14"/>
      <c r="V361" s="14"/>
      <c r="W361" s="14"/>
      <c r="X361" s="14"/>
      <c r="Y361" s="14"/>
      <c r="Z361" s="14"/>
      <c r="AA361" s="14"/>
      <c r="AB361" s="14"/>
      <c r="AC361" s="14"/>
      <c r="AD361" s="14"/>
      <c r="AE361" s="14"/>
      <c r="AT361" s="283" t="s">
        <v>1584</v>
      </c>
      <c r="AU361" s="283" t="s">
        <v>81</v>
      </c>
      <c r="AV361" s="14" t="s">
        <v>81</v>
      </c>
      <c r="AW361" s="14" t="s">
        <v>30</v>
      </c>
      <c r="AX361" s="14" t="s">
        <v>73</v>
      </c>
      <c r="AY361" s="283" t="s">
        <v>241</v>
      </c>
    </row>
    <row r="362" s="13" customFormat="1">
      <c r="A362" s="13"/>
      <c r="B362" s="263"/>
      <c r="C362" s="264"/>
      <c r="D362" s="242" t="s">
        <v>1584</v>
      </c>
      <c r="E362" s="265" t="s">
        <v>1</v>
      </c>
      <c r="F362" s="266" t="s">
        <v>2296</v>
      </c>
      <c r="G362" s="264"/>
      <c r="H362" s="267">
        <v>181.179</v>
      </c>
      <c r="I362" s="268"/>
      <c r="J362" s="264"/>
      <c r="K362" s="264"/>
      <c r="L362" s="269"/>
      <c r="M362" s="270"/>
      <c r="N362" s="271"/>
      <c r="O362" s="271"/>
      <c r="P362" s="271"/>
      <c r="Q362" s="271"/>
      <c r="R362" s="271"/>
      <c r="S362" s="271"/>
      <c r="T362" s="272"/>
      <c r="U362" s="13"/>
      <c r="V362" s="13"/>
      <c r="W362" s="13"/>
      <c r="X362" s="13"/>
      <c r="Y362" s="13"/>
      <c r="Z362" s="13"/>
      <c r="AA362" s="13"/>
      <c r="AB362" s="13"/>
      <c r="AC362" s="13"/>
      <c r="AD362" s="13"/>
      <c r="AE362" s="13"/>
      <c r="AT362" s="273" t="s">
        <v>1584</v>
      </c>
      <c r="AU362" s="273" t="s">
        <v>81</v>
      </c>
      <c r="AV362" s="13" t="s">
        <v>83</v>
      </c>
      <c r="AW362" s="13" t="s">
        <v>30</v>
      </c>
      <c r="AX362" s="13" t="s">
        <v>73</v>
      </c>
      <c r="AY362" s="273" t="s">
        <v>241</v>
      </c>
    </row>
    <row r="363" s="14" customFormat="1">
      <c r="A363" s="14"/>
      <c r="B363" s="274"/>
      <c r="C363" s="275"/>
      <c r="D363" s="242" t="s">
        <v>1584</v>
      </c>
      <c r="E363" s="276" t="s">
        <v>1</v>
      </c>
      <c r="F363" s="277" t="s">
        <v>2297</v>
      </c>
      <c r="G363" s="275"/>
      <c r="H363" s="276" t="s">
        <v>1</v>
      </c>
      <c r="I363" s="278"/>
      <c r="J363" s="275"/>
      <c r="K363" s="275"/>
      <c r="L363" s="279"/>
      <c r="M363" s="280"/>
      <c r="N363" s="281"/>
      <c r="O363" s="281"/>
      <c r="P363" s="281"/>
      <c r="Q363" s="281"/>
      <c r="R363" s="281"/>
      <c r="S363" s="281"/>
      <c r="T363" s="282"/>
      <c r="U363" s="14"/>
      <c r="V363" s="14"/>
      <c r="W363" s="14"/>
      <c r="X363" s="14"/>
      <c r="Y363" s="14"/>
      <c r="Z363" s="14"/>
      <c r="AA363" s="14"/>
      <c r="AB363" s="14"/>
      <c r="AC363" s="14"/>
      <c r="AD363" s="14"/>
      <c r="AE363" s="14"/>
      <c r="AT363" s="283" t="s">
        <v>1584</v>
      </c>
      <c r="AU363" s="283" t="s">
        <v>81</v>
      </c>
      <c r="AV363" s="14" t="s">
        <v>81</v>
      </c>
      <c r="AW363" s="14" t="s">
        <v>30</v>
      </c>
      <c r="AX363" s="14" t="s">
        <v>73</v>
      </c>
      <c r="AY363" s="283" t="s">
        <v>241</v>
      </c>
    </row>
    <row r="364" s="14" customFormat="1">
      <c r="A364" s="14"/>
      <c r="B364" s="274"/>
      <c r="C364" s="275"/>
      <c r="D364" s="242" t="s">
        <v>1584</v>
      </c>
      <c r="E364" s="276" t="s">
        <v>1</v>
      </c>
      <c r="F364" s="277" t="s">
        <v>2293</v>
      </c>
      <c r="G364" s="275"/>
      <c r="H364" s="276" t="s">
        <v>1</v>
      </c>
      <c r="I364" s="278"/>
      <c r="J364" s="275"/>
      <c r="K364" s="275"/>
      <c r="L364" s="279"/>
      <c r="M364" s="280"/>
      <c r="N364" s="281"/>
      <c r="O364" s="281"/>
      <c r="P364" s="281"/>
      <c r="Q364" s="281"/>
      <c r="R364" s="281"/>
      <c r="S364" s="281"/>
      <c r="T364" s="282"/>
      <c r="U364" s="14"/>
      <c r="V364" s="14"/>
      <c r="W364" s="14"/>
      <c r="X364" s="14"/>
      <c r="Y364" s="14"/>
      <c r="Z364" s="14"/>
      <c r="AA364" s="14"/>
      <c r="AB364" s="14"/>
      <c r="AC364" s="14"/>
      <c r="AD364" s="14"/>
      <c r="AE364" s="14"/>
      <c r="AT364" s="283" t="s">
        <v>1584</v>
      </c>
      <c r="AU364" s="283" t="s">
        <v>81</v>
      </c>
      <c r="AV364" s="14" t="s">
        <v>81</v>
      </c>
      <c r="AW364" s="14" t="s">
        <v>30</v>
      </c>
      <c r="AX364" s="14" t="s">
        <v>73</v>
      </c>
      <c r="AY364" s="283" t="s">
        <v>241</v>
      </c>
    </row>
    <row r="365" s="13" customFormat="1">
      <c r="A365" s="13"/>
      <c r="B365" s="263"/>
      <c r="C365" s="264"/>
      <c r="D365" s="242" t="s">
        <v>1584</v>
      </c>
      <c r="E365" s="265" t="s">
        <v>1</v>
      </c>
      <c r="F365" s="266" t="s">
        <v>2298</v>
      </c>
      <c r="G365" s="264"/>
      <c r="H365" s="267">
        <v>893.03700000000003</v>
      </c>
      <c r="I365" s="268"/>
      <c r="J365" s="264"/>
      <c r="K365" s="264"/>
      <c r="L365" s="269"/>
      <c r="M365" s="270"/>
      <c r="N365" s="271"/>
      <c r="O365" s="271"/>
      <c r="P365" s="271"/>
      <c r="Q365" s="271"/>
      <c r="R365" s="271"/>
      <c r="S365" s="271"/>
      <c r="T365" s="272"/>
      <c r="U365" s="13"/>
      <c r="V365" s="13"/>
      <c r="W365" s="13"/>
      <c r="X365" s="13"/>
      <c r="Y365" s="13"/>
      <c r="Z365" s="13"/>
      <c r="AA365" s="13"/>
      <c r="AB365" s="13"/>
      <c r="AC365" s="13"/>
      <c r="AD365" s="13"/>
      <c r="AE365" s="13"/>
      <c r="AT365" s="273" t="s">
        <v>1584</v>
      </c>
      <c r="AU365" s="273" t="s">
        <v>81</v>
      </c>
      <c r="AV365" s="13" t="s">
        <v>83</v>
      </c>
      <c r="AW365" s="13" t="s">
        <v>30</v>
      </c>
      <c r="AX365" s="13" t="s">
        <v>73</v>
      </c>
      <c r="AY365" s="273" t="s">
        <v>241</v>
      </c>
    </row>
    <row r="366" s="14" customFormat="1">
      <c r="A366" s="14"/>
      <c r="B366" s="274"/>
      <c r="C366" s="275"/>
      <c r="D366" s="242" t="s">
        <v>1584</v>
      </c>
      <c r="E366" s="276" t="s">
        <v>1</v>
      </c>
      <c r="F366" s="277" t="s">
        <v>2299</v>
      </c>
      <c r="G366" s="275"/>
      <c r="H366" s="276" t="s">
        <v>1</v>
      </c>
      <c r="I366" s="278"/>
      <c r="J366" s="275"/>
      <c r="K366" s="275"/>
      <c r="L366" s="279"/>
      <c r="M366" s="280"/>
      <c r="N366" s="281"/>
      <c r="O366" s="281"/>
      <c r="P366" s="281"/>
      <c r="Q366" s="281"/>
      <c r="R366" s="281"/>
      <c r="S366" s="281"/>
      <c r="T366" s="282"/>
      <c r="U366" s="14"/>
      <c r="V366" s="14"/>
      <c r="W366" s="14"/>
      <c r="X366" s="14"/>
      <c r="Y366" s="14"/>
      <c r="Z366" s="14"/>
      <c r="AA366" s="14"/>
      <c r="AB366" s="14"/>
      <c r="AC366" s="14"/>
      <c r="AD366" s="14"/>
      <c r="AE366" s="14"/>
      <c r="AT366" s="283" t="s">
        <v>1584</v>
      </c>
      <c r="AU366" s="283" t="s">
        <v>81</v>
      </c>
      <c r="AV366" s="14" t="s">
        <v>81</v>
      </c>
      <c r="AW366" s="14" t="s">
        <v>30</v>
      </c>
      <c r="AX366" s="14" t="s">
        <v>73</v>
      </c>
      <c r="AY366" s="283" t="s">
        <v>241</v>
      </c>
    </row>
    <row r="367" s="13" customFormat="1">
      <c r="A367" s="13"/>
      <c r="B367" s="263"/>
      <c r="C367" s="264"/>
      <c r="D367" s="242" t="s">
        <v>1584</v>
      </c>
      <c r="E367" s="265" t="s">
        <v>1</v>
      </c>
      <c r="F367" s="266" t="s">
        <v>2300</v>
      </c>
      <c r="G367" s="264"/>
      <c r="H367" s="267">
        <v>30.411000000000001</v>
      </c>
      <c r="I367" s="268"/>
      <c r="J367" s="264"/>
      <c r="K367" s="264"/>
      <c r="L367" s="269"/>
      <c r="M367" s="270"/>
      <c r="N367" s="271"/>
      <c r="O367" s="271"/>
      <c r="P367" s="271"/>
      <c r="Q367" s="271"/>
      <c r="R367" s="271"/>
      <c r="S367" s="271"/>
      <c r="T367" s="272"/>
      <c r="U367" s="13"/>
      <c r="V367" s="13"/>
      <c r="W367" s="13"/>
      <c r="X367" s="13"/>
      <c r="Y367" s="13"/>
      <c r="Z367" s="13"/>
      <c r="AA367" s="13"/>
      <c r="AB367" s="13"/>
      <c r="AC367" s="13"/>
      <c r="AD367" s="13"/>
      <c r="AE367" s="13"/>
      <c r="AT367" s="273" t="s">
        <v>1584</v>
      </c>
      <c r="AU367" s="273" t="s">
        <v>81</v>
      </c>
      <c r="AV367" s="13" t="s">
        <v>83</v>
      </c>
      <c r="AW367" s="13" t="s">
        <v>30</v>
      </c>
      <c r="AX367" s="13" t="s">
        <v>73</v>
      </c>
      <c r="AY367" s="273" t="s">
        <v>241</v>
      </c>
    </row>
    <row r="368" s="15" customFormat="1">
      <c r="A368" s="15"/>
      <c r="B368" s="287"/>
      <c r="C368" s="288"/>
      <c r="D368" s="242" t="s">
        <v>1584</v>
      </c>
      <c r="E368" s="289" t="s">
        <v>1</v>
      </c>
      <c r="F368" s="290" t="s">
        <v>2061</v>
      </c>
      <c r="G368" s="288"/>
      <c r="H368" s="291">
        <v>1880.664</v>
      </c>
      <c r="I368" s="292"/>
      <c r="J368" s="288"/>
      <c r="K368" s="288"/>
      <c r="L368" s="293"/>
      <c r="M368" s="294"/>
      <c r="N368" s="295"/>
      <c r="O368" s="295"/>
      <c r="P368" s="295"/>
      <c r="Q368" s="295"/>
      <c r="R368" s="295"/>
      <c r="S368" s="295"/>
      <c r="T368" s="296"/>
      <c r="U368" s="15"/>
      <c r="V368" s="15"/>
      <c r="W368" s="15"/>
      <c r="X368" s="15"/>
      <c r="Y368" s="15"/>
      <c r="Z368" s="15"/>
      <c r="AA368" s="15"/>
      <c r="AB368" s="15"/>
      <c r="AC368" s="15"/>
      <c r="AD368" s="15"/>
      <c r="AE368" s="15"/>
      <c r="AT368" s="297" t="s">
        <v>1584</v>
      </c>
      <c r="AU368" s="297" t="s">
        <v>81</v>
      </c>
      <c r="AV368" s="15" t="s">
        <v>247</v>
      </c>
      <c r="AW368" s="15" t="s">
        <v>30</v>
      </c>
      <c r="AX368" s="15" t="s">
        <v>81</v>
      </c>
      <c r="AY368" s="297" t="s">
        <v>241</v>
      </c>
    </row>
    <row r="369" s="2" customFormat="1" ht="21.75" customHeight="1">
      <c r="A369" s="39"/>
      <c r="B369" s="40"/>
      <c r="C369" s="228" t="s">
        <v>431</v>
      </c>
      <c r="D369" s="228" t="s">
        <v>243</v>
      </c>
      <c r="E369" s="229" t="s">
        <v>2301</v>
      </c>
      <c r="F369" s="230" t="s">
        <v>2302</v>
      </c>
      <c r="G369" s="231" t="s">
        <v>563</v>
      </c>
      <c r="H369" s="232">
        <v>6006.5219999999999</v>
      </c>
      <c r="I369" s="233"/>
      <c r="J369" s="234">
        <f>ROUND(I369*H369,2)</f>
        <v>0</v>
      </c>
      <c r="K369" s="235"/>
      <c r="L369" s="45"/>
      <c r="M369" s="236" t="s">
        <v>1</v>
      </c>
      <c r="N369" s="237" t="s">
        <v>38</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1164</v>
      </c>
      <c r="AT369" s="240" t="s">
        <v>243</v>
      </c>
      <c r="AU369" s="240" t="s">
        <v>81</v>
      </c>
      <c r="AY369" s="18" t="s">
        <v>241</v>
      </c>
      <c r="BE369" s="241">
        <f>IF(N369="základní",J369,0)</f>
        <v>0</v>
      </c>
      <c r="BF369" s="241">
        <f>IF(N369="snížená",J369,0)</f>
        <v>0</v>
      </c>
      <c r="BG369" s="241">
        <f>IF(N369="zákl. přenesená",J369,0)</f>
        <v>0</v>
      </c>
      <c r="BH369" s="241">
        <f>IF(N369="sníž. přenesená",J369,0)</f>
        <v>0</v>
      </c>
      <c r="BI369" s="241">
        <f>IF(N369="nulová",J369,0)</f>
        <v>0</v>
      </c>
      <c r="BJ369" s="18" t="s">
        <v>81</v>
      </c>
      <c r="BK369" s="241">
        <f>ROUND(I369*H369,2)</f>
        <v>0</v>
      </c>
      <c r="BL369" s="18" t="s">
        <v>1164</v>
      </c>
      <c r="BM369" s="240" t="s">
        <v>2303</v>
      </c>
    </row>
    <row r="370" s="2" customFormat="1">
      <c r="A370" s="39"/>
      <c r="B370" s="40"/>
      <c r="C370" s="41"/>
      <c r="D370" s="242" t="s">
        <v>248</v>
      </c>
      <c r="E370" s="41"/>
      <c r="F370" s="243" t="s">
        <v>2304</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248</v>
      </c>
      <c r="AU370" s="18" t="s">
        <v>81</v>
      </c>
    </row>
    <row r="371" s="14" customFormat="1">
      <c r="A371" s="14"/>
      <c r="B371" s="274"/>
      <c r="C371" s="275"/>
      <c r="D371" s="242" t="s">
        <v>1584</v>
      </c>
      <c r="E371" s="276" t="s">
        <v>1</v>
      </c>
      <c r="F371" s="277" t="s">
        <v>2305</v>
      </c>
      <c r="G371" s="275"/>
      <c r="H371" s="276" t="s">
        <v>1</v>
      </c>
      <c r="I371" s="278"/>
      <c r="J371" s="275"/>
      <c r="K371" s="275"/>
      <c r="L371" s="279"/>
      <c r="M371" s="280"/>
      <c r="N371" s="281"/>
      <c r="O371" s="281"/>
      <c r="P371" s="281"/>
      <c r="Q371" s="281"/>
      <c r="R371" s="281"/>
      <c r="S371" s="281"/>
      <c r="T371" s="282"/>
      <c r="U371" s="14"/>
      <c r="V371" s="14"/>
      <c r="W371" s="14"/>
      <c r="X371" s="14"/>
      <c r="Y371" s="14"/>
      <c r="Z371" s="14"/>
      <c r="AA371" s="14"/>
      <c r="AB371" s="14"/>
      <c r="AC371" s="14"/>
      <c r="AD371" s="14"/>
      <c r="AE371" s="14"/>
      <c r="AT371" s="283" t="s">
        <v>1584</v>
      </c>
      <c r="AU371" s="283" t="s">
        <v>81</v>
      </c>
      <c r="AV371" s="14" t="s">
        <v>81</v>
      </c>
      <c r="AW371" s="14" t="s">
        <v>30</v>
      </c>
      <c r="AX371" s="14" t="s">
        <v>73</v>
      </c>
      <c r="AY371" s="283" t="s">
        <v>241</v>
      </c>
    </row>
    <row r="372" s="13" customFormat="1">
      <c r="A372" s="13"/>
      <c r="B372" s="263"/>
      <c r="C372" s="264"/>
      <c r="D372" s="242" t="s">
        <v>1584</v>
      </c>
      <c r="E372" s="265" t="s">
        <v>1</v>
      </c>
      <c r="F372" s="266" t="s">
        <v>2254</v>
      </c>
      <c r="G372" s="264"/>
      <c r="H372" s="267">
        <v>4480.1999999999998</v>
      </c>
      <c r="I372" s="268"/>
      <c r="J372" s="264"/>
      <c r="K372" s="264"/>
      <c r="L372" s="269"/>
      <c r="M372" s="270"/>
      <c r="N372" s="271"/>
      <c r="O372" s="271"/>
      <c r="P372" s="271"/>
      <c r="Q372" s="271"/>
      <c r="R372" s="271"/>
      <c r="S372" s="271"/>
      <c r="T372" s="272"/>
      <c r="U372" s="13"/>
      <c r="V372" s="13"/>
      <c r="W372" s="13"/>
      <c r="X372" s="13"/>
      <c r="Y372" s="13"/>
      <c r="Z372" s="13"/>
      <c r="AA372" s="13"/>
      <c r="AB372" s="13"/>
      <c r="AC372" s="13"/>
      <c r="AD372" s="13"/>
      <c r="AE372" s="13"/>
      <c r="AT372" s="273" t="s">
        <v>1584</v>
      </c>
      <c r="AU372" s="273" t="s">
        <v>81</v>
      </c>
      <c r="AV372" s="13" t="s">
        <v>83</v>
      </c>
      <c r="AW372" s="13" t="s">
        <v>30</v>
      </c>
      <c r="AX372" s="13" t="s">
        <v>73</v>
      </c>
      <c r="AY372" s="273" t="s">
        <v>241</v>
      </c>
    </row>
    <row r="373" s="14" customFormat="1">
      <c r="A373" s="14"/>
      <c r="B373" s="274"/>
      <c r="C373" s="275"/>
      <c r="D373" s="242" t="s">
        <v>1584</v>
      </c>
      <c r="E373" s="276" t="s">
        <v>1</v>
      </c>
      <c r="F373" s="277" t="s">
        <v>2255</v>
      </c>
      <c r="G373" s="275"/>
      <c r="H373" s="276" t="s">
        <v>1</v>
      </c>
      <c r="I373" s="278"/>
      <c r="J373" s="275"/>
      <c r="K373" s="275"/>
      <c r="L373" s="279"/>
      <c r="M373" s="280"/>
      <c r="N373" s="281"/>
      <c r="O373" s="281"/>
      <c r="P373" s="281"/>
      <c r="Q373" s="281"/>
      <c r="R373" s="281"/>
      <c r="S373" s="281"/>
      <c r="T373" s="282"/>
      <c r="U373" s="14"/>
      <c r="V373" s="14"/>
      <c r="W373" s="14"/>
      <c r="X373" s="14"/>
      <c r="Y373" s="14"/>
      <c r="Z373" s="14"/>
      <c r="AA373" s="14"/>
      <c r="AB373" s="14"/>
      <c r="AC373" s="14"/>
      <c r="AD373" s="14"/>
      <c r="AE373" s="14"/>
      <c r="AT373" s="283" t="s">
        <v>1584</v>
      </c>
      <c r="AU373" s="283" t="s">
        <v>81</v>
      </c>
      <c r="AV373" s="14" t="s">
        <v>81</v>
      </c>
      <c r="AW373" s="14" t="s">
        <v>30</v>
      </c>
      <c r="AX373" s="14" t="s">
        <v>73</v>
      </c>
      <c r="AY373" s="283" t="s">
        <v>241</v>
      </c>
    </row>
    <row r="374" s="13" customFormat="1">
      <c r="A374" s="13"/>
      <c r="B374" s="263"/>
      <c r="C374" s="264"/>
      <c r="D374" s="242" t="s">
        <v>1584</v>
      </c>
      <c r="E374" s="265" t="s">
        <v>1</v>
      </c>
      <c r="F374" s="266" t="s">
        <v>2256</v>
      </c>
      <c r="G374" s="264"/>
      <c r="H374" s="267">
        <v>-252</v>
      </c>
      <c r="I374" s="268"/>
      <c r="J374" s="264"/>
      <c r="K374" s="264"/>
      <c r="L374" s="269"/>
      <c r="M374" s="270"/>
      <c r="N374" s="271"/>
      <c r="O374" s="271"/>
      <c r="P374" s="271"/>
      <c r="Q374" s="271"/>
      <c r="R374" s="271"/>
      <c r="S374" s="271"/>
      <c r="T374" s="272"/>
      <c r="U374" s="13"/>
      <c r="V374" s="13"/>
      <c r="W374" s="13"/>
      <c r="X374" s="13"/>
      <c r="Y374" s="13"/>
      <c r="Z374" s="13"/>
      <c r="AA374" s="13"/>
      <c r="AB374" s="13"/>
      <c r="AC374" s="13"/>
      <c r="AD374" s="13"/>
      <c r="AE374" s="13"/>
      <c r="AT374" s="273" t="s">
        <v>1584</v>
      </c>
      <c r="AU374" s="273" t="s">
        <v>81</v>
      </c>
      <c r="AV374" s="13" t="s">
        <v>83</v>
      </c>
      <c r="AW374" s="13" t="s">
        <v>30</v>
      </c>
      <c r="AX374" s="13" t="s">
        <v>73</v>
      </c>
      <c r="AY374" s="273" t="s">
        <v>241</v>
      </c>
    </row>
    <row r="375" s="14" customFormat="1">
      <c r="A375" s="14"/>
      <c r="B375" s="274"/>
      <c r="C375" s="275"/>
      <c r="D375" s="242" t="s">
        <v>1584</v>
      </c>
      <c r="E375" s="276" t="s">
        <v>1</v>
      </c>
      <c r="F375" s="277" t="s">
        <v>2306</v>
      </c>
      <c r="G375" s="275"/>
      <c r="H375" s="276" t="s">
        <v>1</v>
      </c>
      <c r="I375" s="278"/>
      <c r="J375" s="275"/>
      <c r="K375" s="275"/>
      <c r="L375" s="279"/>
      <c r="M375" s="280"/>
      <c r="N375" s="281"/>
      <c r="O375" s="281"/>
      <c r="P375" s="281"/>
      <c r="Q375" s="281"/>
      <c r="R375" s="281"/>
      <c r="S375" s="281"/>
      <c r="T375" s="282"/>
      <c r="U375" s="14"/>
      <c r="V375" s="14"/>
      <c r="W375" s="14"/>
      <c r="X375" s="14"/>
      <c r="Y375" s="14"/>
      <c r="Z375" s="14"/>
      <c r="AA375" s="14"/>
      <c r="AB375" s="14"/>
      <c r="AC375" s="14"/>
      <c r="AD375" s="14"/>
      <c r="AE375" s="14"/>
      <c r="AT375" s="283" t="s">
        <v>1584</v>
      </c>
      <c r="AU375" s="283" t="s">
        <v>81</v>
      </c>
      <c r="AV375" s="14" t="s">
        <v>81</v>
      </c>
      <c r="AW375" s="14" t="s">
        <v>30</v>
      </c>
      <c r="AX375" s="14" t="s">
        <v>73</v>
      </c>
      <c r="AY375" s="283" t="s">
        <v>241</v>
      </c>
    </row>
    <row r="376" s="13" customFormat="1">
      <c r="A376" s="13"/>
      <c r="B376" s="263"/>
      <c r="C376" s="264"/>
      <c r="D376" s="242" t="s">
        <v>1584</v>
      </c>
      <c r="E376" s="265" t="s">
        <v>1</v>
      </c>
      <c r="F376" s="266" t="s">
        <v>2307</v>
      </c>
      <c r="G376" s="264"/>
      <c r="H376" s="267">
        <v>1778.3219999999999</v>
      </c>
      <c r="I376" s="268"/>
      <c r="J376" s="264"/>
      <c r="K376" s="264"/>
      <c r="L376" s="269"/>
      <c r="M376" s="270"/>
      <c r="N376" s="271"/>
      <c r="O376" s="271"/>
      <c r="P376" s="271"/>
      <c r="Q376" s="271"/>
      <c r="R376" s="271"/>
      <c r="S376" s="271"/>
      <c r="T376" s="272"/>
      <c r="U376" s="13"/>
      <c r="V376" s="13"/>
      <c r="W376" s="13"/>
      <c r="X376" s="13"/>
      <c r="Y376" s="13"/>
      <c r="Z376" s="13"/>
      <c r="AA376" s="13"/>
      <c r="AB376" s="13"/>
      <c r="AC376" s="13"/>
      <c r="AD376" s="13"/>
      <c r="AE376" s="13"/>
      <c r="AT376" s="273" t="s">
        <v>1584</v>
      </c>
      <c r="AU376" s="273" t="s">
        <v>81</v>
      </c>
      <c r="AV376" s="13" t="s">
        <v>83</v>
      </c>
      <c r="AW376" s="13" t="s">
        <v>30</v>
      </c>
      <c r="AX376" s="13" t="s">
        <v>73</v>
      </c>
      <c r="AY376" s="273" t="s">
        <v>241</v>
      </c>
    </row>
    <row r="377" s="15" customFormat="1">
      <c r="A377" s="15"/>
      <c r="B377" s="287"/>
      <c r="C377" s="288"/>
      <c r="D377" s="242" t="s">
        <v>1584</v>
      </c>
      <c r="E377" s="289" t="s">
        <v>1</v>
      </c>
      <c r="F377" s="290" t="s">
        <v>2061</v>
      </c>
      <c r="G377" s="288"/>
      <c r="H377" s="291">
        <v>6006.5219999999999</v>
      </c>
      <c r="I377" s="292"/>
      <c r="J377" s="288"/>
      <c r="K377" s="288"/>
      <c r="L377" s="293"/>
      <c r="M377" s="294"/>
      <c r="N377" s="295"/>
      <c r="O377" s="295"/>
      <c r="P377" s="295"/>
      <c r="Q377" s="295"/>
      <c r="R377" s="295"/>
      <c r="S377" s="295"/>
      <c r="T377" s="296"/>
      <c r="U377" s="15"/>
      <c r="V377" s="15"/>
      <c r="W377" s="15"/>
      <c r="X377" s="15"/>
      <c r="Y377" s="15"/>
      <c r="Z377" s="15"/>
      <c r="AA377" s="15"/>
      <c r="AB377" s="15"/>
      <c r="AC377" s="15"/>
      <c r="AD377" s="15"/>
      <c r="AE377" s="15"/>
      <c r="AT377" s="297" t="s">
        <v>1584</v>
      </c>
      <c r="AU377" s="297" t="s">
        <v>81</v>
      </c>
      <c r="AV377" s="15" t="s">
        <v>247</v>
      </c>
      <c r="AW377" s="15" t="s">
        <v>30</v>
      </c>
      <c r="AX377" s="15" t="s">
        <v>81</v>
      </c>
      <c r="AY377" s="297" t="s">
        <v>241</v>
      </c>
    </row>
    <row r="378" s="2" customFormat="1" ht="24.15" customHeight="1">
      <c r="A378" s="39"/>
      <c r="B378" s="40"/>
      <c r="C378" s="228" t="s">
        <v>343</v>
      </c>
      <c r="D378" s="228" t="s">
        <v>243</v>
      </c>
      <c r="E378" s="229" t="s">
        <v>2308</v>
      </c>
      <c r="F378" s="230" t="s">
        <v>2309</v>
      </c>
      <c r="G378" s="231" t="s">
        <v>563</v>
      </c>
      <c r="H378" s="232">
        <v>1692.1199999999999</v>
      </c>
      <c r="I378" s="233"/>
      <c r="J378" s="234">
        <f>ROUND(I378*H378,2)</f>
        <v>0</v>
      </c>
      <c r="K378" s="235"/>
      <c r="L378" s="45"/>
      <c r="M378" s="236" t="s">
        <v>1</v>
      </c>
      <c r="N378" s="237" t="s">
        <v>38</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1164</v>
      </c>
      <c r="AT378" s="240" t="s">
        <v>243</v>
      </c>
      <c r="AU378" s="240" t="s">
        <v>81</v>
      </c>
      <c r="AY378" s="18" t="s">
        <v>241</v>
      </c>
      <c r="BE378" s="241">
        <f>IF(N378="základní",J378,0)</f>
        <v>0</v>
      </c>
      <c r="BF378" s="241">
        <f>IF(N378="snížená",J378,0)</f>
        <v>0</v>
      </c>
      <c r="BG378" s="241">
        <f>IF(N378="zákl. přenesená",J378,0)</f>
        <v>0</v>
      </c>
      <c r="BH378" s="241">
        <f>IF(N378="sníž. přenesená",J378,0)</f>
        <v>0</v>
      </c>
      <c r="BI378" s="241">
        <f>IF(N378="nulová",J378,0)</f>
        <v>0</v>
      </c>
      <c r="BJ378" s="18" t="s">
        <v>81</v>
      </c>
      <c r="BK378" s="241">
        <f>ROUND(I378*H378,2)</f>
        <v>0</v>
      </c>
      <c r="BL378" s="18" t="s">
        <v>1164</v>
      </c>
      <c r="BM378" s="240" t="s">
        <v>2310</v>
      </c>
    </row>
    <row r="379" s="2" customFormat="1">
      <c r="A379" s="39"/>
      <c r="B379" s="40"/>
      <c r="C379" s="41"/>
      <c r="D379" s="242" t="s">
        <v>248</v>
      </c>
      <c r="E379" s="41"/>
      <c r="F379" s="243" t="s">
        <v>2311</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248</v>
      </c>
      <c r="AU379" s="18" t="s">
        <v>81</v>
      </c>
    </row>
    <row r="380" s="14" customFormat="1">
      <c r="A380" s="14"/>
      <c r="B380" s="274"/>
      <c r="C380" s="275"/>
      <c r="D380" s="242" t="s">
        <v>1584</v>
      </c>
      <c r="E380" s="276" t="s">
        <v>1</v>
      </c>
      <c r="F380" s="277" t="s">
        <v>2290</v>
      </c>
      <c r="G380" s="275"/>
      <c r="H380" s="276" t="s">
        <v>1</v>
      </c>
      <c r="I380" s="278"/>
      <c r="J380" s="275"/>
      <c r="K380" s="275"/>
      <c r="L380" s="279"/>
      <c r="M380" s="280"/>
      <c r="N380" s="281"/>
      <c r="O380" s="281"/>
      <c r="P380" s="281"/>
      <c r="Q380" s="281"/>
      <c r="R380" s="281"/>
      <c r="S380" s="281"/>
      <c r="T380" s="282"/>
      <c r="U380" s="14"/>
      <c r="V380" s="14"/>
      <c r="W380" s="14"/>
      <c r="X380" s="14"/>
      <c r="Y380" s="14"/>
      <c r="Z380" s="14"/>
      <c r="AA380" s="14"/>
      <c r="AB380" s="14"/>
      <c r="AC380" s="14"/>
      <c r="AD380" s="14"/>
      <c r="AE380" s="14"/>
      <c r="AT380" s="283" t="s">
        <v>1584</v>
      </c>
      <c r="AU380" s="283" t="s">
        <v>81</v>
      </c>
      <c r="AV380" s="14" t="s">
        <v>81</v>
      </c>
      <c r="AW380" s="14" t="s">
        <v>30</v>
      </c>
      <c r="AX380" s="14" t="s">
        <v>73</v>
      </c>
      <c r="AY380" s="283" t="s">
        <v>241</v>
      </c>
    </row>
    <row r="381" s="13" customFormat="1">
      <c r="A381" s="13"/>
      <c r="B381" s="263"/>
      <c r="C381" s="264"/>
      <c r="D381" s="242" t="s">
        <v>1584</v>
      </c>
      <c r="E381" s="265" t="s">
        <v>1</v>
      </c>
      <c r="F381" s="266" t="s">
        <v>2291</v>
      </c>
      <c r="G381" s="264"/>
      <c r="H381" s="267">
        <v>768.67200000000003</v>
      </c>
      <c r="I381" s="268"/>
      <c r="J381" s="264"/>
      <c r="K381" s="264"/>
      <c r="L381" s="269"/>
      <c r="M381" s="270"/>
      <c r="N381" s="271"/>
      <c r="O381" s="271"/>
      <c r="P381" s="271"/>
      <c r="Q381" s="271"/>
      <c r="R381" s="271"/>
      <c r="S381" s="271"/>
      <c r="T381" s="272"/>
      <c r="U381" s="13"/>
      <c r="V381" s="13"/>
      <c r="W381" s="13"/>
      <c r="X381" s="13"/>
      <c r="Y381" s="13"/>
      <c r="Z381" s="13"/>
      <c r="AA381" s="13"/>
      <c r="AB381" s="13"/>
      <c r="AC381" s="13"/>
      <c r="AD381" s="13"/>
      <c r="AE381" s="13"/>
      <c r="AT381" s="273" t="s">
        <v>1584</v>
      </c>
      <c r="AU381" s="273" t="s">
        <v>81</v>
      </c>
      <c r="AV381" s="13" t="s">
        <v>83</v>
      </c>
      <c r="AW381" s="13" t="s">
        <v>30</v>
      </c>
      <c r="AX381" s="13" t="s">
        <v>73</v>
      </c>
      <c r="AY381" s="273" t="s">
        <v>241</v>
      </c>
    </row>
    <row r="382" s="14" customFormat="1">
      <c r="A382" s="14"/>
      <c r="B382" s="274"/>
      <c r="C382" s="275"/>
      <c r="D382" s="242" t="s">
        <v>1584</v>
      </c>
      <c r="E382" s="276" t="s">
        <v>1</v>
      </c>
      <c r="F382" s="277" t="s">
        <v>2297</v>
      </c>
      <c r="G382" s="275"/>
      <c r="H382" s="276" t="s">
        <v>1</v>
      </c>
      <c r="I382" s="278"/>
      <c r="J382" s="275"/>
      <c r="K382" s="275"/>
      <c r="L382" s="279"/>
      <c r="M382" s="280"/>
      <c r="N382" s="281"/>
      <c r="O382" s="281"/>
      <c r="P382" s="281"/>
      <c r="Q382" s="281"/>
      <c r="R382" s="281"/>
      <c r="S382" s="281"/>
      <c r="T382" s="282"/>
      <c r="U382" s="14"/>
      <c r="V382" s="14"/>
      <c r="W382" s="14"/>
      <c r="X382" s="14"/>
      <c r="Y382" s="14"/>
      <c r="Z382" s="14"/>
      <c r="AA382" s="14"/>
      <c r="AB382" s="14"/>
      <c r="AC382" s="14"/>
      <c r="AD382" s="14"/>
      <c r="AE382" s="14"/>
      <c r="AT382" s="283" t="s">
        <v>1584</v>
      </c>
      <c r="AU382" s="283" t="s">
        <v>81</v>
      </c>
      <c r="AV382" s="14" t="s">
        <v>81</v>
      </c>
      <c r="AW382" s="14" t="s">
        <v>30</v>
      </c>
      <c r="AX382" s="14" t="s">
        <v>73</v>
      </c>
      <c r="AY382" s="283" t="s">
        <v>241</v>
      </c>
    </row>
    <row r="383" s="14" customFormat="1">
      <c r="A383" s="14"/>
      <c r="B383" s="274"/>
      <c r="C383" s="275"/>
      <c r="D383" s="242" t="s">
        <v>1584</v>
      </c>
      <c r="E383" s="276" t="s">
        <v>1</v>
      </c>
      <c r="F383" s="277" t="s">
        <v>2312</v>
      </c>
      <c r="G383" s="275"/>
      <c r="H383" s="276" t="s">
        <v>1</v>
      </c>
      <c r="I383" s="278"/>
      <c r="J383" s="275"/>
      <c r="K383" s="275"/>
      <c r="L383" s="279"/>
      <c r="M383" s="280"/>
      <c r="N383" s="281"/>
      <c r="O383" s="281"/>
      <c r="P383" s="281"/>
      <c r="Q383" s="281"/>
      <c r="R383" s="281"/>
      <c r="S383" s="281"/>
      <c r="T383" s="282"/>
      <c r="U383" s="14"/>
      <c r="V383" s="14"/>
      <c r="W383" s="14"/>
      <c r="X383" s="14"/>
      <c r="Y383" s="14"/>
      <c r="Z383" s="14"/>
      <c r="AA383" s="14"/>
      <c r="AB383" s="14"/>
      <c r="AC383" s="14"/>
      <c r="AD383" s="14"/>
      <c r="AE383" s="14"/>
      <c r="AT383" s="283" t="s">
        <v>1584</v>
      </c>
      <c r="AU383" s="283" t="s">
        <v>81</v>
      </c>
      <c r="AV383" s="14" t="s">
        <v>81</v>
      </c>
      <c r="AW383" s="14" t="s">
        <v>30</v>
      </c>
      <c r="AX383" s="14" t="s">
        <v>73</v>
      </c>
      <c r="AY383" s="283" t="s">
        <v>241</v>
      </c>
    </row>
    <row r="384" s="13" customFormat="1">
      <c r="A384" s="13"/>
      <c r="B384" s="263"/>
      <c r="C384" s="264"/>
      <c r="D384" s="242" t="s">
        <v>1584</v>
      </c>
      <c r="E384" s="265" t="s">
        <v>1</v>
      </c>
      <c r="F384" s="266" t="s">
        <v>2298</v>
      </c>
      <c r="G384" s="264"/>
      <c r="H384" s="267">
        <v>893.03700000000003</v>
      </c>
      <c r="I384" s="268"/>
      <c r="J384" s="264"/>
      <c r="K384" s="264"/>
      <c r="L384" s="269"/>
      <c r="M384" s="270"/>
      <c r="N384" s="271"/>
      <c r="O384" s="271"/>
      <c r="P384" s="271"/>
      <c r="Q384" s="271"/>
      <c r="R384" s="271"/>
      <c r="S384" s="271"/>
      <c r="T384" s="272"/>
      <c r="U384" s="13"/>
      <c r="V384" s="13"/>
      <c r="W384" s="13"/>
      <c r="X384" s="13"/>
      <c r="Y384" s="13"/>
      <c r="Z384" s="13"/>
      <c r="AA384" s="13"/>
      <c r="AB384" s="13"/>
      <c r="AC384" s="13"/>
      <c r="AD384" s="13"/>
      <c r="AE384" s="13"/>
      <c r="AT384" s="273" t="s">
        <v>1584</v>
      </c>
      <c r="AU384" s="273" t="s">
        <v>81</v>
      </c>
      <c r="AV384" s="13" t="s">
        <v>83</v>
      </c>
      <c r="AW384" s="13" t="s">
        <v>30</v>
      </c>
      <c r="AX384" s="13" t="s">
        <v>73</v>
      </c>
      <c r="AY384" s="273" t="s">
        <v>241</v>
      </c>
    </row>
    <row r="385" s="14" customFormat="1">
      <c r="A385" s="14"/>
      <c r="B385" s="274"/>
      <c r="C385" s="275"/>
      <c r="D385" s="242" t="s">
        <v>1584</v>
      </c>
      <c r="E385" s="276" t="s">
        <v>1</v>
      </c>
      <c r="F385" s="277" t="s">
        <v>2313</v>
      </c>
      <c r="G385" s="275"/>
      <c r="H385" s="276" t="s">
        <v>1</v>
      </c>
      <c r="I385" s="278"/>
      <c r="J385" s="275"/>
      <c r="K385" s="275"/>
      <c r="L385" s="279"/>
      <c r="M385" s="280"/>
      <c r="N385" s="281"/>
      <c r="O385" s="281"/>
      <c r="P385" s="281"/>
      <c r="Q385" s="281"/>
      <c r="R385" s="281"/>
      <c r="S385" s="281"/>
      <c r="T385" s="282"/>
      <c r="U385" s="14"/>
      <c r="V385" s="14"/>
      <c r="W385" s="14"/>
      <c r="X385" s="14"/>
      <c r="Y385" s="14"/>
      <c r="Z385" s="14"/>
      <c r="AA385" s="14"/>
      <c r="AB385" s="14"/>
      <c r="AC385" s="14"/>
      <c r="AD385" s="14"/>
      <c r="AE385" s="14"/>
      <c r="AT385" s="283" t="s">
        <v>1584</v>
      </c>
      <c r="AU385" s="283" t="s">
        <v>81</v>
      </c>
      <c r="AV385" s="14" t="s">
        <v>81</v>
      </c>
      <c r="AW385" s="14" t="s">
        <v>30</v>
      </c>
      <c r="AX385" s="14" t="s">
        <v>73</v>
      </c>
      <c r="AY385" s="283" t="s">
        <v>241</v>
      </c>
    </row>
    <row r="386" s="13" customFormat="1">
      <c r="A386" s="13"/>
      <c r="B386" s="263"/>
      <c r="C386" s="264"/>
      <c r="D386" s="242" t="s">
        <v>1584</v>
      </c>
      <c r="E386" s="265" t="s">
        <v>1</v>
      </c>
      <c r="F386" s="266" t="s">
        <v>2300</v>
      </c>
      <c r="G386" s="264"/>
      <c r="H386" s="267">
        <v>30.411000000000001</v>
      </c>
      <c r="I386" s="268"/>
      <c r="J386" s="264"/>
      <c r="K386" s="264"/>
      <c r="L386" s="269"/>
      <c r="M386" s="270"/>
      <c r="N386" s="271"/>
      <c r="O386" s="271"/>
      <c r="P386" s="271"/>
      <c r="Q386" s="271"/>
      <c r="R386" s="271"/>
      <c r="S386" s="271"/>
      <c r="T386" s="272"/>
      <c r="U386" s="13"/>
      <c r="V386" s="13"/>
      <c r="W386" s="13"/>
      <c r="X386" s="13"/>
      <c r="Y386" s="13"/>
      <c r="Z386" s="13"/>
      <c r="AA386" s="13"/>
      <c r="AB386" s="13"/>
      <c r="AC386" s="13"/>
      <c r="AD386" s="13"/>
      <c r="AE386" s="13"/>
      <c r="AT386" s="273" t="s">
        <v>1584</v>
      </c>
      <c r="AU386" s="273" t="s">
        <v>81</v>
      </c>
      <c r="AV386" s="13" t="s">
        <v>83</v>
      </c>
      <c r="AW386" s="13" t="s">
        <v>30</v>
      </c>
      <c r="AX386" s="13" t="s">
        <v>73</v>
      </c>
      <c r="AY386" s="273" t="s">
        <v>241</v>
      </c>
    </row>
    <row r="387" s="15" customFormat="1">
      <c r="A387" s="15"/>
      <c r="B387" s="287"/>
      <c r="C387" s="288"/>
      <c r="D387" s="242" t="s">
        <v>1584</v>
      </c>
      <c r="E387" s="289" t="s">
        <v>1</v>
      </c>
      <c r="F387" s="290" t="s">
        <v>2061</v>
      </c>
      <c r="G387" s="288"/>
      <c r="H387" s="291">
        <v>1692.1199999999999</v>
      </c>
      <c r="I387" s="292"/>
      <c r="J387" s="288"/>
      <c r="K387" s="288"/>
      <c r="L387" s="293"/>
      <c r="M387" s="294"/>
      <c r="N387" s="295"/>
      <c r="O387" s="295"/>
      <c r="P387" s="295"/>
      <c r="Q387" s="295"/>
      <c r="R387" s="295"/>
      <c r="S387" s="295"/>
      <c r="T387" s="296"/>
      <c r="U387" s="15"/>
      <c r="V387" s="15"/>
      <c r="W387" s="15"/>
      <c r="X387" s="15"/>
      <c r="Y387" s="15"/>
      <c r="Z387" s="15"/>
      <c r="AA387" s="15"/>
      <c r="AB387" s="15"/>
      <c r="AC387" s="15"/>
      <c r="AD387" s="15"/>
      <c r="AE387" s="15"/>
      <c r="AT387" s="297" t="s">
        <v>1584</v>
      </c>
      <c r="AU387" s="297" t="s">
        <v>81</v>
      </c>
      <c r="AV387" s="15" t="s">
        <v>247</v>
      </c>
      <c r="AW387" s="15" t="s">
        <v>30</v>
      </c>
      <c r="AX387" s="15" t="s">
        <v>81</v>
      </c>
      <c r="AY387" s="297" t="s">
        <v>241</v>
      </c>
    </row>
    <row r="388" s="2" customFormat="1" ht="24.15" customHeight="1">
      <c r="A388" s="39"/>
      <c r="B388" s="40"/>
      <c r="C388" s="228" t="s">
        <v>463</v>
      </c>
      <c r="D388" s="228" t="s">
        <v>243</v>
      </c>
      <c r="E388" s="229" t="s">
        <v>2314</v>
      </c>
      <c r="F388" s="230" t="s">
        <v>2315</v>
      </c>
      <c r="G388" s="231" t="s">
        <v>563</v>
      </c>
      <c r="H388" s="232">
        <v>923.44799999999998</v>
      </c>
      <c r="I388" s="233"/>
      <c r="J388" s="234">
        <f>ROUND(I388*H388,2)</f>
        <v>0</v>
      </c>
      <c r="K388" s="235"/>
      <c r="L388" s="45"/>
      <c r="M388" s="236" t="s">
        <v>1</v>
      </c>
      <c r="N388" s="237" t="s">
        <v>38</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1164</v>
      </c>
      <c r="AT388" s="240" t="s">
        <v>243</v>
      </c>
      <c r="AU388" s="240" t="s">
        <v>81</v>
      </c>
      <c r="AY388" s="18" t="s">
        <v>241</v>
      </c>
      <c r="BE388" s="241">
        <f>IF(N388="základní",J388,0)</f>
        <v>0</v>
      </c>
      <c r="BF388" s="241">
        <f>IF(N388="snížená",J388,0)</f>
        <v>0</v>
      </c>
      <c r="BG388" s="241">
        <f>IF(N388="zákl. přenesená",J388,0)</f>
        <v>0</v>
      </c>
      <c r="BH388" s="241">
        <f>IF(N388="sníž. přenesená",J388,0)</f>
        <v>0</v>
      </c>
      <c r="BI388" s="241">
        <f>IF(N388="nulová",J388,0)</f>
        <v>0</v>
      </c>
      <c r="BJ388" s="18" t="s">
        <v>81</v>
      </c>
      <c r="BK388" s="241">
        <f>ROUND(I388*H388,2)</f>
        <v>0</v>
      </c>
      <c r="BL388" s="18" t="s">
        <v>1164</v>
      </c>
      <c r="BM388" s="240" t="s">
        <v>2316</v>
      </c>
    </row>
    <row r="389" s="2" customFormat="1">
      <c r="A389" s="39"/>
      <c r="B389" s="40"/>
      <c r="C389" s="41"/>
      <c r="D389" s="242" t="s">
        <v>248</v>
      </c>
      <c r="E389" s="41"/>
      <c r="F389" s="243" t="s">
        <v>2317</v>
      </c>
      <c r="G389" s="41"/>
      <c r="H389" s="41"/>
      <c r="I389" s="244"/>
      <c r="J389" s="41"/>
      <c r="K389" s="41"/>
      <c r="L389" s="45"/>
      <c r="M389" s="245"/>
      <c r="N389" s="246"/>
      <c r="O389" s="92"/>
      <c r="P389" s="92"/>
      <c r="Q389" s="92"/>
      <c r="R389" s="92"/>
      <c r="S389" s="92"/>
      <c r="T389" s="93"/>
      <c r="U389" s="39"/>
      <c r="V389" s="39"/>
      <c r="W389" s="39"/>
      <c r="X389" s="39"/>
      <c r="Y389" s="39"/>
      <c r="Z389" s="39"/>
      <c r="AA389" s="39"/>
      <c r="AB389" s="39"/>
      <c r="AC389" s="39"/>
      <c r="AD389" s="39"/>
      <c r="AE389" s="39"/>
      <c r="AT389" s="18" t="s">
        <v>248</v>
      </c>
      <c r="AU389" s="18" t="s">
        <v>81</v>
      </c>
    </row>
    <row r="390" s="14" customFormat="1">
      <c r="A390" s="14"/>
      <c r="B390" s="274"/>
      <c r="C390" s="275"/>
      <c r="D390" s="242" t="s">
        <v>1584</v>
      </c>
      <c r="E390" s="276" t="s">
        <v>1</v>
      </c>
      <c r="F390" s="277" t="s">
        <v>2297</v>
      </c>
      <c r="G390" s="275"/>
      <c r="H390" s="276" t="s">
        <v>1</v>
      </c>
      <c r="I390" s="278"/>
      <c r="J390" s="275"/>
      <c r="K390" s="275"/>
      <c r="L390" s="279"/>
      <c r="M390" s="280"/>
      <c r="N390" s="281"/>
      <c r="O390" s="281"/>
      <c r="P390" s="281"/>
      <c r="Q390" s="281"/>
      <c r="R390" s="281"/>
      <c r="S390" s="281"/>
      <c r="T390" s="282"/>
      <c r="U390" s="14"/>
      <c r="V390" s="14"/>
      <c r="W390" s="14"/>
      <c r="X390" s="14"/>
      <c r="Y390" s="14"/>
      <c r="Z390" s="14"/>
      <c r="AA390" s="14"/>
      <c r="AB390" s="14"/>
      <c r="AC390" s="14"/>
      <c r="AD390" s="14"/>
      <c r="AE390" s="14"/>
      <c r="AT390" s="283" t="s">
        <v>1584</v>
      </c>
      <c r="AU390" s="283" t="s">
        <v>81</v>
      </c>
      <c r="AV390" s="14" t="s">
        <v>81</v>
      </c>
      <c r="AW390" s="14" t="s">
        <v>30</v>
      </c>
      <c r="AX390" s="14" t="s">
        <v>73</v>
      </c>
      <c r="AY390" s="283" t="s">
        <v>241</v>
      </c>
    </row>
    <row r="391" s="14" customFormat="1">
      <c r="A391" s="14"/>
      <c r="B391" s="274"/>
      <c r="C391" s="275"/>
      <c r="D391" s="242" t="s">
        <v>1584</v>
      </c>
      <c r="E391" s="276" t="s">
        <v>1</v>
      </c>
      <c r="F391" s="277" t="s">
        <v>2318</v>
      </c>
      <c r="G391" s="275"/>
      <c r="H391" s="276" t="s">
        <v>1</v>
      </c>
      <c r="I391" s="278"/>
      <c r="J391" s="275"/>
      <c r="K391" s="275"/>
      <c r="L391" s="279"/>
      <c r="M391" s="280"/>
      <c r="N391" s="281"/>
      <c r="O391" s="281"/>
      <c r="P391" s="281"/>
      <c r="Q391" s="281"/>
      <c r="R391" s="281"/>
      <c r="S391" s="281"/>
      <c r="T391" s="282"/>
      <c r="U391" s="14"/>
      <c r="V391" s="14"/>
      <c r="W391" s="14"/>
      <c r="X391" s="14"/>
      <c r="Y391" s="14"/>
      <c r="Z391" s="14"/>
      <c r="AA391" s="14"/>
      <c r="AB391" s="14"/>
      <c r="AC391" s="14"/>
      <c r="AD391" s="14"/>
      <c r="AE391" s="14"/>
      <c r="AT391" s="283" t="s">
        <v>1584</v>
      </c>
      <c r="AU391" s="283" t="s">
        <v>81</v>
      </c>
      <c r="AV391" s="14" t="s">
        <v>81</v>
      </c>
      <c r="AW391" s="14" t="s">
        <v>30</v>
      </c>
      <c r="AX391" s="14" t="s">
        <v>73</v>
      </c>
      <c r="AY391" s="283" t="s">
        <v>241</v>
      </c>
    </row>
    <row r="392" s="13" customFormat="1">
      <c r="A392" s="13"/>
      <c r="B392" s="263"/>
      <c r="C392" s="264"/>
      <c r="D392" s="242" t="s">
        <v>1584</v>
      </c>
      <c r="E392" s="265" t="s">
        <v>1</v>
      </c>
      <c r="F392" s="266" t="s">
        <v>2298</v>
      </c>
      <c r="G392" s="264"/>
      <c r="H392" s="267">
        <v>893.03700000000003</v>
      </c>
      <c r="I392" s="268"/>
      <c r="J392" s="264"/>
      <c r="K392" s="264"/>
      <c r="L392" s="269"/>
      <c r="M392" s="270"/>
      <c r="N392" s="271"/>
      <c r="O392" s="271"/>
      <c r="P392" s="271"/>
      <c r="Q392" s="271"/>
      <c r="R392" s="271"/>
      <c r="S392" s="271"/>
      <c r="T392" s="272"/>
      <c r="U392" s="13"/>
      <c r="V392" s="13"/>
      <c r="W392" s="13"/>
      <c r="X392" s="13"/>
      <c r="Y392" s="13"/>
      <c r="Z392" s="13"/>
      <c r="AA392" s="13"/>
      <c r="AB392" s="13"/>
      <c r="AC392" s="13"/>
      <c r="AD392" s="13"/>
      <c r="AE392" s="13"/>
      <c r="AT392" s="273" t="s">
        <v>1584</v>
      </c>
      <c r="AU392" s="273" t="s">
        <v>81</v>
      </c>
      <c r="AV392" s="13" t="s">
        <v>83</v>
      </c>
      <c r="AW392" s="13" t="s">
        <v>30</v>
      </c>
      <c r="AX392" s="13" t="s">
        <v>73</v>
      </c>
      <c r="AY392" s="273" t="s">
        <v>241</v>
      </c>
    </row>
    <row r="393" s="14" customFormat="1">
      <c r="A393" s="14"/>
      <c r="B393" s="274"/>
      <c r="C393" s="275"/>
      <c r="D393" s="242" t="s">
        <v>1584</v>
      </c>
      <c r="E393" s="276" t="s">
        <v>1</v>
      </c>
      <c r="F393" s="277" t="s">
        <v>2319</v>
      </c>
      <c r="G393" s="275"/>
      <c r="H393" s="276" t="s">
        <v>1</v>
      </c>
      <c r="I393" s="278"/>
      <c r="J393" s="275"/>
      <c r="K393" s="275"/>
      <c r="L393" s="279"/>
      <c r="M393" s="280"/>
      <c r="N393" s="281"/>
      <c r="O393" s="281"/>
      <c r="P393" s="281"/>
      <c r="Q393" s="281"/>
      <c r="R393" s="281"/>
      <c r="S393" s="281"/>
      <c r="T393" s="282"/>
      <c r="U393" s="14"/>
      <c r="V393" s="14"/>
      <c r="W393" s="14"/>
      <c r="X393" s="14"/>
      <c r="Y393" s="14"/>
      <c r="Z393" s="14"/>
      <c r="AA393" s="14"/>
      <c r="AB393" s="14"/>
      <c r="AC393" s="14"/>
      <c r="AD393" s="14"/>
      <c r="AE393" s="14"/>
      <c r="AT393" s="283" t="s">
        <v>1584</v>
      </c>
      <c r="AU393" s="283" t="s">
        <v>81</v>
      </c>
      <c r="AV393" s="14" t="s">
        <v>81</v>
      </c>
      <c r="AW393" s="14" t="s">
        <v>30</v>
      </c>
      <c r="AX393" s="14" t="s">
        <v>73</v>
      </c>
      <c r="AY393" s="283" t="s">
        <v>241</v>
      </c>
    </row>
    <row r="394" s="13" customFormat="1">
      <c r="A394" s="13"/>
      <c r="B394" s="263"/>
      <c r="C394" s="264"/>
      <c r="D394" s="242" t="s">
        <v>1584</v>
      </c>
      <c r="E394" s="265" t="s">
        <v>1</v>
      </c>
      <c r="F394" s="266" t="s">
        <v>2300</v>
      </c>
      <c r="G394" s="264"/>
      <c r="H394" s="267">
        <v>30.411000000000001</v>
      </c>
      <c r="I394" s="268"/>
      <c r="J394" s="264"/>
      <c r="K394" s="264"/>
      <c r="L394" s="269"/>
      <c r="M394" s="270"/>
      <c r="N394" s="271"/>
      <c r="O394" s="271"/>
      <c r="P394" s="271"/>
      <c r="Q394" s="271"/>
      <c r="R394" s="271"/>
      <c r="S394" s="271"/>
      <c r="T394" s="272"/>
      <c r="U394" s="13"/>
      <c r="V394" s="13"/>
      <c r="W394" s="13"/>
      <c r="X394" s="13"/>
      <c r="Y394" s="13"/>
      <c r="Z394" s="13"/>
      <c r="AA394" s="13"/>
      <c r="AB394" s="13"/>
      <c r="AC394" s="13"/>
      <c r="AD394" s="13"/>
      <c r="AE394" s="13"/>
      <c r="AT394" s="273" t="s">
        <v>1584</v>
      </c>
      <c r="AU394" s="273" t="s">
        <v>81</v>
      </c>
      <c r="AV394" s="13" t="s">
        <v>83</v>
      </c>
      <c r="AW394" s="13" t="s">
        <v>30</v>
      </c>
      <c r="AX394" s="13" t="s">
        <v>73</v>
      </c>
      <c r="AY394" s="273" t="s">
        <v>241</v>
      </c>
    </row>
    <row r="395" s="15" customFormat="1">
      <c r="A395" s="15"/>
      <c r="B395" s="287"/>
      <c r="C395" s="288"/>
      <c r="D395" s="242" t="s">
        <v>1584</v>
      </c>
      <c r="E395" s="289" t="s">
        <v>1</v>
      </c>
      <c r="F395" s="290" t="s">
        <v>2061</v>
      </c>
      <c r="G395" s="288"/>
      <c r="H395" s="291">
        <v>923.44799999999998</v>
      </c>
      <c r="I395" s="292"/>
      <c r="J395" s="288"/>
      <c r="K395" s="288"/>
      <c r="L395" s="293"/>
      <c r="M395" s="294"/>
      <c r="N395" s="295"/>
      <c r="O395" s="295"/>
      <c r="P395" s="295"/>
      <c r="Q395" s="295"/>
      <c r="R395" s="295"/>
      <c r="S395" s="295"/>
      <c r="T395" s="296"/>
      <c r="U395" s="15"/>
      <c r="V395" s="15"/>
      <c r="W395" s="15"/>
      <c r="X395" s="15"/>
      <c r="Y395" s="15"/>
      <c r="Z395" s="15"/>
      <c r="AA395" s="15"/>
      <c r="AB395" s="15"/>
      <c r="AC395" s="15"/>
      <c r="AD395" s="15"/>
      <c r="AE395" s="15"/>
      <c r="AT395" s="297" t="s">
        <v>1584</v>
      </c>
      <c r="AU395" s="297" t="s">
        <v>81</v>
      </c>
      <c r="AV395" s="15" t="s">
        <v>247</v>
      </c>
      <c r="AW395" s="15" t="s">
        <v>30</v>
      </c>
      <c r="AX395" s="15" t="s">
        <v>81</v>
      </c>
      <c r="AY395" s="297" t="s">
        <v>241</v>
      </c>
    </row>
    <row r="396" s="2" customFormat="1" ht="33" customHeight="1">
      <c r="A396" s="39"/>
      <c r="B396" s="40"/>
      <c r="C396" s="228" t="s">
        <v>440</v>
      </c>
      <c r="D396" s="228" t="s">
        <v>243</v>
      </c>
      <c r="E396" s="229" t="s">
        <v>2320</v>
      </c>
      <c r="F396" s="230" t="s">
        <v>2321</v>
      </c>
      <c r="G396" s="231" t="s">
        <v>263</v>
      </c>
      <c r="H396" s="232">
        <v>6</v>
      </c>
      <c r="I396" s="233"/>
      <c r="J396" s="234">
        <f>ROUND(I396*H396,2)</f>
        <v>0</v>
      </c>
      <c r="K396" s="235"/>
      <c r="L396" s="45"/>
      <c r="M396" s="236" t="s">
        <v>1</v>
      </c>
      <c r="N396" s="237" t="s">
        <v>38</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1164</v>
      </c>
      <c r="AT396" s="240" t="s">
        <v>243</v>
      </c>
      <c r="AU396" s="240" t="s">
        <v>81</v>
      </c>
      <c r="AY396" s="18" t="s">
        <v>241</v>
      </c>
      <c r="BE396" s="241">
        <f>IF(N396="základní",J396,0)</f>
        <v>0</v>
      </c>
      <c r="BF396" s="241">
        <f>IF(N396="snížená",J396,0)</f>
        <v>0</v>
      </c>
      <c r="BG396" s="241">
        <f>IF(N396="zákl. přenesená",J396,0)</f>
        <v>0</v>
      </c>
      <c r="BH396" s="241">
        <f>IF(N396="sníž. přenesená",J396,0)</f>
        <v>0</v>
      </c>
      <c r="BI396" s="241">
        <f>IF(N396="nulová",J396,0)</f>
        <v>0</v>
      </c>
      <c r="BJ396" s="18" t="s">
        <v>81</v>
      </c>
      <c r="BK396" s="241">
        <f>ROUND(I396*H396,2)</f>
        <v>0</v>
      </c>
      <c r="BL396" s="18" t="s">
        <v>1164</v>
      </c>
      <c r="BM396" s="240" t="s">
        <v>2322</v>
      </c>
    </row>
    <row r="397" s="2" customFormat="1">
      <c r="A397" s="39"/>
      <c r="B397" s="40"/>
      <c r="C397" s="41"/>
      <c r="D397" s="242" t="s">
        <v>248</v>
      </c>
      <c r="E397" s="41"/>
      <c r="F397" s="243" t="s">
        <v>2323</v>
      </c>
      <c r="G397" s="41"/>
      <c r="H397" s="41"/>
      <c r="I397" s="244"/>
      <c r="J397" s="41"/>
      <c r="K397" s="41"/>
      <c r="L397" s="45"/>
      <c r="M397" s="245"/>
      <c r="N397" s="246"/>
      <c r="O397" s="92"/>
      <c r="P397" s="92"/>
      <c r="Q397" s="92"/>
      <c r="R397" s="92"/>
      <c r="S397" s="92"/>
      <c r="T397" s="93"/>
      <c r="U397" s="39"/>
      <c r="V397" s="39"/>
      <c r="W397" s="39"/>
      <c r="X397" s="39"/>
      <c r="Y397" s="39"/>
      <c r="Z397" s="39"/>
      <c r="AA397" s="39"/>
      <c r="AB397" s="39"/>
      <c r="AC397" s="39"/>
      <c r="AD397" s="39"/>
      <c r="AE397" s="39"/>
      <c r="AT397" s="18" t="s">
        <v>248</v>
      </c>
      <c r="AU397" s="18" t="s">
        <v>81</v>
      </c>
    </row>
    <row r="398" s="14" customFormat="1">
      <c r="A398" s="14"/>
      <c r="B398" s="274"/>
      <c r="C398" s="275"/>
      <c r="D398" s="242" t="s">
        <v>1584</v>
      </c>
      <c r="E398" s="276" t="s">
        <v>1</v>
      </c>
      <c r="F398" s="277" t="s">
        <v>2324</v>
      </c>
      <c r="G398" s="275"/>
      <c r="H398" s="276" t="s">
        <v>1</v>
      </c>
      <c r="I398" s="278"/>
      <c r="J398" s="275"/>
      <c r="K398" s="275"/>
      <c r="L398" s="279"/>
      <c r="M398" s="280"/>
      <c r="N398" s="281"/>
      <c r="O398" s="281"/>
      <c r="P398" s="281"/>
      <c r="Q398" s="281"/>
      <c r="R398" s="281"/>
      <c r="S398" s="281"/>
      <c r="T398" s="282"/>
      <c r="U398" s="14"/>
      <c r="V398" s="14"/>
      <c r="W398" s="14"/>
      <c r="X398" s="14"/>
      <c r="Y398" s="14"/>
      <c r="Z398" s="14"/>
      <c r="AA398" s="14"/>
      <c r="AB398" s="14"/>
      <c r="AC398" s="14"/>
      <c r="AD398" s="14"/>
      <c r="AE398" s="14"/>
      <c r="AT398" s="283" t="s">
        <v>1584</v>
      </c>
      <c r="AU398" s="283" t="s">
        <v>81</v>
      </c>
      <c r="AV398" s="14" t="s">
        <v>81</v>
      </c>
      <c r="AW398" s="14" t="s">
        <v>30</v>
      </c>
      <c r="AX398" s="14" t="s">
        <v>73</v>
      </c>
      <c r="AY398" s="283" t="s">
        <v>241</v>
      </c>
    </row>
    <row r="399" s="13" customFormat="1">
      <c r="A399" s="13"/>
      <c r="B399" s="263"/>
      <c r="C399" s="264"/>
      <c r="D399" s="242" t="s">
        <v>1584</v>
      </c>
      <c r="E399" s="265" t="s">
        <v>1</v>
      </c>
      <c r="F399" s="266" t="s">
        <v>254</v>
      </c>
      <c r="G399" s="264"/>
      <c r="H399" s="267">
        <v>6</v>
      </c>
      <c r="I399" s="268"/>
      <c r="J399" s="264"/>
      <c r="K399" s="264"/>
      <c r="L399" s="269"/>
      <c r="M399" s="270"/>
      <c r="N399" s="271"/>
      <c r="O399" s="271"/>
      <c r="P399" s="271"/>
      <c r="Q399" s="271"/>
      <c r="R399" s="271"/>
      <c r="S399" s="271"/>
      <c r="T399" s="272"/>
      <c r="U399" s="13"/>
      <c r="V399" s="13"/>
      <c r="W399" s="13"/>
      <c r="X399" s="13"/>
      <c r="Y399" s="13"/>
      <c r="Z399" s="13"/>
      <c r="AA399" s="13"/>
      <c r="AB399" s="13"/>
      <c r="AC399" s="13"/>
      <c r="AD399" s="13"/>
      <c r="AE399" s="13"/>
      <c r="AT399" s="273" t="s">
        <v>1584</v>
      </c>
      <c r="AU399" s="273" t="s">
        <v>81</v>
      </c>
      <c r="AV399" s="13" t="s">
        <v>83</v>
      </c>
      <c r="AW399" s="13" t="s">
        <v>30</v>
      </c>
      <c r="AX399" s="13" t="s">
        <v>81</v>
      </c>
      <c r="AY399" s="273" t="s">
        <v>241</v>
      </c>
    </row>
    <row r="400" s="2" customFormat="1" ht="24.15" customHeight="1">
      <c r="A400" s="39"/>
      <c r="B400" s="40"/>
      <c r="C400" s="228" t="s">
        <v>347</v>
      </c>
      <c r="D400" s="228" t="s">
        <v>243</v>
      </c>
      <c r="E400" s="229" t="s">
        <v>2325</v>
      </c>
      <c r="F400" s="230" t="s">
        <v>2326</v>
      </c>
      <c r="G400" s="231" t="s">
        <v>263</v>
      </c>
      <c r="H400" s="232">
        <v>4</v>
      </c>
      <c r="I400" s="233"/>
      <c r="J400" s="234">
        <f>ROUND(I400*H400,2)</f>
        <v>0</v>
      </c>
      <c r="K400" s="235"/>
      <c r="L400" s="45"/>
      <c r="M400" s="236" t="s">
        <v>1</v>
      </c>
      <c r="N400" s="237" t="s">
        <v>38</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247</v>
      </c>
      <c r="AT400" s="240" t="s">
        <v>243</v>
      </c>
      <c r="AU400" s="240" t="s">
        <v>81</v>
      </c>
      <c r="AY400" s="18" t="s">
        <v>241</v>
      </c>
      <c r="BE400" s="241">
        <f>IF(N400="základní",J400,0)</f>
        <v>0</v>
      </c>
      <c r="BF400" s="241">
        <f>IF(N400="snížená",J400,0)</f>
        <v>0</v>
      </c>
      <c r="BG400" s="241">
        <f>IF(N400="zákl. přenesená",J400,0)</f>
        <v>0</v>
      </c>
      <c r="BH400" s="241">
        <f>IF(N400="sníž. přenesená",J400,0)</f>
        <v>0</v>
      </c>
      <c r="BI400" s="241">
        <f>IF(N400="nulová",J400,0)</f>
        <v>0</v>
      </c>
      <c r="BJ400" s="18" t="s">
        <v>81</v>
      </c>
      <c r="BK400" s="241">
        <f>ROUND(I400*H400,2)</f>
        <v>0</v>
      </c>
      <c r="BL400" s="18" t="s">
        <v>247</v>
      </c>
      <c r="BM400" s="240" t="s">
        <v>2327</v>
      </c>
    </row>
    <row r="401" s="2" customFormat="1">
      <c r="A401" s="39"/>
      <c r="B401" s="40"/>
      <c r="C401" s="41"/>
      <c r="D401" s="242" t="s">
        <v>248</v>
      </c>
      <c r="E401" s="41"/>
      <c r="F401" s="243" t="s">
        <v>2328</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248</v>
      </c>
      <c r="AU401" s="18" t="s">
        <v>81</v>
      </c>
    </row>
    <row r="402" s="14" customFormat="1">
      <c r="A402" s="14"/>
      <c r="B402" s="274"/>
      <c r="C402" s="275"/>
      <c r="D402" s="242" t="s">
        <v>1584</v>
      </c>
      <c r="E402" s="276" t="s">
        <v>1</v>
      </c>
      <c r="F402" s="277" t="s">
        <v>2329</v>
      </c>
      <c r="G402" s="275"/>
      <c r="H402" s="276" t="s">
        <v>1</v>
      </c>
      <c r="I402" s="278"/>
      <c r="J402" s="275"/>
      <c r="K402" s="275"/>
      <c r="L402" s="279"/>
      <c r="M402" s="280"/>
      <c r="N402" s="281"/>
      <c r="O402" s="281"/>
      <c r="P402" s="281"/>
      <c r="Q402" s="281"/>
      <c r="R402" s="281"/>
      <c r="S402" s="281"/>
      <c r="T402" s="282"/>
      <c r="U402" s="14"/>
      <c r="V402" s="14"/>
      <c r="W402" s="14"/>
      <c r="X402" s="14"/>
      <c r="Y402" s="14"/>
      <c r="Z402" s="14"/>
      <c r="AA402" s="14"/>
      <c r="AB402" s="14"/>
      <c r="AC402" s="14"/>
      <c r="AD402" s="14"/>
      <c r="AE402" s="14"/>
      <c r="AT402" s="283" t="s">
        <v>1584</v>
      </c>
      <c r="AU402" s="283" t="s">
        <v>81</v>
      </c>
      <c r="AV402" s="14" t="s">
        <v>81</v>
      </c>
      <c r="AW402" s="14" t="s">
        <v>30</v>
      </c>
      <c r="AX402" s="14" t="s">
        <v>73</v>
      </c>
      <c r="AY402" s="283" t="s">
        <v>241</v>
      </c>
    </row>
    <row r="403" s="13" customFormat="1">
      <c r="A403" s="13"/>
      <c r="B403" s="263"/>
      <c r="C403" s="264"/>
      <c r="D403" s="242" t="s">
        <v>1584</v>
      </c>
      <c r="E403" s="265" t="s">
        <v>1</v>
      </c>
      <c r="F403" s="266" t="s">
        <v>81</v>
      </c>
      <c r="G403" s="264"/>
      <c r="H403" s="267">
        <v>1</v>
      </c>
      <c r="I403" s="268"/>
      <c r="J403" s="264"/>
      <c r="K403" s="264"/>
      <c r="L403" s="269"/>
      <c r="M403" s="270"/>
      <c r="N403" s="271"/>
      <c r="O403" s="271"/>
      <c r="P403" s="271"/>
      <c r="Q403" s="271"/>
      <c r="R403" s="271"/>
      <c r="S403" s="271"/>
      <c r="T403" s="272"/>
      <c r="U403" s="13"/>
      <c r="V403" s="13"/>
      <c r="W403" s="13"/>
      <c r="X403" s="13"/>
      <c r="Y403" s="13"/>
      <c r="Z403" s="13"/>
      <c r="AA403" s="13"/>
      <c r="AB403" s="13"/>
      <c r="AC403" s="13"/>
      <c r="AD403" s="13"/>
      <c r="AE403" s="13"/>
      <c r="AT403" s="273" t="s">
        <v>1584</v>
      </c>
      <c r="AU403" s="273" t="s">
        <v>81</v>
      </c>
      <c r="AV403" s="13" t="s">
        <v>83</v>
      </c>
      <c r="AW403" s="13" t="s">
        <v>30</v>
      </c>
      <c r="AX403" s="13" t="s">
        <v>73</v>
      </c>
      <c r="AY403" s="273" t="s">
        <v>241</v>
      </c>
    </row>
    <row r="404" s="14" customFormat="1">
      <c r="A404" s="14"/>
      <c r="B404" s="274"/>
      <c r="C404" s="275"/>
      <c r="D404" s="242" t="s">
        <v>1584</v>
      </c>
      <c r="E404" s="276" t="s">
        <v>1</v>
      </c>
      <c r="F404" s="277" t="s">
        <v>2330</v>
      </c>
      <c r="G404" s="275"/>
      <c r="H404" s="276" t="s">
        <v>1</v>
      </c>
      <c r="I404" s="278"/>
      <c r="J404" s="275"/>
      <c r="K404" s="275"/>
      <c r="L404" s="279"/>
      <c r="M404" s="280"/>
      <c r="N404" s="281"/>
      <c r="O404" s="281"/>
      <c r="P404" s="281"/>
      <c r="Q404" s="281"/>
      <c r="R404" s="281"/>
      <c r="S404" s="281"/>
      <c r="T404" s="282"/>
      <c r="U404" s="14"/>
      <c r="V404" s="14"/>
      <c r="W404" s="14"/>
      <c r="X404" s="14"/>
      <c r="Y404" s="14"/>
      <c r="Z404" s="14"/>
      <c r="AA404" s="14"/>
      <c r="AB404" s="14"/>
      <c r="AC404" s="14"/>
      <c r="AD404" s="14"/>
      <c r="AE404" s="14"/>
      <c r="AT404" s="283" t="s">
        <v>1584</v>
      </c>
      <c r="AU404" s="283" t="s">
        <v>81</v>
      </c>
      <c r="AV404" s="14" t="s">
        <v>81</v>
      </c>
      <c r="AW404" s="14" t="s">
        <v>30</v>
      </c>
      <c r="AX404" s="14" t="s">
        <v>73</v>
      </c>
      <c r="AY404" s="283" t="s">
        <v>241</v>
      </c>
    </row>
    <row r="405" s="13" customFormat="1">
      <c r="A405" s="13"/>
      <c r="B405" s="263"/>
      <c r="C405" s="264"/>
      <c r="D405" s="242" t="s">
        <v>1584</v>
      </c>
      <c r="E405" s="265" t="s">
        <v>1</v>
      </c>
      <c r="F405" s="266" t="s">
        <v>81</v>
      </c>
      <c r="G405" s="264"/>
      <c r="H405" s="267">
        <v>1</v>
      </c>
      <c r="I405" s="268"/>
      <c r="J405" s="264"/>
      <c r="K405" s="264"/>
      <c r="L405" s="269"/>
      <c r="M405" s="270"/>
      <c r="N405" s="271"/>
      <c r="O405" s="271"/>
      <c r="P405" s="271"/>
      <c r="Q405" s="271"/>
      <c r="R405" s="271"/>
      <c r="S405" s="271"/>
      <c r="T405" s="272"/>
      <c r="U405" s="13"/>
      <c r="V405" s="13"/>
      <c r="W405" s="13"/>
      <c r="X405" s="13"/>
      <c r="Y405" s="13"/>
      <c r="Z405" s="13"/>
      <c r="AA405" s="13"/>
      <c r="AB405" s="13"/>
      <c r="AC405" s="13"/>
      <c r="AD405" s="13"/>
      <c r="AE405" s="13"/>
      <c r="AT405" s="273" t="s">
        <v>1584</v>
      </c>
      <c r="AU405" s="273" t="s">
        <v>81</v>
      </c>
      <c r="AV405" s="13" t="s">
        <v>83</v>
      </c>
      <c r="AW405" s="13" t="s">
        <v>30</v>
      </c>
      <c r="AX405" s="13" t="s">
        <v>73</v>
      </c>
      <c r="AY405" s="273" t="s">
        <v>241</v>
      </c>
    </row>
    <row r="406" s="14" customFormat="1">
      <c r="A406" s="14"/>
      <c r="B406" s="274"/>
      <c r="C406" s="275"/>
      <c r="D406" s="242" t="s">
        <v>1584</v>
      </c>
      <c r="E406" s="276" t="s">
        <v>1</v>
      </c>
      <c r="F406" s="277" t="s">
        <v>2331</v>
      </c>
      <c r="G406" s="275"/>
      <c r="H406" s="276" t="s">
        <v>1</v>
      </c>
      <c r="I406" s="278"/>
      <c r="J406" s="275"/>
      <c r="K406" s="275"/>
      <c r="L406" s="279"/>
      <c r="M406" s="280"/>
      <c r="N406" s="281"/>
      <c r="O406" s="281"/>
      <c r="P406" s="281"/>
      <c r="Q406" s="281"/>
      <c r="R406" s="281"/>
      <c r="S406" s="281"/>
      <c r="T406" s="282"/>
      <c r="U406" s="14"/>
      <c r="V406" s="14"/>
      <c r="W406" s="14"/>
      <c r="X406" s="14"/>
      <c r="Y406" s="14"/>
      <c r="Z406" s="14"/>
      <c r="AA406" s="14"/>
      <c r="AB406" s="14"/>
      <c r="AC406" s="14"/>
      <c r="AD406" s="14"/>
      <c r="AE406" s="14"/>
      <c r="AT406" s="283" t="s">
        <v>1584</v>
      </c>
      <c r="AU406" s="283" t="s">
        <v>81</v>
      </c>
      <c r="AV406" s="14" t="s">
        <v>81</v>
      </c>
      <c r="AW406" s="14" t="s">
        <v>30</v>
      </c>
      <c r="AX406" s="14" t="s">
        <v>73</v>
      </c>
      <c r="AY406" s="283" t="s">
        <v>241</v>
      </c>
    </row>
    <row r="407" s="13" customFormat="1">
      <c r="A407" s="13"/>
      <c r="B407" s="263"/>
      <c r="C407" s="264"/>
      <c r="D407" s="242" t="s">
        <v>1584</v>
      </c>
      <c r="E407" s="265" t="s">
        <v>1</v>
      </c>
      <c r="F407" s="266" t="s">
        <v>81</v>
      </c>
      <c r="G407" s="264"/>
      <c r="H407" s="267">
        <v>1</v>
      </c>
      <c r="I407" s="268"/>
      <c r="J407" s="264"/>
      <c r="K407" s="264"/>
      <c r="L407" s="269"/>
      <c r="M407" s="270"/>
      <c r="N407" s="271"/>
      <c r="O407" s="271"/>
      <c r="P407" s="271"/>
      <c r="Q407" s="271"/>
      <c r="R407" s="271"/>
      <c r="S407" s="271"/>
      <c r="T407" s="272"/>
      <c r="U407" s="13"/>
      <c r="V407" s="13"/>
      <c r="W407" s="13"/>
      <c r="X407" s="13"/>
      <c r="Y407" s="13"/>
      <c r="Z407" s="13"/>
      <c r="AA407" s="13"/>
      <c r="AB407" s="13"/>
      <c r="AC407" s="13"/>
      <c r="AD407" s="13"/>
      <c r="AE407" s="13"/>
      <c r="AT407" s="273" t="s">
        <v>1584</v>
      </c>
      <c r="AU407" s="273" t="s">
        <v>81</v>
      </c>
      <c r="AV407" s="13" t="s">
        <v>83</v>
      </c>
      <c r="AW407" s="13" t="s">
        <v>30</v>
      </c>
      <c r="AX407" s="13" t="s">
        <v>73</v>
      </c>
      <c r="AY407" s="273" t="s">
        <v>241</v>
      </c>
    </row>
    <row r="408" s="14" customFormat="1">
      <c r="A408" s="14"/>
      <c r="B408" s="274"/>
      <c r="C408" s="275"/>
      <c r="D408" s="242" t="s">
        <v>1584</v>
      </c>
      <c r="E408" s="276" t="s">
        <v>1</v>
      </c>
      <c r="F408" s="277" t="s">
        <v>2332</v>
      </c>
      <c r="G408" s="275"/>
      <c r="H408" s="276" t="s">
        <v>1</v>
      </c>
      <c r="I408" s="278"/>
      <c r="J408" s="275"/>
      <c r="K408" s="275"/>
      <c r="L408" s="279"/>
      <c r="M408" s="280"/>
      <c r="N408" s="281"/>
      <c r="O408" s="281"/>
      <c r="P408" s="281"/>
      <c r="Q408" s="281"/>
      <c r="R408" s="281"/>
      <c r="S408" s="281"/>
      <c r="T408" s="282"/>
      <c r="U408" s="14"/>
      <c r="V408" s="14"/>
      <c r="W408" s="14"/>
      <c r="X408" s="14"/>
      <c r="Y408" s="14"/>
      <c r="Z408" s="14"/>
      <c r="AA408" s="14"/>
      <c r="AB408" s="14"/>
      <c r="AC408" s="14"/>
      <c r="AD408" s="14"/>
      <c r="AE408" s="14"/>
      <c r="AT408" s="283" t="s">
        <v>1584</v>
      </c>
      <c r="AU408" s="283" t="s">
        <v>81</v>
      </c>
      <c r="AV408" s="14" t="s">
        <v>81</v>
      </c>
      <c r="AW408" s="14" t="s">
        <v>30</v>
      </c>
      <c r="AX408" s="14" t="s">
        <v>73</v>
      </c>
      <c r="AY408" s="283" t="s">
        <v>241</v>
      </c>
    </row>
    <row r="409" s="13" customFormat="1">
      <c r="A409" s="13"/>
      <c r="B409" s="263"/>
      <c r="C409" s="264"/>
      <c r="D409" s="242" t="s">
        <v>1584</v>
      </c>
      <c r="E409" s="265" t="s">
        <v>1</v>
      </c>
      <c r="F409" s="266" t="s">
        <v>81</v>
      </c>
      <c r="G409" s="264"/>
      <c r="H409" s="267">
        <v>1</v>
      </c>
      <c r="I409" s="268"/>
      <c r="J409" s="264"/>
      <c r="K409" s="264"/>
      <c r="L409" s="269"/>
      <c r="M409" s="270"/>
      <c r="N409" s="271"/>
      <c r="O409" s="271"/>
      <c r="P409" s="271"/>
      <c r="Q409" s="271"/>
      <c r="R409" s="271"/>
      <c r="S409" s="271"/>
      <c r="T409" s="272"/>
      <c r="U409" s="13"/>
      <c r="V409" s="13"/>
      <c r="W409" s="13"/>
      <c r="X409" s="13"/>
      <c r="Y409" s="13"/>
      <c r="Z409" s="13"/>
      <c r="AA409" s="13"/>
      <c r="AB409" s="13"/>
      <c r="AC409" s="13"/>
      <c r="AD409" s="13"/>
      <c r="AE409" s="13"/>
      <c r="AT409" s="273" t="s">
        <v>1584</v>
      </c>
      <c r="AU409" s="273" t="s">
        <v>81</v>
      </c>
      <c r="AV409" s="13" t="s">
        <v>83</v>
      </c>
      <c r="AW409" s="13" t="s">
        <v>30</v>
      </c>
      <c r="AX409" s="13" t="s">
        <v>73</v>
      </c>
      <c r="AY409" s="273" t="s">
        <v>241</v>
      </c>
    </row>
    <row r="410" s="15" customFormat="1">
      <c r="A410" s="15"/>
      <c r="B410" s="287"/>
      <c r="C410" s="288"/>
      <c r="D410" s="242" t="s">
        <v>1584</v>
      </c>
      <c r="E410" s="289" t="s">
        <v>1</v>
      </c>
      <c r="F410" s="290" t="s">
        <v>2061</v>
      </c>
      <c r="G410" s="288"/>
      <c r="H410" s="291">
        <v>4</v>
      </c>
      <c r="I410" s="292"/>
      <c r="J410" s="288"/>
      <c r="K410" s="288"/>
      <c r="L410" s="293"/>
      <c r="M410" s="294"/>
      <c r="N410" s="295"/>
      <c r="O410" s="295"/>
      <c r="P410" s="295"/>
      <c r="Q410" s="295"/>
      <c r="R410" s="295"/>
      <c r="S410" s="295"/>
      <c r="T410" s="296"/>
      <c r="U410" s="15"/>
      <c r="V410" s="15"/>
      <c r="W410" s="15"/>
      <c r="X410" s="15"/>
      <c r="Y410" s="15"/>
      <c r="Z410" s="15"/>
      <c r="AA410" s="15"/>
      <c r="AB410" s="15"/>
      <c r="AC410" s="15"/>
      <c r="AD410" s="15"/>
      <c r="AE410" s="15"/>
      <c r="AT410" s="297" t="s">
        <v>1584</v>
      </c>
      <c r="AU410" s="297" t="s">
        <v>81</v>
      </c>
      <c r="AV410" s="15" t="s">
        <v>247</v>
      </c>
      <c r="AW410" s="15" t="s">
        <v>30</v>
      </c>
      <c r="AX410" s="15" t="s">
        <v>81</v>
      </c>
      <c r="AY410" s="297" t="s">
        <v>241</v>
      </c>
    </row>
    <row r="411" s="2" customFormat="1" ht="21.75" customHeight="1">
      <c r="A411" s="39"/>
      <c r="B411" s="40"/>
      <c r="C411" s="228" t="s">
        <v>447</v>
      </c>
      <c r="D411" s="228" t="s">
        <v>243</v>
      </c>
      <c r="E411" s="229" t="s">
        <v>2333</v>
      </c>
      <c r="F411" s="230" t="s">
        <v>2334</v>
      </c>
      <c r="G411" s="231" t="s">
        <v>563</v>
      </c>
      <c r="H411" s="232">
        <v>4228.1999999999998</v>
      </c>
      <c r="I411" s="233"/>
      <c r="J411" s="234">
        <f>ROUND(I411*H411,2)</f>
        <v>0</v>
      </c>
      <c r="K411" s="235"/>
      <c r="L411" s="45"/>
      <c r="M411" s="236" t="s">
        <v>1</v>
      </c>
      <c r="N411" s="237" t="s">
        <v>38</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1164</v>
      </c>
      <c r="AT411" s="240" t="s">
        <v>243</v>
      </c>
      <c r="AU411" s="240" t="s">
        <v>81</v>
      </c>
      <c r="AY411" s="18" t="s">
        <v>241</v>
      </c>
      <c r="BE411" s="241">
        <f>IF(N411="základní",J411,0)</f>
        <v>0</v>
      </c>
      <c r="BF411" s="241">
        <f>IF(N411="snížená",J411,0)</f>
        <v>0</v>
      </c>
      <c r="BG411" s="241">
        <f>IF(N411="zákl. přenesená",J411,0)</f>
        <v>0</v>
      </c>
      <c r="BH411" s="241">
        <f>IF(N411="sníž. přenesená",J411,0)</f>
        <v>0</v>
      </c>
      <c r="BI411" s="241">
        <f>IF(N411="nulová",J411,0)</f>
        <v>0</v>
      </c>
      <c r="BJ411" s="18" t="s">
        <v>81</v>
      </c>
      <c r="BK411" s="241">
        <f>ROUND(I411*H411,2)</f>
        <v>0</v>
      </c>
      <c r="BL411" s="18" t="s">
        <v>1164</v>
      </c>
      <c r="BM411" s="240" t="s">
        <v>2335</v>
      </c>
    </row>
    <row r="412" s="2" customFormat="1">
      <c r="A412" s="39"/>
      <c r="B412" s="40"/>
      <c r="C412" s="41"/>
      <c r="D412" s="242" t="s">
        <v>248</v>
      </c>
      <c r="E412" s="41"/>
      <c r="F412" s="243" t="s">
        <v>2336</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248</v>
      </c>
      <c r="AU412" s="18" t="s">
        <v>81</v>
      </c>
    </row>
    <row r="413" s="14" customFormat="1">
      <c r="A413" s="14"/>
      <c r="B413" s="274"/>
      <c r="C413" s="275"/>
      <c r="D413" s="242" t="s">
        <v>1584</v>
      </c>
      <c r="E413" s="276" t="s">
        <v>1</v>
      </c>
      <c r="F413" s="277" t="s">
        <v>1806</v>
      </c>
      <c r="G413" s="275"/>
      <c r="H413" s="276" t="s">
        <v>1</v>
      </c>
      <c r="I413" s="278"/>
      <c r="J413" s="275"/>
      <c r="K413" s="275"/>
      <c r="L413" s="279"/>
      <c r="M413" s="280"/>
      <c r="N413" s="281"/>
      <c r="O413" s="281"/>
      <c r="P413" s="281"/>
      <c r="Q413" s="281"/>
      <c r="R413" s="281"/>
      <c r="S413" s="281"/>
      <c r="T413" s="282"/>
      <c r="U413" s="14"/>
      <c r="V413" s="14"/>
      <c r="W413" s="14"/>
      <c r="X413" s="14"/>
      <c r="Y413" s="14"/>
      <c r="Z413" s="14"/>
      <c r="AA413" s="14"/>
      <c r="AB413" s="14"/>
      <c r="AC413" s="14"/>
      <c r="AD413" s="14"/>
      <c r="AE413" s="14"/>
      <c r="AT413" s="283" t="s">
        <v>1584</v>
      </c>
      <c r="AU413" s="283" t="s">
        <v>81</v>
      </c>
      <c r="AV413" s="14" t="s">
        <v>81</v>
      </c>
      <c r="AW413" s="14" t="s">
        <v>30</v>
      </c>
      <c r="AX413" s="14" t="s">
        <v>73</v>
      </c>
      <c r="AY413" s="283" t="s">
        <v>241</v>
      </c>
    </row>
    <row r="414" s="14" customFormat="1">
      <c r="A414" s="14"/>
      <c r="B414" s="274"/>
      <c r="C414" s="275"/>
      <c r="D414" s="242" t="s">
        <v>1584</v>
      </c>
      <c r="E414" s="276" t="s">
        <v>1</v>
      </c>
      <c r="F414" s="277" t="s">
        <v>2337</v>
      </c>
      <c r="G414" s="275"/>
      <c r="H414" s="276" t="s">
        <v>1</v>
      </c>
      <c r="I414" s="278"/>
      <c r="J414" s="275"/>
      <c r="K414" s="275"/>
      <c r="L414" s="279"/>
      <c r="M414" s="280"/>
      <c r="N414" s="281"/>
      <c r="O414" s="281"/>
      <c r="P414" s="281"/>
      <c r="Q414" s="281"/>
      <c r="R414" s="281"/>
      <c r="S414" s="281"/>
      <c r="T414" s="282"/>
      <c r="U414" s="14"/>
      <c r="V414" s="14"/>
      <c r="W414" s="14"/>
      <c r="X414" s="14"/>
      <c r="Y414" s="14"/>
      <c r="Z414" s="14"/>
      <c r="AA414" s="14"/>
      <c r="AB414" s="14"/>
      <c r="AC414" s="14"/>
      <c r="AD414" s="14"/>
      <c r="AE414" s="14"/>
      <c r="AT414" s="283" t="s">
        <v>1584</v>
      </c>
      <c r="AU414" s="283" t="s">
        <v>81</v>
      </c>
      <c r="AV414" s="14" t="s">
        <v>81</v>
      </c>
      <c r="AW414" s="14" t="s">
        <v>30</v>
      </c>
      <c r="AX414" s="14" t="s">
        <v>73</v>
      </c>
      <c r="AY414" s="283" t="s">
        <v>241</v>
      </c>
    </row>
    <row r="415" s="13" customFormat="1">
      <c r="A415" s="13"/>
      <c r="B415" s="263"/>
      <c r="C415" s="264"/>
      <c r="D415" s="242" t="s">
        <v>1584</v>
      </c>
      <c r="E415" s="265" t="s">
        <v>1</v>
      </c>
      <c r="F415" s="266" t="s">
        <v>2338</v>
      </c>
      <c r="G415" s="264"/>
      <c r="H415" s="267">
        <v>4228.1999999999998</v>
      </c>
      <c r="I415" s="268"/>
      <c r="J415" s="264"/>
      <c r="K415" s="264"/>
      <c r="L415" s="269"/>
      <c r="M415" s="270"/>
      <c r="N415" s="271"/>
      <c r="O415" s="271"/>
      <c r="P415" s="271"/>
      <c r="Q415" s="271"/>
      <c r="R415" s="271"/>
      <c r="S415" s="271"/>
      <c r="T415" s="272"/>
      <c r="U415" s="13"/>
      <c r="V415" s="13"/>
      <c r="W415" s="13"/>
      <c r="X415" s="13"/>
      <c r="Y415" s="13"/>
      <c r="Z415" s="13"/>
      <c r="AA415" s="13"/>
      <c r="AB415" s="13"/>
      <c r="AC415" s="13"/>
      <c r="AD415" s="13"/>
      <c r="AE415" s="13"/>
      <c r="AT415" s="273" t="s">
        <v>1584</v>
      </c>
      <c r="AU415" s="273" t="s">
        <v>81</v>
      </c>
      <c r="AV415" s="13" t="s">
        <v>83</v>
      </c>
      <c r="AW415" s="13" t="s">
        <v>30</v>
      </c>
      <c r="AX415" s="13" t="s">
        <v>81</v>
      </c>
      <c r="AY415" s="273" t="s">
        <v>241</v>
      </c>
    </row>
    <row r="416" s="2" customFormat="1" ht="24.15" customHeight="1">
      <c r="A416" s="39"/>
      <c r="B416" s="40"/>
      <c r="C416" s="228" t="s">
        <v>350</v>
      </c>
      <c r="D416" s="228" t="s">
        <v>243</v>
      </c>
      <c r="E416" s="229" t="s">
        <v>2339</v>
      </c>
      <c r="F416" s="230" t="s">
        <v>2340</v>
      </c>
      <c r="G416" s="231" t="s">
        <v>563</v>
      </c>
      <c r="H416" s="232">
        <v>1996.299</v>
      </c>
      <c r="I416" s="233"/>
      <c r="J416" s="234">
        <f>ROUND(I416*H416,2)</f>
        <v>0</v>
      </c>
      <c r="K416" s="235"/>
      <c r="L416" s="45"/>
      <c r="M416" s="236" t="s">
        <v>1</v>
      </c>
      <c r="N416" s="237" t="s">
        <v>38</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1164</v>
      </c>
      <c r="AT416" s="240" t="s">
        <v>243</v>
      </c>
      <c r="AU416" s="240" t="s">
        <v>81</v>
      </c>
      <c r="AY416" s="18" t="s">
        <v>241</v>
      </c>
      <c r="BE416" s="241">
        <f>IF(N416="základní",J416,0)</f>
        <v>0</v>
      </c>
      <c r="BF416" s="241">
        <f>IF(N416="snížená",J416,0)</f>
        <v>0</v>
      </c>
      <c r="BG416" s="241">
        <f>IF(N416="zákl. přenesená",J416,0)</f>
        <v>0</v>
      </c>
      <c r="BH416" s="241">
        <f>IF(N416="sníž. přenesená",J416,0)</f>
        <v>0</v>
      </c>
      <c r="BI416" s="241">
        <f>IF(N416="nulová",J416,0)</f>
        <v>0</v>
      </c>
      <c r="BJ416" s="18" t="s">
        <v>81</v>
      </c>
      <c r="BK416" s="241">
        <f>ROUND(I416*H416,2)</f>
        <v>0</v>
      </c>
      <c r="BL416" s="18" t="s">
        <v>1164</v>
      </c>
      <c r="BM416" s="240" t="s">
        <v>2341</v>
      </c>
    </row>
    <row r="417" s="2" customFormat="1">
      <c r="A417" s="39"/>
      <c r="B417" s="40"/>
      <c r="C417" s="41"/>
      <c r="D417" s="242" t="s">
        <v>248</v>
      </c>
      <c r="E417" s="41"/>
      <c r="F417" s="243" t="s">
        <v>2342</v>
      </c>
      <c r="G417" s="41"/>
      <c r="H417" s="41"/>
      <c r="I417" s="244"/>
      <c r="J417" s="41"/>
      <c r="K417" s="41"/>
      <c r="L417" s="45"/>
      <c r="M417" s="245"/>
      <c r="N417" s="246"/>
      <c r="O417" s="92"/>
      <c r="P417" s="92"/>
      <c r="Q417" s="92"/>
      <c r="R417" s="92"/>
      <c r="S417" s="92"/>
      <c r="T417" s="93"/>
      <c r="U417" s="39"/>
      <c r="V417" s="39"/>
      <c r="W417" s="39"/>
      <c r="X417" s="39"/>
      <c r="Y417" s="39"/>
      <c r="Z417" s="39"/>
      <c r="AA417" s="39"/>
      <c r="AB417" s="39"/>
      <c r="AC417" s="39"/>
      <c r="AD417" s="39"/>
      <c r="AE417" s="39"/>
      <c r="AT417" s="18" t="s">
        <v>248</v>
      </c>
      <c r="AU417" s="18" t="s">
        <v>81</v>
      </c>
    </row>
    <row r="418" s="14" customFormat="1">
      <c r="A418" s="14"/>
      <c r="B418" s="274"/>
      <c r="C418" s="275"/>
      <c r="D418" s="242" t="s">
        <v>1584</v>
      </c>
      <c r="E418" s="276" t="s">
        <v>1</v>
      </c>
      <c r="F418" s="277" t="s">
        <v>1806</v>
      </c>
      <c r="G418" s="275"/>
      <c r="H418" s="276" t="s">
        <v>1</v>
      </c>
      <c r="I418" s="278"/>
      <c r="J418" s="275"/>
      <c r="K418" s="275"/>
      <c r="L418" s="279"/>
      <c r="M418" s="280"/>
      <c r="N418" s="281"/>
      <c r="O418" s="281"/>
      <c r="P418" s="281"/>
      <c r="Q418" s="281"/>
      <c r="R418" s="281"/>
      <c r="S418" s="281"/>
      <c r="T418" s="282"/>
      <c r="U418" s="14"/>
      <c r="V418" s="14"/>
      <c r="W418" s="14"/>
      <c r="X418" s="14"/>
      <c r="Y418" s="14"/>
      <c r="Z418" s="14"/>
      <c r="AA418" s="14"/>
      <c r="AB418" s="14"/>
      <c r="AC418" s="14"/>
      <c r="AD418" s="14"/>
      <c r="AE418" s="14"/>
      <c r="AT418" s="283" t="s">
        <v>1584</v>
      </c>
      <c r="AU418" s="283" t="s">
        <v>81</v>
      </c>
      <c r="AV418" s="14" t="s">
        <v>81</v>
      </c>
      <c r="AW418" s="14" t="s">
        <v>30</v>
      </c>
      <c r="AX418" s="14" t="s">
        <v>73</v>
      </c>
      <c r="AY418" s="283" t="s">
        <v>241</v>
      </c>
    </row>
    <row r="419" s="14" customFormat="1">
      <c r="A419" s="14"/>
      <c r="B419" s="274"/>
      <c r="C419" s="275"/>
      <c r="D419" s="242" t="s">
        <v>1584</v>
      </c>
      <c r="E419" s="276" t="s">
        <v>1</v>
      </c>
      <c r="F419" s="277" t="s">
        <v>2343</v>
      </c>
      <c r="G419" s="275"/>
      <c r="H419" s="276" t="s">
        <v>1</v>
      </c>
      <c r="I419" s="278"/>
      <c r="J419" s="275"/>
      <c r="K419" s="275"/>
      <c r="L419" s="279"/>
      <c r="M419" s="280"/>
      <c r="N419" s="281"/>
      <c r="O419" s="281"/>
      <c r="P419" s="281"/>
      <c r="Q419" s="281"/>
      <c r="R419" s="281"/>
      <c r="S419" s="281"/>
      <c r="T419" s="282"/>
      <c r="U419" s="14"/>
      <c r="V419" s="14"/>
      <c r="W419" s="14"/>
      <c r="X419" s="14"/>
      <c r="Y419" s="14"/>
      <c r="Z419" s="14"/>
      <c r="AA419" s="14"/>
      <c r="AB419" s="14"/>
      <c r="AC419" s="14"/>
      <c r="AD419" s="14"/>
      <c r="AE419" s="14"/>
      <c r="AT419" s="283" t="s">
        <v>1584</v>
      </c>
      <c r="AU419" s="283" t="s">
        <v>81</v>
      </c>
      <c r="AV419" s="14" t="s">
        <v>81</v>
      </c>
      <c r="AW419" s="14" t="s">
        <v>30</v>
      </c>
      <c r="AX419" s="14" t="s">
        <v>73</v>
      </c>
      <c r="AY419" s="283" t="s">
        <v>241</v>
      </c>
    </row>
    <row r="420" s="13" customFormat="1">
      <c r="A420" s="13"/>
      <c r="B420" s="263"/>
      <c r="C420" s="264"/>
      <c r="D420" s="242" t="s">
        <v>1584</v>
      </c>
      <c r="E420" s="265" t="s">
        <v>1</v>
      </c>
      <c r="F420" s="266" t="s">
        <v>2258</v>
      </c>
      <c r="G420" s="264"/>
      <c r="H420" s="267">
        <v>217.977</v>
      </c>
      <c r="I420" s="268"/>
      <c r="J420" s="264"/>
      <c r="K420" s="264"/>
      <c r="L420" s="269"/>
      <c r="M420" s="270"/>
      <c r="N420" s="271"/>
      <c r="O420" s="271"/>
      <c r="P420" s="271"/>
      <c r="Q420" s="271"/>
      <c r="R420" s="271"/>
      <c r="S420" s="271"/>
      <c r="T420" s="272"/>
      <c r="U420" s="13"/>
      <c r="V420" s="13"/>
      <c r="W420" s="13"/>
      <c r="X420" s="13"/>
      <c r="Y420" s="13"/>
      <c r="Z420" s="13"/>
      <c r="AA420" s="13"/>
      <c r="AB420" s="13"/>
      <c r="AC420" s="13"/>
      <c r="AD420" s="13"/>
      <c r="AE420" s="13"/>
      <c r="AT420" s="273" t="s">
        <v>1584</v>
      </c>
      <c r="AU420" s="273" t="s">
        <v>81</v>
      </c>
      <c r="AV420" s="13" t="s">
        <v>83</v>
      </c>
      <c r="AW420" s="13" t="s">
        <v>30</v>
      </c>
      <c r="AX420" s="13" t="s">
        <v>73</v>
      </c>
      <c r="AY420" s="273" t="s">
        <v>241</v>
      </c>
    </row>
    <row r="421" s="14" customFormat="1">
      <c r="A421" s="14"/>
      <c r="B421" s="274"/>
      <c r="C421" s="275"/>
      <c r="D421" s="242" t="s">
        <v>1584</v>
      </c>
      <c r="E421" s="276" t="s">
        <v>1</v>
      </c>
      <c r="F421" s="277" t="s">
        <v>2344</v>
      </c>
      <c r="G421" s="275"/>
      <c r="H421" s="276" t="s">
        <v>1</v>
      </c>
      <c r="I421" s="278"/>
      <c r="J421" s="275"/>
      <c r="K421" s="275"/>
      <c r="L421" s="279"/>
      <c r="M421" s="280"/>
      <c r="N421" s="281"/>
      <c r="O421" s="281"/>
      <c r="P421" s="281"/>
      <c r="Q421" s="281"/>
      <c r="R421" s="281"/>
      <c r="S421" s="281"/>
      <c r="T421" s="282"/>
      <c r="U421" s="14"/>
      <c r="V421" s="14"/>
      <c r="W421" s="14"/>
      <c r="X421" s="14"/>
      <c r="Y421" s="14"/>
      <c r="Z421" s="14"/>
      <c r="AA421" s="14"/>
      <c r="AB421" s="14"/>
      <c r="AC421" s="14"/>
      <c r="AD421" s="14"/>
      <c r="AE421" s="14"/>
      <c r="AT421" s="283" t="s">
        <v>1584</v>
      </c>
      <c r="AU421" s="283" t="s">
        <v>81</v>
      </c>
      <c r="AV421" s="14" t="s">
        <v>81</v>
      </c>
      <c r="AW421" s="14" t="s">
        <v>30</v>
      </c>
      <c r="AX421" s="14" t="s">
        <v>73</v>
      </c>
      <c r="AY421" s="283" t="s">
        <v>241</v>
      </c>
    </row>
    <row r="422" s="13" customFormat="1">
      <c r="A422" s="13"/>
      <c r="B422" s="263"/>
      <c r="C422" s="264"/>
      <c r="D422" s="242" t="s">
        <v>1584</v>
      </c>
      <c r="E422" s="265" t="s">
        <v>1</v>
      </c>
      <c r="F422" s="266" t="s">
        <v>2307</v>
      </c>
      <c r="G422" s="264"/>
      <c r="H422" s="267">
        <v>1778.3219999999999</v>
      </c>
      <c r="I422" s="268"/>
      <c r="J422" s="264"/>
      <c r="K422" s="264"/>
      <c r="L422" s="269"/>
      <c r="M422" s="270"/>
      <c r="N422" s="271"/>
      <c r="O422" s="271"/>
      <c r="P422" s="271"/>
      <c r="Q422" s="271"/>
      <c r="R422" s="271"/>
      <c r="S422" s="271"/>
      <c r="T422" s="272"/>
      <c r="U422" s="13"/>
      <c r="V422" s="13"/>
      <c r="W422" s="13"/>
      <c r="X422" s="13"/>
      <c r="Y422" s="13"/>
      <c r="Z422" s="13"/>
      <c r="AA422" s="13"/>
      <c r="AB422" s="13"/>
      <c r="AC422" s="13"/>
      <c r="AD422" s="13"/>
      <c r="AE422" s="13"/>
      <c r="AT422" s="273" t="s">
        <v>1584</v>
      </c>
      <c r="AU422" s="273" t="s">
        <v>81</v>
      </c>
      <c r="AV422" s="13" t="s">
        <v>83</v>
      </c>
      <c r="AW422" s="13" t="s">
        <v>30</v>
      </c>
      <c r="AX422" s="13" t="s">
        <v>73</v>
      </c>
      <c r="AY422" s="273" t="s">
        <v>241</v>
      </c>
    </row>
    <row r="423" s="15" customFormat="1">
      <c r="A423" s="15"/>
      <c r="B423" s="287"/>
      <c r="C423" s="288"/>
      <c r="D423" s="242" t="s">
        <v>1584</v>
      </c>
      <c r="E423" s="289" t="s">
        <v>1</v>
      </c>
      <c r="F423" s="290" t="s">
        <v>2061</v>
      </c>
      <c r="G423" s="288"/>
      <c r="H423" s="291">
        <v>1996.299</v>
      </c>
      <c r="I423" s="292"/>
      <c r="J423" s="288"/>
      <c r="K423" s="288"/>
      <c r="L423" s="293"/>
      <c r="M423" s="294"/>
      <c r="N423" s="295"/>
      <c r="O423" s="295"/>
      <c r="P423" s="295"/>
      <c r="Q423" s="295"/>
      <c r="R423" s="295"/>
      <c r="S423" s="295"/>
      <c r="T423" s="296"/>
      <c r="U423" s="15"/>
      <c r="V423" s="15"/>
      <c r="W423" s="15"/>
      <c r="X423" s="15"/>
      <c r="Y423" s="15"/>
      <c r="Z423" s="15"/>
      <c r="AA423" s="15"/>
      <c r="AB423" s="15"/>
      <c r="AC423" s="15"/>
      <c r="AD423" s="15"/>
      <c r="AE423" s="15"/>
      <c r="AT423" s="297" t="s">
        <v>1584</v>
      </c>
      <c r="AU423" s="297" t="s">
        <v>81</v>
      </c>
      <c r="AV423" s="15" t="s">
        <v>247</v>
      </c>
      <c r="AW423" s="15" t="s">
        <v>30</v>
      </c>
      <c r="AX423" s="15" t="s">
        <v>81</v>
      </c>
      <c r="AY423" s="297" t="s">
        <v>241</v>
      </c>
    </row>
    <row r="424" s="2" customFormat="1" ht="16.5" customHeight="1">
      <c r="A424" s="39"/>
      <c r="B424" s="40"/>
      <c r="C424" s="228" t="s">
        <v>454</v>
      </c>
      <c r="D424" s="228" t="s">
        <v>243</v>
      </c>
      <c r="E424" s="229" t="s">
        <v>2345</v>
      </c>
      <c r="F424" s="230" t="s">
        <v>2346</v>
      </c>
      <c r="G424" s="231" t="s">
        <v>563</v>
      </c>
      <c r="H424" s="232">
        <v>1.538</v>
      </c>
      <c r="I424" s="233"/>
      <c r="J424" s="234">
        <f>ROUND(I424*H424,2)</f>
        <v>0</v>
      </c>
      <c r="K424" s="235"/>
      <c r="L424" s="45"/>
      <c r="M424" s="236" t="s">
        <v>1</v>
      </c>
      <c r="N424" s="237" t="s">
        <v>38</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1164</v>
      </c>
      <c r="AT424" s="240" t="s">
        <v>243</v>
      </c>
      <c r="AU424" s="240" t="s">
        <v>81</v>
      </c>
      <c r="AY424" s="18" t="s">
        <v>241</v>
      </c>
      <c r="BE424" s="241">
        <f>IF(N424="základní",J424,0)</f>
        <v>0</v>
      </c>
      <c r="BF424" s="241">
        <f>IF(N424="snížená",J424,0)</f>
        <v>0</v>
      </c>
      <c r="BG424" s="241">
        <f>IF(N424="zákl. přenesená",J424,0)</f>
        <v>0</v>
      </c>
      <c r="BH424" s="241">
        <f>IF(N424="sníž. přenesená",J424,0)</f>
        <v>0</v>
      </c>
      <c r="BI424" s="241">
        <f>IF(N424="nulová",J424,0)</f>
        <v>0</v>
      </c>
      <c r="BJ424" s="18" t="s">
        <v>81</v>
      </c>
      <c r="BK424" s="241">
        <f>ROUND(I424*H424,2)</f>
        <v>0</v>
      </c>
      <c r="BL424" s="18" t="s">
        <v>1164</v>
      </c>
      <c r="BM424" s="240" t="s">
        <v>2347</v>
      </c>
    </row>
    <row r="425" s="2" customFormat="1">
      <c r="A425" s="39"/>
      <c r="B425" s="40"/>
      <c r="C425" s="41"/>
      <c r="D425" s="242" t="s">
        <v>248</v>
      </c>
      <c r="E425" s="41"/>
      <c r="F425" s="243" t="s">
        <v>2348</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248</v>
      </c>
      <c r="AU425" s="18" t="s">
        <v>81</v>
      </c>
    </row>
    <row r="426" s="14" customFormat="1">
      <c r="A426" s="14"/>
      <c r="B426" s="274"/>
      <c r="C426" s="275"/>
      <c r="D426" s="242" t="s">
        <v>1584</v>
      </c>
      <c r="E426" s="276" t="s">
        <v>1</v>
      </c>
      <c r="F426" s="277" t="s">
        <v>1806</v>
      </c>
      <c r="G426" s="275"/>
      <c r="H426" s="276" t="s">
        <v>1</v>
      </c>
      <c r="I426" s="278"/>
      <c r="J426" s="275"/>
      <c r="K426" s="275"/>
      <c r="L426" s="279"/>
      <c r="M426" s="280"/>
      <c r="N426" s="281"/>
      <c r="O426" s="281"/>
      <c r="P426" s="281"/>
      <c r="Q426" s="281"/>
      <c r="R426" s="281"/>
      <c r="S426" s="281"/>
      <c r="T426" s="282"/>
      <c r="U426" s="14"/>
      <c r="V426" s="14"/>
      <c r="W426" s="14"/>
      <c r="X426" s="14"/>
      <c r="Y426" s="14"/>
      <c r="Z426" s="14"/>
      <c r="AA426" s="14"/>
      <c r="AB426" s="14"/>
      <c r="AC426" s="14"/>
      <c r="AD426" s="14"/>
      <c r="AE426" s="14"/>
      <c r="AT426" s="283" t="s">
        <v>1584</v>
      </c>
      <c r="AU426" s="283" t="s">
        <v>81</v>
      </c>
      <c r="AV426" s="14" t="s">
        <v>81</v>
      </c>
      <c r="AW426" s="14" t="s">
        <v>30</v>
      </c>
      <c r="AX426" s="14" t="s">
        <v>73</v>
      </c>
      <c r="AY426" s="283" t="s">
        <v>241</v>
      </c>
    </row>
    <row r="427" s="14" customFormat="1">
      <c r="A427" s="14"/>
      <c r="B427" s="274"/>
      <c r="C427" s="275"/>
      <c r="D427" s="242" t="s">
        <v>1584</v>
      </c>
      <c r="E427" s="276" t="s">
        <v>1</v>
      </c>
      <c r="F427" s="277" t="s">
        <v>2349</v>
      </c>
      <c r="G427" s="275"/>
      <c r="H427" s="276" t="s">
        <v>1</v>
      </c>
      <c r="I427" s="278"/>
      <c r="J427" s="275"/>
      <c r="K427" s="275"/>
      <c r="L427" s="279"/>
      <c r="M427" s="280"/>
      <c r="N427" s="281"/>
      <c r="O427" s="281"/>
      <c r="P427" s="281"/>
      <c r="Q427" s="281"/>
      <c r="R427" s="281"/>
      <c r="S427" s="281"/>
      <c r="T427" s="282"/>
      <c r="U427" s="14"/>
      <c r="V427" s="14"/>
      <c r="W427" s="14"/>
      <c r="X427" s="14"/>
      <c r="Y427" s="14"/>
      <c r="Z427" s="14"/>
      <c r="AA427" s="14"/>
      <c r="AB427" s="14"/>
      <c r="AC427" s="14"/>
      <c r="AD427" s="14"/>
      <c r="AE427" s="14"/>
      <c r="AT427" s="283" t="s">
        <v>1584</v>
      </c>
      <c r="AU427" s="283" t="s">
        <v>81</v>
      </c>
      <c r="AV427" s="14" t="s">
        <v>81</v>
      </c>
      <c r="AW427" s="14" t="s">
        <v>30</v>
      </c>
      <c r="AX427" s="14" t="s">
        <v>73</v>
      </c>
      <c r="AY427" s="283" t="s">
        <v>241</v>
      </c>
    </row>
    <row r="428" s="13" customFormat="1">
      <c r="A428" s="13"/>
      <c r="B428" s="263"/>
      <c r="C428" s="264"/>
      <c r="D428" s="242" t="s">
        <v>1584</v>
      </c>
      <c r="E428" s="265" t="s">
        <v>1</v>
      </c>
      <c r="F428" s="266" t="s">
        <v>2350</v>
      </c>
      <c r="G428" s="264"/>
      <c r="H428" s="267">
        <v>1.0289999999999999</v>
      </c>
      <c r="I428" s="268"/>
      <c r="J428" s="264"/>
      <c r="K428" s="264"/>
      <c r="L428" s="269"/>
      <c r="M428" s="270"/>
      <c r="N428" s="271"/>
      <c r="O428" s="271"/>
      <c r="P428" s="271"/>
      <c r="Q428" s="271"/>
      <c r="R428" s="271"/>
      <c r="S428" s="271"/>
      <c r="T428" s="272"/>
      <c r="U428" s="13"/>
      <c r="V428" s="13"/>
      <c r="W428" s="13"/>
      <c r="X428" s="13"/>
      <c r="Y428" s="13"/>
      <c r="Z428" s="13"/>
      <c r="AA428" s="13"/>
      <c r="AB428" s="13"/>
      <c r="AC428" s="13"/>
      <c r="AD428" s="13"/>
      <c r="AE428" s="13"/>
      <c r="AT428" s="273" t="s">
        <v>1584</v>
      </c>
      <c r="AU428" s="273" t="s">
        <v>81</v>
      </c>
      <c r="AV428" s="13" t="s">
        <v>83</v>
      </c>
      <c r="AW428" s="13" t="s">
        <v>30</v>
      </c>
      <c r="AX428" s="13" t="s">
        <v>73</v>
      </c>
      <c r="AY428" s="273" t="s">
        <v>241</v>
      </c>
    </row>
    <row r="429" s="14" customFormat="1">
      <c r="A429" s="14"/>
      <c r="B429" s="274"/>
      <c r="C429" s="275"/>
      <c r="D429" s="242" t="s">
        <v>1584</v>
      </c>
      <c r="E429" s="276" t="s">
        <v>1</v>
      </c>
      <c r="F429" s="277" t="s">
        <v>2351</v>
      </c>
      <c r="G429" s="275"/>
      <c r="H429" s="276" t="s">
        <v>1</v>
      </c>
      <c r="I429" s="278"/>
      <c r="J429" s="275"/>
      <c r="K429" s="275"/>
      <c r="L429" s="279"/>
      <c r="M429" s="280"/>
      <c r="N429" s="281"/>
      <c r="O429" s="281"/>
      <c r="P429" s="281"/>
      <c r="Q429" s="281"/>
      <c r="R429" s="281"/>
      <c r="S429" s="281"/>
      <c r="T429" s="282"/>
      <c r="U429" s="14"/>
      <c r="V429" s="14"/>
      <c r="W429" s="14"/>
      <c r="X429" s="14"/>
      <c r="Y429" s="14"/>
      <c r="Z429" s="14"/>
      <c r="AA429" s="14"/>
      <c r="AB429" s="14"/>
      <c r="AC429" s="14"/>
      <c r="AD429" s="14"/>
      <c r="AE429" s="14"/>
      <c r="AT429" s="283" t="s">
        <v>1584</v>
      </c>
      <c r="AU429" s="283" t="s">
        <v>81</v>
      </c>
      <c r="AV429" s="14" t="s">
        <v>81</v>
      </c>
      <c r="AW429" s="14" t="s">
        <v>30</v>
      </c>
      <c r="AX429" s="14" t="s">
        <v>73</v>
      </c>
      <c r="AY429" s="283" t="s">
        <v>241</v>
      </c>
    </row>
    <row r="430" s="13" customFormat="1">
      <c r="A430" s="13"/>
      <c r="B430" s="263"/>
      <c r="C430" s="264"/>
      <c r="D430" s="242" t="s">
        <v>1584</v>
      </c>
      <c r="E430" s="265" t="s">
        <v>1</v>
      </c>
      <c r="F430" s="266" t="s">
        <v>2352</v>
      </c>
      <c r="G430" s="264"/>
      <c r="H430" s="267">
        <v>0.50900000000000001</v>
      </c>
      <c r="I430" s="268"/>
      <c r="J430" s="264"/>
      <c r="K430" s="264"/>
      <c r="L430" s="269"/>
      <c r="M430" s="270"/>
      <c r="N430" s="271"/>
      <c r="O430" s="271"/>
      <c r="P430" s="271"/>
      <c r="Q430" s="271"/>
      <c r="R430" s="271"/>
      <c r="S430" s="271"/>
      <c r="T430" s="272"/>
      <c r="U430" s="13"/>
      <c r="V430" s="13"/>
      <c r="W430" s="13"/>
      <c r="X430" s="13"/>
      <c r="Y430" s="13"/>
      <c r="Z430" s="13"/>
      <c r="AA430" s="13"/>
      <c r="AB430" s="13"/>
      <c r="AC430" s="13"/>
      <c r="AD430" s="13"/>
      <c r="AE430" s="13"/>
      <c r="AT430" s="273" t="s">
        <v>1584</v>
      </c>
      <c r="AU430" s="273" t="s">
        <v>81</v>
      </c>
      <c r="AV430" s="13" t="s">
        <v>83</v>
      </c>
      <c r="AW430" s="13" t="s">
        <v>30</v>
      </c>
      <c r="AX430" s="13" t="s">
        <v>73</v>
      </c>
      <c r="AY430" s="273" t="s">
        <v>241</v>
      </c>
    </row>
    <row r="431" s="15" customFormat="1">
      <c r="A431" s="15"/>
      <c r="B431" s="287"/>
      <c r="C431" s="288"/>
      <c r="D431" s="242" t="s">
        <v>1584</v>
      </c>
      <c r="E431" s="289" t="s">
        <v>1</v>
      </c>
      <c r="F431" s="290" t="s">
        <v>2061</v>
      </c>
      <c r="G431" s="288"/>
      <c r="H431" s="291">
        <v>1.538</v>
      </c>
      <c r="I431" s="292"/>
      <c r="J431" s="288"/>
      <c r="K431" s="288"/>
      <c r="L431" s="293"/>
      <c r="M431" s="294"/>
      <c r="N431" s="295"/>
      <c r="O431" s="295"/>
      <c r="P431" s="295"/>
      <c r="Q431" s="295"/>
      <c r="R431" s="295"/>
      <c r="S431" s="295"/>
      <c r="T431" s="296"/>
      <c r="U431" s="15"/>
      <c r="V431" s="15"/>
      <c r="W431" s="15"/>
      <c r="X431" s="15"/>
      <c r="Y431" s="15"/>
      <c r="Z431" s="15"/>
      <c r="AA431" s="15"/>
      <c r="AB431" s="15"/>
      <c r="AC431" s="15"/>
      <c r="AD431" s="15"/>
      <c r="AE431" s="15"/>
      <c r="AT431" s="297" t="s">
        <v>1584</v>
      </c>
      <c r="AU431" s="297" t="s">
        <v>81</v>
      </c>
      <c r="AV431" s="15" t="s">
        <v>247</v>
      </c>
      <c r="AW431" s="15" t="s">
        <v>30</v>
      </c>
      <c r="AX431" s="15" t="s">
        <v>81</v>
      </c>
      <c r="AY431" s="297" t="s">
        <v>241</v>
      </c>
    </row>
    <row r="432" s="2" customFormat="1" ht="16.5" customHeight="1">
      <c r="A432" s="39"/>
      <c r="B432" s="40"/>
      <c r="C432" s="228" t="s">
        <v>354</v>
      </c>
      <c r="D432" s="228" t="s">
        <v>243</v>
      </c>
      <c r="E432" s="229" t="s">
        <v>2353</v>
      </c>
      <c r="F432" s="230" t="s">
        <v>2354</v>
      </c>
      <c r="G432" s="231" t="s">
        <v>563</v>
      </c>
      <c r="H432" s="232">
        <v>768.67200000000003</v>
      </c>
      <c r="I432" s="233"/>
      <c r="J432" s="234">
        <f>ROUND(I432*H432,2)</f>
        <v>0</v>
      </c>
      <c r="K432" s="235"/>
      <c r="L432" s="45"/>
      <c r="M432" s="236" t="s">
        <v>1</v>
      </c>
      <c r="N432" s="237" t="s">
        <v>38</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1164</v>
      </c>
      <c r="AT432" s="240" t="s">
        <v>243</v>
      </c>
      <c r="AU432" s="240" t="s">
        <v>81</v>
      </c>
      <c r="AY432" s="18" t="s">
        <v>241</v>
      </c>
      <c r="BE432" s="241">
        <f>IF(N432="základní",J432,0)</f>
        <v>0</v>
      </c>
      <c r="BF432" s="241">
        <f>IF(N432="snížená",J432,0)</f>
        <v>0</v>
      </c>
      <c r="BG432" s="241">
        <f>IF(N432="zákl. přenesená",J432,0)</f>
        <v>0</v>
      </c>
      <c r="BH432" s="241">
        <f>IF(N432="sníž. přenesená",J432,0)</f>
        <v>0</v>
      </c>
      <c r="BI432" s="241">
        <f>IF(N432="nulová",J432,0)</f>
        <v>0</v>
      </c>
      <c r="BJ432" s="18" t="s">
        <v>81</v>
      </c>
      <c r="BK432" s="241">
        <f>ROUND(I432*H432,2)</f>
        <v>0</v>
      </c>
      <c r="BL432" s="18" t="s">
        <v>1164</v>
      </c>
      <c r="BM432" s="240" t="s">
        <v>2355</v>
      </c>
    </row>
    <row r="433" s="2" customFormat="1">
      <c r="A433" s="39"/>
      <c r="B433" s="40"/>
      <c r="C433" s="41"/>
      <c r="D433" s="242" t="s">
        <v>248</v>
      </c>
      <c r="E433" s="41"/>
      <c r="F433" s="243" t="s">
        <v>2356</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248</v>
      </c>
      <c r="AU433" s="18" t="s">
        <v>81</v>
      </c>
    </row>
    <row r="434" s="14" customFormat="1">
      <c r="A434" s="14"/>
      <c r="B434" s="274"/>
      <c r="C434" s="275"/>
      <c r="D434" s="242" t="s">
        <v>1584</v>
      </c>
      <c r="E434" s="276" t="s">
        <v>1</v>
      </c>
      <c r="F434" s="277" t="s">
        <v>1806</v>
      </c>
      <c r="G434" s="275"/>
      <c r="H434" s="276" t="s">
        <v>1</v>
      </c>
      <c r="I434" s="278"/>
      <c r="J434" s="275"/>
      <c r="K434" s="275"/>
      <c r="L434" s="279"/>
      <c r="M434" s="280"/>
      <c r="N434" s="281"/>
      <c r="O434" s="281"/>
      <c r="P434" s="281"/>
      <c r="Q434" s="281"/>
      <c r="R434" s="281"/>
      <c r="S434" s="281"/>
      <c r="T434" s="282"/>
      <c r="U434" s="14"/>
      <c r="V434" s="14"/>
      <c r="W434" s="14"/>
      <c r="X434" s="14"/>
      <c r="Y434" s="14"/>
      <c r="Z434" s="14"/>
      <c r="AA434" s="14"/>
      <c r="AB434" s="14"/>
      <c r="AC434" s="14"/>
      <c r="AD434" s="14"/>
      <c r="AE434" s="14"/>
      <c r="AT434" s="283" t="s">
        <v>1584</v>
      </c>
      <c r="AU434" s="283" t="s">
        <v>81</v>
      </c>
      <c r="AV434" s="14" t="s">
        <v>81</v>
      </c>
      <c r="AW434" s="14" t="s">
        <v>30</v>
      </c>
      <c r="AX434" s="14" t="s">
        <v>73</v>
      </c>
      <c r="AY434" s="283" t="s">
        <v>241</v>
      </c>
    </row>
    <row r="435" s="14" customFormat="1">
      <c r="A435" s="14"/>
      <c r="B435" s="274"/>
      <c r="C435" s="275"/>
      <c r="D435" s="242" t="s">
        <v>1584</v>
      </c>
      <c r="E435" s="276" t="s">
        <v>1</v>
      </c>
      <c r="F435" s="277" t="s">
        <v>2357</v>
      </c>
      <c r="G435" s="275"/>
      <c r="H435" s="276" t="s">
        <v>1</v>
      </c>
      <c r="I435" s="278"/>
      <c r="J435" s="275"/>
      <c r="K435" s="275"/>
      <c r="L435" s="279"/>
      <c r="M435" s="280"/>
      <c r="N435" s="281"/>
      <c r="O435" s="281"/>
      <c r="P435" s="281"/>
      <c r="Q435" s="281"/>
      <c r="R435" s="281"/>
      <c r="S435" s="281"/>
      <c r="T435" s="282"/>
      <c r="U435" s="14"/>
      <c r="V435" s="14"/>
      <c r="W435" s="14"/>
      <c r="X435" s="14"/>
      <c r="Y435" s="14"/>
      <c r="Z435" s="14"/>
      <c r="AA435" s="14"/>
      <c r="AB435" s="14"/>
      <c r="AC435" s="14"/>
      <c r="AD435" s="14"/>
      <c r="AE435" s="14"/>
      <c r="AT435" s="283" t="s">
        <v>1584</v>
      </c>
      <c r="AU435" s="283" t="s">
        <v>81</v>
      </c>
      <c r="AV435" s="14" t="s">
        <v>81</v>
      </c>
      <c r="AW435" s="14" t="s">
        <v>30</v>
      </c>
      <c r="AX435" s="14" t="s">
        <v>73</v>
      </c>
      <c r="AY435" s="283" t="s">
        <v>241</v>
      </c>
    </row>
    <row r="436" s="13" customFormat="1">
      <c r="A436" s="13"/>
      <c r="B436" s="263"/>
      <c r="C436" s="264"/>
      <c r="D436" s="242" t="s">
        <v>1584</v>
      </c>
      <c r="E436" s="265" t="s">
        <v>1</v>
      </c>
      <c r="F436" s="266" t="s">
        <v>2291</v>
      </c>
      <c r="G436" s="264"/>
      <c r="H436" s="267">
        <v>768.67200000000003</v>
      </c>
      <c r="I436" s="268"/>
      <c r="J436" s="264"/>
      <c r="K436" s="264"/>
      <c r="L436" s="269"/>
      <c r="M436" s="284"/>
      <c r="N436" s="285"/>
      <c r="O436" s="285"/>
      <c r="P436" s="285"/>
      <c r="Q436" s="285"/>
      <c r="R436" s="285"/>
      <c r="S436" s="285"/>
      <c r="T436" s="286"/>
      <c r="U436" s="13"/>
      <c r="V436" s="13"/>
      <c r="W436" s="13"/>
      <c r="X436" s="13"/>
      <c r="Y436" s="13"/>
      <c r="Z436" s="13"/>
      <c r="AA436" s="13"/>
      <c r="AB436" s="13"/>
      <c r="AC436" s="13"/>
      <c r="AD436" s="13"/>
      <c r="AE436" s="13"/>
      <c r="AT436" s="273" t="s">
        <v>1584</v>
      </c>
      <c r="AU436" s="273" t="s">
        <v>81</v>
      </c>
      <c r="AV436" s="13" t="s">
        <v>83</v>
      </c>
      <c r="AW436" s="13" t="s">
        <v>30</v>
      </c>
      <c r="AX436" s="13" t="s">
        <v>81</v>
      </c>
      <c r="AY436" s="273" t="s">
        <v>241</v>
      </c>
    </row>
    <row r="437" s="2" customFormat="1" ht="6.96" customHeight="1">
      <c r="A437" s="39"/>
      <c r="B437" s="67"/>
      <c r="C437" s="68"/>
      <c r="D437" s="68"/>
      <c r="E437" s="68"/>
      <c r="F437" s="68"/>
      <c r="G437" s="68"/>
      <c r="H437" s="68"/>
      <c r="I437" s="68"/>
      <c r="J437" s="68"/>
      <c r="K437" s="68"/>
      <c r="L437" s="45"/>
      <c r="M437" s="39"/>
      <c r="O437" s="39"/>
      <c r="P437" s="39"/>
      <c r="Q437" s="39"/>
      <c r="R437" s="39"/>
      <c r="S437" s="39"/>
      <c r="T437" s="39"/>
      <c r="U437" s="39"/>
      <c r="V437" s="39"/>
      <c r="W437" s="39"/>
      <c r="X437" s="39"/>
      <c r="Y437" s="39"/>
      <c r="Z437" s="39"/>
      <c r="AA437" s="39"/>
      <c r="AB437" s="39"/>
      <c r="AC437" s="39"/>
      <c r="AD437" s="39"/>
      <c r="AE437" s="39"/>
    </row>
  </sheetData>
  <sheetProtection sheet="1" autoFilter="0" formatColumns="0" formatRows="0" objects="1" scenarios="1" spinCount="100000" saltValue="jtVPw2Yzneyu5avheuYm684Gz8c35kL8XWQ3t+hmZo+6xK7UCnQKF8AvKKABE5LhYEjkYTk/b/mJtNYlRmICAg==" hashValue="YUhgdae05z7a8VHQCofcioDm51T9Aj9oFX224Oc6nqnr6jfMogA2IG0cRWuvTlaWkZtnVaw49YY66k18yADkPQ==" algorithmName="SHA-512" password="CC35"/>
  <autoFilter ref="C118:K43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2358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ROUND((SUM(BE119:BE164)),  2)</f>
        <v>0</v>
      </c>
      <c r="G33" s="39"/>
      <c r="H33" s="39"/>
      <c r="I33" s="165">
        <v>0.20999999999999999</v>
      </c>
      <c r="J33" s="164">
        <f>ROUND(((SUM(BE119:BE164))*I33),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ROUND((SUM(BF119:BF164)),  2)</f>
        <v>0</v>
      </c>
      <c r="G34" s="39"/>
      <c r="H34" s="39"/>
      <c r="I34" s="165">
        <v>0.14999999999999999</v>
      </c>
      <c r="J34" s="164">
        <f>ROUND(((SUM(BF119:BF164))*I34),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ROUND((SUM(BG119:BG164)),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ROUND((SUM(BH119:BH164)),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ROUND((SUM(BI119:BI164)),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SO 10-01.1 -  Liberec – Mníšek u L., železniční svršek - následné podbití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J154</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 xml:space="preserve">SO 10-01.1 -  Liberec – Mníšek u L., železniční svršek - následné podbití</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P120+P154</f>
        <v>0</v>
      </c>
      <c r="Q119" s="105"/>
      <c r="R119" s="209">
        <f>R120+R154</f>
        <v>248.22399999999999</v>
      </c>
      <c r="S119" s="105"/>
      <c r="T119" s="210">
        <f>T120+T154</f>
        <v>0</v>
      </c>
      <c r="U119" s="39"/>
      <c r="V119" s="39"/>
      <c r="W119" s="39"/>
      <c r="X119" s="39"/>
      <c r="Y119" s="39"/>
      <c r="Z119" s="39"/>
      <c r="AA119" s="39"/>
      <c r="AB119" s="39"/>
      <c r="AC119" s="39"/>
      <c r="AD119" s="39"/>
      <c r="AE119" s="39"/>
      <c r="AT119" s="18" t="s">
        <v>72</v>
      </c>
      <c r="AU119" s="18" t="s">
        <v>212</v>
      </c>
      <c r="BK119" s="211">
        <f>BK120+BK154</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248.22399999999999</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SUM(P122:P153)</f>
        <v>0</v>
      </c>
      <c r="Q121" s="220"/>
      <c r="R121" s="221">
        <f>SUM(R122:R153)</f>
        <v>248.22399999999999</v>
      </c>
      <c r="S121" s="220"/>
      <c r="T121" s="222">
        <f>SUM(T122:T153)</f>
        <v>0</v>
      </c>
      <c r="U121" s="12"/>
      <c r="V121" s="12"/>
      <c r="W121" s="12"/>
      <c r="X121" s="12"/>
      <c r="Y121" s="12"/>
      <c r="Z121" s="12"/>
      <c r="AA121" s="12"/>
      <c r="AB121" s="12"/>
      <c r="AC121" s="12"/>
      <c r="AD121" s="12"/>
      <c r="AE121" s="12"/>
      <c r="AR121" s="223" t="s">
        <v>81</v>
      </c>
      <c r="AT121" s="224" t="s">
        <v>72</v>
      </c>
      <c r="AU121" s="224" t="s">
        <v>81</v>
      </c>
      <c r="AY121" s="223" t="s">
        <v>241</v>
      </c>
      <c r="BK121" s="225">
        <f>SUM(BK122:BK153)</f>
        <v>0</v>
      </c>
    </row>
    <row r="122" s="2" customFormat="1" ht="16.5" customHeight="1">
      <c r="A122" s="39"/>
      <c r="B122" s="40"/>
      <c r="C122" s="228" t="s">
        <v>81</v>
      </c>
      <c r="D122" s="228" t="s">
        <v>243</v>
      </c>
      <c r="E122" s="229" t="s">
        <v>2053</v>
      </c>
      <c r="F122" s="230" t="s">
        <v>2054</v>
      </c>
      <c r="G122" s="231" t="s">
        <v>246</v>
      </c>
      <c r="H122" s="232">
        <v>121.977</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2359</v>
      </c>
    </row>
    <row r="123" s="2" customFormat="1">
      <c r="A123" s="39"/>
      <c r="B123" s="40"/>
      <c r="C123" s="41"/>
      <c r="D123" s="242" t="s">
        <v>248</v>
      </c>
      <c r="E123" s="41"/>
      <c r="F123" s="243" t="s">
        <v>2056</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13" customFormat="1">
      <c r="A124" s="13"/>
      <c r="B124" s="263"/>
      <c r="C124" s="264"/>
      <c r="D124" s="242" t="s">
        <v>1584</v>
      </c>
      <c r="E124" s="265" t="s">
        <v>1</v>
      </c>
      <c r="F124" s="266" t="s">
        <v>2360</v>
      </c>
      <c r="G124" s="264"/>
      <c r="H124" s="267">
        <v>121.977</v>
      </c>
      <c r="I124" s="268"/>
      <c r="J124" s="264"/>
      <c r="K124" s="264"/>
      <c r="L124" s="269"/>
      <c r="M124" s="270"/>
      <c r="N124" s="271"/>
      <c r="O124" s="271"/>
      <c r="P124" s="271"/>
      <c r="Q124" s="271"/>
      <c r="R124" s="271"/>
      <c r="S124" s="271"/>
      <c r="T124" s="272"/>
      <c r="U124" s="13"/>
      <c r="V124" s="13"/>
      <c r="W124" s="13"/>
      <c r="X124" s="13"/>
      <c r="Y124" s="13"/>
      <c r="Z124" s="13"/>
      <c r="AA124" s="13"/>
      <c r="AB124" s="13"/>
      <c r="AC124" s="13"/>
      <c r="AD124" s="13"/>
      <c r="AE124" s="13"/>
      <c r="AT124" s="273" t="s">
        <v>1584</v>
      </c>
      <c r="AU124" s="273" t="s">
        <v>83</v>
      </c>
      <c r="AV124" s="13" t="s">
        <v>83</v>
      </c>
      <c r="AW124" s="13" t="s">
        <v>30</v>
      </c>
      <c r="AX124" s="13" t="s">
        <v>81</v>
      </c>
      <c r="AY124" s="273" t="s">
        <v>241</v>
      </c>
    </row>
    <row r="125" s="2" customFormat="1" ht="16.5" customHeight="1">
      <c r="A125" s="39"/>
      <c r="B125" s="40"/>
      <c r="C125" s="247" t="s">
        <v>83</v>
      </c>
      <c r="D125" s="247" t="s">
        <v>260</v>
      </c>
      <c r="E125" s="248" t="s">
        <v>2044</v>
      </c>
      <c r="F125" s="249" t="s">
        <v>2045</v>
      </c>
      <c r="G125" s="250" t="s">
        <v>563</v>
      </c>
      <c r="H125" s="251">
        <v>248.22399999999999</v>
      </c>
      <c r="I125" s="252"/>
      <c r="J125" s="253">
        <f>ROUND(I125*H125,2)</f>
        <v>0</v>
      </c>
      <c r="K125" s="254"/>
      <c r="L125" s="255"/>
      <c r="M125" s="256" t="s">
        <v>1</v>
      </c>
      <c r="N125" s="257" t="s">
        <v>38</v>
      </c>
      <c r="O125" s="92"/>
      <c r="P125" s="238">
        <f>O125*H125</f>
        <v>0</v>
      </c>
      <c r="Q125" s="238">
        <v>1</v>
      </c>
      <c r="R125" s="238">
        <f>Q125*H125</f>
        <v>248.22399999999999</v>
      </c>
      <c r="S125" s="238">
        <v>0</v>
      </c>
      <c r="T125" s="239">
        <f>S125*H125</f>
        <v>0</v>
      </c>
      <c r="U125" s="39"/>
      <c r="V125" s="39"/>
      <c r="W125" s="39"/>
      <c r="X125" s="39"/>
      <c r="Y125" s="39"/>
      <c r="Z125" s="39"/>
      <c r="AA125" s="39"/>
      <c r="AB125" s="39"/>
      <c r="AC125" s="39"/>
      <c r="AD125" s="39"/>
      <c r="AE125" s="39"/>
      <c r="AR125" s="240" t="s">
        <v>258</v>
      </c>
      <c r="AT125" s="240" t="s">
        <v>260</v>
      </c>
      <c r="AU125" s="240" t="s">
        <v>83</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247</v>
      </c>
      <c r="BM125" s="240" t="s">
        <v>2361</v>
      </c>
    </row>
    <row r="126" s="2" customFormat="1">
      <c r="A126" s="39"/>
      <c r="B126" s="40"/>
      <c r="C126" s="41"/>
      <c r="D126" s="242" t="s">
        <v>248</v>
      </c>
      <c r="E126" s="41"/>
      <c r="F126" s="243" t="s">
        <v>2045</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83</v>
      </c>
    </row>
    <row r="127" s="13" customFormat="1">
      <c r="A127" s="13"/>
      <c r="B127" s="263"/>
      <c r="C127" s="264"/>
      <c r="D127" s="242" t="s">
        <v>1584</v>
      </c>
      <c r="E127" s="265" t="s">
        <v>1</v>
      </c>
      <c r="F127" s="266" t="s">
        <v>2362</v>
      </c>
      <c r="G127" s="264"/>
      <c r="H127" s="267">
        <v>248.22399999999999</v>
      </c>
      <c r="I127" s="268"/>
      <c r="J127" s="264"/>
      <c r="K127" s="264"/>
      <c r="L127" s="269"/>
      <c r="M127" s="270"/>
      <c r="N127" s="271"/>
      <c r="O127" s="271"/>
      <c r="P127" s="271"/>
      <c r="Q127" s="271"/>
      <c r="R127" s="271"/>
      <c r="S127" s="271"/>
      <c r="T127" s="272"/>
      <c r="U127" s="13"/>
      <c r="V127" s="13"/>
      <c r="W127" s="13"/>
      <c r="X127" s="13"/>
      <c r="Y127" s="13"/>
      <c r="Z127" s="13"/>
      <c r="AA127" s="13"/>
      <c r="AB127" s="13"/>
      <c r="AC127" s="13"/>
      <c r="AD127" s="13"/>
      <c r="AE127" s="13"/>
      <c r="AT127" s="273" t="s">
        <v>1584</v>
      </c>
      <c r="AU127" s="273" t="s">
        <v>83</v>
      </c>
      <c r="AV127" s="13" t="s">
        <v>83</v>
      </c>
      <c r="AW127" s="13" t="s">
        <v>30</v>
      </c>
      <c r="AX127" s="13" t="s">
        <v>81</v>
      </c>
      <c r="AY127" s="273" t="s">
        <v>241</v>
      </c>
    </row>
    <row r="128" s="2" customFormat="1" ht="24.15" customHeight="1">
      <c r="A128" s="39"/>
      <c r="B128" s="40"/>
      <c r="C128" s="228" t="s">
        <v>251</v>
      </c>
      <c r="D128" s="228" t="s">
        <v>243</v>
      </c>
      <c r="E128" s="229" t="s">
        <v>2363</v>
      </c>
      <c r="F128" s="230" t="s">
        <v>2364</v>
      </c>
      <c r="G128" s="231" t="s">
        <v>609</v>
      </c>
      <c r="H128" s="232">
        <v>1.9059999999999999</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2365</v>
      </c>
    </row>
    <row r="129" s="2" customFormat="1">
      <c r="A129" s="39"/>
      <c r="B129" s="40"/>
      <c r="C129" s="41"/>
      <c r="D129" s="242" t="s">
        <v>248</v>
      </c>
      <c r="E129" s="41"/>
      <c r="F129" s="243" t="s">
        <v>2366</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14" customFormat="1">
      <c r="A130" s="14"/>
      <c r="B130" s="274"/>
      <c r="C130" s="275"/>
      <c r="D130" s="242" t="s">
        <v>1584</v>
      </c>
      <c r="E130" s="276" t="s">
        <v>1</v>
      </c>
      <c r="F130" s="277" t="s">
        <v>2367</v>
      </c>
      <c r="G130" s="275"/>
      <c r="H130" s="276" t="s">
        <v>1</v>
      </c>
      <c r="I130" s="278"/>
      <c r="J130" s="275"/>
      <c r="K130" s="275"/>
      <c r="L130" s="279"/>
      <c r="M130" s="280"/>
      <c r="N130" s="281"/>
      <c r="O130" s="281"/>
      <c r="P130" s="281"/>
      <c r="Q130" s="281"/>
      <c r="R130" s="281"/>
      <c r="S130" s="281"/>
      <c r="T130" s="282"/>
      <c r="U130" s="14"/>
      <c r="V130" s="14"/>
      <c r="W130" s="14"/>
      <c r="X130" s="14"/>
      <c r="Y130" s="14"/>
      <c r="Z130" s="14"/>
      <c r="AA130" s="14"/>
      <c r="AB130" s="14"/>
      <c r="AC130" s="14"/>
      <c r="AD130" s="14"/>
      <c r="AE130" s="14"/>
      <c r="AT130" s="283" t="s">
        <v>1584</v>
      </c>
      <c r="AU130" s="283" t="s">
        <v>83</v>
      </c>
      <c r="AV130" s="14" t="s">
        <v>81</v>
      </c>
      <c r="AW130" s="14" t="s">
        <v>30</v>
      </c>
      <c r="AX130" s="14" t="s">
        <v>73</v>
      </c>
      <c r="AY130" s="283" t="s">
        <v>241</v>
      </c>
    </row>
    <row r="131" s="13" customFormat="1">
      <c r="A131" s="13"/>
      <c r="B131" s="263"/>
      <c r="C131" s="264"/>
      <c r="D131" s="242" t="s">
        <v>1584</v>
      </c>
      <c r="E131" s="265" t="s">
        <v>1</v>
      </c>
      <c r="F131" s="266" t="s">
        <v>2368</v>
      </c>
      <c r="G131" s="264"/>
      <c r="H131" s="267">
        <v>1.9059999999999999</v>
      </c>
      <c r="I131" s="268"/>
      <c r="J131" s="264"/>
      <c r="K131" s="264"/>
      <c r="L131" s="269"/>
      <c r="M131" s="270"/>
      <c r="N131" s="271"/>
      <c r="O131" s="271"/>
      <c r="P131" s="271"/>
      <c r="Q131" s="271"/>
      <c r="R131" s="271"/>
      <c r="S131" s="271"/>
      <c r="T131" s="272"/>
      <c r="U131" s="13"/>
      <c r="V131" s="13"/>
      <c r="W131" s="13"/>
      <c r="X131" s="13"/>
      <c r="Y131" s="13"/>
      <c r="Z131" s="13"/>
      <c r="AA131" s="13"/>
      <c r="AB131" s="13"/>
      <c r="AC131" s="13"/>
      <c r="AD131" s="13"/>
      <c r="AE131" s="13"/>
      <c r="AT131" s="273" t="s">
        <v>1584</v>
      </c>
      <c r="AU131" s="273" t="s">
        <v>83</v>
      </c>
      <c r="AV131" s="13" t="s">
        <v>83</v>
      </c>
      <c r="AW131" s="13" t="s">
        <v>30</v>
      </c>
      <c r="AX131" s="13" t="s">
        <v>81</v>
      </c>
      <c r="AY131" s="273" t="s">
        <v>241</v>
      </c>
    </row>
    <row r="132" s="2" customFormat="1" ht="33" customHeight="1">
      <c r="A132" s="39"/>
      <c r="B132" s="40"/>
      <c r="C132" s="228" t="s">
        <v>247</v>
      </c>
      <c r="D132" s="228" t="s">
        <v>243</v>
      </c>
      <c r="E132" s="229" t="s">
        <v>2369</v>
      </c>
      <c r="F132" s="230" t="s">
        <v>2370</v>
      </c>
      <c r="G132" s="231" t="s">
        <v>267</v>
      </c>
      <c r="H132" s="232">
        <v>22.5</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2371</v>
      </c>
    </row>
    <row r="133" s="2" customFormat="1">
      <c r="A133" s="39"/>
      <c r="B133" s="40"/>
      <c r="C133" s="41"/>
      <c r="D133" s="242" t="s">
        <v>248</v>
      </c>
      <c r="E133" s="41"/>
      <c r="F133" s="243" t="s">
        <v>2372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4" customFormat="1">
      <c r="A134" s="14"/>
      <c r="B134" s="274"/>
      <c r="C134" s="275"/>
      <c r="D134" s="242" t="s">
        <v>1584</v>
      </c>
      <c r="E134" s="276" t="s">
        <v>1</v>
      </c>
      <c r="F134" s="277" t="s">
        <v>138</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1584</v>
      </c>
      <c r="AU134" s="283" t="s">
        <v>83</v>
      </c>
      <c r="AV134" s="14" t="s">
        <v>81</v>
      </c>
      <c r="AW134" s="14" t="s">
        <v>30</v>
      </c>
      <c r="AX134" s="14" t="s">
        <v>73</v>
      </c>
      <c r="AY134" s="283" t="s">
        <v>241</v>
      </c>
    </row>
    <row r="135" s="13" customFormat="1">
      <c r="A135" s="13"/>
      <c r="B135" s="263"/>
      <c r="C135" s="264"/>
      <c r="D135" s="242" t="s">
        <v>1584</v>
      </c>
      <c r="E135" s="265" t="s">
        <v>1</v>
      </c>
      <c r="F135" s="266" t="s">
        <v>2373</v>
      </c>
      <c r="G135" s="264"/>
      <c r="H135" s="267">
        <v>4.5</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1584</v>
      </c>
      <c r="AU135" s="273" t="s">
        <v>83</v>
      </c>
      <c r="AV135" s="13" t="s">
        <v>83</v>
      </c>
      <c r="AW135" s="13" t="s">
        <v>30</v>
      </c>
      <c r="AX135" s="13" t="s">
        <v>73</v>
      </c>
      <c r="AY135" s="273" t="s">
        <v>241</v>
      </c>
    </row>
    <row r="136" s="14" customFormat="1">
      <c r="A136" s="14"/>
      <c r="B136" s="274"/>
      <c r="C136" s="275"/>
      <c r="D136" s="242" t="s">
        <v>1584</v>
      </c>
      <c r="E136" s="276" t="s">
        <v>1</v>
      </c>
      <c r="F136" s="277" t="s">
        <v>141</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1584</v>
      </c>
      <c r="AU136" s="283" t="s">
        <v>83</v>
      </c>
      <c r="AV136" s="14" t="s">
        <v>81</v>
      </c>
      <c r="AW136" s="14" t="s">
        <v>30</v>
      </c>
      <c r="AX136" s="14" t="s">
        <v>73</v>
      </c>
      <c r="AY136" s="283" t="s">
        <v>241</v>
      </c>
    </row>
    <row r="137" s="13" customFormat="1">
      <c r="A137" s="13"/>
      <c r="B137" s="263"/>
      <c r="C137" s="264"/>
      <c r="D137" s="242" t="s">
        <v>1584</v>
      </c>
      <c r="E137" s="265" t="s">
        <v>1</v>
      </c>
      <c r="F137" s="266" t="s">
        <v>2374</v>
      </c>
      <c r="G137" s="264"/>
      <c r="H137" s="267">
        <v>5.4000000000000004</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1584</v>
      </c>
      <c r="AU137" s="273" t="s">
        <v>83</v>
      </c>
      <c r="AV137" s="13" t="s">
        <v>83</v>
      </c>
      <c r="AW137" s="13" t="s">
        <v>30</v>
      </c>
      <c r="AX137" s="13" t="s">
        <v>73</v>
      </c>
      <c r="AY137" s="273" t="s">
        <v>241</v>
      </c>
    </row>
    <row r="138" s="14" customFormat="1">
      <c r="A138" s="14"/>
      <c r="B138" s="274"/>
      <c r="C138" s="275"/>
      <c r="D138" s="242" t="s">
        <v>1584</v>
      </c>
      <c r="E138" s="276" t="s">
        <v>1</v>
      </c>
      <c r="F138" s="277" t="s">
        <v>144</v>
      </c>
      <c r="G138" s="275"/>
      <c r="H138" s="276" t="s">
        <v>1</v>
      </c>
      <c r="I138" s="278"/>
      <c r="J138" s="275"/>
      <c r="K138" s="275"/>
      <c r="L138" s="279"/>
      <c r="M138" s="280"/>
      <c r="N138" s="281"/>
      <c r="O138" s="281"/>
      <c r="P138" s="281"/>
      <c r="Q138" s="281"/>
      <c r="R138" s="281"/>
      <c r="S138" s="281"/>
      <c r="T138" s="282"/>
      <c r="U138" s="14"/>
      <c r="V138" s="14"/>
      <c r="W138" s="14"/>
      <c r="X138" s="14"/>
      <c r="Y138" s="14"/>
      <c r="Z138" s="14"/>
      <c r="AA138" s="14"/>
      <c r="AB138" s="14"/>
      <c r="AC138" s="14"/>
      <c r="AD138" s="14"/>
      <c r="AE138" s="14"/>
      <c r="AT138" s="283" t="s">
        <v>1584</v>
      </c>
      <c r="AU138" s="283" t="s">
        <v>83</v>
      </c>
      <c r="AV138" s="14" t="s">
        <v>81</v>
      </c>
      <c r="AW138" s="14" t="s">
        <v>30</v>
      </c>
      <c r="AX138" s="14" t="s">
        <v>73</v>
      </c>
      <c r="AY138" s="283" t="s">
        <v>241</v>
      </c>
    </row>
    <row r="139" s="13" customFormat="1">
      <c r="A139" s="13"/>
      <c r="B139" s="263"/>
      <c r="C139" s="264"/>
      <c r="D139" s="242" t="s">
        <v>1584</v>
      </c>
      <c r="E139" s="265" t="s">
        <v>1</v>
      </c>
      <c r="F139" s="266" t="s">
        <v>2374</v>
      </c>
      <c r="G139" s="264"/>
      <c r="H139" s="267">
        <v>5.4000000000000004</v>
      </c>
      <c r="I139" s="268"/>
      <c r="J139" s="264"/>
      <c r="K139" s="264"/>
      <c r="L139" s="269"/>
      <c r="M139" s="270"/>
      <c r="N139" s="271"/>
      <c r="O139" s="271"/>
      <c r="P139" s="271"/>
      <c r="Q139" s="271"/>
      <c r="R139" s="271"/>
      <c r="S139" s="271"/>
      <c r="T139" s="272"/>
      <c r="U139" s="13"/>
      <c r="V139" s="13"/>
      <c r="W139" s="13"/>
      <c r="X139" s="13"/>
      <c r="Y139" s="13"/>
      <c r="Z139" s="13"/>
      <c r="AA139" s="13"/>
      <c r="AB139" s="13"/>
      <c r="AC139" s="13"/>
      <c r="AD139" s="13"/>
      <c r="AE139" s="13"/>
      <c r="AT139" s="273" t="s">
        <v>1584</v>
      </c>
      <c r="AU139" s="273" t="s">
        <v>83</v>
      </c>
      <c r="AV139" s="13" t="s">
        <v>83</v>
      </c>
      <c r="AW139" s="13" t="s">
        <v>30</v>
      </c>
      <c r="AX139" s="13" t="s">
        <v>73</v>
      </c>
      <c r="AY139" s="273" t="s">
        <v>241</v>
      </c>
    </row>
    <row r="140" s="14" customFormat="1">
      <c r="A140" s="14"/>
      <c r="B140" s="274"/>
      <c r="C140" s="275"/>
      <c r="D140" s="242" t="s">
        <v>1584</v>
      </c>
      <c r="E140" s="276" t="s">
        <v>1</v>
      </c>
      <c r="F140" s="277" t="s">
        <v>147</v>
      </c>
      <c r="G140" s="275"/>
      <c r="H140" s="276" t="s">
        <v>1</v>
      </c>
      <c r="I140" s="278"/>
      <c r="J140" s="275"/>
      <c r="K140" s="275"/>
      <c r="L140" s="279"/>
      <c r="M140" s="280"/>
      <c r="N140" s="281"/>
      <c r="O140" s="281"/>
      <c r="P140" s="281"/>
      <c r="Q140" s="281"/>
      <c r="R140" s="281"/>
      <c r="S140" s="281"/>
      <c r="T140" s="282"/>
      <c r="U140" s="14"/>
      <c r="V140" s="14"/>
      <c r="W140" s="14"/>
      <c r="X140" s="14"/>
      <c r="Y140" s="14"/>
      <c r="Z140" s="14"/>
      <c r="AA140" s="14"/>
      <c r="AB140" s="14"/>
      <c r="AC140" s="14"/>
      <c r="AD140" s="14"/>
      <c r="AE140" s="14"/>
      <c r="AT140" s="283" t="s">
        <v>1584</v>
      </c>
      <c r="AU140" s="283" t="s">
        <v>83</v>
      </c>
      <c r="AV140" s="14" t="s">
        <v>81</v>
      </c>
      <c r="AW140" s="14" t="s">
        <v>30</v>
      </c>
      <c r="AX140" s="14" t="s">
        <v>73</v>
      </c>
      <c r="AY140" s="283" t="s">
        <v>241</v>
      </c>
    </row>
    <row r="141" s="13" customFormat="1">
      <c r="A141" s="13"/>
      <c r="B141" s="263"/>
      <c r="C141" s="264"/>
      <c r="D141" s="242" t="s">
        <v>1584</v>
      </c>
      <c r="E141" s="265" t="s">
        <v>1</v>
      </c>
      <c r="F141" s="266" t="s">
        <v>2375</v>
      </c>
      <c r="G141" s="264"/>
      <c r="H141" s="267">
        <v>7.2000000000000002</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1584</v>
      </c>
      <c r="AU141" s="273" t="s">
        <v>83</v>
      </c>
      <c r="AV141" s="13" t="s">
        <v>83</v>
      </c>
      <c r="AW141" s="13" t="s">
        <v>30</v>
      </c>
      <c r="AX141" s="13" t="s">
        <v>73</v>
      </c>
      <c r="AY141" s="273" t="s">
        <v>241</v>
      </c>
    </row>
    <row r="142" s="15" customFormat="1">
      <c r="A142" s="15"/>
      <c r="B142" s="287"/>
      <c r="C142" s="288"/>
      <c r="D142" s="242" t="s">
        <v>1584</v>
      </c>
      <c r="E142" s="289" t="s">
        <v>1</v>
      </c>
      <c r="F142" s="290" t="s">
        <v>2061</v>
      </c>
      <c r="G142" s="288"/>
      <c r="H142" s="291">
        <v>22.5</v>
      </c>
      <c r="I142" s="292"/>
      <c r="J142" s="288"/>
      <c r="K142" s="288"/>
      <c r="L142" s="293"/>
      <c r="M142" s="294"/>
      <c r="N142" s="295"/>
      <c r="O142" s="295"/>
      <c r="P142" s="295"/>
      <c r="Q142" s="295"/>
      <c r="R142" s="295"/>
      <c r="S142" s="295"/>
      <c r="T142" s="296"/>
      <c r="U142" s="15"/>
      <c r="V142" s="15"/>
      <c r="W142" s="15"/>
      <c r="X142" s="15"/>
      <c r="Y142" s="15"/>
      <c r="Z142" s="15"/>
      <c r="AA142" s="15"/>
      <c r="AB142" s="15"/>
      <c r="AC142" s="15"/>
      <c r="AD142" s="15"/>
      <c r="AE142" s="15"/>
      <c r="AT142" s="297" t="s">
        <v>1584</v>
      </c>
      <c r="AU142" s="297" t="s">
        <v>83</v>
      </c>
      <c r="AV142" s="15" t="s">
        <v>247</v>
      </c>
      <c r="AW142" s="15" t="s">
        <v>30</v>
      </c>
      <c r="AX142" s="15" t="s">
        <v>81</v>
      </c>
      <c r="AY142" s="297" t="s">
        <v>241</v>
      </c>
    </row>
    <row r="143" s="2" customFormat="1" ht="33" customHeight="1">
      <c r="A143" s="39"/>
      <c r="B143" s="40"/>
      <c r="C143" s="228" t="s">
        <v>259</v>
      </c>
      <c r="D143" s="228" t="s">
        <v>243</v>
      </c>
      <c r="E143" s="229" t="s">
        <v>2376</v>
      </c>
      <c r="F143" s="230" t="s">
        <v>2377</v>
      </c>
      <c r="G143" s="231" t="s">
        <v>267</v>
      </c>
      <c r="H143" s="232">
        <v>22.5</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83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2378</v>
      </c>
    </row>
    <row r="144" s="2" customFormat="1">
      <c r="A144" s="39"/>
      <c r="B144" s="40"/>
      <c r="C144" s="41"/>
      <c r="D144" s="242" t="s">
        <v>248</v>
      </c>
      <c r="E144" s="41"/>
      <c r="F144" s="243" t="s">
        <v>2379</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83</v>
      </c>
    </row>
    <row r="145" s="14" customFormat="1">
      <c r="A145" s="14"/>
      <c r="B145" s="274"/>
      <c r="C145" s="275"/>
      <c r="D145" s="242" t="s">
        <v>1584</v>
      </c>
      <c r="E145" s="276" t="s">
        <v>1</v>
      </c>
      <c r="F145" s="277" t="s">
        <v>138</v>
      </c>
      <c r="G145" s="275"/>
      <c r="H145" s="276" t="s">
        <v>1</v>
      </c>
      <c r="I145" s="278"/>
      <c r="J145" s="275"/>
      <c r="K145" s="275"/>
      <c r="L145" s="279"/>
      <c r="M145" s="280"/>
      <c r="N145" s="281"/>
      <c r="O145" s="281"/>
      <c r="P145" s="281"/>
      <c r="Q145" s="281"/>
      <c r="R145" s="281"/>
      <c r="S145" s="281"/>
      <c r="T145" s="282"/>
      <c r="U145" s="14"/>
      <c r="V145" s="14"/>
      <c r="W145" s="14"/>
      <c r="X145" s="14"/>
      <c r="Y145" s="14"/>
      <c r="Z145" s="14"/>
      <c r="AA145" s="14"/>
      <c r="AB145" s="14"/>
      <c r="AC145" s="14"/>
      <c r="AD145" s="14"/>
      <c r="AE145" s="14"/>
      <c r="AT145" s="283" t="s">
        <v>1584</v>
      </c>
      <c r="AU145" s="283" t="s">
        <v>83</v>
      </c>
      <c r="AV145" s="14" t="s">
        <v>81</v>
      </c>
      <c r="AW145" s="14" t="s">
        <v>30</v>
      </c>
      <c r="AX145" s="14" t="s">
        <v>73</v>
      </c>
      <c r="AY145" s="283" t="s">
        <v>241</v>
      </c>
    </row>
    <row r="146" s="13" customFormat="1">
      <c r="A146" s="13"/>
      <c r="B146" s="263"/>
      <c r="C146" s="264"/>
      <c r="D146" s="242" t="s">
        <v>1584</v>
      </c>
      <c r="E146" s="265" t="s">
        <v>1</v>
      </c>
      <c r="F146" s="266" t="s">
        <v>2373</v>
      </c>
      <c r="G146" s="264"/>
      <c r="H146" s="267">
        <v>4.5</v>
      </c>
      <c r="I146" s="268"/>
      <c r="J146" s="264"/>
      <c r="K146" s="264"/>
      <c r="L146" s="269"/>
      <c r="M146" s="270"/>
      <c r="N146" s="271"/>
      <c r="O146" s="271"/>
      <c r="P146" s="271"/>
      <c r="Q146" s="271"/>
      <c r="R146" s="271"/>
      <c r="S146" s="271"/>
      <c r="T146" s="272"/>
      <c r="U146" s="13"/>
      <c r="V146" s="13"/>
      <c r="W146" s="13"/>
      <c r="X146" s="13"/>
      <c r="Y146" s="13"/>
      <c r="Z146" s="13"/>
      <c r="AA146" s="13"/>
      <c r="AB146" s="13"/>
      <c r="AC146" s="13"/>
      <c r="AD146" s="13"/>
      <c r="AE146" s="13"/>
      <c r="AT146" s="273" t="s">
        <v>1584</v>
      </c>
      <c r="AU146" s="273" t="s">
        <v>83</v>
      </c>
      <c r="AV146" s="13" t="s">
        <v>83</v>
      </c>
      <c r="AW146" s="13" t="s">
        <v>30</v>
      </c>
      <c r="AX146" s="13" t="s">
        <v>73</v>
      </c>
      <c r="AY146" s="273" t="s">
        <v>241</v>
      </c>
    </row>
    <row r="147" s="14" customFormat="1">
      <c r="A147" s="14"/>
      <c r="B147" s="274"/>
      <c r="C147" s="275"/>
      <c r="D147" s="242" t="s">
        <v>1584</v>
      </c>
      <c r="E147" s="276" t="s">
        <v>1</v>
      </c>
      <c r="F147" s="277" t="s">
        <v>141</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1584</v>
      </c>
      <c r="AU147" s="283" t="s">
        <v>83</v>
      </c>
      <c r="AV147" s="14" t="s">
        <v>81</v>
      </c>
      <c r="AW147" s="14" t="s">
        <v>30</v>
      </c>
      <c r="AX147" s="14" t="s">
        <v>73</v>
      </c>
      <c r="AY147" s="283" t="s">
        <v>241</v>
      </c>
    </row>
    <row r="148" s="13" customFormat="1">
      <c r="A148" s="13"/>
      <c r="B148" s="263"/>
      <c r="C148" s="264"/>
      <c r="D148" s="242" t="s">
        <v>1584</v>
      </c>
      <c r="E148" s="265" t="s">
        <v>1</v>
      </c>
      <c r="F148" s="266" t="s">
        <v>2374</v>
      </c>
      <c r="G148" s="264"/>
      <c r="H148" s="267">
        <v>5.4000000000000004</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83</v>
      </c>
      <c r="AV148" s="13" t="s">
        <v>83</v>
      </c>
      <c r="AW148" s="13" t="s">
        <v>30</v>
      </c>
      <c r="AX148" s="13" t="s">
        <v>73</v>
      </c>
      <c r="AY148" s="273" t="s">
        <v>241</v>
      </c>
    </row>
    <row r="149" s="14" customFormat="1">
      <c r="A149" s="14"/>
      <c r="B149" s="274"/>
      <c r="C149" s="275"/>
      <c r="D149" s="242" t="s">
        <v>1584</v>
      </c>
      <c r="E149" s="276" t="s">
        <v>1</v>
      </c>
      <c r="F149" s="277" t="s">
        <v>144</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1584</v>
      </c>
      <c r="AU149" s="283" t="s">
        <v>83</v>
      </c>
      <c r="AV149" s="14" t="s">
        <v>81</v>
      </c>
      <c r="AW149" s="14" t="s">
        <v>30</v>
      </c>
      <c r="AX149" s="14" t="s">
        <v>73</v>
      </c>
      <c r="AY149" s="283" t="s">
        <v>241</v>
      </c>
    </row>
    <row r="150" s="13" customFormat="1">
      <c r="A150" s="13"/>
      <c r="B150" s="263"/>
      <c r="C150" s="264"/>
      <c r="D150" s="242" t="s">
        <v>1584</v>
      </c>
      <c r="E150" s="265" t="s">
        <v>1</v>
      </c>
      <c r="F150" s="266" t="s">
        <v>2374</v>
      </c>
      <c r="G150" s="264"/>
      <c r="H150" s="267">
        <v>5.4000000000000004</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1584</v>
      </c>
      <c r="AU150" s="273" t="s">
        <v>83</v>
      </c>
      <c r="AV150" s="13" t="s">
        <v>83</v>
      </c>
      <c r="AW150" s="13" t="s">
        <v>30</v>
      </c>
      <c r="AX150" s="13" t="s">
        <v>73</v>
      </c>
      <c r="AY150" s="273" t="s">
        <v>241</v>
      </c>
    </row>
    <row r="151" s="14" customFormat="1">
      <c r="A151" s="14"/>
      <c r="B151" s="274"/>
      <c r="C151" s="275"/>
      <c r="D151" s="242" t="s">
        <v>1584</v>
      </c>
      <c r="E151" s="276" t="s">
        <v>1</v>
      </c>
      <c r="F151" s="277" t="s">
        <v>147</v>
      </c>
      <c r="G151" s="275"/>
      <c r="H151" s="276" t="s">
        <v>1</v>
      </c>
      <c r="I151" s="278"/>
      <c r="J151" s="275"/>
      <c r="K151" s="275"/>
      <c r="L151" s="279"/>
      <c r="M151" s="280"/>
      <c r="N151" s="281"/>
      <c r="O151" s="281"/>
      <c r="P151" s="281"/>
      <c r="Q151" s="281"/>
      <c r="R151" s="281"/>
      <c r="S151" s="281"/>
      <c r="T151" s="282"/>
      <c r="U151" s="14"/>
      <c r="V151" s="14"/>
      <c r="W151" s="14"/>
      <c r="X151" s="14"/>
      <c r="Y151" s="14"/>
      <c r="Z151" s="14"/>
      <c r="AA151" s="14"/>
      <c r="AB151" s="14"/>
      <c r="AC151" s="14"/>
      <c r="AD151" s="14"/>
      <c r="AE151" s="14"/>
      <c r="AT151" s="283" t="s">
        <v>1584</v>
      </c>
      <c r="AU151" s="283" t="s">
        <v>83</v>
      </c>
      <c r="AV151" s="14" t="s">
        <v>81</v>
      </c>
      <c r="AW151" s="14" t="s">
        <v>30</v>
      </c>
      <c r="AX151" s="14" t="s">
        <v>73</v>
      </c>
      <c r="AY151" s="283" t="s">
        <v>241</v>
      </c>
    </row>
    <row r="152" s="13" customFormat="1">
      <c r="A152" s="13"/>
      <c r="B152" s="263"/>
      <c r="C152" s="264"/>
      <c r="D152" s="242" t="s">
        <v>1584</v>
      </c>
      <c r="E152" s="265" t="s">
        <v>1</v>
      </c>
      <c r="F152" s="266" t="s">
        <v>2375</v>
      </c>
      <c r="G152" s="264"/>
      <c r="H152" s="267">
        <v>7.2000000000000002</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1584</v>
      </c>
      <c r="AU152" s="273" t="s">
        <v>83</v>
      </c>
      <c r="AV152" s="13" t="s">
        <v>83</v>
      </c>
      <c r="AW152" s="13" t="s">
        <v>30</v>
      </c>
      <c r="AX152" s="13" t="s">
        <v>73</v>
      </c>
      <c r="AY152" s="273" t="s">
        <v>241</v>
      </c>
    </row>
    <row r="153" s="15" customFormat="1">
      <c r="A153" s="15"/>
      <c r="B153" s="287"/>
      <c r="C153" s="288"/>
      <c r="D153" s="242" t="s">
        <v>1584</v>
      </c>
      <c r="E153" s="289" t="s">
        <v>1</v>
      </c>
      <c r="F153" s="290" t="s">
        <v>2061</v>
      </c>
      <c r="G153" s="288"/>
      <c r="H153" s="291">
        <v>22.5</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1584</v>
      </c>
      <c r="AU153" s="297" t="s">
        <v>83</v>
      </c>
      <c r="AV153" s="15" t="s">
        <v>247</v>
      </c>
      <c r="AW153" s="15" t="s">
        <v>30</v>
      </c>
      <c r="AX153" s="15" t="s">
        <v>81</v>
      </c>
      <c r="AY153" s="297" t="s">
        <v>241</v>
      </c>
    </row>
    <row r="154" s="12" customFormat="1" ht="25.92" customHeight="1">
      <c r="A154" s="12"/>
      <c r="B154" s="212"/>
      <c r="C154" s="213"/>
      <c r="D154" s="214" t="s">
        <v>72</v>
      </c>
      <c r="E154" s="215" t="s">
        <v>636</v>
      </c>
      <c r="F154" s="215" t="s">
        <v>637</v>
      </c>
      <c r="G154" s="213"/>
      <c r="H154" s="213"/>
      <c r="I154" s="216"/>
      <c r="J154" s="217">
        <f>BK154</f>
        <v>0</v>
      </c>
      <c r="K154" s="213"/>
      <c r="L154" s="218"/>
      <c r="M154" s="219"/>
      <c r="N154" s="220"/>
      <c r="O154" s="220"/>
      <c r="P154" s="221">
        <f>SUM(P155:P164)</f>
        <v>0</v>
      </c>
      <c r="Q154" s="220"/>
      <c r="R154" s="221">
        <f>SUM(R155:R164)</f>
        <v>0</v>
      </c>
      <c r="S154" s="220"/>
      <c r="T154" s="222">
        <f>SUM(T155:T164)</f>
        <v>0</v>
      </c>
      <c r="U154" s="12"/>
      <c r="V154" s="12"/>
      <c r="W154" s="12"/>
      <c r="X154" s="12"/>
      <c r="Y154" s="12"/>
      <c r="Z154" s="12"/>
      <c r="AA154" s="12"/>
      <c r="AB154" s="12"/>
      <c r="AC154" s="12"/>
      <c r="AD154" s="12"/>
      <c r="AE154" s="12"/>
      <c r="AR154" s="223" t="s">
        <v>247</v>
      </c>
      <c r="AT154" s="224" t="s">
        <v>72</v>
      </c>
      <c r="AU154" s="224" t="s">
        <v>73</v>
      </c>
      <c r="AY154" s="223" t="s">
        <v>241</v>
      </c>
      <c r="BK154" s="225">
        <f>SUM(BK155:BK164)</f>
        <v>0</v>
      </c>
    </row>
    <row r="155" s="2" customFormat="1" ht="55.5" customHeight="1">
      <c r="A155" s="39"/>
      <c r="B155" s="40"/>
      <c r="C155" s="228" t="s">
        <v>254</v>
      </c>
      <c r="D155" s="228" t="s">
        <v>243</v>
      </c>
      <c r="E155" s="229" t="s">
        <v>2270</v>
      </c>
      <c r="F155" s="230" t="s">
        <v>2271</v>
      </c>
      <c r="G155" s="231" t="s">
        <v>563</v>
      </c>
      <c r="H155" s="232">
        <v>248.22399999999999</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1164</v>
      </c>
      <c r="AT155" s="240" t="s">
        <v>243</v>
      </c>
      <c r="AU155" s="240" t="s">
        <v>81</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1164</v>
      </c>
      <c r="BM155" s="240" t="s">
        <v>2380</v>
      </c>
    </row>
    <row r="156" s="2" customFormat="1">
      <c r="A156" s="39"/>
      <c r="B156" s="40"/>
      <c r="C156" s="41"/>
      <c r="D156" s="242" t="s">
        <v>248</v>
      </c>
      <c r="E156" s="41"/>
      <c r="F156" s="243" t="s">
        <v>2273</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81</v>
      </c>
    </row>
    <row r="157" s="13" customFormat="1">
      <c r="A157" s="13"/>
      <c r="B157" s="263"/>
      <c r="C157" s="264"/>
      <c r="D157" s="242" t="s">
        <v>1584</v>
      </c>
      <c r="E157" s="265" t="s">
        <v>1</v>
      </c>
      <c r="F157" s="266" t="s">
        <v>2362</v>
      </c>
      <c r="G157" s="264"/>
      <c r="H157" s="267">
        <v>248.22399999999999</v>
      </c>
      <c r="I157" s="268"/>
      <c r="J157" s="264"/>
      <c r="K157" s="264"/>
      <c r="L157" s="269"/>
      <c r="M157" s="270"/>
      <c r="N157" s="271"/>
      <c r="O157" s="271"/>
      <c r="P157" s="271"/>
      <c r="Q157" s="271"/>
      <c r="R157" s="271"/>
      <c r="S157" s="271"/>
      <c r="T157" s="272"/>
      <c r="U157" s="13"/>
      <c r="V157" s="13"/>
      <c r="W157" s="13"/>
      <c r="X157" s="13"/>
      <c r="Y157" s="13"/>
      <c r="Z157" s="13"/>
      <c r="AA157" s="13"/>
      <c r="AB157" s="13"/>
      <c r="AC157" s="13"/>
      <c r="AD157" s="13"/>
      <c r="AE157" s="13"/>
      <c r="AT157" s="273" t="s">
        <v>1584</v>
      </c>
      <c r="AU157" s="273" t="s">
        <v>81</v>
      </c>
      <c r="AV157" s="13" t="s">
        <v>83</v>
      </c>
      <c r="AW157" s="13" t="s">
        <v>30</v>
      </c>
      <c r="AX157" s="13" t="s">
        <v>81</v>
      </c>
      <c r="AY157" s="273" t="s">
        <v>241</v>
      </c>
    </row>
    <row r="158" s="2" customFormat="1" ht="24.15" customHeight="1">
      <c r="A158" s="39"/>
      <c r="B158" s="40"/>
      <c r="C158" s="228" t="s">
        <v>269</v>
      </c>
      <c r="D158" s="228" t="s">
        <v>243</v>
      </c>
      <c r="E158" s="229" t="s">
        <v>2325</v>
      </c>
      <c r="F158" s="230" t="s">
        <v>2326</v>
      </c>
      <c r="G158" s="231" t="s">
        <v>263</v>
      </c>
      <c r="H158" s="232">
        <v>2</v>
      </c>
      <c r="I158" s="233"/>
      <c r="J158" s="234">
        <f>ROUND(I158*H158,2)</f>
        <v>0</v>
      </c>
      <c r="K158" s="235"/>
      <c r="L158" s="45"/>
      <c r="M158" s="236" t="s">
        <v>1</v>
      </c>
      <c r="N158" s="23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1164</v>
      </c>
      <c r="AT158" s="240" t="s">
        <v>243</v>
      </c>
      <c r="AU158" s="240" t="s">
        <v>81</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1164</v>
      </c>
      <c r="BM158" s="240" t="s">
        <v>2381</v>
      </c>
    </row>
    <row r="159" s="2" customFormat="1">
      <c r="A159" s="39"/>
      <c r="B159" s="40"/>
      <c r="C159" s="41"/>
      <c r="D159" s="242" t="s">
        <v>248</v>
      </c>
      <c r="E159" s="41"/>
      <c r="F159" s="243" t="s">
        <v>2328</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81</v>
      </c>
    </row>
    <row r="160" s="14" customFormat="1">
      <c r="A160" s="14"/>
      <c r="B160" s="274"/>
      <c r="C160" s="275"/>
      <c r="D160" s="242" t="s">
        <v>1584</v>
      </c>
      <c r="E160" s="276" t="s">
        <v>1</v>
      </c>
      <c r="F160" s="277" t="s">
        <v>2329</v>
      </c>
      <c r="G160" s="275"/>
      <c r="H160" s="276" t="s">
        <v>1</v>
      </c>
      <c r="I160" s="278"/>
      <c r="J160" s="275"/>
      <c r="K160" s="275"/>
      <c r="L160" s="279"/>
      <c r="M160" s="280"/>
      <c r="N160" s="281"/>
      <c r="O160" s="281"/>
      <c r="P160" s="281"/>
      <c r="Q160" s="281"/>
      <c r="R160" s="281"/>
      <c r="S160" s="281"/>
      <c r="T160" s="282"/>
      <c r="U160" s="14"/>
      <c r="V160" s="14"/>
      <c r="W160" s="14"/>
      <c r="X160" s="14"/>
      <c r="Y160" s="14"/>
      <c r="Z160" s="14"/>
      <c r="AA160" s="14"/>
      <c r="AB160" s="14"/>
      <c r="AC160" s="14"/>
      <c r="AD160" s="14"/>
      <c r="AE160" s="14"/>
      <c r="AT160" s="283" t="s">
        <v>1584</v>
      </c>
      <c r="AU160" s="283" t="s">
        <v>81</v>
      </c>
      <c r="AV160" s="14" t="s">
        <v>81</v>
      </c>
      <c r="AW160" s="14" t="s">
        <v>30</v>
      </c>
      <c r="AX160" s="14" t="s">
        <v>73</v>
      </c>
      <c r="AY160" s="283" t="s">
        <v>241</v>
      </c>
    </row>
    <row r="161" s="13" customFormat="1">
      <c r="A161" s="13"/>
      <c r="B161" s="263"/>
      <c r="C161" s="264"/>
      <c r="D161" s="242" t="s">
        <v>1584</v>
      </c>
      <c r="E161" s="265" t="s">
        <v>1</v>
      </c>
      <c r="F161" s="266" t="s">
        <v>81</v>
      </c>
      <c r="G161" s="264"/>
      <c r="H161" s="267">
        <v>1</v>
      </c>
      <c r="I161" s="268"/>
      <c r="J161" s="264"/>
      <c r="K161" s="264"/>
      <c r="L161" s="269"/>
      <c r="M161" s="270"/>
      <c r="N161" s="271"/>
      <c r="O161" s="271"/>
      <c r="P161" s="271"/>
      <c r="Q161" s="271"/>
      <c r="R161" s="271"/>
      <c r="S161" s="271"/>
      <c r="T161" s="272"/>
      <c r="U161" s="13"/>
      <c r="V161" s="13"/>
      <c r="W161" s="13"/>
      <c r="X161" s="13"/>
      <c r="Y161" s="13"/>
      <c r="Z161" s="13"/>
      <c r="AA161" s="13"/>
      <c r="AB161" s="13"/>
      <c r="AC161" s="13"/>
      <c r="AD161" s="13"/>
      <c r="AE161" s="13"/>
      <c r="AT161" s="273" t="s">
        <v>1584</v>
      </c>
      <c r="AU161" s="273" t="s">
        <v>81</v>
      </c>
      <c r="AV161" s="13" t="s">
        <v>83</v>
      </c>
      <c r="AW161" s="13" t="s">
        <v>30</v>
      </c>
      <c r="AX161" s="13" t="s">
        <v>73</v>
      </c>
      <c r="AY161" s="273" t="s">
        <v>241</v>
      </c>
    </row>
    <row r="162" s="14" customFormat="1">
      <c r="A162" s="14"/>
      <c r="B162" s="274"/>
      <c r="C162" s="275"/>
      <c r="D162" s="242" t="s">
        <v>1584</v>
      </c>
      <c r="E162" s="276" t="s">
        <v>1</v>
      </c>
      <c r="F162" s="277" t="s">
        <v>2332</v>
      </c>
      <c r="G162" s="275"/>
      <c r="H162" s="276" t="s">
        <v>1</v>
      </c>
      <c r="I162" s="278"/>
      <c r="J162" s="275"/>
      <c r="K162" s="275"/>
      <c r="L162" s="279"/>
      <c r="M162" s="280"/>
      <c r="N162" s="281"/>
      <c r="O162" s="281"/>
      <c r="P162" s="281"/>
      <c r="Q162" s="281"/>
      <c r="R162" s="281"/>
      <c r="S162" s="281"/>
      <c r="T162" s="282"/>
      <c r="U162" s="14"/>
      <c r="V162" s="14"/>
      <c r="W162" s="14"/>
      <c r="X162" s="14"/>
      <c r="Y162" s="14"/>
      <c r="Z162" s="14"/>
      <c r="AA162" s="14"/>
      <c r="AB162" s="14"/>
      <c r="AC162" s="14"/>
      <c r="AD162" s="14"/>
      <c r="AE162" s="14"/>
      <c r="AT162" s="283" t="s">
        <v>1584</v>
      </c>
      <c r="AU162" s="283" t="s">
        <v>81</v>
      </c>
      <c r="AV162" s="14" t="s">
        <v>81</v>
      </c>
      <c r="AW162" s="14" t="s">
        <v>30</v>
      </c>
      <c r="AX162" s="14" t="s">
        <v>73</v>
      </c>
      <c r="AY162" s="283" t="s">
        <v>241</v>
      </c>
    </row>
    <row r="163" s="13" customFormat="1">
      <c r="A163" s="13"/>
      <c r="B163" s="263"/>
      <c r="C163" s="264"/>
      <c r="D163" s="242" t="s">
        <v>1584</v>
      </c>
      <c r="E163" s="265" t="s">
        <v>1</v>
      </c>
      <c r="F163" s="266" t="s">
        <v>81</v>
      </c>
      <c r="G163" s="264"/>
      <c r="H163" s="267">
        <v>1</v>
      </c>
      <c r="I163" s="268"/>
      <c r="J163" s="264"/>
      <c r="K163" s="264"/>
      <c r="L163" s="269"/>
      <c r="M163" s="270"/>
      <c r="N163" s="271"/>
      <c r="O163" s="271"/>
      <c r="P163" s="271"/>
      <c r="Q163" s="271"/>
      <c r="R163" s="271"/>
      <c r="S163" s="271"/>
      <c r="T163" s="272"/>
      <c r="U163" s="13"/>
      <c r="V163" s="13"/>
      <c r="W163" s="13"/>
      <c r="X163" s="13"/>
      <c r="Y163" s="13"/>
      <c r="Z163" s="13"/>
      <c r="AA163" s="13"/>
      <c r="AB163" s="13"/>
      <c r="AC163" s="13"/>
      <c r="AD163" s="13"/>
      <c r="AE163" s="13"/>
      <c r="AT163" s="273" t="s">
        <v>1584</v>
      </c>
      <c r="AU163" s="273" t="s">
        <v>81</v>
      </c>
      <c r="AV163" s="13" t="s">
        <v>83</v>
      </c>
      <c r="AW163" s="13" t="s">
        <v>30</v>
      </c>
      <c r="AX163" s="13" t="s">
        <v>73</v>
      </c>
      <c r="AY163" s="273" t="s">
        <v>241</v>
      </c>
    </row>
    <row r="164" s="15" customFormat="1">
      <c r="A164" s="15"/>
      <c r="B164" s="287"/>
      <c r="C164" s="288"/>
      <c r="D164" s="242" t="s">
        <v>1584</v>
      </c>
      <c r="E164" s="289" t="s">
        <v>1</v>
      </c>
      <c r="F164" s="290" t="s">
        <v>2061</v>
      </c>
      <c r="G164" s="288"/>
      <c r="H164" s="291">
        <v>2</v>
      </c>
      <c r="I164" s="292"/>
      <c r="J164" s="288"/>
      <c r="K164" s="288"/>
      <c r="L164" s="293"/>
      <c r="M164" s="298"/>
      <c r="N164" s="299"/>
      <c r="O164" s="299"/>
      <c r="P164" s="299"/>
      <c r="Q164" s="299"/>
      <c r="R164" s="299"/>
      <c r="S164" s="299"/>
      <c r="T164" s="300"/>
      <c r="U164" s="15"/>
      <c r="V164" s="15"/>
      <c r="W164" s="15"/>
      <c r="X164" s="15"/>
      <c r="Y164" s="15"/>
      <c r="Z164" s="15"/>
      <c r="AA164" s="15"/>
      <c r="AB164" s="15"/>
      <c r="AC164" s="15"/>
      <c r="AD164" s="15"/>
      <c r="AE164" s="15"/>
      <c r="AT164" s="297" t="s">
        <v>1584</v>
      </c>
      <c r="AU164" s="297" t="s">
        <v>81</v>
      </c>
      <c r="AV164" s="15" t="s">
        <v>247</v>
      </c>
      <c r="AW164" s="15" t="s">
        <v>30</v>
      </c>
      <c r="AX164" s="15" t="s">
        <v>81</v>
      </c>
      <c r="AY164" s="297" t="s">
        <v>241</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Ifn63tJU9bcwsUFoEiEbEznH01L6yDcH9UTep8AMIec6CTIo5bmOkQVvVnnQKm4ZNFHR+VEM5wFMJG1VGwuVzg==" hashValue="s/Igg2tVevCt0kUW78do8/b29Y95YhsjrqKc6zSTlI0b+HTcw1nVSUpNE7ieWzWBgqT78K8dvyRNZ5ckeUKU0Q==" algorithmName="SHA-512" password="CC35"/>
  <autoFilter ref="C118:K164"/>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2382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ROUND((SUM(BE119:BE870)),  2)</f>
        <v>0</v>
      </c>
      <c r="G33" s="39"/>
      <c r="H33" s="39"/>
      <c r="I33" s="165">
        <v>0.20999999999999999</v>
      </c>
      <c r="J33" s="164">
        <f>ROUND(((SUM(BE119:BE870))*I33),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ROUND((SUM(BF119:BF870)),  2)</f>
        <v>0</v>
      </c>
      <c r="G34" s="39"/>
      <c r="H34" s="39"/>
      <c r="I34" s="165">
        <v>0.14999999999999999</v>
      </c>
      <c r="J34" s="164">
        <f>ROUND(((SUM(BF119:BF870))*I34),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ROUND((SUM(BG119:BG870)),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ROUND((SUM(BH119:BH870)),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ROUND((SUM(BI119:BI870)),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10-02 - ŽST Mníšek u Liberce, železniční svršek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J716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10-02 - ŽST Mníšek u Liberce, železniční svršek</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P120+P716</f>
        <v>0</v>
      </c>
      <c r="Q119" s="105"/>
      <c r="R119" s="209">
        <f>R120+R716</f>
        <v>7748.2813520000018</v>
      </c>
      <c r="S119" s="105"/>
      <c r="T119" s="210">
        <f>T120+T716</f>
        <v>0</v>
      </c>
      <c r="U119" s="39"/>
      <c r="V119" s="39"/>
      <c r="W119" s="39"/>
      <c r="X119" s="39"/>
      <c r="Y119" s="39"/>
      <c r="Z119" s="39"/>
      <c r="AA119" s="39"/>
      <c r="AB119" s="39"/>
      <c r="AC119" s="39"/>
      <c r="AD119" s="39"/>
      <c r="AE119" s="39"/>
      <c r="AT119" s="18" t="s">
        <v>72</v>
      </c>
      <c r="AU119" s="18" t="s">
        <v>212</v>
      </c>
      <c r="BK119" s="211">
        <f>BK120+BK716</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7748.2813520000018</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SUM(P122:P715)</f>
        <v>0</v>
      </c>
      <c r="Q121" s="220"/>
      <c r="R121" s="221">
        <f>SUM(R122:R715)</f>
        <v>7748.2813520000018</v>
      </c>
      <c r="S121" s="220"/>
      <c r="T121" s="222">
        <f>SUM(T122:T715)</f>
        <v>0</v>
      </c>
      <c r="U121" s="12"/>
      <c r="V121" s="12"/>
      <c r="W121" s="12"/>
      <c r="X121" s="12"/>
      <c r="Y121" s="12"/>
      <c r="Z121" s="12"/>
      <c r="AA121" s="12"/>
      <c r="AB121" s="12"/>
      <c r="AC121" s="12"/>
      <c r="AD121" s="12"/>
      <c r="AE121" s="12"/>
      <c r="AR121" s="223" t="s">
        <v>81</v>
      </c>
      <c r="AT121" s="224" t="s">
        <v>72</v>
      </c>
      <c r="AU121" s="224" t="s">
        <v>81</v>
      </c>
      <c r="AY121" s="223" t="s">
        <v>241</v>
      </c>
      <c r="BK121" s="225">
        <f>SUM(BK122:BK715)</f>
        <v>0</v>
      </c>
    </row>
    <row r="122" s="2" customFormat="1" ht="24.15" customHeight="1">
      <c r="A122" s="39"/>
      <c r="B122" s="40"/>
      <c r="C122" s="228" t="s">
        <v>81</v>
      </c>
      <c r="D122" s="228" t="s">
        <v>243</v>
      </c>
      <c r="E122" s="229" t="s">
        <v>2383</v>
      </c>
      <c r="F122" s="230" t="s">
        <v>2384</v>
      </c>
      <c r="G122" s="231" t="s">
        <v>257</v>
      </c>
      <c r="H122" s="232">
        <v>2392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2385</v>
      </c>
    </row>
    <row r="123" s="2" customFormat="1">
      <c r="A123" s="39"/>
      <c r="B123" s="40"/>
      <c r="C123" s="41"/>
      <c r="D123" s="242" t="s">
        <v>248</v>
      </c>
      <c r="E123" s="41"/>
      <c r="F123" s="243" t="s">
        <v>2386</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2" customFormat="1" ht="16.5" customHeight="1">
      <c r="A124" s="39"/>
      <c r="B124" s="40"/>
      <c r="C124" s="247" t="s">
        <v>83</v>
      </c>
      <c r="D124" s="247" t="s">
        <v>260</v>
      </c>
      <c r="E124" s="248" t="s">
        <v>2387</v>
      </c>
      <c r="F124" s="249" t="s">
        <v>1077</v>
      </c>
      <c r="G124" s="250" t="s">
        <v>563</v>
      </c>
      <c r="H124" s="251">
        <v>389.41800000000001</v>
      </c>
      <c r="I124" s="252"/>
      <c r="J124" s="253">
        <f>ROUND(I124*H124,2)</f>
        <v>0</v>
      </c>
      <c r="K124" s="254"/>
      <c r="L124" s="255"/>
      <c r="M124" s="256" t="s">
        <v>1</v>
      </c>
      <c r="N124" s="257" t="s">
        <v>38</v>
      </c>
      <c r="O124" s="92"/>
      <c r="P124" s="238">
        <f>O124*H124</f>
        <v>0</v>
      </c>
      <c r="Q124" s="238">
        <v>1</v>
      </c>
      <c r="R124" s="238">
        <f>Q124*H124</f>
        <v>389.41800000000001</v>
      </c>
      <c r="S124" s="238">
        <v>0</v>
      </c>
      <c r="T124" s="239">
        <f>S124*H124</f>
        <v>0</v>
      </c>
      <c r="U124" s="39"/>
      <c r="V124" s="39"/>
      <c r="W124" s="39"/>
      <c r="X124" s="39"/>
      <c r="Y124" s="39"/>
      <c r="Z124" s="39"/>
      <c r="AA124" s="39"/>
      <c r="AB124" s="39"/>
      <c r="AC124" s="39"/>
      <c r="AD124" s="39"/>
      <c r="AE124" s="39"/>
      <c r="AR124" s="240" t="s">
        <v>258</v>
      </c>
      <c r="AT124" s="240" t="s">
        <v>260</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2388</v>
      </c>
    </row>
    <row r="125" s="2" customFormat="1">
      <c r="A125" s="39"/>
      <c r="B125" s="40"/>
      <c r="C125" s="41"/>
      <c r="D125" s="242" t="s">
        <v>248</v>
      </c>
      <c r="E125" s="41"/>
      <c r="F125" s="243" t="s">
        <v>1077</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14" customFormat="1">
      <c r="A126" s="14"/>
      <c r="B126" s="274"/>
      <c r="C126" s="275"/>
      <c r="D126" s="242" t="s">
        <v>1584</v>
      </c>
      <c r="E126" s="276" t="s">
        <v>1</v>
      </c>
      <c r="F126" s="277" t="s">
        <v>2389</v>
      </c>
      <c r="G126" s="275"/>
      <c r="H126" s="276" t="s">
        <v>1</v>
      </c>
      <c r="I126" s="278"/>
      <c r="J126" s="275"/>
      <c r="K126" s="275"/>
      <c r="L126" s="279"/>
      <c r="M126" s="280"/>
      <c r="N126" s="281"/>
      <c r="O126" s="281"/>
      <c r="P126" s="281"/>
      <c r="Q126" s="281"/>
      <c r="R126" s="281"/>
      <c r="S126" s="281"/>
      <c r="T126" s="282"/>
      <c r="U126" s="14"/>
      <c r="V126" s="14"/>
      <c r="W126" s="14"/>
      <c r="X126" s="14"/>
      <c r="Y126" s="14"/>
      <c r="Z126" s="14"/>
      <c r="AA126" s="14"/>
      <c r="AB126" s="14"/>
      <c r="AC126" s="14"/>
      <c r="AD126" s="14"/>
      <c r="AE126" s="14"/>
      <c r="AT126" s="283" t="s">
        <v>1584</v>
      </c>
      <c r="AU126" s="283" t="s">
        <v>83</v>
      </c>
      <c r="AV126" s="14" t="s">
        <v>81</v>
      </c>
      <c r="AW126" s="14" t="s">
        <v>30</v>
      </c>
      <c r="AX126" s="14" t="s">
        <v>73</v>
      </c>
      <c r="AY126" s="283" t="s">
        <v>241</v>
      </c>
    </row>
    <row r="127" s="13" customFormat="1">
      <c r="A127" s="13"/>
      <c r="B127" s="263"/>
      <c r="C127" s="264"/>
      <c r="D127" s="242" t="s">
        <v>1584</v>
      </c>
      <c r="E127" s="265" t="s">
        <v>1</v>
      </c>
      <c r="F127" s="266" t="s">
        <v>2390</v>
      </c>
      <c r="G127" s="264"/>
      <c r="H127" s="267">
        <v>389.41800000000001</v>
      </c>
      <c r="I127" s="268"/>
      <c r="J127" s="264"/>
      <c r="K127" s="264"/>
      <c r="L127" s="269"/>
      <c r="M127" s="270"/>
      <c r="N127" s="271"/>
      <c r="O127" s="271"/>
      <c r="P127" s="271"/>
      <c r="Q127" s="271"/>
      <c r="R127" s="271"/>
      <c r="S127" s="271"/>
      <c r="T127" s="272"/>
      <c r="U127" s="13"/>
      <c r="V127" s="13"/>
      <c r="W127" s="13"/>
      <c r="X127" s="13"/>
      <c r="Y127" s="13"/>
      <c r="Z127" s="13"/>
      <c r="AA127" s="13"/>
      <c r="AB127" s="13"/>
      <c r="AC127" s="13"/>
      <c r="AD127" s="13"/>
      <c r="AE127" s="13"/>
      <c r="AT127" s="273" t="s">
        <v>1584</v>
      </c>
      <c r="AU127" s="273" t="s">
        <v>83</v>
      </c>
      <c r="AV127" s="13" t="s">
        <v>83</v>
      </c>
      <c r="AW127" s="13" t="s">
        <v>30</v>
      </c>
      <c r="AX127" s="13" t="s">
        <v>81</v>
      </c>
      <c r="AY127" s="273" t="s">
        <v>241</v>
      </c>
    </row>
    <row r="128" s="2" customFormat="1" ht="24.15" customHeight="1">
      <c r="A128" s="39"/>
      <c r="B128" s="40"/>
      <c r="C128" s="228" t="s">
        <v>251</v>
      </c>
      <c r="D128" s="228" t="s">
        <v>243</v>
      </c>
      <c r="E128" s="229" t="s">
        <v>2391</v>
      </c>
      <c r="F128" s="230" t="s">
        <v>2392</v>
      </c>
      <c r="G128" s="231" t="s">
        <v>246</v>
      </c>
      <c r="H128" s="232">
        <v>2669.5259999999998</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2393</v>
      </c>
    </row>
    <row r="129" s="2" customFormat="1">
      <c r="A129" s="39"/>
      <c r="B129" s="40"/>
      <c r="C129" s="41"/>
      <c r="D129" s="242" t="s">
        <v>248</v>
      </c>
      <c r="E129" s="41"/>
      <c r="F129" s="243" t="s">
        <v>2394</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14" customFormat="1">
      <c r="A130" s="14"/>
      <c r="B130" s="274"/>
      <c r="C130" s="275"/>
      <c r="D130" s="242" t="s">
        <v>1584</v>
      </c>
      <c r="E130" s="276" t="s">
        <v>1</v>
      </c>
      <c r="F130" s="277" t="s">
        <v>2395</v>
      </c>
      <c r="G130" s="275"/>
      <c r="H130" s="276" t="s">
        <v>1</v>
      </c>
      <c r="I130" s="278"/>
      <c r="J130" s="275"/>
      <c r="K130" s="275"/>
      <c r="L130" s="279"/>
      <c r="M130" s="280"/>
      <c r="N130" s="281"/>
      <c r="O130" s="281"/>
      <c r="P130" s="281"/>
      <c r="Q130" s="281"/>
      <c r="R130" s="281"/>
      <c r="S130" s="281"/>
      <c r="T130" s="282"/>
      <c r="U130" s="14"/>
      <c r="V130" s="14"/>
      <c r="W130" s="14"/>
      <c r="X130" s="14"/>
      <c r="Y130" s="14"/>
      <c r="Z130" s="14"/>
      <c r="AA130" s="14"/>
      <c r="AB130" s="14"/>
      <c r="AC130" s="14"/>
      <c r="AD130" s="14"/>
      <c r="AE130" s="14"/>
      <c r="AT130" s="283" t="s">
        <v>1584</v>
      </c>
      <c r="AU130" s="283" t="s">
        <v>83</v>
      </c>
      <c r="AV130" s="14" t="s">
        <v>81</v>
      </c>
      <c r="AW130" s="14" t="s">
        <v>30</v>
      </c>
      <c r="AX130" s="14" t="s">
        <v>73</v>
      </c>
      <c r="AY130" s="283" t="s">
        <v>241</v>
      </c>
    </row>
    <row r="131" s="13" customFormat="1">
      <c r="A131" s="13"/>
      <c r="B131" s="263"/>
      <c r="C131" s="264"/>
      <c r="D131" s="242" t="s">
        <v>1584</v>
      </c>
      <c r="E131" s="265" t="s">
        <v>1</v>
      </c>
      <c r="F131" s="266" t="s">
        <v>2396</v>
      </c>
      <c r="G131" s="264"/>
      <c r="H131" s="267">
        <v>2669.5259999999998</v>
      </c>
      <c r="I131" s="268"/>
      <c r="J131" s="264"/>
      <c r="K131" s="264"/>
      <c r="L131" s="269"/>
      <c r="M131" s="270"/>
      <c r="N131" s="271"/>
      <c r="O131" s="271"/>
      <c r="P131" s="271"/>
      <c r="Q131" s="271"/>
      <c r="R131" s="271"/>
      <c r="S131" s="271"/>
      <c r="T131" s="272"/>
      <c r="U131" s="13"/>
      <c r="V131" s="13"/>
      <c r="W131" s="13"/>
      <c r="X131" s="13"/>
      <c r="Y131" s="13"/>
      <c r="Z131" s="13"/>
      <c r="AA131" s="13"/>
      <c r="AB131" s="13"/>
      <c r="AC131" s="13"/>
      <c r="AD131" s="13"/>
      <c r="AE131" s="13"/>
      <c r="AT131" s="273" t="s">
        <v>1584</v>
      </c>
      <c r="AU131" s="273" t="s">
        <v>83</v>
      </c>
      <c r="AV131" s="13" t="s">
        <v>83</v>
      </c>
      <c r="AW131" s="13" t="s">
        <v>30</v>
      </c>
      <c r="AX131" s="13" t="s">
        <v>81</v>
      </c>
      <c r="AY131" s="273" t="s">
        <v>241</v>
      </c>
    </row>
    <row r="132" s="2" customFormat="1" ht="24.15" customHeight="1">
      <c r="A132" s="39"/>
      <c r="B132" s="40"/>
      <c r="C132" s="228" t="s">
        <v>247</v>
      </c>
      <c r="D132" s="228" t="s">
        <v>243</v>
      </c>
      <c r="E132" s="229" t="s">
        <v>2397</v>
      </c>
      <c r="F132" s="230" t="s">
        <v>2398</v>
      </c>
      <c r="G132" s="231" t="s">
        <v>246</v>
      </c>
      <c r="H132" s="232">
        <v>337</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2399</v>
      </c>
    </row>
    <row r="133" s="2" customFormat="1">
      <c r="A133" s="39"/>
      <c r="B133" s="40"/>
      <c r="C133" s="41"/>
      <c r="D133" s="242" t="s">
        <v>248</v>
      </c>
      <c r="E133" s="41"/>
      <c r="F133" s="243" t="s">
        <v>2400</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4" customFormat="1">
      <c r="A134" s="14"/>
      <c r="B134" s="274"/>
      <c r="C134" s="275"/>
      <c r="D134" s="242" t="s">
        <v>1584</v>
      </c>
      <c r="E134" s="276" t="s">
        <v>1</v>
      </c>
      <c r="F134" s="277" t="s">
        <v>2401</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1584</v>
      </c>
      <c r="AU134" s="283" t="s">
        <v>83</v>
      </c>
      <c r="AV134" s="14" t="s">
        <v>81</v>
      </c>
      <c r="AW134" s="14" t="s">
        <v>30</v>
      </c>
      <c r="AX134" s="14" t="s">
        <v>73</v>
      </c>
      <c r="AY134" s="283" t="s">
        <v>241</v>
      </c>
    </row>
    <row r="135" s="14" customFormat="1">
      <c r="A135" s="14"/>
      <c r="B135" s="274"/>
      <c r="C135" s="275"/>
      <c r="D135" s="242" t="s">
        <v>1584</v>
      </c>
      <c r="E135" s="276" t="s">
        <v>1</v>
      </c>
      <c r="F135" s="277" t="s">
        <v>2402</v>
      </c>
      <c r="G135" s="275"/>
      <c r="H135" s="276" t="s">
        <v>1</v>
      </c>
      <c r="I135" s="278"/>
      <c r="J135" s="275"/>
      <c r="K135" s="275"/>
      <c r="L135" s="279"/>
      <c r="M135" s="280"/>
      <c r="N135" s="281"/>
      <c r="O135" s="281"/>
      <c r="P135" s="281"/>
      <c r="Q135" s="281"/>
      <c r="R135" s="281"/>
      <c r="S135" s="281"/>
      <c r="T135" s="282"/>
      <c r="U135" s="14"/>
      <c r="V135" s="14"/>
      <c r="W135" s="14"/>
      <c r="X135" s="14"/>
      <c r="Y135" s="14"/>
      <c r="Z135" s="14"/>
      <c r="AA135" s="14"/>
      <c r="AB135" s="14"/>
      <c r="AC135" s="14"/>
      <c r="AD135" s="14"/>
      <c r="AE135" s="14"/>
      <c r="AT135" s="283" t="s">
        <v>1584</v>
      </c>
      <c r="AU135" s="283" t="s">
        <v>83</v>
      </c>
      <c r="AV135" s="14" t="s">
        <v>81</v>
      </c>
      <c r="AW135" s="14" t="s">
        <v>30</v>
      </c>
      <c r="AX135" s="14" t="s">
        <v>73</v>
      </c>
      <c r="AY135" s="283" t="s">
        <v>241</v>
      </c>
    </row>
    <row r="136" s="13" customFormat="1">
      <c r="A136" s="13"/>
      <c r="B136" s="263"/>
      <c r="C136" s="264"/>
      <c r="D136" s="242" t="s">
        <v>1584</v>
      </c>
      <c r="E136" s="265" t="s">
        <v>1</v>
      </c>
      <c r="F136" s="266" t="s">
        <v>596</v>
      </c>
      <c r="G136" s="264"/>
      <c r="H136" s="267">
        <v>97</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1584</v>
      </c>
      <c r="AU136" s="273" t="s">
        <v>83</v>
      </c>
      <c r="AV136" s="13" t="s">
        <v>83</v>
      </c>
      <c r="AW136" s="13" t="s">
        <v>30</v>
      </c>
      <c r="AX136" s="13" t="s">
        <v>73</v>
      </c>
      <c r="AY136" s="273" t="s">
        <v>241</v>
      </c>
    </row>
    <row r="137" s="14" customFormat="1">
      <c r="A137" s="14"/>
      <c r="B137" s="274"/>
      <c r="C137" s="275"/>
      <c r="D137" s="242" t="s">
        <v>1584</v>
      </c>
      <c r="E137" s="276" t="s">
        <v>1</v>
      </c>
      <c r="F137" s="277" t="s">
        <v>2403</v>
      </c>
      <c r="G137" s="275"/>
      <c r="H137" s="276" t="s">
        <v>1</v>
      </c>
      <c r="I137" s="278"/>
      <c r="J137" s="275"/>
      <c r="K137" s="275"/>
      <c r="L137" s="279"/>
      <c r="M137" s="280"/>
      <c r="N137" s="281"/>
      <c r="O137" s="281"/>
      <c r="P137" s="281"/>
      <c r="Q137" s="281"/>
      <c r="R137" s="281"/>
      <c r="S137" s="281"/>
      <c r="T137" s="282"/>
      <c r="U137" s="14"/>
      <c r="V137" s="14"/>
      <c r="W137" s="14"/>
      <c r="X137" s="14"/>
      <c r="Y137" s="14"/>
      <c r="Z137" s="14"/>
      <c r="AA137" s="14"/>
      <c r="AB137" s="14"/>
      <c r="AC137" s="14"/>
      <c r="AD137" s="14"/>
      <c r="AE137" s="14"/>
      <c r="AT137" s="283" t="s">
        <v>1584</v>
      </c>
      <c r="AU137" s="283" t="s">
        <v>83</v>
      </c>
      <c r="AV137" s="14" t="s">
        <v>81</v>
      </c>
      <c r="AW137" s="14" t="s">
        <v>30</v>
      </c>
      <c r="AX137" s="14" t="s">
        <v>73</v>
      </c>
      <c r="AY137" s="283" t="s">
        <v>241</v>
      </c>
    </row>
    <row r="138" s="13" customFormat="1">
      <c r="A138" s="13"/>
      <c r="B138" s="263"/>
      <c r="C138" s="264"/>
      <c r="D138" s="242" t="s">
        <v>1584</v>
      </c>
      <c r="E138" s="265" t="s">
        <v>1</v>
      </c>
      <c r="F138" s="266" t="s">
        <v>2404</v>
      </c>
      <c r="G138" s="264"/>
      <c r="H138" s="267">
        <v>174</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1584</v>
      </c>
      <c r="AU138" s="273" t="s">
        <v>83</v>
      </c>
      <c r="AV138" s="13" t="s">
        <v>83</v>
      </c>
      <c r="AW138" s="13" t="s">
        <v>30</v>
      </c>
      <c r="AX138" s="13" t="s">
        <v>73</v>
      </c>
      <c r="AY138" s="273" t="s">
        <v>241</v>
      </c>
    </row>
    <row r="139" s="14" customFormat="1">
      <c r="A139" s="14"/>
      <c r="B139" s="274"/>
      <c r="C139" s="275"/>
      <c r="D139" s="242" t="s">
        <v>1584</v>
      </c>
      <c r="E139" s="276" t="s">
        <v>1</v>
      </c>
      <c r="F139" s="277" t="s">
        <v>2405</v>
      </c>
      <c r="G139" s="275"/>
      <c r="H139" s="276" t="s">
        <v>1</v>
      </c>
      <c r="I139" s="278"/>
      <c r="J139" s="275"/>
      <c r="K139" s="275"/>
      <c r="L139" s="279"/>
      <c r="M139" s="280"/>
      <c r="N139" s="281"/>
      <c r="O139" s="281"/>
      <c r="P139" s="281"/>
      <c r="Q139" s="281"/>
      <c r="R139" s="281"/>
      <c r="S139" s="281"/>
      <c r="T139" s="282"/>
      <c r="U139" s="14"/>
      <c r="V139" s="14"/>
      <c r="W139" s="14"/>
      <c r="X139" s="14"/>
      <c r="Y139" s="14"/>
      <c r="Z139" s="14"/>
      <c r="AA139" s="14"/>
      <c r="AB139" s="14"/>
      <c r="AC139" s="14"/>
      <c r="AD139" s="14"/>
      <c r="AE139" s="14"/>
      <c r="AT139" s="283" t="s">
        <v>1584</v>
      </c>
      <c r="AU139" s="283" t="s">
        <v>83</v>
      </c>
      <c r="AV139" s="14" t="s">
        <v>81</v>
      </c>
      <c r="AW139" s="14" t="s">
        <v>30</v>
      </c>
      <c r="AX139" s="14" t="s">
        <v>73</v>
      </c>
      <c r="AY139" s="283" t="s">
        <v>241</v>
      </c>
    </row>
    <row r="140" s="13" customFormat="1">
      <c r="A140" s="13"/>
      <c r="B140" s="263"/>
      <c r="C140" s="264"/>
      <c r="D140" s="242" t="s">
        <v>1584</v>
      </c>
      <c r="E140" s="265" t="s">
        <v>1</v>
      </c>
      <c r="F140" s="266" t="s">
        <v>361</v>
      </c>
      <c r="G140" s="264"/>
      <c r="H140" s="267">
        <v>66</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1584</v>
      </c>
      <c r="AU140" s="273" t="s">
        <v>83</v>
      </c>
      <c r="AV140" s="13" t="s">
        <v>83</v>
      </c>
      <c r="AW140" s="13" t="s">
        <v>30</v>
      </c>
      <c r="AX140" s="13" t="s">
        <v>73</v>
      </c>
      <c r="AY140" s="273" t="s">
        <v>241</v>
      </c>
    </row>
    <row r="141" s="15" customFormat="1">
      <c r="A141" s="15"/>
      <c r="B141" s="287"/>
      <c r="C141" s="288"/>
      <c r="D141" s="242" t="s">
        <v>1584</v>
      </c>
      <c r="E141" s="289" t="s">
        <v>1</v>
      </c>
      <c r="F141" s="290" t="s">
        <v>2061</v>
      </c>
      <c r="G141" s="288"/>
      <c r="H141" s="291">
        <v>337</v>
      </c>
      <c r="I141" s="292"/>
      <c r="J141" s="288"/>
      <c r="K141" s="288"/>
      <c r="L141" s="293"/>
      <c r="M141" s="294"/>
      <c r="N141" s="295"/>
      <c r="O141" s="295"/>
      <c r="P141" s="295"/>
      <c r="Q141" s="295"/>
      <c r="R141" s="295"/>
      <c r="S141" s="295"/>
      <c r="T141" s="296"/>
      <c r="U141" s="15"/>
      <c r="V141" s="15"/>
      <c r="W141" s="15"/>
      <c r="X141" s="15"/>
      <c r="Y141" s="15"/>
      <c r="Z141" s="15"/>
      <c r="AA141" s="15"/>
      <c r="AB141" s="15"/>
      <c r="AC141" s="15"/>
      <c r="AD141" s="15"/>
      <c r="AE141" s="15"/>
      <c r="AT141" s="297" t="s">
        <v>1584</v>
      </c>
      <c r="AU141" s="297" t="s">
        <v>83</v>
      </c>
      <c r="AV141" s="15" t="s">
        <v>247</v>
      </c>
      <c r="AW141" s="15" t="s">
        <v>30</v>
      </c>
      <c r="AX141" s="15" t="s">
        <v>81</v>
      </c>
      <c r="AY141" s="297" t="s">
        <v>241</v>
      </c>
    </row>
    <row r="142" s="2" customFormat="1" ht="16.5" customHeight="1">
      <c r="A142" s="39"/>
      <c r="B142" s="40"/>
      <c r="C142" s="228" t="s">
        <v>259</v>
      </c>
      <c r="D142" s="228" t="s">
        <v>243</v>
      </c>
      <c r="E142" s="229" t="s">
        <v>2406</v>
      </c>
      <c r="F142" s="230" t="s">
        <v>2407</v>
      </c>
      <c r="G142" s="231" t="s">
        <v>246</v>
      </c>
      <c r="H142" s="232">
        <v>4443.2879999999996</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247</v>
      </c>
      <c r="AT142" s="240" t="s">
        <v>243</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2408</v>
      </c>
    </row>
    <row r="143" s="2" customFormat="1">
      <c r="A143" s="39"/>
      <c r="B143" s="40"/>
      <c r="C143" s="41"/>
      <c r="D143" s="242" t="s">
        <v>248</v>
      </c>
      <c r="E143" s="41"/>
      <c r="F143" s="243" t="s">
        <v>2409</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14" customFormat="1">
      <c r="A144" s="14"/>
      <c r="B144" s="274"/>
      <c r="C144" s="275"/>
      <c r="D144" s="242" t="s">
        <v>1584</v>
      </c>
      <c r="E144" s="276" t="s">
        <v>1</v>
      </c>
      <c r="F144" s="277" t="s">
        <v>2410</v>
      </c>
      <c r="G144" s="275"/>
      <c r="H144" s="276" t="s">
        <v>1</v>
      </c>
      <c r="I144" s="278"/>
      <c r="J144" s="275"/>
      <c r="K144" s="275"/>
      <c r="L144" s="279"/>
      <c r="M144" s="280"/>
      <c r="N144" s="281"/>
      <c r="O144" s="281"/>
      <c r="P144" s="281"/>
      <c r="Q144" s="281"/>
      <c r="R144" s="281"/>
      <c r="S144" s="281"/>
      <c r="T144" s="282"/>
      <c r="U144" s="14"/>
      <c r="V144" s="14"/>
      <c r="W144" s="14"/>
      <c r="X144" s="14"/>
      <c r="Y144" s="14"/>
      <c r="Z144" s="14"/>
      <c r="AA144" s="14"/>
      <c r="AB144" s="14"/>
      <c r="AC144" s="14"/>
      <c r="AD144" s="14"/>
      <c r="AE144" s="14"/>
      <c r="AT144" s="283" t="s">
        <v>1584</v>
      </c>
      <c r="AU144" s="283" t="s">
        <v>83</v>
      </c>
      <c r="AV144" s="14" t="s">
        <v>81</v>
      </c>
      <c r="AW144" s="14" t="s">
        <v>30</v>
      </c>
      <c r="AX144" s="14" t="s">
        <v>73</v>
      </c>
      <c r="AY144" s="283" t="s">
        <v>241</v>
      </c>
    </row>
    <row r="145" s="13" customFormat="1">
      <c r="A145" s="13"/>
      <c r="B145" s="263"/>
      <c r="C145" s="264"/>
      <c r="D145" s="242" t="s">
        <v>1584</v>
      </c>
      <c r="E145" s="265" t="s">
        <v>1</v>
      </c>
      <c r="F145" s="266" t="s">
        <v>2411</v>
      </c>
      <c r="G145" s="264"/>
      <c r="H145" s="267">
        <v>2548.4259999999999</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1584</v>
      </c>
      <c r="AU145" s="273" t="s">
        <v>83</v>
      </c>
      <c r="AV145" s="13" t="s">
        <v>83</v>
      </c>
      <c r="AW145" s="13" t="s">
        <v>30</v>
      </c>
      <c r="AX145" s="13" t="s">
        <v>73</v>
      </c>
      <c r="AY145" s="273" t="s">
        <v>241</v>
      </c>
    </row>
    <row r="146" s="14" customFormat="1">
      <c r="A146" s="14"/>
      <c r="B146" s="274"/>
      <c r="C146" s="275"/>
      <c r="D146" s="242" t="s">
        <v>1584</v>
      </c>
      <c r="E146" s="276" t="s">
        <v>1</v>
      </c>
      <c r="F146" s="277" t="s">
        <v>2412</v>
      </c>
      <c r="G146" s="275"/>
      <c r="H146" s="276" t="s">
        <v>1</v>
      </c>
      <c r="I146" s="278"/>
      <c r="J146" s="275"/>
      <c r="K146" s="275"/>
      <c r="L146" s="279"/>
      <c r="M146" s="280"/>
      <c r="N146" s="281"/>
      <c r="O146" s="281"/>
      <c r="P146" s="281"/>
      <c r="Q146" s="281"/>
      <c r="R146" s="281"/>
      <c r="S146" s="281"/>
      <c r="T146" s="282"/>
      <c r="U146" s="14"/>
      <c r="V146" s="14"/>
      <c r="W146" s="14"/>
      <c r="X146" s="14"/>
      <c r="Y146" s="14"/>
      <c r="Z146" s="14"/>
      <c r="AA146" s="14"/>
      <c r="AB146" s="14"/>
      <c r="AC146" s="14"/>
      <c r="AD146" s="14"/>
      <c r="AE146" s="14"/>
      <c r="AT146" s="283" t="s">
        <v>1584</v>
      </c>
      <c r="AU146" s="283" t="s">
        <v>83</v>
      </c>
      <c r="AV146" s="14" t="s">
        <v>81</v>
      </c>
      <c r="AW146" s="14" t="s">
        <v>30</v>
      </c>
      <c r="AX146" s="14" t="s">
        <v>73</v>
      </c>
      <c r="AY146" s="283" t="s">
        <v>241</v>
      </c>
    </row>
    <row r="147" s="13" customFormat="1">
      <c r="A147" s="13"/>
      <c r="B147" s="263"/>
      <c r="C147" s="264"/>
      <c r="D147" s="242" t="s">
        <v>1584</v>
      </c>
      <c r="E147" s="265" t="s">
        <v>1</v>
      </c>
      <c r="F147" s="266" t="s">
        <v>2413</v>
      </c>
      <c r="G147" s="264"/>
      <c r="H147" s="267">
        <v>45.296999999999997</v>
      </c>
      <c r="I147" s="268"/>
      <c r="J147" s="264"/>
      <c r="K147" s="264"/>
      <c r="L147" s="269"/>
      <c r="M147" s="270"/>
      <c r="N147" s="271"/>
      <c r="O147" s="271"/>
      <c r="P147" s="271"/>
      <c r="Q147" s="271"/>
      <c r="R147" s="271"/>
      <c r="S147" s="271"/>
      <c r="T147" s="272"/>
      <c r="U147" s="13"/>
      <c r="V147" s="13"/>
      <c r="W147" s="13"/>
      <c r="X147" s="13"/>
      <c r="Y147" s="13"/>
      <c r="Z147" s="13"/>
      <c r="AA147" s="13"/>
      <c r="AB147" s="13"/>
      <c r="AC147" s="13"/>
      <c r="AD147" s="13"/>
      <c r="AE147" s="13"/>
      <c r="AT147" s="273" t="s">
        <v>1584</v>
      </c>
      <c r="AU147" s="273" t="s">
        <v>83</v>
      </c>
      <c r="AV147" s="13" t="s">
        <v>83</v>
      </c>
      <c r="AW147" s="13" t="s">
        <v>30</v>
      </c>
      <c r="AX147" s="13" t="s">
        <v>73</v>
      </c>
      <c r="AY147" s="273" t="s">
        <v>241</v>
      </c>
    </row>
    <row r="148" s="14" customFormat="1">
      <c r="A148" s="14"/>
      <c r="B148" s="274"/>
      <c r="C148" s="275"/>
      <c r="D148" s="242" t="s">
        <v>1584</v>
      </c>
      <c r="E148" s="276" t="s">
        <v>1</v>
      </c>
      <c r="F148" s="277" t="s">
        <v>2414</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1584</v>
      </c>
      <c r="AU148" s="283" t="s">
        <v>83</v>
      </c>
      <c r="AV148" s="14" t="s">
        <v>81</v>
      </c>
      <c r="AW148" s="14" t="s">
        <v>30</v>
      </c>
      <c r="AX148" s="14" t="s">
        <v>73</v>
      </c>
      <c r="AY148" s="283" t="s">
        <v>241</v>
      </c>
    </row>
    <row r="149" s="13" customFormat="1">
      <c r="A149" s="13"/>
      <c r="B149" s="263"/>
      <c r="C149" s="264"/>
      <c r="D149" s="242" t="s">
        <v>1584</v>
      </c>
      <c r="E149" s="265" t="s">
        <v>1</v>
      </c>
      <c r="F149" s="266" t="s">
        <v>2415</v>
      </c>
      <c r="G149" s="264"/>
      <c r="H149" s="267">
        <v>822.41499999999996</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1584</v>
      </c>
      <c r="AU149" s="273" t="s">
        <v>83</v>
      </c>
      <c r="AV149" s="13" t="s">
        <v>83</v>
      </c>
      <c r="AW149" s="13" t="s">
        <v>30</v>
      </c>
      <c r="AX149" s="13" t="s">
        <v>73</v>
      </c>
      <c r="AY149" s="273" t="s">
        <v>241</v>
      </c>
    </row>
    <row r="150" s="14" customFormat="1">
      <c r="A150" s="14"/>
      <c r="B150" s="274"/>
      <c r="C150" s="275"/>
      <c r="D150" s="242" t="s">
        <v>1584</v>
      </c>
      <c r="E150" s="276" t="s">
        <v>1</v>
      </c>
      <c r="F150" s="277" t="s">
        <v>2416</v>
      </c>
      <c r="G150" s="275"/>
      <c r="H150" s="276" t="s">
        <v>1</v>
      </c>
      <c r="I150" s="278"/>
      <c r="J150" s="275"/>
      <c r="K150" s="275"/>
      <c r="L150" s="279"/>
      <c r="M150" s="280"/>
      <c r="N150" s="281"/>
      <c r="O150" s="281"/>
      <c r="P150" s="281"/>
      <c r="Q150" s="281"/>
      <c r="R150" s="281"/>
      <c r="S150" s="281"/>
      <c r="T150" s="282"/>
      <c r="U150" s="14"/>
      <c r="V150" s="14"/>
      <c r="W150" s="14"/>
      <c r="X150" s="14"/>
      <c r="Y150" s="14"/>
      <c r="Z150" s="14"/>
      <c r="AA150" s="14"/>
      <c r="AB150" s="14"/>
      <c r="AC150" s="14"/>
      <c r="AD150" s="14"/>
      <c r="AE150" s="14"/>
      <c r="AT150" s="283" t="s">
        <v>1584</v>
      </c>
      <c r="AU150" s="283" t="s">
        <v>83</v>
      </c>
      <c r="AV150" s="14" t="s">
        <v>81</v>
      </c>
      <c r="AW150" s="14" t="s">
        <v>30</v>
      </c>
      <c r="AX150" s="14" t="s">
        <v>73</v>
      </c>
      <c r="AY150" s="283" t="s">
        <v>241</v>
      </c>
    </row>
    <row r="151" s="13" customFormat="1">
      <c r="A151" s="13"/>
      <c r="B151" s="263"/>
      <c r="C151" s="264"/>
      <c r="D151" s="242" t="s">
        <v>1584</v>
      </c>
      <c r="E151" s="265" t="s">
        <v>1</v>
      </c>
      <c r="F151" s="266" t="s">
        <v>2417</v>
      </c>
      <c r="G151" s="264"/>
      <c r="H151" s="267">
        <v>75.948999999999998</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1584</v>
      </c>
      <c r="AU151" s="273" t="s">
        <v>83</v>
      </c>
      <c r="AV151" s="13" t="s">
        <v>83</v>
      </c>
      <c r="AW151" s="13" t="s">
        <v>30</v>
      </c>
      <c r="AX151" s="13" t="s">
        <v>73</v>
      </c>
      <c r="AY151" s="273" t="s">
        <v>241</v>
      </c>
    </row>
    <row r="152" s="14" customFormat="1">
      <c r="A152" s="14"/>
      <c r="B152" s="274"/>
      <c r="C152" s="275"/>
      <c r="D152" s="242" t="s">
        <v>1584</v>
      </c>
      <c r="E152" s="276" t="s">
        <v>1</v>
      </c>
      <c r="F152" s="277" t="s">
        <v>2418</v>
      </c>
      <c r="G152" s="275"/>
      <c r="H152" s="276" t="s">
        <v>1</v>
      </c>
      <c r="I152" s="278"/>
      <c r="J152" s="275"/>
      <c r="K152" s="275"/>
      <c r="L152" s="279"/>
      <c r="M152" s="280"/>
      <c r="N152" s="281"/>
      <c r="O152" s="281"/>
      <c r="P152" s="281"/>
      <c r="Q152" s="281"/>
      <c r="R152" s="281"/>
      <c r="S152" s="281"/>
      <c r="T152" s="282"/>
      <c r="U152" s="14"/>
      <c r="V152" s="14"/>
      <c r="W152" s="14"/>
      <c r="X152" s="14"/>
      <c r="Y152" s="14"/>
      <c r="Z152" s="14"/>
      <c r="AA152" s="14"/>
      <c r="AB152" s="14"/>
      <c r="AC152" s="14"/>
      <c r="AD152" s="14"/>
      <c r="AE152" s="14"/>
      <c r="AT152" s="283" t="s">
        <v>1584</v>
      </c>
      <c r="AU152" s="283" t="s">
        <v>83</v>
      </c>
      <c r="AV152" s="14" t="s">
        <v>81</v>
      </c>
      <c r="AW152" s="14" t="s">
        <v>30</v>
      </c>
      <c r="AX152" s="14" t="s">
        <v>73</v>
      </c>
      <c r="AY152" s="283" t="s">
        <v>241</v>
      </c>
    </row>
    <row r="153" s="13" customFormat="1">
      <c r="A153" s="13"/>
      <c r="B153" s="263"/>
      <c r="C153" s="264"/>
      <c r="D153" s="242" t="s">
        <v>1584</v>
      </c>
      <c r="E153" s="265" t="s">
        <v>1</v>
      </c>
      <c r="F153" s="266" t="s">
        <v>2419</v>
      </c>
      <c r="G153" s="264"/>
      <c r="H153" s="267">
        <v>77.200999999999993</v>
      </c>
      <c r="I153" s="268"/>
      <c r="J153" s="264"/>
      <c r="K153" s="264"/>
      <c r="L153" s="269"/>
      <c r="M153" s="270"/>
      <c r="N153" s="271"/>
      <c r="O153" s="271"/>
      <c r="P153" s="271"/>
      <c r="Q153" s="271"/>
      <c r="R153" s="271"/>
      <c r="S153" s="271"/>
      <c r="T153" s="272"/>
      <c r="U153" s="13"/>
      <c r="V153" s="13"/>
      <c r="W153" s="13"/>
      <c r="X153" s="13"/>
      <c r="Y153" s="13"/>
      <c r="Z153" s="13"/>
      <c r="AA153" s="13"/>
      <c r="AB153" s="13"/>
      <c r="AC153" s="13"/>
      <c r="AD153" s="13"/>
      <c r="AE153" s="13"/>
      <c r="AT153" s="273" t="s">
        <v>1584</v>
      </c>
      <c r="AU153" s="273" t="s">
        <v>83</v>
      </c>
      <c r="AV153" s="13" t="s">
        <v>83</v>
      </c>
      <c r="AW153" s="13" t="s">
        <v>30</v>
      </c>
      <c r="AX153" s="13" t="s">
        <v>73</v>
      </c>
      <c r="AY153" s="273" t="s">
        <v>241</v>
      </c>
    </row>
    <row r="154" s="14" customFormat="1">
      <c r="A154" s="14"/>
      <c r="B154" s="274"/>
      <c r="C154" s="275"/>
      <c r="D154" s="242" t="s">
        <v>1584</v>
      </c>
      <c r="E154" s="276" t="s">
        <v>1</v>
      </c>
      <c r="F154" s="277" t="s">
        <v>2420</v>
      </c>
      <c r="G154" s="275"/>
      <c r="H154" s="276" t="s">
        <v>1</v>
      </c>
      <c r="I154" s="278"/>
      <c r="J154" s="275"/>
      <c r="K154" s="275"/>
      <c r="L154" s="279"/>
      <c r="M154" s="280"/>
      <c r="N154" s="281"/>
      <c r="O154" s="281"/>
      <c r="P154" s="281"/>
      <c r="Q154" s="281"/>
      <c r="R154" s="281"/>
      <c r="S154" s="281"/>
      <c r="T154" s="282"/>
      <c r="U154" s="14"/>
      <c r="V154" s="14"/>
      <c r="W154" s="14"/>
      <c r="X154" s="14"/>
      <c r="Y154" s="14"/>
      <c r="Z154" s="14"/>
      <c r="AA154" s="14"/>
      <c r="AB154" s="14"/>
      <c r="AC154" s="14"/>
      <c r="AD154" s="14"/>
      <c r="AE154" s="14"/>
      <c r="AT154" s="283" t="s">
        <v>1584</v>
      </c>
      <c r="AU154" s="283" t="s">
        <v>83</v>
      </c>
      <c r="AV154" s="14" t="s">
        <v>81</v>
      </c>
      <c r="AW154" s="14" t="s">
        <v>30</v>
      </c>
      <c r="AX154" s="14" t="s">
        <v>73</v>
      </c>
      <c r="AY154" s="283" t="s">
        <v>241</v>
      </c>
    </row>
    <row r="155" s="13" customFormat="1">
      <c r="A155" s="13"/>
      <c r="B155" s="263"/>
      <c r="C155" s="264"/>
      <c r="D155" s="242" t="s">
        <v>1584</v>
      </c>
      <c r="E155" s="265" t="s">
        <v>1</v>
      </c>
      <c r="F155" s="266" t="s">
        <v>2421</v>
      </c>
      <c r="G155" s="264"/>
      <c r="H155" s="267">
        <v>874</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1584</v>
      </c>
      <c r="AU155" s="273" t="s">
        <v>83</v>
      </c>
      <c r="AV155" s="13" t="s">
        <v>83</v>
      </c>
      <c r="AW155" s="13" t="s">
        <v>30</v>
      </c>
      <c r="AX155" s="13" t="s">
        <v>73</v>
      </c>
      <c r="AY155" s="273" t="s">
        <v>241</v>
      </c>
    </row>
    <row r="156" s="14" customFormat="1">
      <c r="A156" s="14"/>
      <c r="B156" s="274"/>
      <c r="C156" s="275"/>
      <c r="D156" s="242" t="s">
        <v>1584</v>
      </c>
      <c r="E156" s="276" t="s">
        <v>1</v>
      </c>
      <c r="F156" s="277" t="s">
        <v>2422</v>
      </c>
      <c r="G156" s="275"/>
      <c r="H156" s="276" t="s">
        <v>1</v>
      </c>
      <c r="I156" s="278"/>
      <c r="J156" s="275"/>
      <c r="K156" s="275"/>
      <c r="L156" s="279"/>
      <c r="M156" s="280"/>
      <c r="N156" s="281"/>
      <c r="O156" s="281"/>
      <c r="P156" s="281"/>
      <c r="Q156" s="281"/>
      <c r="R156" s="281"/>
      <c r="S156" s="281"/>
      <c r="T156" s="282"/>
      <c r="U156" s="14"/>
      <c r="V156" s="14"/>
      <c r="W156" s="14"/>
      <c r="X156" s="14"/>
      <c r="Y156" s="14"/>
      <c r="Z156" s="14"/>
      <c r="AA156" s="14"/>
      <c r="AB156" s="14"/>
      <c r="AC156" s="14"/>
      <c r="AD156" s="14"/>
      <c r="AE156" s="14"/>
      <c r="AT156" s="283" t="s">
        <v>1584</v>
      </c>
      <c r="AU156" s="283" t="s">
        <v>83</v>
      </c>
      <c r="AV156" s="14" t="s">
        <v>81</v>
      </c>
      <c r="AW156" s="14" t="s">
        <v>30</v>
      </c>
      <c r="AX156" s="14" t="s">
        <v>73</v>
      </c>
      <c r="AY156" s="283" t="s">
        <v>241</v>
      </c>
    </row>
    <row r="157" s="15" customFormat="1">
      <c r="A157" s="15"/>
      <c r="B157" s="287"/>
      <c r="C157" s="288"/>
      <c r="D157" s="242" t="s">
        <v>1584</v>
      </c>
      <c r="E157" s="289" t="s">
        <v>1</v>
      </c>
      <c r="F157" s="290" t="s">
        <v>2061</v>
      </c>
      <c r="G157" s="288"/>
      <c r="H157" s="291">
        <v>4443.2879999999996</v>
      </c>
      <c r="I157" s="292"/>
      <c r="J157" s="288"/>
      <c r="K157" s="288"/>
      <c r="L157" s="293"/>
      <c r="M157" s="294"/>
      <c r="N157" s="295"/>
      <c r="O157" s="295"/>
      <c r="P157" s="295"/>
      <c r="Q157" s="295"/>
      <c r="R157" s="295"/>
      <c r="S157" s="295"/>
      <c r="T157" s="296"/>
      <c r="U157" s="15"/>
      <c r="V157" s="15"/>
      <c r="W157" s="15"/>
      <c r="X157" s="15"/>
      <c r="Y157" s="15"/>
      <c r="Z157" s="15"/>
      <c r="AA157" s="15"/>
      <c r="AB157" s="15"/>
      <c r="AC157" s="15"/>
      <c r="AD157" s="15"/>
      <c r="AE157" s="15"/>
      <c r="AT157" s="297" t="s">
        <v>1584</v>
      </c>
      <c r="AU157" s="297" t="s">
        <v>83</v>
      </c>
      <c r="AV157" s="15" t="s">
        <v>247</v>
      </c>
      <c r="AW157" s="15" t="s">
        <v>30</v>
      </c>
      <c r="AX157" s="15" t="s">
        <v>81</v>
      </c>
      <c r="AY157" s="297" t="s">
        <v>241</v>
      </c>
    </row>
    <row r="158" s="2" customFormat="1" ht="16.5" customHeight="1">
      <c r="A158" s="39"/>
      <c r="B158" s="40"/>
      <c r="C158" s="247" t="s">
        <v>254</v>
      </c>
      <c r="D158" s="247" t="s">
        <v>260</v>
      </c>
      <c r="E158" s="248" t="s">
        <v>2044</v>
      </c>
      <c r="F158" s="249" t="s">
        <v>2045</v>
      </c>
      <c r="G158" s="250" t="s">
        <v>563</v>
      </c>
      <c r="H158" s="251">
        <v>5999.7640000000001</v>
      </c>
      <c r="I158" s="252"/>
      <c r="J158" s="253">
        <f>ROUND(I158*H158,2)</f>
        <v>0</v>
      </c>
      <c r="K158" s="254"/>
      <c r="L158" s="255"/>
      <c r="M158" s="256" t="s">
        <v>1</v>
      </c>
      <c r="N158" s="257" t="s">
        <v>38</v>
      </c>
      <c r="O158" s="92"/>
      <c r="P158" s="238">
        <f>O158*H158</f>
        <v>0</v>
      </c>
      <c r="Q158" s="238">
        <v>1</v>
      </c>
      <c r="R158" s="238">
        <f>Q158*H158</f>
        <v>5999.7640000000001</v>
      </c>
      <c r="S158" s="238">
        <v>0</v>
      </c>
      <c r="T158" s="239">
        <f>S158*H158</f>
        <v>0</v>
      </c>
      <c r="U158" s="39"/>
      <c r="V158" s="39"/>
      <c r="W158" s="39"/>
      <c r="X158" s="39"/>
      <c r="Y158" s="39"/>
      <c r="Z158" s="39"/>
      <c r="AA158" s="39"/>
      <c r="AB158" s="39"/>
      <c r="AC158" s="39"/>
      <c r="AD158" s="39"/>
      <c r="AE158" s="39"/>
      <c r="AR158" s="240" t="s">
        <v>258</v>
      </c>
      <c r="AT158" s="240" t="s">
        <v>260</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2423</v>
      </c>
    </row>
    <row r="159" s="2" customFormat="1">
      <c r="A159" s="39"/>
      <c r="B159" s="40"/>
      <c r="C159" s="41"/>
      <c r="D159" s="242" t="s">
        <v>248</v>
      </c>
      <c r="E159" s="41"/>
      <c r="F159" s="243" t="s">
        <v>2045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14" customFormat="1">
      <c r="A160" s="14"/>
      <c r="B160" s="274"/>
      <c r="C160" s="275"/>
      <c r="D160" s="242" t="s">
        <v>1584</v>
      </c>
      <c r="E160" s="276" t="s">
        <v>1</v>
      </c>
      <c r="F160" s="277" t="s">
        <v>2410</v>
      </c>
      <c r="G160" s="275"/>
      <c r="H160" s="276" t="s">
        <v>1</v>
      </c>
      <c r="I160" s="278"/>
      <c r="J160" s="275"/>
      <c r="K160" s="275"/>
      <c r="L160" s="279"/>
      <c r="M160" s="280"/>
      <c r="N160" s="281"/>
      <c r="O160" s="281"/>
      <c r="P160" s="281"/>
      <c r="Q160" s="281"/>
      <c r="R160" s="281"/>
      <c r="S160" s="281"/>
      <c r="T160" s="282"/>
      <c r="U160" s="14"/>
      <c r="V160" s="14"/>
      <c r="W160" s="14"/>
      <c r="X160" s="14"/>
      <c r="Y160" s="14"/>
      <c r="Z160" s="14"/>
      <c r="AA160" s="14"/>
      <c r="AB160" s="14"/>
      <c r="AC160" s="14"/>
      <c r="AD160" s="14"/>
      <c r="AE160" s="14"/>
      <c r="AT160" s="283" t="s">
        <v>1584</v>
      </c>
      <c r="AU160" s="283" t="s">
        <v>83</v>
      </c>
      <c r="AV160" s="14" t="s">
        <v>81</v>
      </c>
      <c r="AW160" s="14" t="s">
        <v>30</v>
      </c>
      <c r="AX160" s="14" t="s">
        <v>73</v>
      </c>
      <c r="AY160" s="283" t="s">
        <v>241</v>
      </c>
    </row>
    <row r="161" s="13" customFormat="1">
      <c r="A161" s="13"/>
      <c r="B161" s="263"/>
      <c r="C161" s="264"/>
      <c r="D161" s="242" t="s">
        <v>1584</v>
      </c>
      <c r="E161" s="265" t="s">
        <v>1</v>
      </c>
      <c r="F161" s="266" t="s">
        <v>2424</v>
      </c>
      <c r="G161" s="264"/>
      <c r="H161" s="267">
        <v>5186.0460000000003</v>
      </c>
      <c r="I161" s="268"/>
      <c r="J161" s="264"/>
      <c r="K161" s="264"/>
      <c r="L161" s="269"/>
      <c r="M161" s="270"/>
      <c r="N161" s="271"/>
      <c r="O161" s="271"/>
      <c r="P161" s="271"/>
      <c r="Q161" s="271"/>
      <c r="R161" s="271"/>
      <c r="S161" s="271"/>
      <c r="T161" s="272"/>
      <c r="U161" s="13"/>
      <c r="V161" s="13"/>
      <c r="W161" s="13"/>
      <c r="X161" s="13"/>
      <c r="Y161" s="13"/>
      <c r="Z161" s="13"/>
      <c r="AA161" s="13"/>
      <c r="AB161" s="13"/>
      <c r="AC161" s="13"/>
      <c r="AD161" s="13"/>
      <c r="AE161" s="13"/>
      <c r="AT161" s="273" t="s">
        <v>1584</v>
      </c>
      <c r="AU161" s="273" t="s">
        <v>83</v>
      </c>
      <c r="AV161" s="13" t="s">
        <v>83</v>
      </c>
      <c r="AW161" s="13" t="s">
        <v>30</v>
      </c>
      <c r="AX161" s="13" t="s">
        <v>73</v>
      </c>
      <c r="AY161" s="273" t="s">
        <v>241</v>
      </c>
    </row>
    <row r="162" s="14" customFormat="1">
      <c r="A162" s="14"/>
      <c r="B162" s="274"/>
      <c r="C162" s="275"/>
      <c r="D162" s="242" t="s">
        <v>1584</v>
      </c>
      <c r="E162" s="276" t="s">
        <v>1</v>
      </c>
      <c r="F162" s="277" t="s">
        <v>2412</v>
      </c>
      <c r="G162" s="275"/>
      <c r="H162" s="276" t="s">
        <v>1</v>
      </c>
      <c r="I162" s="278"/>
      <c r="J162" s="275"/>
      <c r="K162" s="275"/>
      <c r="L162" s="279"/>
      <c r="M162" s="280"/>
      <c r="N162" s="281"/>
      <c r="O162" s="281"/>
      <c r="P162" s="281"/>
      <c r="Q162" s="281"/>
      <c r="R162" s="281"/>
      <c r="S162" s="281"/>
      <c r="T162" s="282"/>
      <c r="U162" s="14"/>
      <c r="V162" s="14"/>
      <c r="W162" s="14"/>
      <c r="X162" s="14"/>
      <c r="Y162" s="14"/>
      <c r="Z162" s="14"/>
      <c r="AA162" s="14"/>
      <c r="AB162" s="14"/>
      <c r="AC162" s="14"/>
      <c r="AD162" s="14"/>
      <c r="AE162" s="14"/>
      <c r="AT162" s="283" t="s">
        <v>1584</v>
      </c>
      <c r="AU162" s="283" t="s">
        <v>83</v>
      </c>
      <c r="AV162" s="14" t="s">
        <v>81</v>
      </c>
      <c r="AW162" s="14" t="s">
        <v>30</v>
      </c>
      <c r="AX162" s="14" t="s">
        <v>73</v>
      </c>
      <c r="AY162" s="283" t="s">
        <v>241</v>
      </c>
    </row>
    <row r="163" s="13" customFormat="1">
      <c r="A163" s="13"/>
      <c r="B163" s="263"/>
      <c r="C163" s="264"/>
      <c r="D163" s="242" t="s">
        <v>1584</v>
      </c>
      <c r="E163" s="265" t="s">
        <v>1</v>
      </c>
      <c r="F163" s="266" t="s">
        <v>2425</v>
      </c>
      <c r="G163" s="264"/>
      <c r="H163" s="267">
        <v>92.179000000000002</v>
      </c>
      <c r="I163" s="268"/>
      <c r="J163" s="264"/>
      <c r="K163" s="264"/>
      <c r="L163" s="269"/>
      <c r="M163" s="270"/>
      <c r="N163" s="271"/>
      <c r="O163" s="271"/>
      <c r="P163" s="271"/>
      <c r="Q163" s="271"/>
      <c r="R163" s="271"/>
      <c r="S163" s="271"/>
      <c r="T163" s="272"/>
      <c r="U163" s="13"/>
      <c r="V163" s="13"/>
      <c r="W163" s="13"/>
      <c r="X163" s="13"/>
      <c r="Y163" s="13"/>
      <c r="Z163" s="13"/>
      <c r="AA163" s="13"/>
      <c r="AB163" s="13"/>
      <c r="AC163" s="13"/>
      <c r="AD163" s="13"/>
      <c r="AE163" s="13"/>
      <c r="AT163" s="273" t="s">
        <v>1584</v>
      </c>
      <c r="AU163" s="273" t="s">
        <v>83</v>
      </c>
      <c r="AV163" s="13" t="s">
        <v>83</v>
      </c>
      <c r="AW163" s="13" t="s">
        <v>30</v>
      </c>
      <c r="AX163" s="13" t="s">
        <v>73</v>
      </c>
      <c r="AY163" s="273" t="s">
        <v>241</v>
      </c>
    </row>
    <row r="164" s="14" customFormat="1">
      <c r="A164" s="14"/>
      <c r="B164" s="274"/>
      <c r="C164" s="275"/>
      <c r="D164" s="242" t="s">
        <v>1584</v>
      </c>
      <c r="E164" s="276" t="s">
        <v>1</v>
      </c>
      <c r="F164" s="277" t="s">
        <v>2414</v>
      </c>
      <c r="G164" s="275"/>
      <c r="H164" s="276" t="s">
        <v>1</v>
      </c>
      <c r="I164" s="278"/>
      <c r="J164" s="275"/>
      <c r="K164" s="275"/>
      <c r="L164" s="279"/>
      <c r="M164" s="280"/>
      <c r="N164" s="281"/>
      <c r="O164" s="281"/>
      <c r="P164" s="281"/>
      <c r="Q164" s="281"/>
      <c r="R164" s="281"/>
      <c r="S164" s="281"/>
      <c r="T164" s="282"/>
      <c r="U164" s="14"/>
      <c r="V164" s="14"/>
      <c r="W164" s="14"/>
      <c r="X164" s="14"/>
      <c r="Y164" s="14"/>
      <c r="Z164" s="14"/>
      <c r="AA164" s="14"/>
      <c r="AB164" s="14"/>
      <c r="AC164" s="14"/>
      <c r="AD164" s="14"/>
      <c r="AE164" s="14"/>
      <c r="AT164" s="283" t="s">
        <v>1584</v>
      </c>
      <c r="AU164" s="283" t="s">
        <v>83</v>
      </c>
      <c r="AV164" s="14" t="s">
        <v>81</v>
      </c>
      <c r="AW164" s="14" t="s">
        <v>30</v>
      </c>
      <c r="AX164" s="14" t="s">
        <v>73</v>
      </c>
      <c r="AY164" s="283" t="s">
        <v>241</v>
      </c>
    </row>
    <row r="165" s="13" customFormat="1">
      <c r="A165" s="13"/>
      <c r="B165" s="263"/>
      <c r="C165" s="264"/>
      <c r="D165" s="242" t="s">
        <v>1584</v>
      </c>
      <c r="E165" s="265" t="s">
        <v>1</v>
      </c>
      <c r="F165" s="266" t="s">
        <v>2426</v>
      </c>
      <c r="G165" s="264"/>
      <c r="H165" s="267">
        <v>1673.614</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1584</v>
      </c>
      <c r="AU165" s="273" t="s">
        <v>83</v>
      </c>
      <c r="AV165" s="13" t="s">
        <v>83</v>
      </c>
      <c r="AW165" s="13" t="s">
        <v>30</v>
      </c>
      <c r="AX165" s="13" t="s">
        <v>73</v>
      </c>
      <c r="AY165" s="273" t="s">
        <v>241</v>
      </c>
    </row>
    <row r="166" s="14" customFormat="1">
      <c r="A166" s="14"/>
      <c r="B166" s="274"/>
      <c r="C166" s="275"/>
      <c r="D166" s="242" t="s">
        <v>1584</v>
      </c>
      <c r="E166" s="276" t="s">
        <v>1</v>
      </c>
      <c r="F166" s="277" t="s">
        <v>2416</v>
      </c>
      <c r="G166" s="275"/>
      <c r="H166" s="276" t="s">
        <v>1</v>
      </c>
      <c r="I166" s="278"/>
      <c r="J166" s="275"/>
      <c r="K166" s="275"/>
      <c r="L166" s="279"/>
      <c r="M166" s="280"/>
      <c r="N166" s="281"/>
      <c r="O166" s="281"/>
      <c r="P166" s="281"/>
      <c r="Q166" s="281"/>
      <c r="R166" s="281"/>
      <c r="S166" s="281"/>
      <c r="T166" s="282"/>
      <c r="U166" s="14"/>
      <c r="V166" s="14"/>
      <c r="W166" s="14"/>
      <c r="X166" s="14"/>
      <c r="Y166" s="14"/>
      <c r="Z166" s="14"/>
      <c r="AA166" s="14"/>
      <c r="AB166" s="14"/>
      <c r="AC166" s="14"/>
      <c r="AD166" s="14"/>
      <c r="AE166" s="14"/>
      <c r="AT166" s="283" t="s">
        <v>1584</v>
      </c>
      <c r="AU166" s="283" t="s">
        <v>83</v>
      </c>
      <c r="AV166" s="14" t="s">
        <v>81</v>
      </c>
      <c r="AW166" s="14" t="s">
        <v>30</v>
      </c>
      <c r="AX166" s="14" t="s">
        <v>73</v>
      </c>
      <c r="AY166" s="283" t="s">
        <v>241</v>
      </c>
    </row>
    <row r="167" s="13" customFormat="1">
      <c r="A167" s="13"/>
      <c r="B167" s="263"/>
      <c r="C167" s="264"/>
      <c r="D167" s="242" t="s">
        <v>1584</v>
      </c>
      <c r="E167" s="265" t="s">
        <v>1</v>
      </c>
      <c r="F167" s="266" t="s">
        <v>2427</v>
      </c>
      <c r="G167" s="264"/>
      <c r="H167" s="267">
        <v>154.55600000000001</v>
      </c>
      <c r="I167" s="268"/>
      <c r="J167" s="264"/>
      <c r="K167" s="264"/>
      <c r="L167" s="269"/>
      <c r="M167" s="270"/>
      <c r="N167" s="271"/>
      <c r="O167" s="271"/>
      <c r="P167" s="271"/>
      <c r="Q167" s="271"/>
      <c r="R167" s="271"/>
      <c r="S167" s="271"/>
      <c r="T167" s="272"/>
      <c r="U167" s="13"/>
      <c r="V167" s="13"/>
      <c r="W167" s="13"/>
      <c r="X167" s="13"/>
      <c r="Y167" s="13"/>
      <c r="Z167" s="13"/>
      <c r="AA167" s="13"/>
      <c r="AB167" s="13"/>
      <c r="AC167" s="13"/>
      <c r="AD167" s="13"/>
      <c r="AE167" s="13"/>
      <c r="AT167" s="273" t="s">
        <v>1584</v>
      </c>
      <c r="AU167" s="273" t="s">
        <v>83</v>
      </c>
      <c r="AV167" s="13" t="s">
        <v>83</v>
      </c>
      <c r="AW167" s="13" t="s">
        <v>30</v>
      </c>
      <c r="AX167" s="13" t="s">
        <v>73</v>
      </c>
      <c r="AY167" s="273" t="s">
        <v>241</v>
      </c>
    </row>
    <row r="168" s="14" customFormat="1">
      <c r="A168" s="14"/>
      <c r="B168" s="274"/>
      <c r="C168" s="275"/>
      <c r="D168" s="242" t="s">
        <v>1584</v>
      </c>
      <c r="E168" s="276" t="s">
        <v>1</v>
      </c>
      <c r="F168" s="277" t="s">
        <v>2418</v>
      </c>
      <c r="G168" s="275"/>
      <c r="H168" s="276" t="s">
        <v>1</v>
      </c>
      <c r="I168" s="278"/>
      <c r="J168" s="275"/>
      <c r="K168" s="275"/>
      <c r="L168" s="279"/>
      <c r="M168" s="280"/>
      <c r="N168" s="281"/>
      <c r="O168" s="281"/>
      <c r="P168" s="281"/>
      <c r="Q168" s="281"/>
      <c r="R168" s="281"/>
      <c r="S168" s="281"/>
      <c r="T168" s="282"/>
      <c r="U168" s="14"/>
      <c r="V168" s="14"/>
      <c r="W168" s="14"/>
      <c r="X168" s="14"/>
      <c r="Y168" s="14"/>
      <c r="Z168" s="14"/>
      <c r="AA168" s="14"/>
      <c r="AB168" s="14"/>
      <c r="AC168" s="14"/>
      <c r="AD168" s="14"/>
      <c r="AE168" s="14"/>
      <c r="AT168" s="283" t="s">
        <v>1584</v>
      </c>
      <c r="AU168" s="283" t="s">
        <v>83</v>
      </c>
      <c r="AV168" s="14" t="s">
        <v>81</v>
      </c>
      <c r="AW168" s="14" t="s">
        <v>30</v>
      </c>
      <c r="AX168" s="14" t="s">
        <v>73</v>
      </c>
      <c r="AY168" s="283" t="s">
        <v>241</v>
      </c>
    </row>
    <row r="169" s="13" customFormat="1">
      <c r="A169" s="13"/>
      <c r="B169" s="263"/>
      <c r="C169" s="264"/>
      <c r="D169" s="242" t="s">
        <v>1584</v>
      </c>
      <c r="E169" s="265" t="s">
        <v>1</v>
      </c>
      <c r="F169" s="266" t="s">
        <v>2428</v>
      </c>
      <c r="G169" s="264"/>
      <c r="H169" s="267">
        <v>157.10400000000001</v>
      </c>
      <c r="I169" s="268"/>
      <c r="J169" s="264"/>
      <c r="K169" s="264"/>
      <c r="L169" s="269"/>
      <c r="M169" s="270"/>
      <c r="N169" s="271"/>
      <c r="O169" s="271"/>
      <c r="P169" s="271"/>
      <c r="Q169" s="271"/>
      <c r="R169" s="271"/>
      <c r="S169" s="271"/>
      <c r="T169" s="272"/>
      <c r="U169" s="13"/>
      <c r="V169" s="13"/>
      <c r="W169" s="13"/>
      <c r="X169" s="13"/>
      <c r="Y169" s="13"/>
      <c r="Z169" s="13"/>
      <c r="AA169" s="13"/>
      <c r="AB169" s="13"/>
      <c r="AC169" s="13"/>
      <c r="AD169" s="13"/>
      <c r="AE169" s="13"/>
      <c r="AT169" s="273" t="s">
        <v>1584</v>
      </c>
      <c r="AU169" s="273" t="s">
        <v>83</v>
      </c>
      <c r="AV169" s="13" t="s">
        <v>83</v>
      </c>
      <c r="AW169" s="13" t="s">
        <v>30</v>
      </c>
      <c r="AX169" s="13" t="s">
        <v>73</v>
      </c>
      <c r="AY169" s="273" t="s">
        <v>241</v>
      </c>
    </row>
    <row r="170" s="14" customFormat="1">
      <c r="A170" s="14"/>
      <c r="B170" s="274"/>
      <c r="C170" s="275"/>
      <c r="D170" s="242" t="s">
        <v>1584</v>
      </c>
      <c r="E170" s="276" t="s">
        <v>1</v>
      </c>
      <c r="F170" s="277" t="s">
        <v>2420</v>
      </c>
      <c r="G170" s="275"/>
      <c r="H170" s="276" t="s">
        <v>1</v>
      </c>
      <c r="I170" s="278"/>
      <c r="J170" s="275"/>
      <c r="K170" s="275"/>
      <c r="L170" s="279"/>
      <c r="M170" s="280"/>
      <c r="N170" s="281"/>
      <c r="O170" s="281"/>
      <c r="P170" s="281"/>
      <c r="Q170" s="281"/>
      <c r="R170" s="281"/>
      <c r="S170" s="281"/>
      <c r="T170" s="282"/>
      <c r="U170" s="14"/>
      <c r="V170" s="14"/>
      <c r="W170" s="14"/>
      <c r="X170" s="14"/>
      <c r="Y170" s="14"/>
      <c r="Z170" s="14"/>
      <c r="AA170" s="14"/>
      <c r="AB170" s="14"/>
      <c r="AC170" s="14"/>
      <c r="AD170" s="14"/>
      <c r="AE170" s="14"/>
      <c r="AT170" s="283" t="s">
        <v>1584</v>
      </c>
      <c r="AU170" s="283" t="s">
        <v>83</v>
      </c>
      <c r="AV170" s="14" t="s">
        <v>81</v>
      </c>
      <c r="AW170" s="14" t="s">
        <v>30</v>
      </c>
      <c r="AX170" s="14" t="s">
        <v>73</v>
      </c>
      <c r="AY170" s="283" t="s">
        <v>241</v>
      </c>
    </row>
    <row r="171" s="13" customFormat="1">
      <c r="A171" s="13"/>
      <c r="B171" s="263"/>
      <c r="C171" s="264"/>
      <c r="D171" s="242" t="s">
        <v>1584</v>
      </c>
      <c r="E171" s="265" t="s">
        <v>1</v>
      </c>
      <c r="F171" s="266" t="s">
        <v>2429</v>
      </c>
      <c r="G171" s="264"/>
      <c r="H171" s="267">
        <v>1778.5899999999999</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1584</v>
      </c>
      <c r="AU171" s="273" t="s">
        <v>83</v>
      </c>
      <c r="AV171" s="13" t="s">
        <v>83</v>
      </c>
      <c r="AW171" s="13" t="s">
        <v>30</v>
      </c>
      <c r="AX171" s="13" t="s">
        <v>73</v>
      </c>
      <c r="AY171" s="273" t="s">
        <v>241</v>
      </c>
    </row>
    <row r="172" s="14" customFormat="1">
      <c r="A172" s="14"/>
      <c r="B172" s="274"/>
      <c r="C172" s="275"/>
      <c r="D172" s="242" t="s">
        <v>1584</v>
      </c>
      <c r="E172" s="276" t="s">
        <v>1</v>
      </c>
      <c r="F172" s="277" t="s">
        <v>2422</v>
      </c>
      <c r="G172" s="275"/>
      <c r="H172" s="276" t="s">
        <v>1</v>
      </c>
      <c r="I172" s="278"/>
      <c r="J172" s="275"/>
      <c r="K172" s="275"/>
      <c r="L172" s="279"/>
      <c r="M172" s="280"/>
      <c r="N172" s="281"/>
      <c r="O172" s="281"/>
      <c r="P172" s="281"/>
      <c r="Q172" s="281"/>
      <c r="R172" s="281"/>
      <c r="S172" s="281"/>
      <c r="T172" s="282"/>
      <c r="U172" s="14"/>
      <c r="V172" s="14"/>
      <c r="W172" s="14"/>
      <c r="X172" s="14"/>
      <c r="Y172" s="14"/>
      <c r="Z172" s="14"/>
      <c r="AA172" s="14"/>
      <c r="AB172" s="14"/>
      <c r="AC172" s="14"/>
      <c r="AD172" s="14"/>
      <c r="AE172" s="14"/>
      <c r="AT172" s="283" t="s">
        <v>1584</v>
      </c>
      <c r="AU172" s="283" t="s">
        <v>83</v>
      </c>
      <c r="AV172" s="14" t="s">
        <v>81</v>
      </c>
      <c r="AW172" s="14" t="s">
        <v>30</v>
      </c>
      <c r="AX172" s="14" t="s">
        <v>73</v>
      </c>
      <c r="AY172" s="283" t="s">
        <v>241</v>
      </c>
    </row>
    <row r="173" s="13" customFormat="1">
      <c r="A173" s="13"/>
      <c r="B173" s="263"/>
      <c r="C173" s="264"/>
      <c r="D173" s="242" t="s">
        <v>1584</v>
      </c>
      <c r="E173" s="265" t="s">
        <v>1</v>
      </c>
      <c r="F173" s="266" t="s">
        <v>2430</v>
      </c>
      <c r="G173" s="264"/>
      <c r="H173" s="267">
        <v>-3042.3249999999998</v>
      </c>
      <c r="I173" s="268"/>
      <c r="J173" s="264"/>
      <c r="K173" s="264"/>
      <c r="L173" s="269"/>
      <c r="M173" s="270"/>
      <c r="N173" s="271"/>
      <c r="O173" s="271"/>
      <c r="P173" s="271"/>
      <c r="Q173" s="271"/>
      <c r="R173" s="271"/>
      <c r="S173" s="271"/>
      <c r="T173" s="272"/>
      <c r="U173" s="13"/>
      <c r="V173" s="13"/>
      <c r="W173" s="13"/>
      <c r="X173" s="13"/>
      <c r="Y173" s="13"/>
      <c r="Z173" s="13"/>
      <c r="AA173" s="13"/>
      <c r="AB173" s="13"/>
      <c r="AC173" s="13"/>
      <c r="AD173" s="13"/>
      <c r="AE173" s="13"/>
      <c r="AT173" s="273" t="s">
        <v>1584</v>
      </c>
      <c r="AU173" s="273" t="s">
        <v>83</v>
      </c>
      <c r="AV173" s="13" t="s">
        <v>83</v>
      </c>
      <c r="AW173" s="13" t="s">
        <v>30</v>
      </c>
      <c r="AX173" s="13" t="s">
        <v>73</v>
      </c>
      <c r="AY173" s="273" t="s">
        <v>241</v>
      </c>
    </row>
    <row r="174" s="15" customFormat="1">
      <c r="A174" s="15"/>
      <c r="B174" s="287"/>
      <c r="C174" s="288"/>
      <c r="D174" s="242" t="s">
        <v>1584</v>
      </c>
      <c r="E174" s="289" t="s">
        <v>1</v>
      </c>
      <c r="F174" s="290" t="s">
        <v>2061</v>
      </c>
      <c r="G174" s="288"/>
      <c r="H174" s="291">
        <v>5999.7640000000001</v>
      </c>
      <c r="I174" s="292"/>
      <c r="J174" s="288"/>
      <c r="K174" s="288"/>
      <c r="L174" s="293"/>
      <c r="M174" s="294"/>
      <c r="N174" s="295"/>
      <c r="O174" s="295"/>
      <c r="P174" s="295"/>
      <c r="Q174" s="295"/>
      <c r="R174" s="295"/>
      <c r="S174" s="295"/>
      <c r="T174" s="296"/>
      <c r="U174" s="15"/>
      <c r="V174" s="15"/>
      <c r="W174" s="15"/>
      <c r="X174" s="15"/>
      <c r="Y174" s="15"/>
      <c r="Z174" s="15"/>
      <c r="AA174" s="15"/>
      <c r="AB174" s="15"/>
      <c r="AC174" s="15"/>
      <c r="AD174" s="15"/>
      <c r="AE174" s="15"/>
      <c r="AT174" s="297" t="s">
        <v>1584</v>
      </c>
      <c r="AU174" s="297" t="s">
        <v>83</v>
      </c>
      <c r="AV174" s="15" t="s">
        <v>247</v>
      </c>
      <c r="AW174" s="15" t="s">
        <v>30</v>
      </c>
      <c r="AX174" s="15" t="s">
        <v>81</v>
      </c>
      <c r="AY174" s="297" t="s">
        <v>241</v>
      </c>
    </row>
    <row r="175" s="2" customFormat="1" ht="16.5" customHeight="1">
      <c r="A175" s="39"/>
      <c r="B175" s="40"/>
      <c r="C175" s="228" t="s">
        <v>269</v>
      </c>
      <c r="D175" s="228" t="s">
        <v>243</v>
      </c>
      <c r="E175" s="229" t="s">
        <v>2431</v>
      </c>
      <c r="F175" s="230" t="s">
        <v>2432</v>
      </c>
      <c r="G175" s="231" t="s">
        <v>246</v>
      </c>
      <c r="H175" s="232">
        <v>247</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83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2433</v>
      </c>
    </row>
    <row r="176" s="2" customFormat="1">
      <c r="A176" s="39"/>
      <c r="B176" s="40"/>
      <c r="C176" s="41"/>
      <c r="D176" s="242" t="s">
        <v>248</v>
      </c>
      <c r="E176" s="41"/>
      <c r="F176" s="243" t="s">
        <v>2434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83</v>
      </c>
    </row>
    <row r="177" s="14" customFormat="1">
      <c r="A177" s="14"/>
      <c r="B177" s="274"/>
      <c r="C177" s="275"/>
      <c r="D177" s="242" t="s">
        <v>1584</v>
      </c>
      <c r="E177" s="276" t="s">
        <v>1</v>
      </c>
      <c r="F177" s="277" t="s">
        <v>2401</v>
      </c>
      <c r="G177" s="275"/>
      <c r="H177" s="276" t="s">
        <v>1</v>
      </c>
      <c r="I177" s="278"/>
      <c r="J177" s="275"/>
      <c r="K177" s="275"/>
      <c r="L177" s="279"/>
      <c r="M177" s="280"/>
      <c r="N177" s="281"/>
      <c r="O177" s="281"/>
      <c r="P177" s="281"/>
      <c r="Q177" s="281"/>
      <c r="R177" s="281"/>
      <c r="S177" s="281"/>
      <c r="T177" s="282"/>
      <c r="U177" s="14"/>
      <c r="V177" s="14"/>
      <c r="W177" s="14"/>
      <c r="X177" s="14"/>
      <c r="Y177" s="14"/>
      <c r="Z177" s="14"/>
      <c r="AA177" s="14"/>
      <c r="AB177" s="14"/>
      <c r="AC177" s="14"/>
      <c r="AD177" s="14"/>
      <c r="AE177" s="14"/>
      <c r="AT177" s="283" t="s">
        <v>1584</v>
      </c>
      <c r="AU177" s="283" t="s">
        <v>83</v>
      </c>
      <c r="AV177" s="14" t="s">
        <v>81</v>
      </c>
      <c r="AW177" s="14" t="s">
        <v>30</v>
      </c>
      <c r="AX177" s="14" t="s">
        <v>73</v>
      </c>
      <c r="AY177" s="283" t="s">
        <v>241</v>
      </c>
    </row>
    <row r="178" s="13" customFormat="1">
      <c r="A178" s="13"/>
      <c r="B178" s="263"/>
      <c r="C178" s="264"/>
      <c r="D178" s="242" t="s">
        <v>1584</v>
      </c>
      <c r="E178" s="265" t="s">
        <v>1</v>
      </c>
      <c r="F178" s="266" t="s">
        <v>2435</v>
      </c>
      <c r="G178" s="264"/>
      <c r="H178" s="267">
        <v>159</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1584</v>
      </c>
      <c r="AU178" s="273" t="s">
        <v>83</v>
      </c>
      <c r="AV178" s="13" t="s">
        <v>83</v>
      </c>
      <c r="AW178" s="13" t="s">
        <v>30</v>
      </c>
      <c r="AX178" s="13" t="s">
        <v>73</v>
      </c>
      <c r="AY178" s="273" t="s">
        <v>241</v>
      </c>
    </row>
    <row r="179" s="13" customFormat="1">
      <c r="A179" s="13"/>
      <c r="B179" s="263"/>
      <c r="C179" s="264"/>
      <c r="D179" s="242" t="s">
        <v>1584</v>
      </c>
      <c r="E179" s="265" t="s">
        <v>1</v>
      </c>
      <c r="F179" s="266" t="s">
        <v>2436</v>
      </c>
      <c r="G179" s="264"/>
      <c r="H179" s="267">
        <v>88</v>
      </c>
      <c r="I179" s="268"/>
      <c r="J179" s="264"/>
      <c r="K179" s="264"/>
      <c r="L179" s="269"/>
      <c r="M179" s="270"/>
      <c r="N179" s="271"/>
      <c r="O179" s="271"/>
      <c r="P179" s="271"/>
      <c r="Q179" s="271"/>
      <c r="R179" s="271"/>
      <c r="S179" s="271"/>
      <c r="T179" s="272"/>
      <c r="U179" s="13"/>
      <c r="V179" s="13"/>
      <c r="W179" s="13"/>
      <c r="X179" s="13"/>
      <c r="Y179" s="13"/>
      <c r="Z179" s="13"/>
      <c r="AA179" s="13"/>
      <c r="AB179" s="13"/>
      <c r="AC179" s="13"/>
      <c r="AD179" s="13"/>
      <c r="AE179" s="13"/>
      <c r="AT179" s="273" t="s">
        <v>1584</v>
      </c>
      <c r="AU179" s="273" t="s">
        <v>83</v>
      </c>
      <c r="AV179" s="13" t="s">
        <v>83</v>
      </c>
      <c r="AW179" s="13" t="s">
        <v>30</v>
      </c>
      <c r="AX179" s="13" t="s">
        <v>73</v>
      </c>
      <c r="AY179" s="273" t="s">
        <v>241</v>
      </c>
    </row>
    <row r="180" s="15" customFormat="1">
      <c r="A180" s="15"/>
      <c r="B180" s="287"/>
      <c r="C180" s="288"/>
      <c r="D180" s="242" t="s">
        <v>1584</v>
      </c>
      <c r="E180" s="289" t="s">
        <v>1</v>
      </c>
      <c r="F180" s="290" t="s">
        <v>2061</v>
      </c>
      <c r="G180" s="288"/>
      <c r="H180" s="291">
        <v>247</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1584</v>
      </c>
      <c r="AU180" s="297" t="s">
        <v>83</v>
      </c>
      <c r="AV180" s="15" t="s">
        <v>247</v>
      </c>
      <c r="AW180" s="15" t="s">
        <v>30</v>
      </c>
      <c r="AX180" s="15" t="s">
        <v>81</v>
      </c>
      <c r="AY180" s="297" t="s">
        <v>241</v>
      </c>
    </row>
    <row r="181" s="2" customFormat="1" ht="16.5" customHeight="1">
      <c r="A181" s="39"/>
      <c r="B181" s="40"/>
      <c r="C181" s="247" t="s">
        <v>258</v>
      </c>
      <c r="D181" s="247" t="s">
        <v>260</v>
      </c>
      <c r="E181" s="248" t="s">
        <v>2044</v>
      </c>
      <c r="F181" s="249" t="s">
        <v>2045</v>
      </c>
      <c r="G181" s="250" t="s">
        <v>563</v>
      </c>
      <c r="H181" s="251">
        <v>502.64499999999998</v>
      </c>
      <c r="I181" s="252"/>
      <c r="J181" s="253">
        <f>ROUND(I181*H181,2)</f>
        <v>0</v>
      </c>
      <c r="K181" s="254"/>
      <c r="L181" s="255"/>
      <c r="M181" s="256" t="s">
        <v>1</v>
      </c>
      <c r="N181" s="257" t="s">
        <v>38</v>
      </c>
      <c r="O181" s="92"/>
      <c r="P181" s="238">
        <f>O181*H181</f>
        <v>0</v>
      </c>
      <c r="Q181" s="238">
        <v>1</v>
      </c>
      <c r="R181" s="238">
        <f>Q181*H181</f>
        <v>502.64499999999998</v>
      </c>
      <c r="S181" s="238">
        <v>0</v>
      </c>
      <c r="T181" s="239">
        <f>S181*H181</f>
        <v>0</v>
      </c>
      <c r="U181" s="39"/>
      <c r="V181" s="39"/>
      <c r="W181" s="39"/>
      <c r="X181" s="39"/>
      <c r="Y181" s="39"/>
      <c r="Z181" s="39"/>
      <c r="AA181" s="39"/>
      <c r="AB181" s="39"/>
      <c r="AC181" s="39"/>
      <c r="AD181" s="39"/>
      <c r="AE181" s="39"/>
      <c r="AR181" s="240" t="s">
        <v>258</v>
      </c>
      <c r="AT181" s="240" t="s">
        <v>260</v>
      </c>
      <c r="AU181" s="240" t="s">
        <v>83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2437</v>
      </c>
    </row>
    <row r="182" s="2" customFormat="1">
      <c r="A182" s="39"/>
      <c r="B182" s="40"/>
      <c r="C182" s="41"/>
      <c r="D182" s="242" t="s">
        <v>248</v>
      </c>
      <c r="E182" s="41"/>
      <c r="F182" s="243" t="s">
        <v>2045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83</v>
      </c>
    </row>
    <row r="183" s="14" customFormat="1">
      <c r="A183" s="14"/>
      <c r="B183" s="274"/>
      <c r="C183" s="275"/>
      <c r="D183" s="242" t="s">
        <v>1584</v>
      </c>
      <c r="E183" s="276" t="s">
        <v>1</v>
      </c>
      <c r="F183" s="277" t="s">
        <v>2401</v>
      </c>
      <c r="G183" s="275"/>
      <c r="H183" s="276" t="s">
        <v>1</v>
      </c>
      <c r="I183" s="278"/>
      <c r="J183" s="275"/>
      <c r="K183" s="275"/>
      <c r="L183" s="279"/>
      <c r="M183" s="280"/>
      <c r="N183" s="281"/>
      <c r="O183" s="281"/>
      <c r="P183" s="281"/>
      <c r="Q183" s="281"/>
      <c r="R183" s="281"/>
      <c r="S183" s="281"/>
      <c r="T183" s="282"/>
      <c r="U183" s="14"/>
      <c r="V183" s="14"/>
      <c r="W183" s="14"/>
      <c r="X183" s="14"/>
      <c r="Y183" s="14"/>
      <c r="Z183" s="14"/>
      <c r="AA183" s="14"/>
      <c r="AB183" s="14"/>
      <c r="AC183" s="14"/>
      <c r="AD183" s="14"/>
      <c r="AE183" s="14"/>
      <c r="AT183" s="283" t="s">
        <v>1584</v>
      </c>
      <c r="AU183" s="283" t="s">
        <v>83</v>
      </c>
      <c r="AV183" s="14" t="s">
        <v>81</v>
      </c>
      <c r="AW183" s="14" t="s">
        <v>30</v>
      </c>
      <c r="AX183" s="14" t="s">
        <v>73</v>
      </c>
      <c r="AY183" s="283" t="s">
        <v>241</v>
      </c>
    </row>
    <row r="184" s="13" customFormat="1">
      <c r="A184" s="13"/>
      <c r="B184" s="263"/>
      <c r="C184" s="264"/>
      <c r="D184" s="242" t="s">
        <v>1584</v>
      </c>
      <c r="E184" s="265" t="s">
        <v>1</v>
      </c>
      <c r="F184" s="266" t="s">
        <v>2438</v>
      </c>
      <c r="G184" s="264"/>
      <c r="H184" s="267">
        <v>323.565</v>
      </c>
      <c r="I184" s="268"/>
      <c r="J184" s="264"/>
      <c r="K184" s="264"/>
      <c r="L184" s="269"/>
      <c r="M184" s="270"/>
      <c r="N184" s="271"/>
      <c r="O184" s="271"/>
      <c r="P184" s="271"/>
      <c r="Q184" s="271"/>
      <c r="R184" s="271"/>
      <c r="S184" s="271"/>
      <c r="T184" s="272"/>
      <c r="U184" s="13"/>
      <c r="V184" s="13"/>
      <c r="W184" s="13"/>
      <c r="X184" s="13"/>
      <c r="Y184" s="13"/>
      <c r="Z184" s="13"/>
      <c r="AA184" s="13"/>
      <c r="AB184" s="13"/>
      <c r="AC184" s="13"/>
      <c r="AD184" s="13"/>
      <c r="AE184" s="13"/>
      <c r="AT184" s="273" t="s">
        <v>1584</v>
      </c>
      <c r="AU184" s="273" t="s">
        <v>83</v>
      </c>
      <c r="AV184" s="13" t="s">
        <v>83</v>
      </c>
      <c r="AW184" s="13" t="s">
        <v>30</v>
      </c>
      <c r="AX184" s="13" t="s">
        <v>73</v>
      </c>
      <c r="AY184" s="273" t="s">
        <v>241</v>
      </c>
    </row>
    <row r="185" s="13" customFormat="1">
      <c r="A185" s="13"/>
      <c r="B185" s="263"/>
      <c r="C185" s="264"/>
      <c r="D185" s="242" t="s">
        <v>1584</v>
      </c>
      <c r="E185" s="265" t="s">
        <v>1</v>
      </c>
      <c r="F185" s="266" t="s">
        <v>2439</v>
      </c>
      <c r="G185" s="264"/>
      <c r="H185" s="267">
        <v>179.08000000000001</v>
      </c>
      <c r="I185" s="268"/>
      <c r="J185" s="264"/>
      <c r="K185" s="264"/>
      <c r="L185" s="269"/>
      <c r="M185" s="270"/>
      <c r="N185" s="271"/>
      <c r="O185" s="271"/>
      <c r="P185" s="271"/>
      <c r="Q185" s="271"/>
      <c r="R185" s="271"/>
      <c r="S185" s="271"/>
      <c r="T185" s="272"/>
      <c r="U185" s="13"/>
      <c r="V185" s="13"/>
      <c r="W185" s="13"/>
      <c r="X185" s="13"/>
      <c r="Y185" s="13"/>
      <c r="Z185" s="13"/>
      <c r="AA185" s="13"/>
      <c r="AB185" s="13"/>
      <c r="AC185" s="13"/>
      <c r="AD185" s="13"/>
      <c r="AE185" s="13"/>
      <c r="AT185" s="273" t="s">
        <v>1584</v>
      </c>
      <c r="AU185" s="273" t="s">
        <v>83</v>
      </c>
      <c r="AV185" s="13" t="s">
        <v>83</v>
      </c>
      <c r="AW185" s="13" t="s">
        <v>30</v>
      </c>
      <c r="AX185" s="13" t="s">
        <v>73</v>
      </c>
      <c r="AY185" s="273" t="s">
        <v>241</v>
      </c>
    </row>
    <row r="186" s="15" customFormat="1">
      <c r="A186" s="15"/>
      <c r="B186" s="287"/>
      <c r="C186" s="288"/>
      <c r="D186" s="242" t="s">
        <v>1584</v>
      </c>
      <c r="E186" s="289" t="s">
        <v>1</v>
      </c>
      <c r="F186" s="290" t="s">
        <v>2061</v>
      </c>
      <c r="G186" s="288"/>
      <c r="H186" s="291">
        <v>502.64499999999998</v>
      </c>
      <c r="I186" s="292"/>
      <c r="J186" s="288"/>
      <c r="K186" s="288"/>
      <c r="L186" s="293"/>
      <c r="M186" s="294"/>
      <c r="N186" s="295"/>
      <c r="O186" s="295"/>
      <c r="P186" s="295"/>
      <c r="Q186" s="295"/>
      <c r="R186" s="295"/>
      <c r="S186" s="295"/>
      <c r="T186" s="296"/>
      <c r="U186" s="15"/>
      <c r="V186" s="15"/>
      <c r="W186" s="15"/>
      <c r="X186" s="15"/>
      <c r="Y186" s="15"/>
      <c r="Z186" s="15"/>
      <c r="AA186" s="15"/>
      <c r="AB186" s="15"/>
      <c r="AC186" s="15"/>
      <c r="AD186" s="15"/>
      <c r="AE186" s="15"/>
      <c r="AT186" s="297" t="s">
        <v>1584</v>
      </c>
      <c r="AU186" s="297" t="s">
        <v>83</v>
      </c>
      <c r="AV186" s="15" t="s">
        <v>247</v>
      </c>
      <c r="AW186" s="15" t="s">
        <v>30</v>
      </c>
      <c r="AX186" s="15" t="s">
        <v>81</v>
      </c>
      <c r="AY186" s="297" t="s">
        <v>241</v>
      </c>
    </row>
    <row r="187" s="2" customFormat="1" ht="16.5" customHeight="1">
      <c r="A187" s="39"/>
      <c r="B187" s="40"/>
      <c r="C187" s="228" t="s">
        <v>276</v>
      </c>
      <c r="D187" s="228" t="s">
        <v>243</v>
      </c>
      <c r="E187" s="229" t="s">
        <v>2053</v>
      </c>
      <c r="F187" s="230" t="s">
        <v>2054</v>
      </c>
      <c r="G187" s="231" t="s">
        <v>246</v>
      </c>
      <c r="H187" s="232">
        <v>22.303999999999998</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83</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2440</v>
      </c>
    </row>
    <row r="188" s="2" customFormat="1">
      <c r="A188" s="39"/>
      <c r="B188" s="40"/>
      <c r="C188" s="41"/>
      <c r="D188" s="242" t="s">
        <v>248</v>
      </c>
      <c r="E188" s="41"/>
      <c r="F188" s="243" t="s">
        <v>2056</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83</v>
      </c>
    </row>
    <row r="189" s="2" customFormat="1" ht="16.5" customHeight="1">
      <c r="A189" s="39"/>
      <c r="B189" s="40"/>
      <c r="C189" s="247" t="s">
        <v>264</v>
      </c>
      <c r="D189" s="247" t="s">
        <v>260</v>
      </c>
      <c r="E189" s="248" t="s">
        <v>2044</v>
      </c>
      <c r="F189" s="249" t="s">
        <v>2045</v>
      </c>
      <c r="G189" s="250" t="s">
        <v>563</v>
      </c>
      <c r="H189" s="251">
        <v>45.389000000000003</v>
      </c>
      <c r="I189" s="252"/>
      <c r="J189" s="253">
        <f>ROUND(I189*H189,2)</f>
        <v>0</v>
      </c>
      <c r="K189" s="254"/>
      <c r="L189" s="255"/>
      <c r="M189" s="256" t="s">
        <v>1</v>
      </c>
      <c r="N189" s="257" t="s">
        <v>38</v>
      </c>
      <c r="O189" s="92"/>
      <c r="P189" s="238">
        <f>O189*H189</f>
        <v>0</v>
      </c>
      <c r="Q189" s="238">
        <v>1</v>
      </c>
      <c r="R189" s="238">
        <f>Q189*H189</f>
        <v>45.389000000000003</v>
      </c>
      <c r="S189" s="238">
        <v>0</v>
      </c>
      <c r="T189" s="239">
        <f>S189*H189</f>
        <v>0</v>
      </c>
      <c r="U189" s="39"/>
      <c r="V189" s="39"/>
      <c r="W189" s="39"/>
      <c r="X189" s="39"/>
      <c r="Y189" s="39"/>
      <c r="Z189" s="39"/>
      <c r="AA189" s="39"/>
      <c r="AB189" s="39"/>
      <c r="AC189" s="39"/>
      <c r="AD189" s="39"/>
      <c r="AE189" s="39"/>
      <c r="AR189" s="240" t="s">
        <v>258</v>
      </c>
      <c r="AT189" s="240" t="s">
        <v>260</v>
      </c>
      <c r="AU189" s="240" t="s">
        <v>83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2441</v>
      </c>
    </row>
    <row r="190" s="2" customFormat="1">
      <c r="A190" s="39"/>
      <c r="B190" s="40"/>
      <c r="C190" s="41"/>
      <c r="D190" s="242" t="s">
        <v>248</v>
      </c>
      <c r="E190" s="41"/>
      <c r="F190" s="243" t="s">
        <v>2045</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83</v>
      </c>
    </row>
    <row r="191" s="14" customFormat="1">
      <c r="A191" s="14"/>
      <c r="B191" s="274"/>
      <c r="C191" s="275"/>
      <c r="D191" s="242" t="s">
        <v>1584</v>
      </c>
      <c r="E191" s="276" t="s">
        <v>1</v>
      </c>
      <c r="F191" s="277" t="s">
        <v>2442</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1584</v>
      </c>
      <c r="AU191" s="283" t="s">
        <v>83</v>
      </c>
      <c r="AV191" s="14" t="s">
        <v>81</v>
      </c>
      <c r="AW191" s="14" t="s">
        <v>30</v>
      </c>
      <c r="AX191" s="14" t="s">
        <v>73</v>
      </c>
      <c r="AY191" s="283" t="s">
        <v>241</v>
      </c>
    </row>
    <row r="192" s="13" customFormat="1">
      <c r="A192" s="13"/>
      <c r="B192" s="263"/>
      <c r="C192" s="264"/>
      <c r="D192" s="242" t="s">
        <v>1584</v>
      </c>
      <c r="E192" s="265" t="s">
        <v>1</v>
      </c>
      <c r="F192" s="266" t="s">
        <v>2443</v>
      </c>
      <c r="G192" s="264"/>
      <c r="H192" s="267">
        <v>45.389000000000003</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1584</v>
      </c>
      <c r="AU192" s="273" t="s">
        <v>83</v>
      </c>
      <c r="AV192" s="13" t="s">
        <v>83</v>
      </c>
      <c r="AW192" s="13" t="s">
        <v>30</v>
      </c>
      <c r="AX192" s="13" t="s">
        <v>81</v>
      </c>
      <c r="AY192" s="273" t="s">
        <v>241</v>
      </c>
    </row>
    <row r="193" s="2" customFormat="1" ht="21.75" customHeight="1">
      <c r="A193" s="39"/>
      <c r="B193" s="40"/>
      <c r="C193" s="228" t="s">
        <v>283</v>
      </c>
      <c r="D193" s="228" t="s">
        <v>243</v>
      </c>
      <c r="E193" s="229" t="s">
        <v>2444</v>
      </c>
      <c r="F193" s="230" t="s">
        <v>2445</v>
      </c>
      <c r="G193" s="231" t="s">
        <v>246</v>
      </c>
      <c r="H193" s="232">
        <v>26.922000000000001</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83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2446</v>
      </c>
    </row>
    <row r="194" s="2" customFormat="1">
      <c r="A194" s="39"/>
      <c r="B194" s="40"/>
      <c r="C194" s="41"/>
      <c r="D194" s="242" t="s">
        <v>248</v>
      </c>
      <c r="E194" s="41"/>
      <c r="F194" s="243" t="s">
        <v>2447</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83</v>
      </c>
    </row>
    <row r="195" s="2" customFormat="1" ht="16.5" customHeight="1">
      <c r="A195" s="39"/>
      <c r="B195" s="40"/>
      <c r="C195" s="247" t="s">
        <v>268</v>
      </c>
      <c r="D195" s="247" t="s">
        <v>260</v>
      </c>
      <c r="E195" s="248" t="s">
        <v>2044</v>
      </c>
      <c r="F195" s="249" t="s">
        <v>2045</v>
      </c>
      <c r="G195" s="250" t="s">
        <v>563</v>
      </c>
      <c r="H195" s="251">
        <v>54.786000000000001</v>
      </c>
      <c r="I195" s="252"/>
      <c r="J195" s="253">
        <f>ROUND(I195*H195,2)</f>
        <v>0</v>
      </c>
      <c r="K195" s="254"/>
      <c r="L195" s="255"/>
      <c r="M195" s="256" t="s">
        <v>1</v>
      </c>
      <c r="N195" s="257" t="s">
        <v>38</v>
      </c>
      <c r="O195" s="92"/>
      <c r="P195" s="238">
        <f>O195*H195</f>
        <v>0</v>
      </c>
      <c r="Q195" s="238">
        <v>1</v>
      </c>
      <c r="R195" s="238">
        <f>Q195*H195</f>
        <v>54.786000000000001</v>
      </c>
      <c r="S195" s="238">
        <v>0</v>
      </c>
      <c r="T195" s="239">
        <f>S195*H195</f>
        <v>0</v>
      </c>
      <c r="U195" s="39"/>
      <c r="V195" s="39"/>
      <c r="W195" s="39"/>
      <c r="X195" s="39"/>
      <c r="Y195" s="39"/>
      <c r="Z195" s="39"/>
      <c r="AA195" s="39"/>
      <c r="AB195" s="39"/>
      <c r="AC195" s="39"/>
      <c r="AD195" s="39"/>
      <c r="AE195" s="39"/>
      <c r="AR195" s="240" t="s">
        <v>258</v>
      </c>
      <c r="AT195" s="240" t="s">
        <v>260</v>
      </c>
      <c r="AU195" s="240" t="s">
        <v>83</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2448</v>
      </c>
    </row>
    <row r="196" s="2" customFormat="1">
      <c r="A196" s="39"/>
      <c r="B196" s="40"/>
      <c r="C196" s="41"/>
      <c r="D196" s="242" t="s">
        <v>248</v>
      </c>
      <c r="E196" s="41"/>
      <c r="F196" s="243" t="s">
        <v>2045</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248</v>
      </c>
      <c r="AU196" s="18" t="s">
        <v>83</v>
      </c>
    </row>
    <row r="197" s="14" customFormat="1">
      <c r="A197" s="14"/>
      <c r="B197" s="274"/>
      <c r="C197" s="275"/>
      <c r="D197" s="242" t="s">
        <v>1584</v>
      </c>
      <c r="E197" s="276" t="s">
        <v>1</v>
      </c>
      <c r="F197" s="277" t="s">
        <v>2449</v>
      </c>
      <c r="G197" s="275"/>
      <c r="H197" s="276" t="s">
        <v>1</v>
      </c>
      <c r="I197" s="278"/>
      <c r="J197" s="275"/>
      <c r="K197" s="275"/>
      <c r="L197" s="279"/>
      <c r="M197" s="280"/>
      <c r="N197" s="281"/>
      <c r="O197" s="281"/>
      <c r="P197" s="281"/>
      <c r="Q197" s="281"/>
      <c r="R197" s="281"/>
      <c r="S197" s="281"/>
      <c r="T197" s="282"/>
      <c r="U197" s="14"/>
      <c r="V197" s="14"/>
      <c r="W197" s="14"/>
      <c r="X197" s="14"/>
      <c r="Y197" s="14"/>
      <c r="Z197" s="14"/>
      <c r="AA197" s="14"/>
      <c r="AB197" s="14"/>
      <c r="AC197" s="14"/>
      <c r="AD197" s="14"/>
      <c r="AE197" s="14"/>
      <c r="AT197" s="283" t="s">
        <v>1584</v>
      </c>
      <c r="AU197" s="283" t="s">
        <v>83</v>
      </c>
      <c r="AV197" s="14" t="s">
        <v>81</v>
      </c>
      <c r="AW197" s="14" t="s">
        <v>30</v>
      </c>
      <c r="AX197" s="14" t="s">
        <v>73</v>
      </c>
      <c r="AY197" s="283" t="s">
        <v>241</v>
      </c>
    </row>
    <row r="198" s="13" customFormat="1">
      <c r="A198" s="13"/>
      <c r="B198" s="263"/>
      <c r="C198" s="264"/>
      <c r="D198" s="242" t="s">
        <v>1584</v>
      </c>
      <c r="E198" s="265" t="s">
        <v>1</v>
      </c>
      <c r="F198" s="266" t="s">
        <v>2450</v>
      </c>
      <c r="G198" s="264"/>
      <c r="H198" s="267">
        <v>54.786000000000001</v>
      </c>
      <c r="I198" s="268"/>
      <c r="J198" s="264"/>
      <c r="K198" s="264"/>
      <c r="L198" s="269"/>
      <c r="M198" s="270"/>
      <c r="N198" s="271"/>
      <c r="O198" s="271"/>
      <c r="P198" s="271"/>
      <c r="Q198" s="271"/>
      <c r="R198" s="271"/>
      <c r="S198" s="271"/>
      <c r="T198" s="272"/>
      <c r="U198" s="13"/>
      <c r="V198" s="13"/>
      <c r="W198" s="13"/>
      <c r="X198" s="13"/>
      <c r="Y198" s="13"/>
      <c r="Z198" s="13"/>
      <c r="AA198" s="13"/>
      <c r="AB198" s="13"/>
      <c r="AC198" s="13"/>
      <c r="AD198" s="13"/>
      <c r="AE198" s="13"/>
      <c r="AT198" s="273" t="s">
        <v>1584</v>
      </c>
      <c r="AU198" s="273" t="s">
        <v>83</v>
      </c>
      <c r="AV198" s="13" t="s">
        <v>83</v>
      </c>
      <c r="AW198" s="13" t="s">
        <v>30</v>
      </c>
      <c r="AX198" s="13" t="s">
        <v>81</v>
      </c>
      <c r="AY198" s="273" t="s">
        <v>241</v>
      </c>
    </row>
    <row r="199" s="2" customFormat="1" ht="16.5" customHeight="1">
      <c r="A199" s="39"/>
      <c r="B199" s="40"/>
      <c r="C199" s="228" t="s">
        <v>290</v>
      </c>
      <c r="D199" s="228" t="s">
        <v>243</v>
      </c>
      <c r="E199" s="229" t="s">
        <v>2451</v>
      </c>
      <c r="F199" s="230" t="s">
        <v>2452</v>
      </c>
      <c r="G199" s="231" t="s">
        <v>263</v>
      </c>
      <c r="H199" s="232">
        <v>30</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247</v>
      </c>
      <c r="AT199" s="240" t="s">
        <v>243</v>
      </c>
      <c r="AU199" s="240" t="s">
        <v>83</v>
      </c>
      <c r="AY199" s="18" t="s">
        <v>241</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247</v>
      </c>
      <c r="BM199" s="240" t="s">
        <v>2453</v>
      </c>
    </row>
    <row r="200" s="2" customFormat="1">
      <c r="A200" s="39"/>
      <c r="B200" s="40"/>
      <c r="C200" s="41"/>
      <c r="D200" s="242" t="s">
        <v>248</v>
      </c>
      <c r="E200" s="41"/>
      <c r="F200" s="243" t="s">
        <v>2454</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248</v>
      </c>
      <c r="AU200" s="18" t="s">
        <v>83</v>
      </c>
    </row>
    <row r="201" s="14" customFormat="1">
      <c r="A201" s="14"/>
      <c r="B201" s="274"/>
      <c r="C201" s="275"/>
      <c r="D201" s="242" t="s">
        <v>1584</v>
      </c>
      <c r="E201" s="276" t="s">
        <v>1</v>
      </c>
      <c r="F201" s="277" t="s">
        <v>2455</v>
      </c>
      <c r="G201" s="275"/>
      <c r="H201" s="276" t="s">
        <v>1</v>
      </c>
      <c r="I201" s="278"/>
      <c r="J201" s="275"/>
      <c r="K201" s="275"/>
      <c r="L201" s="279"/>
      <c r="M201" s="280"/>
      <c r="N201" s="281"/>
      <c r="O201" s="281"/>
      <c r="P201" s="281"/>
      <c r="Q201" s="281"/>
      <c r="R201" s="281"/>
      <c r="S201" s="281"/>
      <c r="T201" s="282"/>
      <c r="U201" s="14"/>
      <c r="V201" s="14"/>
      <c r="W201" s="14"/>
      <c r="X201" s="14"/>
      <c r="Y201" s="14"/>
      <c r="Z201" s="14"/>
      <c r="AA201" s="14"/>
      <c r="AB201" s="14"/>
      <c r="AC201" s="14"/>
      <c r="AD201" s="14"/>
      <c r="AE201" s="14"/>
      <c r="AT201" s="283" t="s">
        <v>1584</v>
      </c>
      <c r="AU201" s="283" t="s">
        <v>83</v>
      </c>
      <c r="AV201" s="14" t="s">
        <v>81</v>
      </c>
      <c r="AW201" s="14" t="s">
        <v>30</v>
      </c>
      <c r="AX201" s="14" t="s">
        <v>73</v>
      </c>
      <c r="AY201" s="283" t="s">
        <v>241</v>
      </c>
    </row>
    <row r="202" s="13" customFormat="1">
      <c r="A202" s="13"/>
      <c r="B202" s="263"/>
      <c r="C202" s="264"/>
      <c r="D202" s="242" t="s">
        <v>1584</v>
      </c>
      <c r="E202" s="265" t="s">
        <v>1</v>
      </c>
      <c r="F202" s="266" t="s">
        <v>2456</v>
      </c>
      <c r="G202" s="264"/>
      <c r="H202" s="267">
        <v>30</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1584</v>
      </c>
      <c r="AU202" s="273" t="s">
        <v>83</v>
      </c>
      <c r="AV202" s="13" t="s">
        <v>83</v>
      </c>
      <c r="AW202" s="13" t="s">
        <v>30</v>
      </c>
      <c r="AX202" s="13" t="s">
        <v>81</v>
      </c>
      <c r="AY202" s="273" t="s">
        <v>241</v>
      </c>
    </row>
    <row r="203" s="2" customFormat="1" ht="24.15" customHeight="1">
      <c r="A203" s="39"/>
      <c r="B203" s="40"/>
      <c r="C203" s="228" t="s">
        <v>272</v>
      </c>
      <c r="D203" s="228" t="s">
        <v>243</v>
      </c>
      <c r="E203" s="229" t="s">
        <v>2457</v>
      </c>
      <c r="F203" s="230" t="s">
        <v>2458</v>
      </c>
      <c r="G203" s="231" t="s">
        <v>609</v>
      </c>
      <c r="H203" s="232">
        <v>0.42699999999999999</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247</v>
      </c>
      <c r="AT203" s="240" t="s">
        <v>243</v>
      </c>
      <c r="AU203" s="240" t="s">
        <v>83</v>
      </c>
      <c r="AY203" s="18" t="s">
        <v>241</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247</v>
      </c>
      <c r="BM203" s="240" t="s">
        <v>2459</v>
      </c>
    </row>
    <row r="204" s="2" customFormat="1">
      <c r="A204" s="39"/>
      <c r="B204" s="40"/>
      <c r="C204" s="41"/>
      <c r="D204" s="242" t="s">
        <v>248</v>
      </c>
      <c r="E204" s="41"/>
      <c r="F204" s="243" t="s">
        <v>2460</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248</v>
      </c>
      <c r="AU204" s="18" t="s">
        <v>83</v>
      </c>
    </row>
    <row r="205" s="14" customFormat="1">
      <c r="A205" s="14"/>
      <c r="B205" s="274"/>
      <c r="C205" s="275"/>
      <c r="D205" s="242" t="s">
        <v>1584</v>
      </c>
      <c r="E205" s="276" t="s">
        <v>1</v>
      </c>
      <c r="F205" s="277" t="s">
        <v>2414</v>
      </c>
      <c r="G205" s="275"/>
      <c r="H205" s="276" t="s">
        <v>1</v>
      </c>
      <c r="I205" s="278"/>
      <c r="J205" s="275"/>
      <c r="K205" s="275"/>
      <c r="L205" s="279"/>
      <c r="M205" s="280"/>
      <c r="N205" s="281"/>
      <c r="O205" s="281"/>
      <c r="P205" s="281"/>
      <c r="Q205" s="281"/>
      <c r="R205" s="281"/>
      <c r="S205" s="281"/>
      <c r="T205" s="282"/>
      <c r="U205" s="14"/>
      <c r="V205" s="14"/>
      <c r="W205" s="14"/>
      <c r="X205" s="14"/>
      <c r="Y205" s="14"/>
      <c r="Z205" s="14"/>
      <c r="AA205" s="14"/>
      <c r="AB205" s="14"/>
      <c r="AC205" s="14"/>
      <c r="AD205" s="14"/>
      <c r="AE205" s="14"/>
      <c r="AT205" s="283" t="s">
        <v>1584</v>
      </c>
      <c r="AU205" s="283" t="s">
        <v>83</v>
      </c>
      <c r="AV205" s="14" t="s">
        <v>81</v>
      </c>
      <c r="AW205" s="14" t="s">
        <v>30</v>
      </c>
      <c r="AX205" s="14" t="s">
        <v>73</v>
      </c>
      <c r="AY205" s="283" t="s">
        <v>241</v>
      </c>
    </row>
    <row r="206" s="13" customFormat="1">
      <c r="A206" s="13"/>
      <c r="B206" s="263"/>
      <c r="C206" s="264"/>
      <c r="D206" s="242" t="s">
        <v>1584</v>
      </c>
      <c r="E206" s="265" t="s">
        <v>1</v>
      </c>
      <c r="F206" s="266" t="s">
        <v>2461</v>
      </c>
      <c r="G206" s="264"/>
      <c r="H206" s="267">
        <v>0.42699999999999999</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1584</v>
      </c>
      <c r="AU206" s="273" t="s">
        <v>83</v>
      </c>
      <c r="AV206" s="13" t="s">
        <v>83</v>
      </c>
      <c r="AW206" s="13" t="s">
        <v>30</v>
      </c>
      <c r="AX206" s="13" t="s">
        <v>81</v>
      </c>
      <c r="AY206" s="273" t="s">
        <v>241</v>
      </c>
    </row>
    <row r="207" s="2" customFormat="1" ht="16.5" customHeight="1">
      <c r="A207" s="39"/>
      <c r="B207" s="40"/>
      <c r="C207" s="247" t="s">
        <v>8</v>
      </c>
      <c r="D207" s="247" t="s">
        <v>260</v>
      </c>
      <c r="E207" s="248" t="s">
        <v>2462</v>
      </c>
      <c r="F207" s="249" t="s">
        <v>2463</v>
      </c>
      <c r="G207" s="250" t="s">
        <v>267</v>
      </c>
      <c r="H207" s="251">
        <v>20</v>
      </c>
      <c r="I207" s="252"/>
      <c r="J207" s="253">
        <f>ROUND(I207*H207,2)</f>
        <v>0</v>
      </c>
      <c r="K207" s="254"/>
      <c r="L207" s="255"/>
      <c r="M207" s="256" t="s">
        <v>1</v>
      </c>
      <c r="N207" s="257" t="s">
        <v>38</v>
      </c>
      <c r="O207" s="92"/>
      <c r="P207" s="238">
        <f>O207*H207</f>
        <v>0</v>
      </c>
      <c r="Q207" s="238">
        <v>0.054850000000000003</v>
      </c>
      <c r="R207" s="238">
        <f>Q207*H207</f>
        <v>1.097</v>
      </c>
      <c r="S207" s="238">
        <v>0</v>
      </c>
      <c r="T207" s="239">
        <f>S207*H207</f>
        <v>0</v>
      </c>
      <c r="U207" s="39"/>
      <c r="V207" s="39"/>
      <c r="W207" s="39"/>
      <c r="X207" s="39"/>
      <c r="Y207" s="39"/>
      <c r="Z207" s="39"/>
      <c r="AA207" s="39"/>
      <c r="AB207" s="39"/>
      <c r="AC207" s="39"/>
      <c r="AD207" s="39"/>
      <c r="AE207" s="39"/>
      <c r="AR207" s="240" t="s">
        <v>258</v>
      </c>
      <c r="AT207" s="240" t="s">
        <v>260</v>
      </c>
      <c r="AU207" s="240" t="s">
        <v>83</v>
      </c>
      <c r="AY207" s="18" t="s">
        <v>241</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247</v>
      </c>
      <c r="BM207" s="240" t="s">
        <v>2464</v>
      </c>
    </row>
    <row r="208" s="2" customFormat="1">
      <c r="A208" s="39"/>
      <c r="B208" s="40"/>
      <c r="C208" s="41"/>
      <c r="D208" s="242" t="s">
        <v>248</v>
      </c>
      <c r="E208" s="41"/>
      <c r="F208" s="243" t="s">
        <v>2463</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248</v>
      </c>
      <c r="AU208" s="18" t="s">
        <v>83</v>
      </c>
    </row>
    <row r="209" s="14" customFormat="1">
      <c r="A209" s="14"/>
      <c r="B209" s="274"/>
      <c r="C209" s="275"/>
      <c r="D209" s="242" t="s">
        <v>1584</v>
      </c>
      <c r="E209" s="276" t="s">
        <v>1</v>
      </c>
      <c r="F209" s="277" t="s">
        <v>2465</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1584</v>
      </c>
      <c r="AU209" s="283" t="s">
        <v>83</v>
      </c>
      <c r="AV209" s="14" t="s">
        <v>81</v>
      </c>
      <c r="AW209" s="14" t="s">
        <v>30</v>
      </c>
      <c r="AX209" s="14" t="s">
        <v>73</v>
      </c>
      <c r="AY209" s="283" t="s">
        <v>241</v>
      </c>
    </row>
    <row r="210" s="13" customFormat="1">
      <c r="A210" s="13"/>
      <c r="B210" s="263"/>
      <c r="C210" s="264"/>
      <c r="D210" s="242" t="s">
        <v>1584</v>
      </c>
      <c r="E210" s="265" t="s">
        <v>1</v>
      </c>
      <c r="F210" s="266" t="s">
        <v>2466</v>
      </c>
      <c r="G210" s="264"/>
      <c r="H210" s="267">
        <v>20</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1584</v>
      </c>
      <c r="AU210" s="273" t="s">
        <v>83</v>
      </c>
      <c r="AV210" s="13" t="s">
        <v>83</v>
      </c>
      <c r="AW210" s="13" t="s">
        <v>30</v>
      </c>
      <c r="AX210" s="13" t="s">
        <v>81</v>
      </c>
      <c r="AY210" s="273" t="s">
        <v>241</v>
      </c>
    </row>
    <row r="211" s="2" customFormat="1" ht="16.5" customHeight="1">
      <c r="A211" s="39"/>
      <c r="B211" s="40"/>
      <c r="C211" s="247" t="s">
        <v>275</v>
      </c>
      <c r="D211" s="247" t="s">
        <v>260</v>
      </c>
      <c r="E211" s="248" t="s">
        <v>2467</v>
      </c>
      <c r="F211" s="249" t="s">
        <v>2468</v>
      </c>
      <c r="G211" s="250" t="s">
        <v>267</v>
      </c>
      <c r="H211" s="251">
        <v>20</v>
      </c>
      <c r="I211" s="252"/>
      <c r="J211" s="253">
        <f>ROUND(I211*H211,2)</f>
        <v>0</v>
      </c>
      <c r="K211" s="254"/>
      <c r="L211" s="255"/>
      <c r="M211" s="256" t="s">
        <v>1</v>
      </c>
      <c r="N211" s="257" t="s">
        <v>38</v>
      </c>
      <c r="O211" s="92"/>
      <c r="P211" s="238">
        <f>O211*H211</f>
        <v>0</v>
      </c>
      <c r="Q211" s="238">
        <v>0.054850000000000003</v>
      </c>
      <c r="R211" s="238">
        <f>Q211*H211</f>
        <v>1.097</v>
      </c>
      <c r="S211" s="238">
        <v>0</v>
      </c>
      <c r="T211" s="239">
        <f>S211*H211</f>
        <v>0</v>
      </c>
      <c r="U211" s="39"/>
      <c r="V211" s="39"/>
      <c r="W211" s="39"/>
      <c r="X211" s="39"/>
      <c r="Y211" s="39"/>
      <c r="Z211" s="39"/>
      <c r="AA211" s="39"/>
      <c r="AB211" s="39"/>
      <c r="AC211" s="39"/>
      <c r="AD211" s="39"/>
      <c r="AE211" s="39"/>
      <c r="AR211" s="240" t="s">
        <v>258</v>
      </c>
      <c r="AT211" s="240" t="s">
        <v>260</v>
      </c>
      <c r="AU211" s="240" t="s">
        <v>83</v>
      </c>
      <c r="AY211" s="18" t="s">
        <v>241</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247</v>
      </c>
      <c r="BM211" s="240" t="s">
        <v>2469</v>
      </c>
    </row>
    <row r="212" s="2" customFormat="1">
      <c r="A212" s="39"/>
      <c r="B212" s="40"/>
      <c r="C212" s="41"/>
      <c r="D212" s="242" t="s">
        <v>248</v>
      </c>
      <c r="E212" s="41"/>
      <c r="F212" s="243" t="s">
        <v>2468</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248</v>
      </c>
      <c r="AU212" s="18" t="s">
        <v>83</v>
      </c>
    </row>
    <row r="213" s="14" customFormat="1">
      <c r="A213" s="14"/>
      <c r="B213" s="274"/>
      <c r="C213" s="275"/>
      <c r="D213" s="242" t="s">
        <v>1584</v>
      </c>
      <c r="E213" s="276" t="s">
        <v>1</v>
      </c>
      <c r="F213" s="277" t="s">
        <v>2470</v>
      </c>
      <c r="G213" s="275"/>
      <c r="H213" s="276" t="s">
        <v>1</v>
      </c>
      <c r="I213" s="278"/>
      <c r="J213" s="275"/>
      <c r="K213" s="275"/>
      <c r="L213" s="279"/>
      <c r="M213" s="280"/>
      <c r="N213" s="281"/>
      <c r="O213" s="281"/>
      <c r="P213" s="281"/>
      <c r="Q213" s="281"/>
      <c r="R213" s="281"/>
      <c r="S213" s="281"/>
      <c r="T213" s="282"/>
      <c r="U213" s="14"/>
      <c r="V213" s="14"/>
      <c r="W213" s="14"/>
      <c r="X213" s="14"/>
      <c r="Y213" s="14"/>
      <c r="Z213" s="14"/>
      <c r="AA213" s="14"/>
      <c r="AB213" s="14"/>
      <c r="AC213" s="14"/>
      <c r="AD213" s="14"/>
      <c r="AE213" s="14"/>
      <c r="AT213" s="283" t="s">
        <v>1584</v>
      </c>
      <c r="AU213" s="283" t="s">
        <v>83</v>
      </c>
      <c r="AV213" s="14" t="s">
        <v>81</v>
      </c>
      <c r="AW213" s="14" t="s">
        <v>30</v>
      </c>
      <c r="AX213" s="14" t="s">
        <v>73</v>
      </c>
      <c r="AY213" s="283" t="s">
        <v>241</v>
      </c>
    </row>
    <row r="214" s="13" customFormat="1">
      <c r="A214" s="13"/>
      <c r="B214" s="263"/>
      <c r="C214" s="264"/>
      <c r="D214" s="242" t="s">
        <v>1584</v>
      </c>
      <c r="E214" s="265" t="s">
        <v>1</v>
      </c>
      <c r="F214" s="266" t="s">
        <v>2466</v>
      </c>
      <c r="G214" s="264"/>
      <c r="H214" s="267">
        <v>20</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1584</v>
      </c>
      <c r="AU214" s="273" t="s">
        <v>83</v>
      </c>
      <c r="AV214" s="13" t="s">
        <v>83</v>
      </c>
      <c r="AW214" s="13" t="s">
        <v>30</v>
      </c>
      <c r="AX214" s="13" t="s">
        <v>81</v>
      </c>
      <c r="AY214" s="273" t="s">
        <v>241</v>
      </c>
    </row>
    <row r="215" s="2" customFormat="1" ht="21.75" customHeight="1">
      <c r="A215" s="39"/>
      <c r="B215" s="40"/>
      <c r="C215" s="247" t="s">
        <v>303</v>
      </c>
      <c r="D215" s="247" t="s">
        <v>260</v>
      </c>
      <c r="E215" s="248" t="s">
        <v>2471</v>
      </c>
      <c r="F215" s="249" t="s">
        <v>2472</v>
      </c>
      <c r="G215" s="250" t="s">
        <v>263</v>
      </c>
      <c r="H215" s="251">
        <v>633</v>
      </c>
      <c r="I215" s="252"/>
      <c r="J215" s="253">
        <f>ROUND(I215*H215,2)</f>
        <v>0</v>
      </c>
      <c r="K215" s="254"/>
      <c r="L215" s="255"/>
      <c r="M215" s="256" t="s">
        <v>1</v>
      </c>
      <c r="N215" s="257" t="s">
        <v>38</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258</v>
      </c>
      <c r="AT215" s="240" t="s">
        <v>260</v>
      </c>
      <c r="AU215" s="240" t="s">
        <v>83</v>
      </c>
      <c r="AY215" s="18" t="s">
        <v>241</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247</v>
      </c>
      <c r="BM215" s="240" t="s">
        <v>2473</v>
      </c>
    </row>
    <row r="216" s="2" customFormat="1">
      <c r="A216" s="39"/>
      <c r="B216" s="40"/>
      <c r="C216" s="41"/>
      <c r="D216" s="242" t="s">
        <v>248</v>
      </c>
      <c r="E216" s="41"/>
      <c r="F216" s="243" t="s">
        <v>2472</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248</v>
      </c>
      <c r="AU216" s="18" t="s">
        <v>83</v>
      </c>
    </row>
    <row r="217" s="14" customFormat="1">
      <c r="A217" s="14"/>
      <c r="B217" s="274"/>
      <c r="C217" s="275"/>
      <c r="D217" s="242" t="s">
        <v>1584</v>
      </c>
      <c r="E217" s="276" t="s">
        <v>1</v>
      </c>
      <c r="F217" s="277" t="s">
        <v>2073</v>
      </c>
      <c r="G217" s="275"/>
      <c r="H217" s="276" t="s">
        <v>1</v>
      </c>
      <c r="I217" s="278"/>
      <c r="J217" s="275"/>
      <c r="K217" s="275"/>
      <c r="L217" s="279"/>
      <c r="M217" s="280"/>
      <c r="N217" s="281"/>
      <c r="O217" s="281"/>
      <c r="P217" s="281"/>
      <c r="Q217" s="281"/>
      <c r="R217" s="281"/>
      <c r="S217" s="281"/>
      <c r="T217" s="282"/>
      <c r="U217" s="14"/>
      <c r="V217" s="14"/>
      <c r="W217" s="14"/>
      <c r="X217" s="14"/>
      <c r="Y217" s="14"/>
      <c r="Z217" s="14"/>
      <c r="AA217" s="14"/>
      <c r="AB217" s="14"/>
      <c r="AC217" s="14"/>
      <c r="AD217" s="14"/>
      <c r="AE217" s="14"/>
      <c r="AT217" s="283" t="s">
        <v>1584</v>
      </c>
      <c r="AU217" s="283" t="s">
        <v>83</v>
      </c>
      <c r="AV217" s="14" t="s">
        <v>81</v>
      </c>
      <c r="AW217" s="14" t="s">
        <v>30</v>
      </c>
      <c r="AX217" s="14" t="s">
        <v>73</v>
      </c>
      <c r="AY217" s="283" t="s">
        <v>241</v>
      </c>
    </row>
    <row r="218" s="13" customFormat="1">
      <c r="A218" s="13"/>
      <c r="B218" s="263"/>
      <c r="C218" s="264"/>
      <c r="D218" s="242" t="s">
        <v>1584</v>
      </c>
      <c r="E218" s="265" t="s">
        <v>1</v>
      </c>
      <c r="F218" s="266" t="s">
        <v>2474</v>
      </c>
      <c r="G218" s="264"/>
      <c r="H218" s="267">
        <v>633</v>
      </c>
      <c r="I218" s="268"/>
      <c r="J218" s="264"/>
      <c r="K218" s="264"/>
      <c r="L218" s="269"/>
      <c r="M218" s="270"/>
      <c r="N218" s="271"/>
      <c r="O218" s="271"/>
      <c r="P218" s="271"/>
      <c r="Q218" s="271"/>
      <c r="R218" s="271"/>
      <c r="S218" s="271"/>
      <c r="T218" s="272"/>
      <c r="U218" s="13"/>
      <c r="V218" s="13"/>
      <c r="W218" s="13"/>
      <c r="X218" s="13"/>
      <c r="Y218" s="13"/>
      <c r="Z218" s="13"/>
      <c r="AA218" s="13"/>
      <c r="AB218" s="13"/>
      <c r="AC218" s="13"/>
      <c r="AD218" s="13"/>
      <c r="AE218" s="13"/>
      <c r="AT218" s="273" t="s">
        <v>1584</v>
      </c>
      <c r="AU218" s="273" t="s">
        <v>83</v>
      </c>
      <c r="AV218" s="13" t="s">
        <v>83</v>
      </c>
      <c r="AW218" s="13" t="s">
        <v>30</v>
      </c>
      <c r="AX218" s="13" t="s">
        <v>81</v>
      </c>
      <c r="AY218" s="273" t="s">
        <v>241</v>
      </c>
    </row>
    <row r="219" s="2" customFormat="1" ht="16.5" customHeight="1">
      <c r="A219" s="39"/>
      <c r="B219" s="40"/>
      <c r="C219" s="247" t="s">
        <v>279</v>
      </c>
      <c r="D219" s="247" t="s">
        <v>260</v>
      </c>
      <c r="E219" s="248" t="s">
        <v>2475</v>
      </c>
      <c r="F219" s="249" t="s">
        <v>2476</v>
      </c>
      <c r="G219" s="250" t="s">
        <v>267</v>
      </c>
      <c r="H219" s="251">
        <v>813.57000000000005</v>
      </c>
      <c r="I219" s="252"/>
      <c r="J219" s="253">
        <f>ROUND(I219*H219,2)</f>
        <v>0</v>
      </c>
      <c r="K219" s="254"/>
      <c r="L219" s="255"/>
      <c r="M219" s="256" t="s">
        <v>1</v>
      </c>
      <c r="N219" s="25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258</v>
      </c>
      <c r="AT219" s="240" t="s">
        <v>260</v>
      </c>
      <c r="AU219" s="240" t="s">
        <v>83</v>
      </c>
      <c r="AY219" s="18" t="s">
        <v>241</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247</v>
      </c>
      <c r="BM219" s="240" t="s">
        <v>2477</v>
      </c>
    </row>
    <row r="220" s="2" customFormat="1">
      <c r="A220" s="39"/>
      <c r="B220" s="40"/>
      <c r="C220" s="41"/>
      <c r="D220" s="242" t="s">
        <v>248</v>
      </c>
      <c r="E220" s="41"/>
      <c r="F220" s="243" t="s">
        <v>2476</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248</v>
      </c>
      <c r="AU220" s="18" t="s">
        <v>83</v>
      </c>
    </row>
    <row r="221" s="14" customFormat="1">
      <c r="A221" s="14"/>
      <c r="B221" s="274"/>
      <c r="C221" s="275"/>
      <c r="D221" s="242" t="s">
        <v>1584</v>
      </c>
      <c r="E221" s="276" t="s">
        <v>1</v>
      </c>
      <c r="F221" s="277" t="s">
        <v>2073</v>
      </c>
      <c r="G221" s="275"/>
      <c r="H221" s="276" t="s">
        <v>1</v>
      </c>
      <c r="I221" s="278"/>
      <c r="J221" s="275"/>
      <c r="K221" s="275"/>
      <c r="L221" s="279"/>
      <c r="M221" s="280"/>
      <c r="N221" s="281"/>
      <c r="O221" s="281"/>
      <c r="P221" s="281"/>
      <c r="Q221" s="281"/>
      <c r="R221" s="281"/>
      <c r="S221" s="281"/>
      <c r="T221" s="282"/>
      <c r="U221" s="14"/>
      <c r="V221" s="14"/>
      <c r="W221" s="14"/>
      <c r="X221" s="14"/>
      <c r="Y221" s="14"/>
      <c r="Z221" s="14"/>
      <c r="AA221" s="14"/>
      <c r="AB221" s="14"/>
      <c r="AC221" s="14"/>
      <c r="AD221" s="14"/>
      <c r="AE221" s="14"/>
      <c r="AT221" s="283" t="s">
        <v>1584</v>
      </c>
      <c r="AU221" s="283" t="s">
        <v>83</v>
      </c>
      <c r="AV221" s="14" t="s">
        <v>81</v>
      </c>
      <c r="AW221" s="14" t="s">
        <v>30</v>
      </c>
      <c r="AX221" s="14" t="s">
        <v>73</v>
      </c>
      <c r="AY221" s="283" t="s">
        <v>241</v>
      </c>
    </row>
    <row r="222" s="13" customFormat="1">
      <c r="A222" s="13"/>
      <c r="B222" s="263"/>
      <c r="C222" s="264"/>
      <c r="D222" s="242" t="s">
        <v>1584</v>
      </c>
      <c r="E222" s="265" t="s">
        <v>1</v>
      </c>
      <c r="F222" s="266" t="s">
        <v>2478</v>
      </c>
      <c r="G222" s="264"/>
      <c r="H222" s="267">
        <v>853.57000000000005</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1584</v>
      </c>
      <c r="AU222" s="273" t="s">
        <v>83</v>
      </c>
      <c r="AV222" s="13" t="s">
        <v>83</v>
      </c>
      <c r="AW222" s="13" t="s">
        <v>30</v>
      </c>
      <c r="AX222" s="13" t="s">
        <v>73</v>
      </c>
      <c r="AY222" s="273" t="s">
        <v>241</v>
      </c>
    </row>
    <row r="223" s="14" customFormat="1">
      <c r="A223" s="14"/>
      <c r="B223" s="274"/>
      <c r="C223" s="275"/>
      <c r="D223" s="242" t="s">
        <v>1584</v>
      </c>
      <c r="E223" s="276" t="s">
        <v>1</v>
      </c>
      <c r="F223" s="277" t="s">
        <v>2479</v>
      </c>
      <c r="G223" s="275"/>
      <c r="H223" s="276" t="s">
        <v>1</v>
      </c>
      <c r="I223" s="278"/>
      <c r="J223" s="275"/>
      <c r="K223" s="275"/>
      <c r="L223" s="279"/>
      <c r="M223" s="280"/>
      <c r="N223" s="281"/>
      <c r="O223" s="281"/>
      <c r="P223" s="281"/>
      <c r="Q223" s="281"/>
      <c r="R223" s="281"/>
      <c r="S223" s="281"/>
      <c r="T223" s="282"/>
      <c r="U223" s="14"/>
      <c r="V223" s="14"/>
      <c r="W223" s="14"/>
      <c r="X223" s="14"/>
      <c r="Y223" s="14"/>
      <c r="Z223" s="14"/>
      <c r="AA223" s="14"/>
      <c r="AB223" s="14"/>
      <c r="AC223" s="14"/>
      <c r="AD223" s="14"/>
      <c r="AE223" s="14"/>
      <c r="AT223" s="283" t="s">
        <v>1584</v>
      </c>
      <c r="AU223" s="283" t="s">
        <v>83</v>
      </c>
      <c r="AV223" s="14" t="s">
        <v>81</v>
      </c>
      <c r="AW223" s="14" t="s">
        <v>30</v>
      </c>
      <c r="AX223" s="14" t="s">
        <v>73</v>
      </c>
      <c r="AY223" s="283" t="s">
        <v>241</v>
      </c>
    </row>
    <row r="224" s="13" customFormat="1">
      <c r="A224" s="13"/>
      <c r="B224" s="263"/>
      <c r="C224" s="264"/>
      <c r="D224" s="242" t="s">
        <v>1584</v>
      </c>
      <c r="E224" s="265" t="s">
        <v>1</v>
      </c>
      <c r="F224" s="266" t="s">
        <v>2480</v>
      </c>
      <c r="G224" s="264"/>
      <c r="H224" s="267">
        <v>-40</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1584</v>
      </c>
      <c r="AU224" s="273" t="s">
        <v>83</v>
      </c>
      <c r="AV224" s="13" t="s">
        <v>83</v>
      </c>
      <c r="AW224" s="13" t="s">
        <v>30</v>
      </c>
      <c r="AX224" s="13" t="s">
        <v>73</v>
      </c>
      <c r="AY224" s="273" t="s">
        <v>241</v>
      </c>
    </row>
    <row r="225" s="15" customFormat="1">
      <c r="A225" s="15"/>
      <c r="B225" s="287"/>
      <c r="C225" s="288"/>
      <c r="D225" s="242" t="s">
        <v>1584</v>
      </c>
      <c r="E225" s="289" t="s">
        <v>1</v>
      </c>
      <c r="F225" s="290" t="s">
        <v>2061</v>
      </c>
      <c r="G225" s="288"/>
      <c r="H225" s="291">
        <v>813.57000000000005</v>
      </c>
      <c r="I225" s="292"/>
      <c r="J225" s="288"/>
      <c r="K225" s="288"/>
      <c r="L225" s="293"/>
      <c r="M225" s="294"/>
      <c r="N225" s="295"/>
      <c r="O225" s="295"/>
      <c r="P225" s="295"/>
      <c r="Q225" s="295"/>
      <c r="R225" s="295"/>
      <c r="S225" s="295"/>
      <c r="T225" s="296"/>
      <c r="U225" s="15"/>
      <c r="V225" s="15"/>
      <c r="W225" s="15"/>
      <c r="X225" s="15"/>
      <c r="Y225" s="15"/>
      <c r="Z225" s="15"/>
      <c r="AA225" s="15"/>
      <c r="AB225" s="15"/>
      <c r="AC225" s="15"/>
      <c r="AD225" s="15"/>
      <c r="AE225" s="15"/>
      <c r="AT225" s="297" t="s">
        <v>1584</v>
      </c>
      <c r="AU225" s="297" t="s">
        <v>83</v>
      </c>
      <c r="AV225" s="15" t="s">
        <v>247</v>
      </c>
      <c r="AW225" s="15" t="s">
        <v>30</v>
      </c>
      <c r="AX225" s="15" t="s">
        <v>81</v>
      </c>
      <c r="AY225" s="297" t="s">
        <v>241</v>
      </c>
    </row>
    <row r="226" s="2" customFormat="1" ht="24.15" customHeight="1">
      <c r="A226" s="39"/>
      <c r="B226" s="40"/>
      <c r="C226" s="247" t="s">
        <v>310</v>
      </c>
      <c r="D226" s="247" t="s">
        <v>260</v>
      </c>
      <c r="E226" s="248" t="s">
        <v>2481</v>
      </c>
      <c r="F226" s="249" t="s">
        <v>2482</v>
      </c>
      <c r="G226" s="250" t="s">
        <v>263</v>
      </c>
      <c r="H226" s="251">
        <v>2532</v>
      </c>
      <c r="I226" s="252"/>
      <c r="J226" s="253">
        <f>ROUND(I226*H226,2)</f>
        <v>0</v>
      </c>
      <c r="K226" s="254"/>
      <c r="L226" s="255"/>
      <c r="M226" s="256" t="s">
        <v>1</v>
      </c>
      <c r="N226" s="257" t="s">
        <v>38</v>
      </c>
      <c r="O226" s="92"/>
      <c r="P226" s="238">
        <f>O226*H226</f>
        <v>0</v>
      </c>
      <c r="Q226" s="238">
        <v>0.00123</v>
      </c>
      <c r="R226" s="238">
        <f>Q226*H226</f>
        <v>3.11436</v>
      </c>
      <c r="S226" s="238">
        <v>0</v>
      </c>
      <c r="T226" s="239">
        <f>S226*H226</f>
        <v>0</v>
      </c>
      <c r="U226" s="39"/>
      <c r="V226" s="39"/>
      <c r="W226" s="39"/>
      <c r="X226" s="39"/>
      <c r="Y226" s="39"/>
      <c r="Z226" s="39"/>
      <c r="AA226" s="39"/>
      <c r="AB226" s="39"/>
      <c r="AC226" s="39"/>
      <c r="AD226" s="39"/>
      <c r="AE226" s="39"/>
      <c r="AR226" s="240" t="s">
        <v>258</v>
      </c>
      <c r="AT226" s="240" t="s">
        <v>260</v>
      </c>
      <c r="AU226" s="240" t="s">
        <v>83</v>
      </c>
      <c r="AY226" s="18" t="s">
        <v>241</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247</v>
      </c>
      <c r="BM226" s="240" t="s">
        <v>2483</v>
      </c>
    </row>
    <row r="227" s="2" customFormat="1">
      <c r="A227" s="39"/>
      <c r="B227" s="40"/>
      <c r="C227" s="41"/>
      <c r="D227" s="242" t="s">
        <v>248</v>
      </c>
      <c r="E227" s="41"/>
      <c r="F227" s="243" t="s">
        <v>2482</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248</v>
      </c>
      <c r="AU227" s="18" t="s">
        <v>83</v>
      </c>
    </row>
    <row r="228" s="13" customFormat="1">
      <c r="A228" s="13"/>
      <c r="B228" s="263"/>
      <c r="C228" s="264"/>
      <c r="D228" s="242" t="s">
        <v>1584</v>
      </c>
      <c r="E228" s="265" t="s">
        <v>1</v>
      </c>
      <c r="F228" s="266" t="s">
        <v>2484</v>
      </c>
      <c r="G228" s="264"/>
      <c r="H228" s="267">
        <v>2532</v>
      </c>
      <c r="I228" s="268"/>
      <c r="J228" s="264"/>
      <c r="K228" s="264"/>
      <c r="L228" s="269"/>
      <c r="M228" s="270"/>
      <c r="N228" s="271"/>
      <c r="O228" s="271"/>
      <c r="P228" s="271"/>
      <c r="Q228" s="271"/>
      <c r="R228" s="271"/>
      <c r="S228" s="271"/>
      <c r="T228" s="272"/>
      <c r="U228" s="13"/>
      <c r="V228" s="13"/>
      <c r="W228" s="13"/>
      <c r="X228" s="13"/>
      <c r="Y228" s="13"/>
      <c r="Z228" s="13"/>
      <c r="AA228" s="13"/>
      <c r="AB228" s="13"/>
      <c r="AC228" s="13"/>
      <c r="AD228" s="13"/>
      <c r="AE228" s="13"/>
      <c r="AT228" s="273" t="s">
        <v>1584</v>
      </c>
      <c r="AU228" s="273" t="s">
        <v>83</v>
      </c>
      <c r="AV228" s="13" t="s">
        <v>83</v>
      </c>
      <c r="AW228" s="13" t="s">
        <v>30</v>
      </c>
      <c r="AX228" s="13" t="s">
        <v>81</v>
      </c>
      <c r="AY228" s="273" t="s">
        <v>241</v>
      </c>
    </row>
    <row r="229" s="2" customFormat="1" ht="21.75" customHeight="1">
      <c r="A229" s="39"/>
      <c r="B229" s="40"/>
      <c r="C229" s="247" t="s">
        <v>282</v>
      </c>
      <c r="D229" s="247" t="s">
        <v>260</v>
      </c>
      <c r="E229" s="248" t="s">
        <v>2485</v>
      </c>
      <c r="F229" s="249" t="s">
        <v>2486</v>
      </c>
      <c r="G229" s="250" t="s">
        <v>263</v>
      </c>
      <c r="H229" s="251">
        <v>1266</v>
      </c>
      <c r="I229" s="252"/>
      <c r="J229" s="253">
        <f>ROUND(I229*H229,2)</f>
        <v>0</v>
      </c>
      <c r="K229" s="254"/>
      <c r="L229" s="255"/>
      <c r="M229" s="256" t="s">
        <v>1</v>
      </c>
      <c r="N229" s="257" t="s">
        <v>38</v>
      </c>
      <c r="O229" s="92"/>
      <c r="P229" s="238">
        <f>O229*H229</f>
        <v>0</v>
      </c>
      <c r="Q229" s="238">
        <v>0.00021000000000000001</v>
      </c>
      <c r="R229" s="238">
        <f>Q229*H229</f>
        <v>0.26585999999999999</v>
      </c>
      <c r="S229" s="238">
        <v>0</v>
      </c>
      <c r="T229" s="239">
        <f>S229*H229</f>
        <v>0</v>
      </c>
      <c r="U229" s="39"/>
      <c r="V229" s="39"/>
      <c r="W229" s="39"/>
      <c r="X229" s="39"/>
      <c r="Y229" s="39"/>
      <c r="Z229" s="39"/>
      <c r="AA229" s="39"/>
      <c r="AB229" s="39"/>
      <c r="AC229" s="39"/>
      <c r="AD229" s="39"/>
      <c r="AE229" s="39"/>
      <c r="AR229" s="240" t="s">
        <v>258</v>
      </c>
      <c r="AT229" s="240" t="s">
        <v>260</v>
      </c>
      <c r="AU229" s="240" t="s">
        <v>83</v>
      </c>
      <c r="AY229" s="18" t="s">
        <v>241</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247</v>
      </c>
      <c r="BM229" s="240" t="s">
        <v>2487</v>
      </c>
    </row>
    <row r="230" s="2" customFormat="1">
      <c r="A230" s="39"/>
      <c r="B230" s="40"/>
      <c r="C230" s="41"/>
      <c r="D230" s="242" t="s">
        <v>248</v>
      </c>
      <c r="E230" s="41"/>
      <c r="F230" s="243" t="s">
        <v>2486</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248</v>
      </c>
      <c r="AU230" s="18" t="s">
        <v>83</v>
      </c>
    </row>
    <row r="231" s="13" customFormat="1">
      <c r="A231" s="13"/>
      <c r="B231" s="263"/>
      <c r="C231" s="264"/>
      <c r="D231" s="242" t="s">
        <v>1584</v>
      </c>
      <c r="E231" s="265" t="s">
        <v>1</v>
      </c>
      <c r="F231" s="266" t="s">
        <v>2488</v>
      </c>
      <c r="G231" s="264"/>
      <c r="H231" s="267">
        <v>1266</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1584</v>
      </c>
      <c r="AU231" s="273" t="s">
        <v>83</v>
      </c>
      <c r="AV231" s="13" t="s">
        <v>83</v>
      </c>
      <c r="AW231" s="13" t="s">
        <v>30</v>
      </c>
      <c r="AX231" s="13" t="s">
        <v>81</v>
      </c>
      <c r="AY231" s="273" t="s">
        <v>241</v>
      </c>
    </row>
    <row r="232" s="2" customFormat="1" ht="24.15" customHeight="1">
      <c r="A232" s="39"/>
      <c r="B232" s="40"/>
      <c r="C232" s="228" t="s">
        <v>7</v>
      </c>
      <c r="D232" s="228" t="s">
        <v>243</v>
      </c>
      <c r="E232" s="229" t="s">
        <v>2489</v>
      </c>
      <c r="F232" s="230" t="s">
        <v>2490</v>
      </c>
      <c r="G232" s="231" t="s">
        <v>609</v>
      </c>
      <c r="H232" s="232">
        <v>1.236</v>
      </c>
      <c r="I232" s="233"/>
      <c r="J232" s="234">
        <f>ROUND(I232*H232,2)</f>
        <v>0</v>
      </c>
      <c r="K232" s="235"/>
      <c r="L232" s="45"/>
      <c r="M232" s="236" t="s">
        <v>1</v>
      </c>
      <c r="N232" s="237" t="s">
        <v>38</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247</v>
      </c>
      <c r="AT232" s="240" t="s">
        <v>243</v>
      </c>
      <c r="AU232" s="240" t="s">
        <v>83</v>
      </c>
      <c r="AY232" s="18" t="s">
        <v>241</v>
      </c>
      <c r="BE232" s="241">
        <f>IF(N232="základní",J232,0)</f>
        <v>0</v>
      </c>
      <c r="BF232" s="241">
        <f>IF(N232="snížená",J232,0)</f>
        <v>0</v>
      </c>
      <c r="BG232" s="241">
        <f>IF(N232="zákl. přenesená",J232,0)</f>
        <v>0</v>
      </c>
      <c r="BH232" s="241">
        <f>IF(N232="sníž. přenesená",J232,0)</f>
        <v>0</v>
      </c>
      <c r="BI232" s="241">
        <f>IF(N232="nulová",J232,0)</f>
        <v>0</v>
      </c>
      <c r="BJ232" s="18" t="s">
        <v>81</v>
      </c>
      <c r="BK232" s="241">
        <f>ROUND(I232*H232,2)</f>
        <v>0</v>
      </c>
      <c r="BL232" s="18" t="s">
        <v>247</v>
      </c>
      <c r="BM232" s="240" t="s">
        <v>2491</v>
      </c>
    </row>
    <row r="233" s="2" customFormat="1">
      <c r="A233" s="39"/>
      <c r="B233" s="40"/>
      <c r="C233" s="41"/>
      <c r="D233" s="242" t="s">
        <v>248</v>
      </c>
      <c r="E233" s="41"/>
      <c r="F233" s="243" t="s">
        <v>2492</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248</v>
      </c>
      <c r="AU233" s="18" t="s">
        <v>83</v>
      </c>
    </row>
    <row r="234" s="14" customFormat="1">
      <c r="A234" s="14"/>
      <c r="B234" s="274"/>
      <c r="C234" s="275"/>
      <c r="D234" s="242" t="s">
        <v>1584</v>
      </c>
      <c r="E234" s="276" t="s">
        <v>1</v>
      </c>
      <c r="F234" s="277" t="s">
        <v>2410</v>
      </c>
      <c r="G234" s="275"/>
      <c r="H234" s="276" t="s">
        <v>1</v>
      </c>
      <c r="I234" s="278"/>
      <c r="J234" s="275"/>
      <c r="K234" s="275"/>
      <c r="L234" s="279"/>
      <c r="M234" s="280"/>
      <c r="N234" s="281"/>
      <c r="O234" s="281"/>
      <c r="P234" s="281"/>
      <c r="Q234" s="281"/>
      <c r="R234" s="281"/>
      <c r="S234" s="281"/>
      <c r="T234" s="282"/>
      <c r="U234" s="14"/>
      <c r="V234" s="14"/>
      <c r="W234" s="14"/>
      <c r="X234" s="14"/>
      <c r="Y234" s="14"/>
      <c r="Z234" s="14"/>
      <c r="AA234" s="14"/>
      <c r="AB234" s="14"/>
      <c r="AC234" s="14"/>
      <c r="AD234" s="14"/>
      <c r="AE234" s="14"/>
      <c r="AT234" s="283" t="s">
        <v>1584</v>
      </c>
      <c r="AU234" s="283" t="s">
        <v>83</v>
      </c>
      <c r="AV234" s="14" t="s">
        <v>81</v>
      </c>
      <c r="AW234" s="14" t="s">
        <v>30</v>
      </c>
      <c r="AX234" s="14" t="s">
        <v>73</v>
      </c>
      <c r="AY234" s="283" t="s">
        <v>241</v>
      </c>
    </row>
    <row r="235" s="13" customFormat="1">
      <c r="A235" s="13"/>
      <c r="B235" s="263"/>
      <c r="C235" s="264"/>
      <c r="D235" s="242" t="s">
        <v>1584</v>
      </c>
      <c r="E235" s="265" t="s">
        <v>1</v>
      </c>
      <c r="F235" s="266" t="s">
        <v>2493</v>
      </c>
      <c r="G235" s="264"/>
      <c r="H235" s="267">
        <v>1.1970000000000001</v>
      </c>
      <c r="I235" s="268"/>
      <c r="J235" s="264"/>
      <c r="K235" s="264"/>
      <c r="L235" s="269"/>
      <c r="M235" s="270"/>
      <c r="N235" s="271"/>
      <c r="O235" s="271"/>
      <c r="P235" s="271"/>
      <c r="Q235" s="271"/>
      <c r="R235" s="271"/>
      <c r="S235" s="271"/>
      <c r="T235" s="272"/>
      <c r="U235" s="13"/>
      <c r="V235" s="13"/>
      <c r="W235" s="13"/>
      <c r="X235" s="13"/>
      <c r="Y235" s="13"/>
      <c r="Z235" s="13"/>
      <c r="AA235" s="13"/>
      <c r="AB235" s="13"/>
      <c r="AC235" s="13"/>
      <c r="AD235" s="13"/>
      <c r="AE235" s="13"/>
      <c r="AT235" s="273" t="s">
        <v>1584</v>
      </c>
      <c r="AU235" s="273" t="s">
        <v>83</v>
      </c>
      <c r="AV235" s="13" t="s">
        <v>83</v>
      </c>
      <c r="AW235" s="13" t="s">
        <v>30</v>
      </c>
      <c r="AX235" s="13" t="s">
        <v>73</v>
      </c>
      <c r="AY235" s="273" t="s">
        <v>241</v>
      </c>
    </row>
    <row r="236" s="14" customFormat="1">
      <c r="A236" s="14"/>
      <c r="B236" s="274"/>
      <c r="C236" s="275"/>
      <c r="D236" s="242" t="s">
        <v>1584</v>
      </c>
      <c r="E236" s="276" t="s">
        <v>1</v>
      </c>
      <c r="F236" s="277" t="s">
        <v>2494</v>
      </c>
      <c r="G236" s="275"/>
      <c r="H236" s="276" t="s">
        <v>1</v>
      </c>
      <c r="I236" s="278"/>
      <c r="J236" s="275"/>
      <c r="K236" s="275"/>
      <c r="L236" s="279"/>
      <c r="M236" s="280"/>
      <c r="N236" s="281"/>
      <c r="O236" s="281"/>
      <c r="P236" s="281"/>
      <c r="Q236" s="281"/>
      <c r="R236" s="281"/>
      <c r="S236" s="281"/>
      <c r="T236" s="282"/>
      <c r="U236" s="14"/>
      <c r="V236" s="14"/>
      <c r="W236" s="14"/>
      <c r="X236" s="14"/>
      <c r="Y236" s="14"/>
      <c r="Z236" s="14"/>
      <c r="AA236" s="14"/>
      <c r="AB236" s="14"/>
      <c r="AC236" s="14"/>
      <c r="AD236" s="14"/>
      <c r="AE236" s="14"/>
      <c r="AT236" s="283" t="s">
        <v>1584</v>
      </c>
      <c r="AU236" s="283" t="s">
        <v>83</v>
      </c>
      <c r="AV236" s="14" t="s">
        <v>81</v>
      </c>
      <c r="AW236" s="14" t="s">
        <v>30</v>
      </c>
      <c r="AX236" s="14" t="s">
        <v>73</v>
      </c>
      <c r="AY236" s="283" t="s">
        <v>241</v>
      </c>
    </row>
    <row r="237" s="13" customFormat="1">
      <c r="A237" s="13"/>
      <c r="B237" s="263"/>
      <c r="C237" s="264"/>
      <c r="D237" s="242" t="s">
        <v>1584</v>
      </c>
      <c r="E237" s="265" t="s">
        <v>1</v>
      </c>
      <c r="F237" s="266" t="s">
        <v>2495</v>
      </c>
      <c r="G237" s="264"/>
      <c r="H237" s="267">
        <v>0.039</v>
      </c>
      <c r="I237" s="268"/>
      <c r="J237" s="264"/>
      <c r="K237" s="264"/>
      <c r="L237" s="269"/>
      <c r="M237" s="270"/>
      <c r="N237" s="271"/>
      <c r="O237" s="271"/>
      <c r="P237" s="271"/>
      <c r="Q237" s="271"/>
      <c r="R237" s="271"/>
      <c r="S237" s="271"/>
      <c r="T237" s="272"/>
      <c r="U237" s="13"/>
      <c r="V237" s="13"/>
      <c r="W237" s="13"/>
      <c r="X237" s="13"/>
      <c r="Y237" s="13"/>
      <c r="Z237" s="13"/>
      <c r="AA237" s="13"/>
      <c r="AB237" s="13"/>
      <c r="AC237" s="13"/>
      <c r="AD237" s="13"/>
      <c r="AE237" s="13"/>
      <c r="AT237" s="273" t="s">
        <v>1584</v>
      </c>
      <c r="AU237" s="273" t="s">
        <v>83</v>
      </c>
      <c r="AV237" s="13" t="s">
        <v>83</v>
      </c>
      <c r="AW237" s="13" t="s">
        <v>30</v>
      </c>
      <c r="AX237" s="13" t="s">
        <v>73</v>
      </c>
      <c r="AY237" s="273" t="s">
        <v>241</v>
      </c>
    </row>
    <row r="238" s="15" customFormat="1">
      <c r="A238" s="15"/>
      <c r="B238" s="287"/>
      <c r="C238" s="288"/>
      <c r="D238" s="242" t="s">
        <v>1584</v>
      </c>
      <c r="E238" s="289" t="s">
        <v>1</v>
      </c>
      <c r="F238" s="290" t="s">
        <v>2061</v>
      </c>
      <c r="G238" s="288"/>
      <c r="H238" s="291">
        <v>1.236</v>
      </c>
      <c r="I238" s="292"/>
      <c r="J238" s="288"/>
      <c r="K238" s="288"/>
      <c r="L238" s="293"/>
      <c r="M238" s="294"/>
      <c r="N238" s="295"/>
      <c r="O238" s="295"/>
      <c r="P238" s="295"/>
      <c r="Q238" s="295"/>
      <c r="R238" s="295"/>
      <c r="S238" s="295"/>
      <c r="T238" s="296"/>
      <c r="U238" s="15"/>
      <c r="V238" s="15"/>
      <c r="W238" s="15"/>
      <c r="X238" s="15"/>
      <c r="Y238" s="15"/>
      <c r="Z238" s="15"/>
      <c r="AA238" s="15"/>
      <c r="AB238" s="15"/>
      <c r="AC238" s="15"/>
      <c r="AD238" s="15"/>
      <c r="AE238" s="15"/>
      <c r="AT238" s="297" t="s">
        <v>1584</v>
      </c>
      <c r="AU238" s="297" t="s">
        <v>83</v>
      </c>
      <c r="AV238" s="15" t="s">
        <v>247</v>
      </c>
      <c r="AW238" s="15" t="s">
        <v>30</v>
      </c>
      <c r="AX238" s="15" t="s">
        <v>81</v>
      </c>
      <c r="AY238" s="297" t="s">
        <v>241</v>
      </c>
    </row>
    <row r="239" s="2" customFormat="1" ht="16.5" customHeight="1">
      <c r="A239" s="39"/>
      <c r="B239" s="40"/>
      <c r="C239" s="247" t="s">
        <v>286</v>
      </c>
      <c r="D239" s="247" t="s">
        <v>260</v>
      </c>
      <c r="E239" s="248" t="s">
        <v>2084</v>
      </c>
      <c r="F239" s="249" t="s">
        <v>2085</v>
      </c>
      <c r="G239" s="250" t="s">
        <v>263</v>
      </c>
      <c r="H239" s="251">
        <v>32.700000000000003</v>
      </c>
      <c r="I239" s="252"/>
      <c r="J239" s="253">
        <f>ROUND(I239*H239,2)</f>
        <v>0</v>
      </c>
      <c r="K239" s="254"/>
      <c r="L239" s="255"/>
      <c r="M239" s="256" t="s">
        <v>1</v>
      </c>
      <c r="N239" s="257" t="s">
        <v>38</v>
      </c>
      <c r="O239" s="92"/>
      <c r="P239" s="238">
        <f>O239*H239</f>
        <v>0</v>
      </c>
      <c r="Q239" s="238">
        <v>1.23475</v>
      </c>
      <c r="R239" s="238">
        <f>Q239*H239</f>
        <v>40.376325000000001</v>
      </c>
      <c r="S239" s="238">
        <v>0</v>
      </c>
      <c r="T239" s="239">
        <f>S239*H239</f>
        <v>0</v>
      </c>
      <c r="U239" s="39"/>
      <c r="V239" s="39"/>
      <c r="W239" s="39"/>
      <c r="X239" s="39"/>
      <c r="Y239" s="39"/>
      <c r="Z239" s="39"/>
      <c r="AA239" s="39"/>
      <c r="AB239" s="39"/>
      <c r="AC239" s="39"/>
      <c r="AD239" s="39"/>
      <c r="AE239" s="39"/>
      <c r="AR239" s="240" t="s">
        <v>258</v>
      </c>
      <c r="AT239" s="240" t="s">
        <v>260</v>
      </c>
      <c r="AU239" s="240" t="s">
        <v>83</v>
      </c>
      <c r="AY239" s="18" t="s">
        <v>241</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247</v>
      </c>
      <c r="BM239" s="240" t="s">
        <v>2496</v>
      </c>
    </row>
    <row r="240" s="2" customFormat="1">
      <c r="A240" s="39"/>
      <c r="B240" s="40"/>
      <c r="C240" s="41"/>
      <c r="D240" s="242" t="s">
        <v>248</v>
      </c>
      <c r="E240" s="41"/>
      <c r="F240" s="243" t="s">
        <v>2087</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248</v>
      </c>
      <c r="AU240" s="18" t="s">
        <v>83</v>
      </c>
    </row>
    <row r="241" s="14" customFormat="1">
      <c r="A241" s="14"/>
      <c r="B241" s="274"/>
      <c r="C241" s="275"/>
      <c r="D241" s="242" t="s">
        <v>1584</v>
      </c>
      <c r="E241" s="276" t="s">
        <v>1</v>
      </c>
      <c r="F241" s="277" t="s">
        <v>2073</v>
      </c>
      <c r="G241" s="275"/>
      <c r="H241" s="276" t="s">
        <v>1</v>
      </c>
      <c r="I241" s="278"/>
      <c r="J241" s="275"/>
      <c r="K241" s="275"/>
      <c r="L241" s="279"/>
      <c r="M241" s="280"/>
      <c r="N241" s="281"/>
      <c r="O241" s="281"/>
      <c r="P241" s="281"/>
      <c r="Q241" s="281"/>
      <c r="R241" s="281"/>
      <c r="S241" s="281"/>
      <c r="T241" s="282"/>
      <c r="U241" s="14"/>
      <c r="V241" s="14"/>
      <c r="W241" s="14"/>
      <c r="X241" s="14"/>
      <c r="Y241" s="14"/>
      <c r="Z241" s="14"/>
      <c r="AA241" s="14"/>
      <c r="AB241" s="14"/>
      <c r="AC241" s="14"/>
      <c r="AD241" s="14"/>
      <c r="AE241" s="14"/>
      <c r="AT241" s="283" t="s">
        <v>1584</v>
      </c>
      <c r="AU241" s="283" t="s">
        <v>83</v>
      </c>
      <c r="AV241" s="14" t="s">
        <v>81</v>
      </c>
      <c r="AW241" s="14" t="s">
        <v>30</v>
      </c>
      <c r="AX241" s="14" t="s">
        <v>73</v>
      </c>
      <c r="AY241" s="283" t="s">
        <v>241</v>
      </c>
    </row>
    <row r="242" s="14" customFormat="1">
      <c r="A242" s="14"/>
      <c r="B242" s="274"/>
      <c r="C242" s="275"/>
      <c r="D242" s="242" t="s">
        <v>1584</v>
      </c>
      <c r="E242" s="276" t="s">
        <v>1</v>
      </c>
      <c r="F242" s="277" t="s">
        <v>2410</v>
      </c>
      <c r="G242" s="275"/>
      <c r="H242" s="276" t="s">
        <v>1</v>
      </c>
      <c r="I242" s="278"/>
      <c r="J242" s="275"/>
      <c r="K242" s="275"/>
      <c r="L242" s="279"/>
      <c r="M242" s="280"/>
      <c r="N242" s="281"/>
      <c r="O242" s="281"/>
      <c r="P242" s="281"/>
      <c r="Q242" s="281"/>
      <c r="R242" s="281"/>
      <c r="S242" s="281"/>
      <c r="T242" s="282"/>
      <c r="U242" s="14"/>
      <c r="V242" s="14"/>
      <c r="W242" s="14"/>
      <c r="X242" s="14"/>
      <c r="Y242" s="14"/>
      <c r="Z242" s="14"/>
      <c r="AA242" s="14"/>
      <c r="AB242" s="14"/>
      <c r="AC242" s="14"/>
      <c r="AD242" s="14"/>
      <c r="AE242" s="14"/>
      <c r="AT242" s="283" t="s">
        <v>1584</v>
      </c>
      <c r="AU242" s="283" t="s">
        <v>83</v>
      </c>
      <c r="AV242" s="14" t="s">
        <v>81</v>
      </c>
      <c r="AW242" s="14" t="s">
        <v>30</v>
      </c>
      <c r="AX242" s="14" t="s">
        <v>73</v>
      </c>
      <c r="AY242" s="283" t="s">
        <v>241</v>
      </c>
    </row>
    <row r="243" s="13" customFormat="1">
      <c r="A243" s="13"/>
      <c r="B243" s="263"/>
      <c r="C243" s="264"/>
      <c r="D243" s="242" t="s">
        <v>1584</v>
      </c>
      <c r="E243" s="265" t="s">
        <v>1</v>
      </c>
      <c r="F243" s="266" t="s">
        <v>2497</v>
      </c>
      <c r="G243" s="264"/>
      <c r="H243" s="267">
        <v>31.367000000000001</v>
      </c>
      <c r="I243" s="268"/>
      <c r="J243" s="264"/>
      <c r="K243" s="264"/>
      <c r="L243" s="269"/>
      <c r="M243" s="270"/>
      <c r="N243" s="271"/>
      <c r="O243" s="271"/>
      <c r="P243" s="271"/>
      <c r="Q243" s="271"/>
      <c r="R243" s="271"/>
      <c r="S243" s="271"/>
      <c r="T243" s="272"/>
      <c r="U243" s="13"/>
      <c r="V243" s="13"/>
      <c r="W243" s="13"/>
      <c r="X243" s="13"/>
      <c r="Y243" s="13"/>
      <c r="Z243" s="13"/>
      <c r="AA243" s="13"/>
      <c r="AB243" s="13"/>
      <c r="AC243" s="13"/>
      <c r="AD243" s="13"/>
      <c r="AE243" s="13"/>
      <c r="AT243" s="273" t="s">
        <v>1584</v>
      </c>
      <c r="AU243" s="273" t="s">
        <v>83</v>
      </c>
      <c r="AV243" s="13" t="s">
        <v>83</v>
      </c>
      <c r="AW243" s="13" t="s">
        <v>30</v>
      </c>
      <c r="AX243" s="13" t="s">
        <v>73</v>
      </c>
      <c r="AY243" s="273" t="s">
        <v>241</v>
      </c>
    </row>
    <row r="244" s="14" customFormat="1">
      <c r="A244" s="14"/>
      <c r="B244" s="274"/>
      <c r="C244" s="275"/>
      <c r="D244" s="242" t="s">
        <v>1584</v>
      </c>
      <c r="E244" s="276" t="s">
        <v>1</v>
      </c>
      <c r="F244" s="277" t="s">
        <v>2494</v>
      </c>
      <c r="G244" s="275"/>
      <c r="H244" s="276" t="s">
        <v>1</v>
      </c>
      <c r="I244" s="278"/>
      <c r="J244" s="275"/>
      <c r="K244" s="275"/>
      <c r="L244" s="279"/>
      <c r="M244" s="280"/>
      <c r="N244" s="281"/>
      <c r="O244" s="281"/>
      <c r="P244" s="281"/>
      <c r="Q244" s="281"/>
      <c r="R244" s="281"/>
      <c r="S244" s="281"/>
      <c r="T244" s="282"/>
      <c r="U244" s="14"/>
      <c r="V244" s="14"/>
      <c r="W244" s="14"/>
      <c r="X244" s="14"/>
      <c r="Y244" s="14"/>
      <c r="Z244" s="14"/>
      <c r="AA244" s="14"/>
      <c r="AB244" s="14"/>
      <c r="AC244" s="14"/>
      <c r="AD244" s="14"/>
      <c r="AE244" s="14"/>
      <c r="AT244" s="283" t="s">
        <v>1584</v>
      </c>
      <c r="AU244" s="283" t="s">
        <v>83</v>
      </c>
      <c r="AV244" s="14" t="s">
        <v>81</v>
      </c>
      <c r="AW244" s="14" t="s">
        <v>30</v>
      </c>
      <c r="AX244" s="14" t="s">
        <v>73</v>
      </c>
      <c r="AY244" s="283" t="s">
        <v>241</v>
      </c>
    </row>
    <row r="245" s="13" customFormat="1">
      <c r="A245" s="13"/>
      <c r="B245" s="263"/>
      <c r="C245" s="264"/>
      <c r="D245" s="242" t="s">
        <v>1584</v>
      </c>
      <c r="E245" s="265" t="s">
        <v>1</v>
      </c>
      <c r="F245" s="266" t="s">
        <v>2498</v>
      </c>
      <c r="G245" s="264"/>
      <c r="H245" s="267">
        <v>1.333</v>
      </c>
      <c r="I245" s="268"/>
      <c r="J245" s="264"/>
      <c r="K245" s="264"/>
      <c r="L245" s="269"/>
      <c r="M245" s="270"/>
      <c r="N245" s="271"/>
      <c r="O245" s="271"/>
      <c r="P245" s="271"/>
      <c r="Q245" s="271"/>
      <c r="R245" s="271"/>
      <c r="S245" s="271"/>
      <c r="T245" s="272"/>
      <c r="U245" s="13"/>
      <c r="V245" s="13"/>
      <c r="W245" s="13"/>
      <c r="X245" s="13"/>
      <c r="Y245" s="13"/>
      <c r="Z245" s="13"/>
      <c r="AA245" s="13"/>
      <c r="AB245" s="13"/>
      <c r="AC245" s="13"/>
      <c r="AD245" s="13"/>
      <c r="AE245" s="13"/>
      <c r="AT245" s="273" t="s">
        <v>1584</v>
      </c>
      <c r="AU245" s="273" t="s">
        <v>83</v>
      </c>
      <c r="AV245" s="13" t="s">
        <v>83</v>
      </c>
      <c r="AW245" s="13" t="s">
        <v>30</v>
      </c>
      <c r="AX245" s="13" t="s">
        <v>73</v>
      </c>
      <c r="AY245" s="273" t="s">
        <v>241</v>
      </c>
    </row>
    <row r="246" s="15" customFormat="1">
      <c r="A246" s="15"/>
      <c r="B246" s="287"/>
      <c r="C246" s="288"/>
      <c r="D246" s="242" t="s">
        <v>1584</v>
      </c>
      <c r="E246" s="289" t="s">
        <v>1</v>
      </c>
      <c r="F246" s="290" t="s">
        <v>2061</v>
      </c>
      <c r="G246" s="288"/>
      <c r="H246" s="291">
        <v>32.700000000000003</v>
      </c>
      <c r="I246" s="292"/>
      <c r="J246" s="288"/>
      <c r="K246" s="288"/>
      <c r="L246" s="293"/>
      <c r="M246" s="294"/>
      <c r="N246" s="295"/>
      <c r="O246" s="295"/>
      <c r="P246" s="295"/>
      <c r="Q246" s="295"/>
      <c r="R246" s="295"/>
      <c r="S246" s="295"/>
      <c r="T246" s="296"/>
      <c r="U246" s="15"/>
      <c r="V246" s="15"/>
      <c r="W246" s="15"/>
      <c r="X246" s="15"/>
      <c r="Y246" s="15"/>
      <c r="Z246" s="15"/>
      <c r="AA246" s="15"/>
      <c r="AB246" s="15"/>
      <c r="AC246" s="15"/>
      <c r="AD246" s="15"/>
      <c r="AE246" s="15"/>
      <c r="AT246" s="297" t="s">
        <v>1584</v>
      </c>
      <c r="AU246" s="297" t="s">
        <v>83</v>
      </c>
      <c r="AV246" s="15" t="s">
        <v>247</v>
      </c>
      <c r="AW246" s="15" t="s">
        <v>30</v>
      </c>
      <c r="AX246" s="15" t="s">
        <v>81</v>
      </c>
      <c r="AY246" s="297" t="s">
        <v>241</v>
      </c>
    </row>
    <row r="247" s="2" customFormat="1" ht="24.15" customHeight="1">
      <c r="A247" s="39"/>
      <c r="B247" s="40"/>
      <c r="C247" s="247" t="s">
        <v>323</v>
      </c>
      <c r="D247" s="247" t="s">
        <v>260</v>
      </c>
      <c r="E247" s="248" t="s">
        <v>2481</v>
      </c>
      <c r="F247" s="249" t="s">
        <v>2482</v>
      </c>
      <c r="G247" s="250" t="s">
        <v>263</v>
      </c>
      <c r="H247" s="251">
        <v>236</v>
      </c>
      <c r="I247" s="252"/>
      <c r="J247" s="253">
        <f>ROUND(I247*H247,2)</f>
        <v>0</v>
      </c>
      <c r="K247" s="254"/>
      <c r="L247" s="255"/>
      <c r="M247" s="256" t="s">
        <v>1</v>
      </c>
      <c r="N247" s="257" t="s">
        <v>38</v>
      </c>
      <c r="O247" s="92"/>
      <c r="P247" s="238">
        <f>O247*H247</f>
        <v>0</v>
      </c>
      <c r="Q247" s="238">
        <v>0.00123</v>
      </c>
      <c r="R247" s="238">
        <f>Q247*H247</f>
        <v>0.29027999999999998</v>
      </c>
      <c r="S247" s="238">
        <v>0</v>
      </c>
      <c r="T247" s="239">
        <f>S247*H247</f>
        <v>0</v>
      </c>
      <c r="U247" s="39"/>
      <c r="V247" s="39"/>
      <c r="W247" s="39"/>
      <c r="X247" s="39"/>
      <c r="Y247" s="39"/>
      <c r="Z247" s="39"/>
      <c r="AA247" s="39"/>
      <c r="AB247" s="39"/>
      <c r="AC247" s="39"/>
      <c r="AD247" s="39"/>
      <c r="AE247" s="39"/>
      <c r="AR247" s="240" t="s">
        <v>258</v>
      </c>
      <c r="AT247" s="240" t="s">
        <v>260</v>
      </c>
      <c r="AU247" s="240" t="s">
        <v>83</v>
      </c>
      <c r="AY247" s="18" t="s">
        <v>241</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247</v>
      </c>
      <c r="BM247" s="240" t="s">
        <v>2499</v>
      </c>
    </row>
    <row r="248" s="2" customFormat="1">
      <c r="A248" s="39"/>
      <c r="B248" s="40"/>
      <c r="C248" s="41"/>
      <c r="D248" s="242" t="s">
        <v>248</v>
      </c>
      <c r="E248" s="41"/>
      <c r="F248" s="243" t="s">
        <v>2482</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248</v>
      </c>
      <c r="AU248" s="18" t="s">
        <v>83</v>
      </c>
    </row>
    <row r="249" s="13" customFormat="1">
      <c r="A249" s="13"/>
      <c r="B249" s="263"/>
      <c r="C249" s="264"/>
      <c r="D249" s="242" t="s">
        <v>1584</v>
      </c>
      <c r="E249" s="265" t="s">
        <v>1</v>
      </c>
      <c r="F249" s="266" t="s">
        <v>2500</v>
      </c>
      <c r="G249" s="264"/>
      <c r="H249" s="267">
        <v>236</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1584</v>
      </c>
      <c r="AU249" s="273" t="s">
        <v>83</v>
      </c>
      <c r="AV249" s="13" t="s">
        <v>83</v>
      </c>
      <c r="AW249" s="13" t="s">
        <v>30</v>
      </c>
      <c r="AX249" s="13" t="s">
        <v>81</v>
      </c>
      <c r="AY249" s="273" t="s">
        <v>241</v>
      </c>
    </row>
    <row r="250" s="2" customFormat="1" ht="21.75" customHeight="1">
      <c r="A250" s="39"/>
      <c r="B250" s="40"/>
      <c r="C250" s="247" t="s">
        <v>289</v>
      </c>
      <c r="D250" s="247" t="s">
        <v>260</v>
      </c>
      <c r="E250" s="248" t="s">
        <v>2501</v>
      </c>
      <c r="F250" s="249" t="s">
        <v>2502</v>
      </c>
      <c r="G250" s="250" t="s">
        <v>263</v>
      </c>
      <c r="H250" s="251">
        <v>118</v>
      </c>
      <c r="I250" s="252"/>
      <c r="J250" s="253">
        <f>ROUND(I250*H250,2)</f>
        <v>0</v>
      </c>
      <c r="K250" s="254"/>
      <c r="L250" s="255"/>
      <c r="M250" s="256" t="s">
        <v>1</v>
      </c>
      <c r="N250" s="257" t="s">
        <v>38</v>
      </c>
      <c r="O250" s="92"/>
      <c r="P250" s="238">
        <f>O250*H250</f>
        <v>0</v>
      </c>
      <c r="Q250" s="238">
        <v>0.00018000000000000001</v>
      </c>
      <c r="R250" s="238">
        <f>Q250*H250</f>
        <v>0.021240000000000002</v>
      </c>
      <c r="S250" s="238">
        <v>0</v>
      </c>
      <c r="T250" s="239">
        <f>S250*H250</f>
        <v>0</v>
      </c>
      <c r="U250" s="39"/>
      <c r="V250" s="39"/>
      <c r="W250" s="39"/>
      <c r="X250" s="39"/>
      <c r="Y250" s="39"/>
      <c r="Z250" s="39"/>
      <c r="AA250" s="39"/>
      <c r="AB250" s="39"/>
      <c r="AC250" s="39"/>
      <c r="AD250" s="39"/>
      <c r="AE250" s="39"/>
      <c r="AR250" s="240" t="s">
        <v>258</v>
      </c>
      <c r="AT250" s="240" t="s">
        <v>260</v>
      </c>
      <c r="AU250" s="240" t="s">
        <v>83</v>
      </c>
      <c r="AY250" s="18" t="s">
        <v>241</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247</v>
      </c>
      <c r="BM250" s="240" t="s">
        <v>2503</v>
      </c>
    </row>
    <row r="251" s="2" customFormat="1">
      <c r="A251" s="39"/>
      <c r="B251" s="40"/>
      <c r="C251" s="41"/>
      <c r="D251" s="242" t="s">
        <v>248</v>
      </c>
      <c r="E251" s="41"/>
      <c r="F251" s="243" t="s">
        <v>2502</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248</v>
      </c>
      <c r="AU251" s="18" t="s">
        <v>83</v>
      </c>
    </row>
    <row r="252" s="13" customFormat="1">
      <c r="A252" s="13"/>
      <c r="B252" s="263"/>
      <c r="C252" s="264"/>
      <c r="D252" s="242" t="s">
        <v>1584</v>
      </c>
      <c r="E252" s="265" t="s">
        <v>1</v>
      </c>
      <c r="F252" s="266" t="s">
        <v>2504</v>
      </c>
      <c r="G252" s="264"/>
      <c r="H252" s="267">
        <v>118</v>
      </c>
      <c r="I252" s="268"/>
      <c r="J252" s="264"/>
      <c r="K252" s="264"/>
      <c r="L252" s="269"/>
      <c r="M252" s="270"/>
      <c r="N252" s="271"/>
      <c r="O252" s="271"/>
      <c r="P252" s="271"/>
      <c r="Q252" s="271"/>
      <c r="R252" s="271"/>
      <c r="S252" s="271"/>
      <c r="T252" s="272"/>
      <c r="U252" s="13"/>
      <c r="V252" s="13"/>
      <c r="W252" s="13"/>
      <c r="X252" s="13"/>
      <c r="Y252" s="13"/>
      <c r="Z252" s="13"/>
      <c r="AA252" s="13"/>
      <c r="AB252" s="13"/>
      <c r="AC252" s="13"/>
      <c r="AD252" s="13"/>
      <c r="AE252" s="13"/>
      <c r="AT252" s="273" t="s">
        <v>1584</v>
      </c>
      <c r="AU252" s="273" t="s">
        <v>83</v>
      </c>
      <c r="AV252" s="13" t="s">
        <v>83</v>
      </c>
      <c r="AW252" s="13" t="s">
        <v>30</v>
      </c>
      <c r="AX252" s="13" t="s">
        <v>81</v>
      </c>
      <c r="AY252" s="273" t="s">
        <v>241</v>
      </c>
    </row>
    <row r="253" s="2" customFormat="1" ht="21.75" customHeight="1">
      <c r="A253" s="39"/>
      <c r="B253" s="40"/>
      <c r="C253" s="247" t="s">
        <v>330</v>
      </c>
      <c r="D253" s="247" t="s">
        <v>260</v>
      </c>
      <c r="E253" s="248" t="s">
        <v>2471</v>
      </c>
      <c r="F253" s="249" t="s">
        <v>2472</v>
      </c>
      <c r="G253" s="250" t="s">
        <v>263</v>
      </c>
      <c r="H253" s="251">
        <v>59</v>
      </c>
      <c r="I253" s="252"/>
      <c r="J253" s="253">
        <f>ROUND(I253*H253,2)</f>
        <v>0</v>
      </c>
      <c r="K253" s="254"/>
      <c r="L253" s="255"/>
      <c r="M253" s="256" t="s">
        <v>1</v>
      </c>
      <c r="N253" s="257" t="s">
        <v>38</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258</v>
      </c>
      <c r="AT253" s="240" t="s">
        <v>260</v>
      </c>
      <c r="AU253" s="240" t="s">
        <v>83</v>
      </c>
      <c r="AY253" s="18" t="s">
        <v>241</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247</v>
      </c>
      <c r="BM253" s="240" t="s">
        <v>2505</v>
      </c>
    </row>
    <row r="254" s="2" customFormat="1">
      <c r="A254" s="39"/>
      <c r="B254" s="40"/>
      <c r="C254" s="41"/>
      <c r="D254" s="242" t="s">
        <v>248</v>
      </c>
      <c r="E254" s="41"/>
      <c r="F254" s="243" t="s">
        <v>2472</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248</v>
      </c>
      <c r="AU254" s="18" t="s">
        <v>83</v>
      </c>
    </row>
    <row r="255" s="14" customFormat="1">
      <c r="A255" s="14"/>
      <c r="B255" s="274"/>
      <c r="C255" s="275"/>
      <c r="D255" s="242" t="s">
        <v>1584</v>
      </c>
      <c r="E255" s="276" t="s">
        <v>1</v>
      </c>
      <c r="F255" s="277" t="s">
        <v>2073</v>
      </c>
      <c r="G255" s="275"/>
      <c r="H255" s="276" t="s">
        <v>1</v>
      </c>
      <c r="I255" s="278"/>
      <c r="J255" s="275"/>
      <c r="K255" s="275"/>
      <c r="L255" s="279"/>
      <c r="M255" s="280"/>
      <c r="N255" s="281"/>
      <c r="O255" s="281"/>
      <c r="P255" s="281"/>
      <c r="Q255" s="281"/>
      <c r="R255" s="281"/>
      <c r="S255" s="281"/>
      <c r="T255" s="282"/>
      <c r="U255" s="14"/>
      <c r="V255" s="14"/>
      <c r="W255" s="14"/>
      <c r="X255" s="14"/>
      <c r="Y255" s="14"/>
      <c r="Z255" s="14"/>
      <c r="AA255" s="14"/>
      <c r="AB255" s="14"/>
      <c r="AC255" s="14"/>
      <c r="AD255" s="14"/>
      <c r="AE255" s="14"/>
      <c r="AT255" s="283" t="s">
        <v>1584</v>
      </c>
      <c r="AU255" s="283" t="s">
        <v>83</v>
      </c>
      <c r="AV255" s="14" t="s">
        <v>81</v>
      </c>
      <c r="AW255" s="14" t="s">
        <v>30</v>
      </c>
      <c r="AX255" s="14" t="s">
        <v>73</v>
      </c>
      <c r="AY255" s="283" t="s">
        <v>241</v>
      </c>
    </row>
    <row r="256" s="14" customFormat="1">
      <c r="A256" s="14"/>
      <c r="B256" s="274"/>
      <c r="C256" s="275"/>
      <c r="D256" s="242" t="s">
        <v>1584</v>
      </c>
      <c r="E256" s="276" t="s">
        <v>1</v>
      </c>
      <c r="F256" s="277" t="s">
        <v>2494</v>
      </c>
      <c r="G256" s="275"/>
      <c r="H256" s="276" t="s">
        <v>1</v>
      </c>
      <c r="I256" s="278"/>
      <c r="J256" s="275"/>
      <c r="K256" s="275"/>
      <c r="L256" s="279"/>
      <c r="M256" s="280"/>
      <c r="N256" s="281"/>
      <c r="O256" s="281"/>
      <c r="P256" s="281"/>
      <c r="Q256" s="281"/>
      <c r="R256" s="281"/>
      <c r="S256" s="281"/>
      <c r="T256" s="282"/>
      <c r="U256" s="14"/>
      <c r="V256" s="14"/>
      <c r="W256" s="14"/>
      <c r="X256" s="14"/>
      <c r="Y256" s="14"/>
      <c r="Z256" s="14"/>
      <c r="AA256" s="14"/>
      <c r="AB256" s="14"/>
      <c r="AC256" s="14"/>
      <c r="AD256" s="14"/>
      <c r="AE256" s="14"/>
      <c r="AT256" s="283" t="s">
        <v>1584</v>
      </c>
      <c r="AU256" s="283" t="s">
        <v>83</v>
      </c>
      <c r="AV256" s="14" t="s">
        <v>81</v>
      </c>
      <c r="AW256" s="14" t="s">
        <v>30</v>
      </c>
      <c r="AX256" s="14" t="s">
        <v>73</v>
      </c>
      <c r="AY256" s="283" t="s">
        <v>241</v>
      </c>
    </row>
    <row r="257" s="13" customFormat="1">
      <c r="A257" s="13"/>
      <c r="B257" s="263"/>
      <c r="C257" s="264"/>
      <c r="D257" s="242" t="s">
        <v>1584</v>
      </c>
      <c r="E257" s="265" t="s">
        <v>1</v>
      </c>
      <c r="F257" s="266" t="s">
        <v>447</v>
      </c>
      <c r="G257" s="264"/>
      <c r="H257" s="267">
        <v>59</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1584</v>
      </c>
      <c r="AU257" s="273" t="s">
        <v>83</v>
      </c>
      <c r="AV257" s="13" t="s">
        <v>83</v>
      </c>
      <c r="AW257" s="13" t="s">
        <v>30</v>
      </c>
      <c r="AX257" s="13" t="s">
        <v>81</v>
      </c>
      <c r="AY257" s="273" t="s">
        <v>241</v>
      </c>
    </row>
    <row r="258" s="2" customFormat="1" ht="16.5" customHeight="1">
      <c r="A258" s="39"/>
      <c r="B258" s="40"/>
      <c r="C258" s="247" t="s">
        <v>293</v>
      </c>
      <c r="D258" s="247" t="s">
        <v>260</v>
      </c>
      <c r="E258" s="248" t="s">
        <v>2506</v>
      </c>
      <c r="F258" s="249" t="s">
        <v>2507</v>
      </c>
      <c r="G258" s="250" t="s">
        <v>267</v>
      </c>
      <c r="H258" s="251">
        <v>80</v>
      </c>
      <c r="I258" s="252"/>
      <c r="J258" s="253">
        <f>ROUND(I258*H258,2)</f>
        <v>0</v>
      </c>
      <c r="K258" s="254"/>
      <c r="L258" s="255"/>
      <c r="M258" s="256" t="s">
        <v>1</v>
      </c>
      <c r="N258" s="257" t="s">
        <v>38</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258</v>
      </c>
      <c r="AT258" s="240" t="s">
        <v>260</v>
      </c>
      <c r="AU258" s="240" t="s">
        <v>83</v>
      </c>
      <c r="AY258" s="18" t="s">
        <v>241</v>
      </c>
      <c r="BE258" s="241">
        <f>IF(N258="základní",J258,0)</f>
        <v>0</v>
      </c>
      <c r="BF258" s="241">
        <f>IF(N258="snížená",J258,0)</f>
        <v>0</v>
      </c>
      <c r="BG258" s="241">
        <f>IF(N258="zákl. přenesená",J258,0)</f>
        <v>0</v>
      </c>
      <c r="BH258" s="241">
        <f>IF(N258="sníž. přenesená",J258,0)</f>
        <v>0</v>
      </c>
      <c r="BI258" s="241">
        <f>IF(N258="nulová",J258,0)</f>
        <v>0</v>
      </c>
      <c r="BJ258" s="18" t="s">
        <v>81</v>
      </c>
      <c r="BK258" s="241">
        <f>ROUND(I258*H258,2)</f>
        <v>0</v>
      </c>
      <c r="BL258" s="18" t="s">
        <v>247</v>
      </c>
      <c r="BM258" s="240" t="s">
        <v>2508</v>
      </c>
    </row>
    <row r="259" s="2" customFormat="1">
      <c r="A259" s="39"/>
      <c r="B259" s="40"/>
      <c r="C259" s="41"/>
      <c r="D259" s="242" t="s">
        <v>248</v>
      </c>
      <c r="E259" s="41"/>
      <c r="F259" s="243" t="s">
        <v>2507</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248</v>
      </c>
      <c r="AU259" s="18" t="s">
        <v>83</v>
      </c>
    </row>
    <row r="260" s="14" customFormat="1">
      <c r="A260" s="14"/>
      <c r="B260" s="274"/>
      <c r="C260" s="275"/>
      <c r="D260" s="242" t="s">
        <v>1584</v>
      </c>
      <c r="E260" s="276" t="s">
        <v>1</v>
      </c>
      <c r="F260" s="277" t="s">
        <v>2073</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1584</v>
      </c>
      <c r="AU260" s="283" t="s">
        <v>83</v>
      </c>
      <c r="AV260" s="14" t="s">
        <v>81</v>
      </c>
      <c r="AW260" s="14" t="s">
        <v>30</v>
      </c>
      <c r="AX260" s="14" t="s">
        <v>73</v>
      </c>
      <c r="AY260" s="283" t="s">
        <v>241</v>
      </c>
    </row>
    <row r="261" s="14" customFormat="1">
      <c r="A261" s="14"/>
      <c r="B261" s="274"/>
      <c r="C261" s="275"/>
      <c r="D261" s="242" t="s">
        <v>1584</v>
      </c>
      <c r="E261" s="276" t="s">
        <v>1</v>
      </c>
      <c r="F261" s="277" t="s">
        <v>2509</v>
      </c>
      <c r="G261" s="275"/>
      <c r="H261" s="276" t="s">
        <v>1</v>
      </c>
      <c r="I261" s="278"/>
      <c r="J261" s="275"/>
      <c r="K261" s="275"/>
      <c r="L261" s="279"/>
      <c r="M261" s="280"/>
      <c r="N261" s="281"/>
      <c r="O261" s="281"/>
      <c r="P261" s="281"/>
      <c r="Q261" s="281"/>
      <c r="R261" s="281"/>
      <c r="S261" s="281"/>
      <c r="T261" s="282"/>
      <c r="U261" s="14"/>
      <c r="V261" s="14"/>
      <c r="W261" s="14"/>
      <c r="X261" s="14"/>
      <c r="Y261" s="14"/>
      <c r="Z261" s="14"/>
      <c r="AA261" s="14"/>
      <c r="AB261" s="14"/>
      <c r="AC261" s="14"/>
      <c r="AD261" s="14"/>
      <c r="AE261" s="14"/>
      <c r="AT261" s="283" t="s">
        <v>1584</v>
      </c>
      <c r="AU261" s="283" t="s">
        <v>83</v>
      </c>
      <c r="AV261" s="14" t="s">
        <v>81</v>
      </c>
      <c r="AW261" s="14" t="s">
        <v>30</v>
      </c>
      <c r="AX261" s="14" t="s">
        <v>73</v>
      </c>
      <c r="AY261" s="283" t="s">
        <v>241</v>
      </c>
    </row>
    <row r="262" s="13" customFormat="1">
      <c r="A262" s="13"/>
      <c r="B262" s="263"/>
      <c r="C262" s="264"/>
      <c r="D262" s="242" t="s">
        <v>1584</v>
      </c>
      <c r="E262" s="265" t="s">
        <v>1</v>
      </c>
      <c r="F262" s="266" t="s">
        <v>2510</v>
      </c>
      <c r="G262" s="264"/>
      <c r="H262" s="267">
        <v>80</v>
      </c>
      <c r="I262" s="268"/>
      <c r="J262" s="264"/>
      <c r="K262" s="264"/>
      <c r="L262" s="269"/>
      <c r="M262" s="270"/>
      <c r="N262" s="271"/>
      <c r="O262" s="271"/>
      <c r="P262" s="271"/>
      <c r="Q262" s="271"/>
      <c r="R262" s="271"/>
      <c r="S262" s="271"/>
      <c r="T262" s="272"/>
      <c r="U262" s="13"/>
      <c r="V262" s="13"/>
      <c r="W262" s="13"/>
      <c r="X262" s="13"/>
      <c r="Y262" s="13"/>
      <c r="Z262" s="13"/>
      <c r="AA262" s="13"/>
      <c r="AB262" s="13"/>
      <c r="AC262" s="13"/>
      <c r="AD262" s="13"/>
      <c r="AE262" s="13"/>
      <c r="AT262" s="273" t="s">
        <v>1584</v>
      </c>
      <c r="AU262" s="273" t="s">
        <v>83</v>
      </c>
      <c r="AV262" s="13" t="s">
        <v>83</v>
      </c>
      <c r="AW262" s="13" t="s">
        <v>30</v>
      </c>
      <c r="AX262" s="13" t="s">
        <v>81</v>
      </c>
      <c r="AY262" s="273" t="s">
        <v>241</v>
      </c>
    </row>
    <row r="263" s="2" customFormat="1" ht="24.15" customHeight="1">
      <c r="A263" s="39"/>
      <c r="B263" s="40"/>
      <c r="C263" s="247" t="s">
        <v>337</v>
      </c>
      <c r="D263" s="247" t="s">
        <v>260</v>
      </c>
      <c r="E263" s="248" t="s">
        <v>2070</v>
      </c>
      <c r="F263" s="249" t="s">
        <v>2071</v>
      </c>
      <c r="G263" s="250" t="s">
        <v>263</v>
      </c>
      <c r="H263" s="251">
        <v>1775</v>
      </c>
      <c r="I263" s="252"/>
      <c r="J263" s="253">
        <f>ROUND(I263*H263,2)</f>
        <v>0</v>
      </c>
      <c r="K263" s="254"/>
      <c r="L263" s="255"/>
      <c r="M263" s="256" t="s">
        <v>1</v>
      </c>
      <c r="N263" s="257" t="s">
        <v>38</v>
      </c>
      <c r="O263" s="92"/>
      <c r="P263" s="238">
        <f>O263*H263</f>
        <v>0</v>
      </c>
      <c r="Q263" s="238">
        <v>0.32700000000000001</v>
      </c>
      <c r="R263" s="238">
        <f>Q263*H263</f>
        <v>580.42500000000007</v>
      </c>
      <c r="S263" s="238">
        <v>0</v>
      </c>
      <c r="T263" s="239">
        <f>S263*H263</f>
        <v>0</v>
      </c>
      <c r="U263" s="39"/>
      <c r="V263" s="39"/>
      <c r="W263" s="39"/>
      <c r="X263" s="39"/>
      <c r="Y263" s="39"/>
      <c r="Z263" s="39"/>
      <c r="AA263" s="39"/>
      <c r="AB263" s="39"/>
      <c r="AC263" s="39"/>
      <c r="AD263" s="39"/>
      <c r="AE263" s="39"/>
      <c r="AR263" s="240" t="s">
        <v>258</v>
      </c>
      <c r="AT263" s="240" t="s">
        <v>260</v>
      </c>
      <c r="AU263" s="240" t="s">
        <v>83</v>
      </c>
      <c r="AY263" s="18" t="s">
        <v>241</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247</v>
      </c>
      <c r="BM263" s="240" t="s">
        <v>2511</v>
      </c>
    </row>
    <row r="264" s="2" customFormat="1">
      <c r="A264" s="39"/>
      <c r="B264" s="40"/>
      <c r="C264" s="41"/>
      <c r="D264" s="242" t="s">
        <v>248</v>
      </c>
      <c r="E264" s="41"/>
      <c r="F264" s="243" t="s">
        <v>2071</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248</v>
      </c>
      <c r="AU264" s="18" t="s">
        <v>83</v>
      </c>
    </row>
    <row r="265" s="14" customFormat="1">
      <c r="A265" s="14"/>
      <c r="B265" s="274"/>
      <c r="C265" s="275"/>
      <c r="D265" s="242" t="s">
        <v>1584</v>
      </c>
      <c r="E265" s="276" t="s">
        <v>1</v>
      </c>
      <c r="F265" s="277" t="s">
        <v>2073</v>
      </c>
      <c r="G265" s="275"/>
      <c r="H265" s="276" t="s">
        <v>1</v>
      </c>
      <c r="I265" s="278"/>
      <c r="J265" s="275"/>
      <c r="K265" s="275"/>
      <c r="L265" s="279"/>
      <c r="M265" s="280"/>
      <c r="N265" s="281"/>
      <c r="O265" s="281"/>
      <c r="P265" s="281"/>
      <c r="Q265" s="281"/>
      <c r="R265" s="281"/>
      <c r="S265" s="281"/>
      <c r="T265" s="282"/>
      <c r="U265" s="14"/>
      <c r="V265" s="14"/>
      <c r="W265" s="14"/>
      <c r="X265" s="14"/>
      <c r="Y265" s="14"/>
      <c r="Z265" s="14"/>
      <c r="AA265" s="14"/>
      <c r="AB265" s="14"/>
      <c r="AC265" s="14"/>
      <c r="AD265" s="14"/>
      <c r="AE265" s="14"/>
      <c r="AT265" s="283" t="s">
        <v>1584</v>
      </c>
      <c r="AU265" s="283" t="s">
        <v>83</v>
      </c>
      <c r="AV265" s="14" t="s">
        <v>81</v>
      </c>
      <c r="AW265" s="14" t="s">
        <v>30</v>
      </c>
      <c r="AX265" s="14" t="s">
        <v>73</v>
      </c>
      <c r="AY265" s="283" t="s">
        <v>241</v>
      </c>
    </row>
    <row r="266" s="14" customFormat="1">
      <c r="A266" s="14"/>
      <c r="B266" s="274"/>
      <c r="C266" s="275"/>
      <c r="D266" s="242" t="s">
        <v>1584</v>
      </c>
      <c r="E266" s="276" t="s">
        <v>1</v>
      </c>
      <c r="F266" s="277" t="s">
        <v>2512</v>
      </c>
      <c r="G266" s="275"/>
      <c r="H266" s="276" t="s">
        <v>1</v>
      </c>
      <c r="I266" s="278"/>
      <c r="J266" s="275"/>
      <c r="K266" s="275"/>
      <c r="L266" s="279"/>
      <c r="M266" s="280"/>
      <c r="N266" s="281"/>
      <c r="O266" s="281"/>
      <c r="P266" s="281"/>
      <c r="Q266" s="281"/>
      <c r="R266" s="281"/>
      <c r="S266" s="281"/>
      <c r="T266" s="282"/>
      <c r="U266" s="14"/>
      <c r="V266" s="14"/>
      <c r="W266" s="14"/>
      <c r="X266" s="14"/>
      <c r="Y266" s="14"/>
      <c r="Z266" s="14"/>
      <c r="AA266" s="14"/>
      <c r="AB266" s="14"/>
      <c r="AC266" s="14"/>
      <c r="AD266" s="14"/>
      <c r="AE266" s="14"/>
      <c r="AT266" s="283" t="s">
        <v>1584</v>
      </c>
      <c r="AU266" s="283" t="s">
        <v>83</v>
      </c>
      <c r="AV266" s="14" t="s">
        <v>81</v>
      </c>
      <c r="AW266" s="14" t="s">
        <v>30</v>
      </c>
      <c r="AX266" s="14" t="s">
        <v>73</v>
      </c>
      <c r="AY266" s="283" t="s">
        <v>241</v>
      </c>
    </row>
    <row r="267" s="13" customFormat="1">
      <c r="A267" s="13"/>
      <c r="B267" s="263"/>
      <c r="C267" s="264"/>
      <c r="D267" s="242" t="s">
        <v>1584</v>
      </c>
      <c r="E267" s="265" t="s">
        <v>1</v>
      </c>
      <c r="F267" s="266" t="s">
        <v>2513</v>
      </c>
      <c r="G267" s="264"/>
      <c r="H267" s="267">
        <v>1775</v>
      </c>
      <c r="I267" s="268"/>
      <c r="J267" s="264"/>
      <c r="K267" s="264"/>
      <c r="L267" s="269"/>
      <c r="M267" s="270"/>
      <c r="N267" s="271"/>
      <c r="O267" s="271"/>
      <c r="P267" s="271"/>
      <c r="Q267" s="271"/>
      <c r="R267" s="271"/>
      <c r="S267" s="271"/>
      <c r="T267" s="272"/>
      <c r="U267" s="13"/>
      <c r="V267" s="13"/>
      <c r="W267" s="13"/>
      <c r="X267" s="13"/>
      <c r="Y267" s="13"/>
      <c r="Z267" s="13"/>
      <c r="AA267" s="13"/>
      <c r="AB267" s="13"/>
      <c r="AC267" s="13"/>
      <c r="AD267" s="13"/>
      <c r="AE267" s="13"/>
      <c r="AT267" s="273" t="s">
        <v>1584</v>
      </c>
      <c r="AU267" s="273" t="s">
        <v>83</v>
      </c>
      <c r="AV267" s="13" t="s">
        <v>83</v>
      </c>
      <c r="AW267" s="13" t="s">
        <v>30</v>
      </c>
      <c r="AX267" s="13" t="s">
        <v>81</v>
      </c>
      <c r="AY267" s="273" t="s">
        <v>241</v>
      </c>
    </row>
    <row r="268" s="2" customFormat="1" ht="21.75" customHeight="1">
      <c r="A268" s="39"/>
      <c r="B268" s="40"/>
      <c r="C268" s="247" t="s">
        <v>296</v>
      </c>
      <c r="D268" s="247" t="s">
        <v>260</v>
      </c>
      <c r="E268" s="248" t="s">
        <v>2501</v>
      </c>
      <c r="F268" s="249" t="s">
        <v>2502</v>
      </c>
      <c r="G268" s="250" t="s">
        <v>263</v>
      </c>
      <c r="H268" s="251">
        <v>98</v>
      </c>
      <c r="I268" s="252"/>
      <c r="J268" s="253">
        <f>ROUND(I268*H268,2)</f>
        <v>0</v>
      </c>
      <c r="K268" s="254"/>
      <c r="L268" s="255"/>
      <c r="M268" s="256" t="s">
        <v>1</v>
      </c>
      <c r="N268" s="257" t="s">
        <v>38</v>
      </c>
      <c r="O268" s="92"/>
      <c r="P268" s="238">
        <f>O268*H268</f>
        <v>0</v>
      </c>
      <c r="Q268" s="238">
        <v>0.00018000000000000001</v>
      </c>
      <c r="R268" s="238">
        <f>Q268*H268</f>
        <v>0.017639999999999999</v>
      </c>
      <c r="S268" s="238">
        <v>0</v>
      </c>
      <c r="T268" s="239">
        <f>S268*H268</f>
        <v>0</v>
      </c>
      <c r="U268" s="39"/>
      <c r="V268" s="39"/>
      <c r="W268" s="39"/>
      <c r="X268" s="39"/>
      <c r="Y268" s="39"/>
      <c r="Z268" s="39"/>
      <c r="AA268" s="39"/>
      <c r="AB268" s="39"/>
      <c r="AC268" s="39"/>
      <c r="AD268" s="39"/>
      <c r="AE268" s="39"/>
      <c r="AR268" s="240" t="s">
        <v>258</v>
      </c>
      <c r="AT268" s="240" t="s">
        <v>260</v>
      </c>
      <c r="AU268" s="240" t="s">
        <v>83</v>
      </c>
      <c r="AY268" s="18" t="s">
        <v>241</v>
      </c>
      <c r="BE268" s="241">
        <f>IF(N268="základní",J268,0)</f>
        <v>0</v>
      </c>
      <c r="BF268" s="241">
        <f>IF(N268="snížená",J268,0)</f>
        <v>0</v>
      </c>
      <c r="BG268" s="241">
        <f>IF(N268="zákl. přenesená",J268,0)</f>
        <v>0</v>
      </c>
      <c r="BH268" s="241">
        <f>IF(N268="sníž. přenesená",J268,0)</f>
        <v>0</v>
      </c>
      <c r="BI268" s="241">
        <f>IF(N268="nulová",J268,0)</f>
        <v>0</v>
      </c>
      <c r="BJ268" s="18" t="s">
        <v>81</v>
      </c>
      <c r="BK268" s="241">
        <f>ROUND(I268*H268,2)</f>
        <v>0</v>
      </c>
      <c r="BL268" s="18" t="s">
        <v>247</v>
      </c>
      <c r="BM268" s="240" t="s">
        <v>2514</v>
      </c>
    </row>
    <row r="269" s="2" customFormat="1">
      <c r="A269" s="39"/>
      <c r="B269" s="40"/>
      <c r="C269" s="41"/>
      <c r="D269" s="242" t="s">
        <v>248</v>
      </c>
      <c r="E269" s="41"/>
      <c r="F269" s="243" t="s">
        <v>2502</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248</v>
      </c>
      <c r="AU269" s="18" t="s">
        <v>83</v>
      </c>
    </row>
    <row r="270" s="14" customFormat="1">
      <c r="A270" s="14"/>
      <c r="B270" s="274"/>
      <c r="C270" s="275"/>
      <c r="D270" s="242" t="s">
        <v>1584</v>
      </c>
      <c r="E270" s="276" t="s">
        <v>1</v>
      </c>
      <c r="F270" s="277" t="s">
        <v>2515</v>
      </c>
      <c r="G270" s="275"/>
      <c r="H270" s="276" t="s">
        <v>1</v>
      </c>
      <c r="I270" s="278"/>
      <c r="J270" s="275"/>
      <c r="K270" s="275"/>
      <c r="L270" s="279"/>
      <c r="M270" s="280"/>
      <c r="N270" s="281"/>
      <c r="O270" s="281"/>
      <c r="P270" s="281"/>
      <c r="Q270" s="281"/>
      <c r="R270" s="281"/>
      <c r="S270" s="281"/>
      <c r="T270" s="282"/>
      <c r="U270" s="14"/>
      <c r="V270" s="14"/>
      <c r="W270" s="14"/>
      <c r="X270" s="14"/>
      <c r="Y270" s="14"/>
      <c r="Z270" s="14"/>
      <c r="AA270" s="14"/>
      <c r="AB270" s="14"/>
      <c r="AC270" s="14"/>
      <c r="AD270" s="14"/>
      <c r="AE270" s="14"/>
      <c r="AT270" s="283" t="s">
        <v>1584</v>
      </c>
      <c r="AU270" s="283" t="s">
        <v>83</v>
      </c>
      <c r="AV270" s="14" t="s">
        <v>81</v>
      </c>
      <c r="AW270" s="14" t="s">
        <v>30</v>
      </c>
      <c r="AX270" s="14" t="s">
        <v>73</v>
      </c>
      <c r="AY270" s="283" t="s">
        <v>241</v>
      </c>
    </row>
    <row r="271" s="13" customFormat="1">
      <c r="A271" s="13"/>
      <c r="B271" s="263"/>
      <c r="C271" s="264"/>
      <c r="D271" s="242" t="s">
        <v>1584</v>
      </c>
      <c r="E271" s="265" t="s">
        <v>1</v>
      </c>
      <c r="F271" s="266" t="s">
        <v>412</v>
      </c>
      <c r="G271" s="264"/>
      <c r="H271" s="267">
        <v>98</v>
      </c>
      <c r="I271" s="268"/>
      <c r="J271" s="264"/>
      <c r="K271" s="264"/>
      <c r="L271" s="269"/>
      <c r="M271" s="270"/>
      <c r="N271" s="271"/>
      <c r="O271" s="271"/>
      <c r="P271" s="271"/>
      <c r="Q271" s="271"/>
      <c r="R271" s="271"/>
      <c r="S271" s="271"/>
      <c r="T271" s="272"/>
      <c r="U271" s="13"/>
      <c r="V271" s="13"/>
      <c r="W271" s="13"/>
      <c r="X271" s="13"/>
      <c r="Y271" s="13"/>
      <c r="Z271" s="13"/>
      <c r="AA271" s="13"/>
      <c r="AB271" s="13"/>
      <c r="AC271" s="13"/>
      <c r="AD271" s="13"/>
      <c r="AE271" s="13"/>
      <c r="AT271" s="273" t="s">
        <v>1584</v>
      </c>
      <c r="AU271" s="273" t="s">
        <v>83</v>
      </c>
      <c r="AV271" s="13" t="s">
        <v>83</v>
      </c>
      <c r="AW271" s="13" t="s">
        <v>30</v>
      </c>
      <c r="AX271" s="13" t="s">
        <v>81</v>
      </c>
      <c r="AY271" s="273" t="s">
        <v>241</v>
      </c>
    </row>
    <row r="272" s="2" customFormat="1" ht="24.15" customHeight="1">
      <c r="A272" s="39"/>
      <c r="B272" s="40"/>
      <c r="C272" s="228" t="s">
        <v>344</v>
      </c>
      <c r="D272" s="228" t="s">
        <v>243</v>
      </c>
      <c r="E272" s="229" t="s">
        <v>2516</v>
      </c>
      <c r="F272" s="230" t="s">
        <v>2517</v>
      </c>
      <c r="G272" s="231" t="s">
        <v>609</v>
      </c>
      <c r="H272" s="232">
        <v>0.045999999999999999</v>
      </c>
      <c r="I272" s="233"/>
      <c r="J272" s="234">
        <f>ROUND(I272*H272,2)</f>
        <v>0</v>
      </c>
      <c r="K272" s="235"/>
      <c r="L272" s="45"/>
      <c r="M272" s="236" t="s">
        <v>1</v>
      </c>
      <c r="N272" s="237" t="s">
        <v>38</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247</v>
      </c>
      <c r="AT272" s="240" t="s">
        <v>243</v>
      </c>
      <c r="AU272" s="240" t="s">
        <v>83</v>
      </c>
      <c r="AY272" s="18" t="s">
        <v>241</v>
      </c>
      <c r="BE272" s="241">
        <f>IF(N272="základní",J272,0)</f>
        <v>0</v>
      </c>
      <c r="BF272" s="241">
        <f>IF(N272="snížená",J272,0)</f>
        <v>0</v>
      </c>
      <c r="BG272" s="241">
        <f>IF(N272="zákl. přenesená",J272,0)</f>
        <v>0</v>
      </c>
      <c r="BH272" s="241">
        <f>IF(N272="sníž. přenesená",J272,0)</f>
        <v>0</v>
      </c>
      <c r="BI272" s="241">
        <f>IF(N272="nulová",J272,0)</f>
        <v>0</v>
      </c>
      <c r="BJ272" s="18" t="s">
        <v>81</v>
      </c>
      <c r="BK272" s="241">
        <f>ROUND(I272*H272,2)</f>
        <v>0</v>
      </c>
      <c r="BL272" s="18" t="s">
        <v>247</v>
      </c>
      <c r="BM272" s="240" t="s">
        <v>2518</v>
      </c>
    </row>
    <row r="273" s="2" customFormat="1">
      <c r="A273" s="39"/>
      <c r="B273" s="40"/>
      <c r="C273" s="41"/>
      <c r="D273" s="242" t="s">
        <v>248</v>
      </c>
      <c r="E273" s="41"/>
      <c r="F273" s="243" t="s">
        <v>2519</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248</v>
      </c>
      <c r="AU273" s="18" t="s">
        <v>83</v>
      </c>
    </row>
    <row r="274" s="14" customFormat="1">
      <c r="A274" s="14"/>
      <c r="B274" s="274"/>
      <c r="C274" s="275"/>
      <c r="D274" s="242" t="s">
        <v>1584</v>
      </c>
      <c r="E274" s="276" t="s">
        <v>1</v>
      </c>
      <c r="F274" s="277" t="s">
        <v>2520</v>
      </c>
      <c r="G274" s="275"/>
      <c r="H274" s="276" t="s">
        <v>1</v>
      </c>
      <c r="I274" s="278"/>
      <c r="J274" s="275"/>
      <c r="K274" s="275"/>
      <c r="L274" s="279"/>
      <c r="M274" s="280"/>
      <c r="N274" s="281"/>
      <c r="O274" s="281"/>
      <c r="P274" s="281"/>
      <c r="Q274" s="281"/>
      <c r="R274" s="281"/>
      <c r="S274" s="281"/>
      <c r="T274" s="282"/>
      <c r="U274" s="14"/>
      <c r="V274" s="14"/>
      <c r="W274" s="14"/>
      <c r="X274" s="14"/>
      <c r="Y274" s="14"/>
      <c r="Z274" s="14"/>
      <c r="AA274" s="14"/>
      <c r="AB274" s="14"/>
      <c r="AC274" s="14"/>
      <c r="AD274" s="14"/>
      <c r="AE274" s="14"/>
      <c r="AT274" s="283" t="s">
        <v>1584</v>
      </c>
      <c r="AU274" s="283" t="s">
        <v>83</v>
      </c>
      <c r="AV274" s="14" t="s">
        <v>81</v>
      </c>
      <c r="AW274" s="14" t="s">
        <v>30</v>
      </c>
      <c r="AX274" s="14" t="s">
        <v>73</v>
      </c>
      <c r="AY274" s="283" t="s">
        <v>241</v>
      </c>
    </row>
    <row r="275" s="13" customFormat="1">
      <c r="A275" s="13"/>
      <c r="B275" s="263"/>
      <c r="C275" s="264"/>
      <c r="D275" s="242" t="s">
        <v>1584</v>
      </c>
      <c r="E275" s="265" t="s">
        <v>1</v>
      </c>
      <c r="F275" s="266" t="s">
        <v>2521</v>
      </c>
      <c r="G275" s="264"/>
      <c r="H275" s="267">
        <v>0.045999999999999999</v>
      </c>
      <c r="I275" s="268"/>
      <c r="J275" s="264"/>
      <c r="K275" s="264"/>
      <c r="L275" s="269"/>
      <c r="M275" s="270"/>
      <c r="N275" s="271"/>
      <c r="O275" s="271"/>
      <c r="P275" s="271"/>
      <c r="Q275" s="271"/>
      <c r="R275" s="271"/>
      <c r="S275" s="271"/>
      <c r="T275" s="272"/>
      <c r="U275" s="13"/>
      <c r="V275" s="13"/>
      <c r="W275" s="13"/>
      <c r="X275" s="13"/>
      <c r="Y275" s="13"/>
      <c r="Z275" s="13"/>
      <c r="AA275" s="13"/>
      <c r="AB275" s="13"/>
      <c r="AC275" s="13"/>
      <c r="AD275" s="13"/>
      <c r="AE275" s="13"/>
      <c r="AT275" s="273" t="s">
        <v>1584</v>
      </c>
      <c r="AU275" s="273" t="s">
        <v>83</v>
      </c>
      <c r="AV275" s="13" t="s">
        <v>83</v>
      </c>
      <c r="AW275" s="13" t="s">
        <v>30</v>
      </c>
      <c r="AX275" s="13" t="s">
        <v>81</v>
      </c>
      <c r="AY275" s="273" t="s">
        <v>241</v>
      </c>
    </row>
    <row r="276" s="2" customFormat="1" ht="16.5" customHeight="1">
      <c r="A276" s="39"/>
      <c r="B276" s="40"/>
      <c r="C276" s="247" t="s">
        <v>299</v>
      </c>
      <c r="D276" s="247" t="s">
        <v>260</v>
      </c>
      <c r="E276" s="248" t="s">
        <v>2084</v>
      </c>
      <c r="F276" s="249" t="s">
        <v>2085</v>
      </c>
      <c r="G276" s="250" t="s">
        <v>263</v>
      </c>
      <c r="H276" s="251">
        <v>1.3999999999999999</v>
      </c>
      <c r="I276" s="252"/>
      <c r="J276" s="253">
        <f>ROUND(I276*H276,2)</f>
        <v>0</v>
      </c>
      <c r="K276" s="254"/>
      <c r="L276" s="255"/>
      <c r="M276" s="256" t="s">
        <v>1</v>
      </c>
      <c r="N276" s="257" t="s">
        <v>38</v>
      </c>
      <c r="O276" s="92"/>
      <c r="P276" s="238">
        <f>O276*H276</f>
        <v>0</v>
      </c>
      <c r="Q276" s="238">
        <v>1.23475</v>
      </c>
      <c r="R276" s="238">
        <f>Q276*H276</f>
        <v>1.72865</v>
      </c>
      <c r="S276" s="238">
        <v>0</v>
      </c>
      <c r="T276" s="239">
        <f>S276*H276</f>
        <v>0</v>
      </c>
      <c r="U276" s="39"/>
      <c r="V276" s="39"/>
      <c r="W276" s="39"/>
      <c r="X276" s="39"/>
      <c r="Y276" s="39"/>
      <c r="Z276" s="39"/>
      <c r="AA276" s="39"/>
      <c r="AB276" s="39"/>
      <c r="AC276" s="39"/>
      <c r="AD276" s="39"/>
      <c r="AE276" s="39"/>
      <c r="AR276" s="240" t="s">
        <v>258</v>
      </c>
      <c r="AT276" s="240" t="s">
        <v>260</v>
      </c>
      <c r="AU276" s="240" t="s">
        <v>83</v>
      </c>
      <c r="AY276" s="18" t="s">
        <v>241</v>
      </c>
      <c r="BE276" s="241">
        <f>IF(N276="základní",J276,0)</f>
        <v>0</v>
      </c>
      <c r="BF276" s="241">
        <f>IF(N276="snížená",J276,0)</f>
        <v>0</v>
      </c>
      <c r="BG276" s="241">
        <f>IF(N276="zákl. přenesená",J276,0)</f>
        <v>0</v>
      </c>
      <c r="BH276" s="241">
        <f>IF(N276="sníž. přenesená",J276,0)</f>
        <v>0</v>
      </c>
      <c r="BI276" s="241">
        <f>IF(N276="nulová",J276,0)</f>
        <v>0</v>
      </c>
      <c r="BJ276" s="18" t="s">
        <v>81</v>
      </c>
      <c r="BK276" s="241">
        <f>ROUND(I276*H276,2)</f>
        <v>0</v>
      </c>
      <c r="BL276" s="18" t="s">
        <v>247</v>
      </c>
      <c r="BM276" s="240" t="s">
        <v>2522</v>
      </c>
    </row>
    <row r="277" s="2" customFormat="1">
      <c r="A277" s="39"/>
      <c r="B277" s="40"/>
      <c r="C277" s="41"/>
      <c r="D277" s="242" t="s">
        <v>248</v>
      </c>
      <c r="E277" s="41"/>
      <c r="F277" s="243" t="s">
        <v>2087</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248</v>
      </c>
      <c r="AU277" s="18" t="s">
        <v>83</v>
      </c>
    </row>
    <row r="278" s="14" customFormat="1">
      <c r="A278" s="14"/>
      <c r="B278" s="274"/>
      <c r="C278" s="275"/>
      <c r="D278" s="242" t="s">
        <v>1584</v>
      </c>
      <c r="E278" s="276" t="s">
        <v>1</v>
      </c>
      <c r="F278" s="277" t="s">
        <v>2073</v>
      </c>
      <c r="G278" s="275"/>
      <c r="H278" s="276" t="s">
        <v>1</v>
      </c>
      <c r="I278" s="278"/>
      <c r="J278" s="275"/>
      <c r="K278" s="275"/>
      <c r="L278" s="279"/>
      <c r="M278" s="280"/>
      <c r="N278" s="281"/>
      <c r="O278" s="281"/>
      <c r="P278" s="281"/>
      <c r="Q278" s="281"/>
      <c r="R278" s="281"/>
      <c r="S278" s="281"/>
      <c r="T278" s="282"/>
      <c r="U278" s="14"/>
      <c r="V278" s="14"/>
      <c r="W278" s="14"/>
      <c r="X278" s="14"/>
      <c r="Y278" s="14"/>
      <c r="Z278" s="14"/>
      <c r="AA278" s="14"/>
      <c r="AB278" s="14"/>
      <c r="AC278" s="14"/>
      <c r="AD278" s="14"/>
      <c r="AE278" s="14"/>
      <c r="AT278" s="283" t="s">
        <v>1584</v>
      </c>
      <c r="AU278" s="283" t="s">
        <v>83</v>
      </c>
      <c r="AV278" s="14" t="s">
        <v>81</v>
      </c>
      <c r="AW278" s="14" t="s">
        <v>30</v>
      </c>
      <c r="AX278" s="14" t="s">
        <v>73</v>
      </c>
      <c r="AY278" s="283" t="s">
        <v>241</v>
      </c>
    </row>
    <row r="279" s="13" customFormat="1">
      <c r="A279" s="13"/>
      <c r="B279" s="263"/>
      <c r="C279" s="264"/>
      <c r="D279" s="242" t="s">
        <v>1584</v>
      </c>
      <c r="E279" s="265" t="s">
        <v>1</v>
      </c>
      <c r="F279" s="266" t="s">
        <v>2523</v>
      </c>
      <c r="G279" s="264"/>
      <c r="H279" s="267">
        <v>1.3999999999999999</v>
      </c>
      <c r="I279" s="268"/>
      <c r="J279" s="264"/>
      <c r="K279" s="264"/>
      <c r="L279" s="269"/>
      <c r="M279" s="270"/>
      <c r="N279" s="271"/>
      <c r="O279" s="271"/>
      <c r="P279" s="271"/>
      <c r="Q279" s="271"/>
      <c r="R279" s="271"/>
      <c r="S279" s="271"/>
      <c r="T279" s="272"/>
      <c r="U279" s="13"/>
      <c r="V279" s="13"/>
      <c r="W279" s="13"/>
      <c r="X279" s="13"/>
      <c r="Y279" s="13"/>
      <c r="Z279" s="13"/>
      <c r="AA279" s="13"/>
      <c r="AB279" s="13"/>
      <c r="AC279" s="13"/>
      <c r="AD279" s="13"/>
      <c r="AE279" s="13"/>
      <c r="AT279" s="273" t="s">
        <v>1584</v>
      </c>
      <c r="AU279" s="273" t="s">
        <v>83</v>
      </c>
      <c r="AV279" s="13" t="s">
        <v>83</v>
      </c>
      <c r="AW279" s="13" t="s">
        <v>30</v>
      </c>
      <c r="AX279" s="13" t="s">
        <v>81</v>
      </c>
      <c r="AY279" s="273" t="s">
        <v>241</v>
      </c>
    </row>
    <row r="280" s="2" customFormat="1" ht="16.5" customHeight="1">
      <c r="A280" s="39"/>
      <c r="B280" s="40"/>
      <c r="C280" s="247" t="s">
        <v>351</v>
      </c>
      <c r="D280" s="247" t="s">
        <v>260</v>
      </c>
      <c r="E280" s="248" t="s">
        <v>2524</v>
      </c>
      <c r="F280" s="249" t="s">
        <v>2525</v>
      </c>
      <c r="G280" s="250" t="s">
        <v>263</v>
      </c>
      <c r="H280" s="251">
        <v>28</v>
      </c>
      <c r="I280" s="252"/>
      <c r="J280" s="253">
        <f>ROUND(I280*H280,2)</f>
        <v>0</v>
      </c>
      <c r="K280" s="254"/>
      <c r="L280" s="255"/>
      <c r="M280" s="256" t="s">
        <v>1</v>
      </c>
      <c r="N280" s="257" t="s">
        <v>38</v>
      </c>
      <c r="O280" s="92"/>
      <c r="P280" s="238">
        <f>O280*H280</f>
        <v>0</v>
      </c>
      <c r="Q280" s="238">
        <v>0.01167</v>
      </c>
      <c r="R280" s="238">
        <f>Q280*H280</f>
        <v>0.32675999999999999</v>
      </c>
      <c r="S280" s="238">
        <v>0</v>
      </c>
      <c r="T280" s="239">
        <f>S280*H280</f>
        <v>0</v>
      </c>
      <c r="U280" s="39"/>
      <c r="V280" s="39"/>
      <c r="W280" s="39"/>
      <c r="X280" s="39"/>
      <c r="Y280" s="39"/>
      <c r="Z280" s="39"/>
      <c r="AA280" s="39"/>
      <c r="AB280" s="39"/>
      <c r="AC280" s="39"/>
      <c r="AD280" s="39"/>
      <c r="AE280" s="39"/>
      <c r="AR280" s="240" t="s">
        <v>258</v>
      </c>
      <c r="AT280" s="240" t="s">
        <v>260</v>
      </c>
      <c r="AU280" s="240" t="s">
        <v>83</v>
      </c>
      <c r="AY280" s="18" t="s">
        <v>241</v>
      </c>
      <c r="BE280" s="241">
        <f>IF(N280="základní",J280,0)</f>
        <v>0</v>
      </c>
      <c r="BF280" s="241">
        <f>IF(N280="snížená",J280,0)</f>
        <v>0</v>
      </c>
      <c r="BG280" s="241">
        <f>IF(N280="zákl. přenesená",J280,0)</f>
        <v>0</v>
      </c>
      <c r="BH280" s="241">
        <f>IF(N280="sníž. přenesená",J280,0)</f>
        <v>0</v>
      </c>
      <c r="BI280" s="241">
        <f>IF(N280="nulová",J280,0)</f>
        <v>0</v>
      </c>
      <c r="BJ280" s="18" t="s">
        <v>81</v>
      </c>
      <c r="BK280" s="241">
        <f>ROUND(I280*H280,2)</f>
        <v>0</v>
      </c>
      <c r="BL280" s="18" t="s">
        <v>247</v>
      </c>
      <c r="BM280" s="240" t="s">
        <v>2526</v>
      </c>
    </row>
    <row r="281" s="2" customFormat="1">
      <c r="A281" s="39"/>
      <c r="B281" s="40"/>
      <c r="C281" s="41"/>
      <c r="D281" s="242" t="s">
        <v>248</v>
      </c>
      <c r="E281" s="41"/>
      <c r="F281" s="243" t="s">
        <v>2527</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248</v>
      </c>
      <c r="AU281" s="18" t="s">
        <v>83</v>
      </c>
    </row>
    <row r="282" s="14" customFormat="1">
      <c r="A282" s="14"/>
      <c r="B282" s="274"/>
      <c r="C282" s="275"/>
      <c r="D282" s="242" t="s">
        <v>1584</v>
      </c>
      <c r="E282" s="276" t="s">
        <v>1</v>
      </c>
      <c r="F282" s="277" t="s">
        <v>2528</v>
      </c>
      <c r="G282" s="275"/>
      <c r="H282" s="276" t="s">
        <v>1</v>
      </c>
      <c r="I282" s="278"/>
      <c r="J282" s="275"/>
      <c r="K282" s="275"/>
      <c r="L282" s="279"/>
      <c r="M282" s="280"/>
      <c r="N282" s="281"/>
      <c r="O282" s="281"/>
      <c r="P282" s="281"/>
      <c r="Q282" s="281"/>
      <c r="R282" s="281"/>
      <c r="S282" s="281"/>
      <c r="T282" s="282"/>
      <c r="U282" s="14"/>
      <c r="V282" s="14"/>
      <c r="W282" s="14"/>
      <c r="X282" s="14"/>
      <c r="Y282" s="14"/>
      <c r="Z282" s="14"/>
      <c r="AA282" s="14"/>
      <c r="AB282" s="14"/>
      <c r="AC282" s="14"/>
      <c r="AD282" s="14"/>
      <c r="AE282" s="14"/>
      <c r="AT282" s="283" t="s">
        <v>1584</v>
      </c>
      <c r="AU282" s="283" t="s">
        <v>83</v>
      </c>
      <c r="AV282" s="14" t="s">
        <v>81</v>
      </c>
      <c r="AW282" s="14" t="s">
        <v>30</v>
      </c>
      <c r="AX282" s="14" t="s">
        <v>73</v>
      </c>
      <c r="AY282" s="283" t="s">
        <v>241</v>
      </c>
    </row>
    <row r="283" s="13" customFormat="1">
      <c r="A283" s="13"/>
      <c r="B283" s="263"/>
      <c r="C283" s="264"/>
      <c r="D283" s="242" t="s">
        <v>1584</v>
      </c>
      <c r="E283" s="265" t="s">
        <v>1</v>
      </c>
      <c r="F283" s="266" t="s">
        <v>2529</v>
      </c>
      <c r="G283" s="264"/>
      <c r="H283" s="267">
        <v>24</v>
      </c>
      <c r="I283" s="268"/>
      <c r="J283" s="264"/>
      <c r="K283" s="264"/>
      <c r="L283" s="269"/>
      <c r="M283" s="270"/>
      <c r="N283" s="271"/>
      <c r="O283" s="271"/>
      <c r="P283" s="271"/>
      <c r="Q283" s="271"/>
      <c r="R283" s="271"/>
      <c r="S283" s="271"/>
      <c r="T283" s="272"/>
      <c r="U283" s="13"/>
      <c r="V283" s="13"/>
      <c r="W283" s="13"/>
      <c r="X283" s="13"/>
      <c r="Y283" s="13"/>
      <c r="Z283" s="13"/>
      <c r="AA283" s="13"/>
      <c r="AB283" s="13"/>
      <c r="AC283" s="13"/>
      <c r="AD283" s="13"/>
      <c r="AE283" s="13"/>
      <c r="AT283" s="273" t="s">
        <v>1584</v>
      </c>
      <c r="AU283" s="273" t="s">
        <v>83</v>
      </c>
      <c r="AV283" s="13" t="s">
        <v>83</v>
      </c>
      <c r="AW283" s="13" t="s">
        <v>30</v>
      </c>
      <c r="AX283" s="13" t="s">
        <v>73</v>
      </c>
      <c r="AY283" s="273" t="s">
        <v>241</v>
      </c>
    </row>
    <row r="284" s="14" customFormat="1">
      <c r="A284" s="14"/>
      <c r="B284" s="274"/>
      <c r="C284" s="275"/>
      <c r="D284" s="242" t="s">
        <v>1584</v>
      </c>
      <c r="E284" s="276" t="s">
        <v>1</v>
      </c>
      <c r="F284" s="277" t="s">
        <v>2530</v>
      </c>
      <c r="G284" s="275"/>
      <c r="H284" s="276" t="s">
        <v>1</v>
      </c>
      <c r="I284" s="278"/>
      <c r="J284" s="275"/>
      <c r="K284" s="275"/>
      <c r="L284" s="279"/>
      <c r="M284" s="280"/>
      <c r="N284" s="281"/>
      <c r="O284" s="281"/>
      <c r="P284" s="281"/>
      <c r="Q284" s="281"/>
      <c r="R284" s="281"/>
      <c r="S284" s="281"/>
      <c r="T284" s="282"/>
      <c r="U284" s="14"/>
      <c r="V284" s="14"/>
      <c r="W284" s="14"/>
      <c r="X284" s="14"/>
      <c r="Y284" s="14"/>
      <c r="Z284" s="14"/>
      <c r="AA284" s="14"/>
      <c r="AB284" s="14"/>
      <c r="AC284" s="14"/>
      <c r="AD284" s="14"/>
      <c r="AE284" s="14"/>
      <c r="AT284" s="283" t="s">
        <v>1584</v>
      </c>
      <c r="AU284" s="283" t="s">
        <v>83</v>
      </c>
      <c r="AV284" s="14" t="s">
        <v>81</v>
      </c>
      <c r="AW284" s="14" t="s">
        <v>30</v>
      </c>
      <c r="AX284" s="14" t="s">
        <v>73</v>
      </c>
      <c r="AY284" s="283" t="s">
        <v>241</v>
      </c>
    </row>
    <row r="285" s="13" customFormat="1">
      <c r="A285" s="13"/>
      <c r="B285" s="263"/>
      <c r="C285" s="264"/>
      <c r="D285" s="242" t="s">
        <v>1584</v>
      </c>
      <c r="E285" s="265" t="s">
        <v>1</v>
      </c>
      <c r="F285" s="266" t="s">
        <v>2531</v>
      </c>
      <c r="G285" s="264"/>
      <c r="H285" s="267">
        <v>4</v>
      </c>
      <c r="I285" s="268"/>
      <c r="J285" s="264"/>
      <c r="K285" s="264"/>
      <c r="L285" s="269"/>
      <c r="M285" s="270"/>
      <c r="N285" s="271"/>
      <c r="O285" s="271"/>
      <c r="P285" s="271"/>
      <c r="Q285" s="271"/>
      <c r="R285" s="271"/>
      <c r="S285" s="271"/>
      <c r="T285" s="272"/>
      <c r="U285" s="13"/>
      <c r="V285" s="13"/>
      <c r="W285" s="13"/>
      <c r="X285" s="13"/>
      <c r="Y285" s="13"/>
      <c r="Z285" s="13"/>
      <c r="AA285" s="13"/>
      <c r="AB285" s="13"/>
      <c r="AC285" s="13"/>
      <c r="AD285" s="13"/>
      <c r="AE285" s="13"/>
      <c r="AT285" s="273" t="s">
        <v>1584</v>
      </c>
      <c r="AU285" s="273" t="s">
        <v>83</v>
      </c>
      <c r="AV285" s="13" t="s">
        <v>83</v>
      </c>
      <c r="AW285" s="13" t="s">
        <v>30</v>
      </c>
      <c r="AX285" s="13" t="s">
        <v>73</v>
      </c>
      <c r="AY285" s="273" t="s">
        <v>241</v>
      </c>
    </row>
    <row r="286" s="15" customFormat="1">
      <c r="A286" s="15"/>
      <c r="B286" s="287"/>
      <c r="C286" s="288"/>
      <c r="D286" s="242" t="s">
        <v>1584</v>
      </c>
      <c r="E286" s="289" t="s">
        <v>1</v>
      </c>
      <c r="F286" s="290" t="s">
        <v>2061</v>
      </c>
      <c r="G286" s="288"/>
      <c r="H286" s="291">
        <v>28</v>
      </c>
      <c r="I286" s="292"/>
      <c r="J286" s="288"/>
      <c r="K286" s="288"/>
      <c r="L286" s="293"/>
      <c r="M286" s="294"/>
      <c r="N286" s="295"/>
      <c r="O286" s="295"/>
      <c r="P286" s="295"/>
      <c r="Q286" s="295"/>
      <c r="R286" s="295"/>
      <c r="S286" s="295"/>
      <c r="T286" s="296"/>
      <c r="U286" s="15"/>
      <c r="V286" s="15"/>
      <c r="W286" s="15"/>
      <c r="X286" s="15"/>
      <c r="Y286" s="15"/>
      <c r="Z286" s="15"/>
      <c r="AA286" s="15"/>
      <c r="AB286" s="15"/>
      <c r="AC286" s="15"/>
      <c r="AD286" s="15"/>
      <c r="AE286" s="15"/>
      <c r="AT286" s="297" t="s">
        <v>1584</v>
      </c>
      <c r="AU286" s="297" t="s">
        <v>83</v>
      </c>
      <c r="AV286" s="15" t="s">
        <v>247</v>
      </c>
      <c r="AW286" s="15" t="s">
        <v>30</v>
      </c>
      <c r="AX286" s="15" t="s">
        <v>81</v>
      </c>
      <c r="AY286" s="297" t="s">
        <v>241</v>
      </c>
    </row>
    <row r="287" s="2" customFormat="1" ht="24.15" customHeight="1">
      <c r="A287" s="39"/>
      <c r="B287" s="40"/>
      <c r="C287" s="247" t="s">
        <v>302</v>
      </c>
      <c r="D287" s="247" t="s">
        <v>260</v>
      </c>
      <c r="E287" s="248" t="s">
        <v>2481</v>
      </c>
      <c r="F287" s="249" t="s">
        <v>2482</v>
      </c>
      <c r="G287" s="250" t="s">
        <v>263</v>
      </c>
      <c r="H287" s="251">
        <v>296</v>
      </c>
      <c r="I287" s="252"/>
      <c r="J287" s="253">
        <f>ROUND(I287*H287,2)</f>
        <v>0</v>
      </c>
      <c r="K287" s="254"/>
      <c r="L287" s="255"/>
      <c r="M287" s="256" t="s">
        <v>1</v>
      </c>
      <c r="N287" s="257" t="s">
        <v>38</v>
      </c>
      <c r="O287" s="92"/>
      <c r="P287" s="238">
        <f>O287*H287</f>
        <v>0</v>
      </c>
      <c r="Q287" s="238">
        <v>0.00123</v>
      </c>
      <c r="R287" s="238">
        <f>Q287*H287</f>
        <v>0.36408000000000001</v>
      </c>
      <c r="S287" s="238">
        <v>0</v>
      </c>
      <c r="T287" s="239">
        <f>S287*H287</f>
        <v>0</v>
      </c>
      <c r="U287" s="39"/>
      <c r="V287" s="39"/>
      <c r="W287" s="39"/>
      <c r="X287" s="39"/>
      <c r="Y287" s="39"/>
      <c r="Z287" s="39"/>
      <c r="AA287" s="39"/>
      <c r="AB287" s="39"/>
      <c r="AC287" s="39"/>
      <c r="AD287" s="39"/>
      <c r="AE287" s="39"/>
      <c r="AR287" s="240" t="s">
        <v>258</v>
      </c>
      <c r="AT287" s="240" t="s">
        <v>260</v>
      </c>
      <c r="AU287" s="240" t="s">
        <v>83</v>
      </c>
      <c r="AY287" s="18" t="s">
        <v>241</v>
      </c>
      <c r="BE287" s="241">
        <f>IF(N287="základní",J287,0)</f>
        <v>0</v>
      </c>
      <c r="BF287" s="241">
        <f>IF(N287="snížená",J287,0)</f>
        <v>0</v>
      </c>
      <c r="BG287" s="241">
        <f>IF(N287="zákl. přenesená",J287,0)</f>
        <v>0</v>
      </c>
      <c r="BH287" s="241">
        <f>IF(N287="sníž. přenesená",J287,0)</f>
        <v>0</v>
      </c>
      <c r="BI287" s="241">
        <f>IF(N287="nulová",J287,0)</f>
        <v>0</v>
      </c>
      <c r="BJ287" s="18" t="s">
        <v>81</v>
      </c>
      <c r="BK287" s="241">
        <f>ROUND(I287*H287,2)</f>
        <v>0</v>
      </c>
      <c r="BL287" s="18" t="s">
        <v>247</v>
      </c>
      <c r="BM287" s="240" t="s">
        <v>2532</v>
      </c>
    </row>
    <row r="288" s="2" customFormat="1">
      <c r="A288" s="39"/>
      <c r="B288" s="40"/>
      <c r="C288" s="41"/>
      <c r="D288" s="242" t="s">
        <v>248</v>
      </c>
      <c r="E288" s="41"/>
      <c r="F288" s="243" t="s">
        <v>2482</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248</v>
      </c>
      <c r="AU288" s="18" t="s">
        <v>83</v>
      </c>
    </row>
    <row r="289" s="14" customFormat="1">
      <c r="A289" s="14"/>
      <c r="B289" s="274"/>
      <c r="C289" s="275"/>
      <c r="D289" s="242" t="s">
        <v>1584</v>
      </c>
      <c r="E289" s="276" t="s">
        <v>1</v>
      </c>
      <c r="F289" s="277" t="s">
        <v>2533</v>
      </c>
      <c r="G289" s="275"/>
      <c r="H289" s="276" t="s">
        <v>1</v>
      </c>
      <c r="I289" s="278"/>
      <c r="J289" s="275"/>
      <c r="K289" s="275"/>
      <c r="L289" s="279"/>
      <c r="M289" s="280"/>
      <c r="N289" s="281"/>
      <c r="O289" s="281"/>
      <c r="P289" s="281"/>
      <c r="Q289" s="281"/>
      <c r="R289" s="281"/>
      <c r="S289" s="281"/>
      <c r="T289" s="282"/>
      <c r="U289" s="14"/>
      <c r="V289" s="14"/>
      <c r="W289" s="14"/>
      <c r="X289" s="14"/>
      <c r="Y289" s="14"/>
      <c r="Z289" s="14"/>
      <c r="AA289" s="14"/>
      <c r="AB289" s="14"/>
      <c r="AC289" s="14"/>
      <c r="AD289" s="14"/>
      <c r="AE289" s="14"/>
      <c r="AT289" s="283" t="s">
        <v>1584</v>
      </c>
      <c r="AU289" s="283" t="s">
        <v>83</v>
      </c>
      <c r="AV289" s="14" t="s">
        <v>81</v>
      </c>
      <c r="AW289" s="14" t="s">
        <v>30</v>
      </c>
      <c r="AX289" s="14" t="s">
        <v>73</v>
      </c>
      <c r="AY289" s="283" t="s">
        <v>241</v>
      </c>
    </row>
    <row r="290" s="13" customFormat="1">
      <c r="A290" s="13"/>
      <c r="B290" s="263"/>
      <c r="C290" s="264"/>
      <c r="D290" s="242" t="s">
        <v>1584</v>
      </c>
      <c r="E290" s="265" t="s">
        <v>1</v>
      </c>
      <c r="F290" s="266" t="s">
        <v>2534</v>
      </c>
      <c r="G290" s="264"/>
      <c r="H290" s="267">
        <v>288</v>
      </c>
      <c r="I290" s="268"/>
      <c r="J290" s="264"/>
      <c r="K290" s="264"/>
      <c r="L290" s="269"/>
      <c r="M290" s="270"/>
      <c r="N290" s="271"/>
      <c r="O290" s="271"/>
      <c r="P290" s="271"/>
      <c r="Q290" s="271"/>
      <c r="R290" s="271"/>
      <c r="S290" s="271"/>
      <c r="T290" s="272"/>
      <c r="U290" s="13"/>
      <c r="V290" s="13"/>
      <c r="W290" s="13"/>
      <c r="X290" s="13"/>
      <c r="Y290" s="13"/>
      <c r="Z290" s="13"/>
      <c r="AA290" s="13"/>
      <c r="AB290" s="13"/>
      <c r="AC290" s="13"/>
      <c r="AD290" s="13"/>
      <c r="AE290" s="13"/>
      <c r="AT290" s="273" t="s">
        <v>1584</v>
      </c>
      <c r="AU290" s="273" t="s">
        <v>83</v>
      </c>
      <c r="AV290" s="13" t="s">
        <v>83</v>
      </c>
      <c r="AW290" s="13" t="s">
        <v>30</v>
      </c>
      <c r="AX290" s="13" t="s">
        <v>73</v>
      </c>
      <c r="AY290" s="273" t="s">
        <v>241</v>
      </c>
    </row>
    <row r="291" s="14" customFormat="1">
      <c r="A291" s="14"/>
      <c r="B291" s="274"/>
      <c r="C291" s="275"/>
      <c r="D291" s="242" t="s">
        <v>1584</v>
      </c>
      <c r="E291" s="276" t="s">
        <v>1</v>
      </c>
      <c r="F291" s="277" t="s">
        <v>2530</v>
      </c>
      <c r="G291" s="275"/>
      <c r="H291" s="276" t="s">
        <v>1</v>
      </c>
      <c r="I291" s="278"/>
      <c r="J291" s="275"/>
      <c r="K291" s="275"/>
      <c r="L291" s="279"/>
      <c r="M291" s="280"/>
      <c r="N291" s="281"/>
      <c r="O291" s="281"/>
      <c r="P291" s="281"/>
      <c r="Q291" s="281"/>
      <c r="R291" s="281"/>
      <c r="S291" s="281"/>
      <c r="T291" s="282"/>
      <c r="U291" s="14"/>
      <c r="V291" s="14"/>
      <c r="W291" s="14"/>
      <c r="X291" s="14"/>
      <c r="Y291" s="14"/>
      <c r="Z291" s="14"/>
      <c r="AA291" s="14"/>
      <c r="AB291" s="14"/>
      <c r="AC291" s="14"/>
      <c r="AD291" s="14"/>
      <c r="AE291" s="14"/>
      <c r="AT291" s="283" t="s">
        <v>1584</v>
      </c>
      <c r="AU291" s="283" t="s">
        <v>83</v>
      </c>
      <c r="AV291" s="14" t="s">
        <v>81</v>
      </c>
      <c r="AW291" s="14" t="s">
        <v>30</v>
      </c>
      <c r="AX291" s="14" t="s">
        <v>73</v>
      </c>
      <c r="AY291" s="283" t="s">
        <v>241</v>
      </c>
    </row>
    <row r="292" s="13" customFormat="1">
      <c r="A292" s="13"/>
      <c r="B292" s="263"/>
      <c r="C292" s="264"/>
      <c r="D292" s="242" t="s">
        <v>1584</v>
      </c>
      <c r="E292" s="265" t="s">
        <v>1</v>
      </c>
      <c r="F292" s="266" t="s">
        <v>2535</v>
      </c>
      <c r="G292" s="264"/>
      <c r="H292" s="267">
        <v>8</v>
      </c>
      <c r="I292" s="268"/>
      <c r="J292" s="264"/>
      <c r="K292" s="264"/>
      <c r="L292" s="269"/>
      <c r="M292" s="270"/>
      <c r="N292" s="271"/>
      <c r="O292" s="271"/>
      <c r="P292" s="271"/>
      <c r="Q292" s="271"/>
      <c r="R292" s="271"/>
      <c r="S292" s="271"/>
      <c r="T292" s="272"/>
      <c r="U292" s="13"/>
      <c r="V292" s="13"/>
      <c r="W292" s="13"/>
      <c r="X292" s="13"/>
      <c r="Y292" s="13"/>
      <c r="Z292" s="13"/>
      <c r="AA292" s="13"/>
      <c r="AB292" s="13"/>
      <c r="AC292" s="13"/>
      <c r="AD292" s="13"/>
      <c r="AE292" s="13"/>
      <c r="AT292" s="273" t="s">
        <v>1584</v>
      </c>
      <c r="AU292" s="273" t="s">
        <v>83</v>
      </c>
      <c r="AV292" s="13" t="s">
        <v>83</v>
      </c>
      <c r="AW292" s="13" t="s">
        <v>30</v>
      </c>
      <c r="AX292" s="13" t="s">
        <v>73</v>
      </c>
      <c r="AY292" s="273" t="s">
        <v>241</v>
      </c>
    </row>
    <row r="293" s="15" customFormat="1">
      <c r="A293" s="15"/>
      <c r="B293" s="287"/>
      <c r="C293" s="288"/>
      <c r="D293" s="242" t="s">
        <v>1584</v>
      </c>
      <c r="E293" s="289" t="s">
        <v>1</v>
      </c>
      <c r="F293" s="290" t="s">
        <v>2061</v>
      </c>
      <c r="G293" s="288"/>
      <c r="H293" s="291">
        <v>296</v>
      </c>
      <c r="I293" s="292"/>
      <c r="J293" s="288"/>
      <c r="K293" s="288"/>
      <c r="L293" s="293"/>
      <c r="M293" s="294"/>
      <c r="N293" s="295"/>
      <c r="O293" s="295"/>
      <c r="P293" s="295"/>
      <c r="Q293" s="295"/>
      <c r="R293" s="295"/>
      <c r="S293" s="295"/>
      <c r="T293" s="296"/>
      <c r="U293" s="15"/>
      <c r="V293" s="15"/>
      <c r="W293" s="15"/>
      <c r="X293" s="15"/>
      <c r="Y293" s="15"/>
      <c r="Z293" s="15"/>
      <c r="AA293" s="15"/>
      <c r="AB293" s="15"/>
      <c r="AC293" s="15"/>
      <c r="AD293" s="15"/>
      <c r="AE293" s="15"/>
      <c r="AT293" s="297" t="s">
        <v>1584</v>
      </c>
      <c r="AU293" s="297" t="s">
        <v>83</v>
      </c>
      <c r="AV293" s="15" t="s">
        <v>247</v>
      </c>
      <c r="AW293" s="15" t="s">
        <v>30</v>
      </c>
      <c r="AX293" s="15" t="s">
        <v>81</v>
      </c>
      <c r="AY293" s="297" t="s">
        <v>241</v>
      </c>
    </row>
    <row r="294" s="2" customFormat="1" ht="24.15" customHeight="1">
      <c r="A294" s="39"/>
      <c r="B294" s="40"/>
      <c r="C294" s="247" t="s">
        <v>358</v>
      </c>
      <c r="D294" s="247" t="s">
        <v>260</v>
      </c>
      <c r="E294" s="248" t="s">
        <v>2536</v>
      </c>
      <c r="F294" s="249" t="s">
        <v>2537</v>
      </c>
      <c r="G294" s="250" t="s">
        <v>263</v>
      </c>
      <c r="H294" s="251">
        <v>152</v>
      </c>
      <c r="I294" s="252"/>
      <c r="J294" s="253">
        <f>ROUND(I294*H294,2)</f>
        <v>0</v>
      </c>
      <c r="K294" s="254"/>
      <c r="L294" s="255"/>
      <c r="M294" s="256" t="s">
        <v>1</v>
      </c>
      <c r="N294" s="257" t="s">
        <v>38</v>
      </c>
      <c r="O294" s="92"/>
      <c r="P294" s="238">
        <f>O294*H294</f>
        <v>0</v>
      </c>
      <c r="Q294" s="238">
        <v>9.0000000000000006E-05</v>
      </c>
      <c r="R294" s="238">
        <f>Q294*H294</f>
        <v>0.013680000000000001</v>
      </c>
      <c r="S294" s="238">
        <v>0</v>
      </c>
      <c r="T294" s="239">
        <f>S294*H294</f>
        <v>0</v>
      </c>
      <c r="U294" s="39"/>
      <c r="V294" s="39"/>
      <c r="W294" s="39"/>
      <c r="X294" s="39"/>
      <c r="Y294" s="39"/>
      <c r="Z294" s="39"/>
      <c r="AA294" s="39"/>
      <c r="AB294" s="39"/>
      <c r="AC294" s="39"/>
      <c r="AD294" s="39"/>
      <c r="AE294" s="39"/>
      <c r="AR294" s="240" t="s">
        <v>258</v>
      </c>
      <c r="AT294" s="240" t="s">
        <v>260</v>
      </c>
      <c r="AU294" s="240" t="s">
        <v>83</v>
      </c>
      <c r="AY294" s="18" t="s">
        <v>241</v>
      </c>
      <c r="BE294" s="241">
        <f>IF(N294="základní",J294,0)</f>
        <v>0</v>
      </c>
      <c r="BF294" s="241">
        <f>IF(N294="snížená",J294,0)</f>
        <v>0</v>
      </c>
      <c r="BG294" s="241">
        <f>IF(N294="zákl. přenesená",J294,0)</f>
        <v>0</v>
      </c>
      <c r="BH294" s="241">
        <f>IF(N294="sníž. přenesená",J294,0)</f>
        <v>0</v>
      </c>
      <c r="BI294" s="241">
        <f>IF(N294="nulová",J294,0)</f>
        <v>0</v>
      </c>
      <c r="BJ294" s="18" t="s">
        <v>81</v>
      </c>
      <c r="BK294" s="241">
        <f>ROUND(I294*H294,2)</f>
        <v>0</v>
      </c>
      <c r="BL294" s="18" t="s">
        <v>247</v>
      </c>
      <c r="BM294" s="240" t="s">
        <v>2538</v>
      </c>
    </row>
    <row r="295" s="2" customFormat="1">
      <c r="A295" s="39"/>
      <c r="B295" s="40"/>
      <c r="C295" s="41"/>
      <c r="D295" s="242" t="s">
        <v>248</v>
      </c>
      <c r="E295" s="41"/>
      <c r="F295" s="243" t="s">
        <v>2537</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248</v>
      </c>
      <c r="AU295" s="18" t="s">
        <v>83</v>
      </c>
    </row>
    <row r="296" s="14" customFormat="1">
      <c r="A296" s="14"/>
      <c r="B296" s="274"/>
      <c r="C296" s="275"/>
      <c r="D296" s="242" t="s">
        <v>1584</v>
      </c>
      <c r="E296" s="276" t="s">
        <v>1</v>
      </c>
      <c r="F296" s="277" t="s">
        <v>2539</v>
      </c>
      <c r="G296" s="275"/>
      <c r="H296" s="276" t="s">
        <v>1</v>
      </c>
      <c r="I296" s="278"/>
      <c r="J296" s="275"/>
      <c r="K296" s="275"/>
      <c r="L296" s="279"/>
      <c r="M296" s="280"/>
      <c r="N296" s="281"/>
      <c r="O296" s="281"/>
      <c r="P296" s="281"/>
      <c r="Q296" s="281"/>
      <c r="R296" s="281"/>
      <c r="S296" s="281"/>
      <c r="T296" s="282"/>
      <c r="U296" s="14"/>
      <c r="V296" s="14"/>
      <c r="W296" s="14"/>
      <c r="X296" s="14"/>
      <c r="Y296" s="14"/>
      <c r="Z296" s="14"/>
      <c r="AA296" s="14"/>
      <c r="AB296" s="14"/>
      <c r="AC296" s="14"/>
      <c r="AD296" s="14"/>
      <c r="AE296" s="14"/>
      <c r="AT296" s="283" t="s">
        <v>1584</v>
      </c>
      <c r="AU296" s="283" t="s">
        <v>83</v>
      </c>
      <c r="AV296" s="14" t="s">
        <v>81</v>
      </c>
      <c r="AW296" s="14" t="s">
        <v>30</v>
      </c>
      <c r="AX296" s="14" t="s">
        <v>73</v>
      </c>
      <c r="AY296" s="283" t="s">
        <v>241</v>
      </c>
    </row>
    <row r="297" s="13" customFormat="1">
      <c r="A297" s="13"/>
      <c r="B297" s="263"/>
      <c r="C297" s="264"/>
      <c r="D297" s="242" t="s">
        <v>1584</v>
      </c>
      <c r="E297" s="265" t="s">
        <v>1</v>
      </c>
      <c r="F297" s="266" t="s">
        <v>2540</v>
      </c>
      <c r="G297" s="264"/>
      <c r="H297" s="267">
        <v>144</v>
      </c>
      <c r="I297" s="268"/>
      <c r="J297" s="264"/>
      <c r="K297" s="264"/>
      <c r="L297" s="269"/>
      <c r="M297" s="270"/>
      <c r="N297" s="271"/>
      <c r="O297" s="271"/>
      <c r="P297" s="271"/>
      <c r="Q297" s="271"/>
      <c r="R297" s="271"/>
      <c r="S297" s="271"/>
      <c r="T297" s="272"/>
      <c r="U297" s="13"/>
      <c r="V297" s="13"/>
      <c r="W297" s="13"/>
      <c r="X297" s="13"/>
      <c r="Y297" s="13"/>
      <c r="Z297" s="13"/>
      <c r="AA297" s="13"/>
      <c r="AB297" s="13"/>
      <c r="AC297" s="13"/>
      <c r="AD297" s="13"/>
      <c r="AE297" s="13"/>
      <c r="AT297" s="273" t="s">
        <v>1584</v>
      </c>
      <c r="AU297" s="273" t="s">
        <v>83</v>
      </c>
      <c r="AV297" s="13" t="s">
        <v>83</v>
      </c>
      <c r="AW297" s="13" t="s">
        <v>30</v>
      </c>
      <c r="AX297" s="13" t="s">
        <v>73</v>
      </c>
      <c r="AY297" s="273" t="s">
        <v>241</v>
      </c>
    </row>
    <row r="298" s="14" customFormat="1">
      <c r="A298" s="14"/>
      <c r="B298" s="274"/>
      <c r="C298" s="275"/>
      <c r="D298" s="242" t="s">
        <v>1584</v>
      </c>
      <c r="E298" s="276" t="s">
        <v>1</v>
      </c>
      <c r="F298" s="277" t="s">
        <v>2530</v>
      </c>
      <c r="G298" s="275"/>
      <c r="H298" s="276" t="s">
        <v>1</v>
      </c>
      <c r="I298" s="278"/>
      <c r="J298" s="275"/>
      <c r="K298" s="275"/>
      <c r="L298" s="279"/>
      <c r="M298" s="280"/>
      <c r="N298" s="281"/>
      <c r="O298" s="281"/>
      <c r="P298" s="281"/>
      <c r="Q298" s="281"/>
      <c r="R298" s="281"/>
      <c r="S298" s="281"/>
      <c r="T298" s="282"/>
      <c r="U298" s="14"/>
      <c r="V298" s="14"/>
      <c r="W298" s="14"/>
      <c r="X298" s="14"/>
      <c r="Y298" s="14"/>
      <c r="Z298" s="14"/>
      <c r="AA298" s="14"/>
      <c r="AB298" s="14"/>
      <c r="AC298" s="14"/>
      <c r="AD298" s="14"/>
      <c r="AE298" s="14"/>
      <c r="AT298" s="283" t="s">
        <v>1584</v>
      </c>
      <c r="AU298" s="283" t="s">
        <v>83</v>
      </c>
      <c r="AV298" s="14" t="s">
        <v>81</v>
      </c>
      <c r="AW298" s="14" t="s">
        <v>30</v>
      </c>
      <c r="AX298" s="14" t="s">
        <v>73</v>
      </c>
      <c r="AY298" s="283" t="s">
        <v>241</v>
      </c>
    </row>
    <row r="299" s="13" customFormat="1">
      <c r="A299" s="13"/>
      <c r="B299" s="263"/>
      <c r="C299" s="264"/>
      <c r="D299" s="242" t="s">
        <v>1584</v>
      </c>
      <c r="E299" s="265" t="s">
        <v>1</v>
      </c>
      <c r="F299" s="266" t="s">
        <v>2535</v>
      </c>
      <c r="G299" s="264"/>
      <c r="H299" s="267">
        <v>8</v>
      </c>
      <c r="I299" s="268"/>
      <c r="J299" s="264"/>
      <c r="K299" s="264"/>
      <c r="L299" s="269"/>
      <c r="M299" s="270"/>
      <c r="N299" s="271"/>
      <c r="O299" s="271"/>
      <c r="P299" s="271"/>
      <c r="Q299" s="271"/>
      <c r="R299" s="271"/>
      <c r="S299" s="271"/>
      <c r="T299" s="272"/>
      <c r="U299" s="13"/>
      <c r="V299" s="13"/>
      <c r="W299" s="13"/>
      <c r="X299" s="13"/>
      <c r="Y299" s="13"/>
      <c r="Z299" s="13"/>
      <c r="AA299" s="13"/>
      <c r="AB299" s="13"/>
      <c r="AC299" s="13"/>
      <c r="AD299" s="13"/>
      <c r="AE299" s="13"/>
      <c r="AT299" s="273" t="s">
        <v>1584</v>
      </c>
      <c r="AU299" s="273" t="s">
        <v>83</v>
      </c>
      <c r="AV299" s="13" t="s">
        <v>83</v>
      </c>
      <c r="AW299" s="13" t="s">
        <v>30</v>
      </c>
      <c r="AX299" s="13" t="s">
        <v>73</v>
      </c>
      <c r="AY299" s="273" t="s">
        <v>241</v>
      </c>
    </row>
    <row r="300" s="15" customFormat="1">
      <c r="A300" s="15"/>
      <c r="B300" s="287"/>
      <c r="C300" s="288"/>
      <c r="D300" s="242" t="s">
        <v>1584</v>
      </c>
      <c r="E300" s="289" t="s">
        <v>1</v>
      </c>
      <c r="F300" s="290" t="s">
        <v>2061</v>
      </c>
      <c r="G300" s="288"/>
      <c r="H300" s="291">
        <v>152</v>
      </c>
      <c r="I300" s="292"/>
      <c r="J300" s="288"/>
      <c r="K300" s="288"/>
      <c r="L300" s="293"/>
      <c r="M300" s="294"/>
      <c r="N300" s="295"/>
      <c r="O300" s="295"/>
      <c r="P300" s="295"/>
      <c r="Q300" s="295"/>
      <c r="R300" s="295"/>
      <c r="S300" s="295"/>
      <c r="T300" s="296"/>
      <c r="U300" s="15"/>
      <c r="V300" s="15"/>
      <c r="W300" s="15"/>
      <c r="X300" s="15"/>
      <c r="Y300" s="15"/>
      <c r="Z300" s="15"/>
      <c r="AA300" s="15"/>
      <c r="AB300" s="15"/>
      <c r="AC300" s="15"/>
      <c r="AD300" s="15"/>
      <c r="AE300" s="15"/>
      <c r="AT300" s="297" t="s">
        <v>1584</v>
      </c>
      <c r="AU300" s="297" t="s">
        <v>83</v>
      </c>
      <c r="AV300" s="15" t="s">
        <v>247</v>
      </c>
      <c r="AW300" s="15" t="s">
        <v>30</v>
      </c>
      <c r="AX300" s="15" t="s">
        <v>81</v>
      </c>
      <c r="AY300" s="297" t="s">
        <v>241</v>
      </c>
    </row>
    <row r="301" s="2" customFormat="1" ht="16.5" customHeight="1">
      <c r="A301" s="39"/>
      <c r="B301" s="40"/>
      <c r="C301" s="247" t="s">
        <v>306</v>
      </c>
      <c r="D301" s="247" t="s">
        <v>260</v>
      </c>
      <c r="E301" s="248" t="s">
        <v>2541</v>
      </c>
      <c r="F301" s="249" t="s">
        <v>2542</v>
      </c>
      <c r="G301" s="250" t="s">
        <v>263</v>
      </c>
      <c r="H301" s="251">
        <v>88</v>
      </c>
      <c r="I301" s="252"/>
      <c r="J301" s="253">
        <f>ROUND(I301*H301,2)</f>
        <v>0</v>
      </c>
      <c r="K301" s="254"/>
      <c r="L301" s="255"/>
      <c r="M301" s="256" t="s">
        <v>1</v>
      </c>
      <c r="N301" s="257" t="s">
        <v>38</v>
      </c>
      <c r="O301" s="92"/>
      <c r="P301" s="238">
        <f>O301*H301</f>
        <v>0</v>
      </c>
      <c r="Q301" s="238">
        <v>0.0074200000000000004</v>
      </c>
      <c r="R301" s="238">
        <f>Q301*H301</f>
        <v>0.65295999999999998</v>
      </c>
      <c r="S301" s="238">
        <v>0</v>
      </c>
      <c r="T301" s="239">
        <f>S301*H301</f>
        <v>0</v>
      </c>
      <c r="U301" s="39"/>
      <c r="V301" s="39"/>
      <c r="W301" s="39"/>
      <c r="X301" s="39"/>
      <c r="Y301" s="39"/>
      <c r="Z301" s="39"/>
      <c r="AA301" s="39"/>
      <c r="AB301" s="39"/>
      <c r="AC301" s="39"/>
      <c r="AD301" s="39"/>
      <c r="AE301" s="39"/>
      <c r="AR301" s="240" t="s">
        <v>258</v>
      </c>
      <c r="AT301" s="240" t="s">
        <v>260</v>
      </c>
      <c r="AU301" s="240" t="s">
        <v>83</v>
      </c>
      <c r="AY301" s="18" t="s">
        <v>241</v>
      </c>
      <c r="BE301" s="241">
        <f>IF(N301="základní",J301,0)</f>
        <v>0</v>
      </c>
      <c r="BF301" s="241">
        <f>IF(N301="snížená",J301,0)</f>
        <v>0</v>
      </c>
      <c r="BG301" s="241">
        <f>IF(N301="zákl. přenesená",J301,0)</f>
        <v>0</v>
      </c>
      <c r="BH301" s="241">
        <f>IF(N301="sníž. přenesená",J301,0)</f>
        <v>0</v>
      </c>
      <c r="BI301" s="241">
        <f>IF(N301="nulová",J301,0)</f>
        <v>0</v>
      </c>
      <c r="BJ301" s="18" t="s">
        <v>81</v>
      </c>
      <c r="BK301" s="241">
        <f>ROUND(I301*H301,2)</f>
        <v>0</v>
      </c>
      <c r="BL301" s="18" t="s">
        <v>247</v>
      </c>
      <c r="BM301" s="240" t="s">
        <v>2543</v>
      </c>
    </row>
    <row r="302" s="2" customFormat="1">
      <c r="A302" s="39"/>
      <c r="B302" s="40"/>
      <c r="C302" s="41"/>
      <c r="D302" s="242" t="s">
        <v>248</v>
      </c>
      <c r="E302" s="41"/>
      <c r="F302" s="243" t="s">
        <v>2542</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248</v>
      </c>
      <c r="AU302" s="18" t="s">
        <v>83</v>
      </c>
    </row>
    <row r="303" s="14" customFormat="1">
      <c r="A303" s="14"/>
      <c r="B303" s="274"/>
      <c r="C303" s="275"/>
      <c r="D303" s="242" t="s">
        <v>1584</v>
      </c>
      <c r="E303" s="276" t="s">
        <v>1</v>
      </c>
      <c r="F303" s="277" t="s">
        <v>2544</v>
      </c>
      <c r="G303" s="275"/>
      <c r="H303" s="276" t="s">
        <v>1</v>
      </c>
      <c r="I303" s="278"/>
      <c r="J303" s="275"/>
      <c r="K303" s="275"/>
      <c r="L303" s="279"/>
      <c r="M303" s="280"/>
      <c r="N303" s="281"/>
      <c r="O303" s="281"/>
      <c r="P303" s="281"/>
      <c r="Q303" s="281"/>
      <c r="R303" s="281"/>
      <c r="S303" s="281"/>
      <c r="T303" s="282"/>
      <c r="U303" s="14"/>
      <c r="V303" s="14"/>
      <c r="W303" s="14"/>
      <c r="X303" s="14"/>
      <c r="Y303" s="14"/>
      <c r="Z303" s="14"/>
      <c r="AA303" s="14"/>
      <c r="AB303" s="14"/>
      <c r="AC303" s="14"/>
      <c r="AD303" s="14"/>
      <c r="AE303" s="14"/>
      <c r="AT303" s="283" t="s">
        <v>1584</v>
      </c>
      <c r="AU303" s="283" t="s">
        <v>83</v>
      </c>
      <c r="AV303" s="14" t="s">
        <v>81</v>
      </c>
      <c r="AW303" s="14" t="s">
        <v>30</v>
      </c>
      <c r="AX303" s="14" t="s">
        <v>73</v>
      </c>
      <c r="AY303" s="283" t="s">
        <v>241</v>
      </c>
    </row>
    <row r="304" s="13" customFormat="1">
      <c r="A304" s="13"/>
      <c r="B304" s="263"/>
      <c r="C304" s="264"/>
      <c r="D304" s="242" t="s">
        <v>1584</v>
      </c>
      <c r="E304" s="265" t="s">
        <v>1</v>
      </c>
      <c r="F304" s="266" t="s">
        <v>2545</v>
      </c>
      <c r="G304" s="264"/>
      <c r="H304" s="267">
        <v>84</v>
      </c>
      <c r="I304" s="268"/>
      <c r="J304" s="264"/>
      <c r="K304" s="264"/>
      <c r="L304" s="269"/>
      <c r="M304" s="270"/>
      <c r="N304" s="271"/>
      <c r="O304" s="271"/>
      <c r="P304" s="271"/>
      <c r="Q304" s="271"/>
      <c r="R304" s="271"/>
      <c r="S304" s="271"/>
      <c r="T304" s="272"/>
      <c r="U304" s="13"/>
      <c r="V304" s="13"/>
      <c r="W304" s="13"/>
      <c r="X304" s="13"/>
      <c r="Y304" s="13"/>
      <c r="Z304" s="13"/>
      <c r="AA304" s="13"/>
      <c r="AB304" s="13"/>
      <c r="AC304" s="13"/>
      <c r="AD304" s="13"/>
      <c r="AE304" s="13"/>
      <c r="AT304" s="273" t="s">
        <v>1584</v>
      </c>
      <c r="AU304" s="273" t="s">
        <v>83</v>
      </c>
      <c r="AV304" s="13" t="s">
        <v>83</v>
      </c>
      <c r="AW304" s="13" t="s">
        <v>30</v>
      </c>
      <c r="AX304" s="13" t="s">
        <v>73</v>
      </c>
      <c r="AY304" s="273" t="s">
        <v>241</v>
      </c>
    </row>
    <row r="305" s="14" customFormat="1">
      <c r="A305" s="14"/>
      <c r="B305" s="274"/>
      <c r="C305" s="275"/>
      <c r="D305" s="242" t="s">
        <v>1584</v>
      </c>
      <c r="E305" s="276" t="s">
        <v>1</v>
      </c>
      <c r="F305" s="277" t="s">
        <v>2530</v>
      </c>
      <c r="G305" s="275"/>
      <c r="H305" s="276" t="s">
        <v>1</v>
      </c>
      <c r="I305" s="278"/>
      <c r="J305" s="275"/>
      <c r="K305" s="275"/>
      <c r="L305" s="279"/>
      <c r="M305" s="280"/>
      <c r="N305" s="281"/>
      <c r="O305" s="281"/>
      <c r="P305" s="281"/>
      <c r="Q305" s="281"/>
      <c r="R305" s="281"/>
      <c r="S305" s="281"/>
      <c r="T305" s="282"/>
      <c r="U305" s="14"/>
      <c r="V305" s="14"/>
      <c r="W305" s="14"/>
      <c r="X305" s="14"/>
      <c r="Y305" s="14"/>
      <c r="Z305" s="14"/>
      <c r="AA305" s="14"/>
      <c r="AB305" s="14"/>
      <c r="AC305" s="14"/>
      <c r="AD305" s="14"/>
      <c r="AE305" s="14"/>
      <c r="AT305" s="283" t="s">
        <v>1584</v>
      </c>
      <c r="AU305" s="283" t="s">
        <v>83</v>
      </c>
      <c r="AV305" s="14" t="s">
        <v>81</v>
      </c>
      <c r="AW305" s="14" t="s">
        <v>30</v>
      </c>
      <c r="AX305" s="14" t="s">
        <v>73</v>
      </c>
      <c r="AY305" s="283" t="s">
        <v>241</v>
      </c>
    </row>
    <row r="306" s="13" customFormat="1">
      <c r="A306" s="13"/>
      <c r="B306" s="263"/>
      <c r="C306" s="264"/>
      <c r="D306" s="242" t="s">
        <v>1584</v>
      </c>
      <c r="E306" s="265" t="s">
        <v>1</v>
      </c>
      <c r="F306" s="266" t="s">
        <v>2531</v>
      </c>
      <c r="G306" s="264"/>
      <c r="H306" s="267">
        <v>4</v>
      </c>
      <c r="I306" s="268"/>
      <c r="J306" s="264"/>
      <c r="K306" s="264"/>
      <c r="L306" s="269"/>
      <c r="M306" s="270"/>
      <c r="N306" s="271"/>
      <c r="O306" s="271"/>
      <c r="P306" s="271"/>
      <c r="Q306" s="271"/>
      <c r="R306" s="271"/>
      <c r="S306" s="271"/>
      <c r="T306" s="272"/>
      <c r="U306" s="13"/>
      <c r="V306" s="13"/>
      <c r="W306" s="13"/>
      <c r="X306" s="13"/>
      <c r="Y306" s="13"/>
      <c r="Z306" s="13"/>
      <c r="AA306" s="13"/>
      <c r="AB306" s="13"/>
      <c r="AC306" s="13"/>
      <c r="AD306" s="13"/>
      <c r="AE306" s="13"/>
      <c r="AT306" s="273" t="s">
        <v>1584</v>
      </c>
      <c r="AU306" s="273" t="s">
        <v>83</v>
      </c>
      <c r="AV306" s="13" t="s">
        <v>83</v>
      </c>
      <c r="AW306" s="13" t="s">
        <v>30</v>
      </c>
      <c r="AX306" s="13" t="s">
        <v>73</v>
      </c>
      <c r="AY306" s="273" t="s">
        <v>241</v>
      </c>
    </row>
    <row r="307" s="15" customFormat="1">
      <c r="A307" s="15"/>
      <c r="B307" s="287"/>
      <c r="C307" s="288"/>
      <c r="D307" s="242" t="s">
        <v>1584</v>
      </c>
      <c r="E307" s="289" t="s">
        <v>1</v>
      </c>
      <c r="F307" s="290" t="s">
        <v>2061</v>
      </c>
      <c r="G307" s="288"/>
      <c r="H307" s="291">
        <v>88</v>
      </c>
      <c r="I307" s="292"/>
      <c r="J307" s="288"/>
      <c r="K307" s="288"/>
      <c r="L307" s="293"/>
      <c r="M307" s="294"/>
      <c r="N307" s="295"/>
      <c r="O307" s="295"/>
      <c r="P307" s="295"/>
      <c r="Q307" s="295"/>
      <c r="R307" s="295"/>
      <c r="S307" s="295"/>
      <c r="T307" s="296"/>
      <c r="U307" s="15"/>
      <c r="V307" s="15"/>
      <c r="W307" s="15"/>
      <c r="X307" s="15"/>
      <c r="Y307" s="15"/>
      <c r="Z307" s="15"/>
      <c r="AA307" s="15"/>
      <c r="AB307" s="15"/>
      <c r="AC307" s="15"/>
      <c r="AD307" s="15"/>
      <c r="AE307" s="15"/>
      <c r="AT307" s="297" t="s">
        <v>1584</v>
      </c>
      <c r="AU307" s="297" t="s">
        <v>83</v>
      </c>
      <c r="AV307" s="15" t="s">
        <v>247</v>
      </c>
      <c r="AW307" s="15" t="s">
        <v>30</v>
      </c>
      <c r="AX307" s="15" t="s">
        <v>81</v>
      </c>
      <c r="AY307" s="297" t="s">
        <v>241</v>
      </c>
    </row>
    <row r="308" s="2" customFormat="1" ht="16.5" customHeight="1">
      <c r="A308" s="39"/>
      <c r="B308" s="40"/>
      <c r="C308" s="247" t="s">
        <v>365</v>
      </c>
      <c r="D308" s="247" t="s">
        <v>260</v>
      </c>
      <c r="E308" s="248" t="s">
        <v>2546</v>
      </c>
      <c r="F308" s="249" t="s">
        <v>2547</v>
      </c>
      <c r="G308" s="250" t="s">
        <v>263</v>
      </c>
      <c r="H308" s="251">
        <v>36</v>
      </c>
      <c r="I308" s="252"/>
      <c r="J308" s="253">
        <f>ROUND(I308*H308,2)</f>
        <v>0</v>
      </c>
      <c r="K308" s="254"/>
      <c r="L308" s="255"/>
      <c r="M308" s="256" t="s">
        <v>1</v>
      </c>
      <c r="N308" s="257" t="s">
        <v>38</v>
      </c>
      <c r="O308" s="92"/>
      <c r="P308" s="238">
        <f>O308*H308</f>
        <v>0</v>
      </c>
      <c r="Q308" s="238">
        <v>0.0085199999999999998</v>
      </c>
      <c r="R308" s="238">
        <f>Q308*H308</f>
        <v>0.30671999999999999</v>
      </c>
      <c r="S308" s="238">
        <v>0</v>
      </c>
      <c r="T308" s="239">
        <f>S308*H308</f>
        <v>0</v>
      </c>
      <c r="U308" s="39"/>
      <c r="V308" s="39"/>
      <c r="W308" s="39"/>
      <c r="X308" s="39"/>
      <c r="Y308" s="39"/>
      <c r="Z308" s="39"/>
      <c r="AA308" s="39"/>
      <c r="AB308" s="39"/>
      <c r="AC308" s="39"/>
      <c r="AD308" s="39"/>
      <c r="AE308" s="39"/>
      <c r="AR308" s="240" t="s">
        <v>258</v>
      </c>
      <c r="AT308" s="240" t="s">
        <v>260</v>
      </c>
      <c r="AU308" s="240" t="s">
        <v>83</v>
      </c>
      <c r="AY308" s="18" t="s">
        <v>241</v>
      </c>
      <c r="BE308" s="241">
        <f>IF(N308="základní",J308,0)</f>
        <v>0</v>
      </c>
      <c r="BF308" s="241">
        <f>IF(N308="snížená",J308,0)</f>
        <v>0</v>
      </c>
      <c r="BG308" s="241">
        <f>IF(N308="zákl. přenesená",J308,0)</f>
        <v>0</v>
      </c>
      <c r="BH308" s="241">
        <f>IF(N308="sníž. přenesená",J308,0)</f>
        <v>0</v>
      </c>
      <c r="BI308" s="241">
        <f>IF(N308="nulová",J308,0)</f>
        <v>0</v>
      </c>
      <c r="BJ308" s="18" t="s">
        <v>81</v>
      </c>
      <c r="BK308" s="241">
        <f>ROUND(I308*H308,2)</f>
        <v>0</v>
      </c>
      <c r="BL308" s="18" t="s">
        <v>247</v>
      </c>
      <c r="BM308" s="240" t="s">
        <v>2548</v>
      </c>
    </row>
    <row r="309" s="2" customFormat="1">
      <c r="A309" s="39"/>
      <c r="B309" s="40"/>
      <c r="C309" s="41"/>
      <c r="D309" s="242" t="s">
        <v>248</v>
      </c>
      <c r="E309" s="41"/>
      <c r="F309" s="243" t="s">
        <v>2547</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248</v>
      </c>
      <c r="AU309" s="18" t="s">
        <v>83</v>
      </c>
    </row>
    <row r="310" s="13" customFormat="1">
      <c r="A310" s="13"/>
      <c r="B310" s="263"/>
      <c r="C310" s="264"/>
      <c r="D310" s="242" t="s">
        <v>1584</v>
      </c>
      <c r="E310" s="265" t="s">
        <v>1</v>
      </c>
      <c r="F310" s="266" t="s">
        <v>2549</v>
      </c>
      <c r="G310" s="264"/>
      <c r="H310" s="267">
        <v>36</v>
      </c>
      <c r="I310" s="268"/>
      <c r="J310" s="264"/>
      <c r="K310" s="264"/>
      <c r="L310" s="269"/>
      <c r="M310" s="270"/>
      <c r="N310" s="271"/>
      <c r="O310" s="271"/>
      <c r="P310" s="271"/>
      <c r="Q310" s="271"/>
      <c r="R310" s="271"/>
      <c r="S310" s="271"/>
      <c r="T310" s="272"/>
      <c r="U310" s="13"/>
      <c r="V310" s="13"/>
      <c r="W310" s="13"/>
      <c r="X310" s="13"/>
      <c r="Y310" s="13"/>
      <c r="Z310" s="13"/>
      <c r="AA310" s="13"/>
      <c r="AB310" s="13"/>
      <c r="AC310" s="13"/>
      <c r="AD310" s="13"/>
      <c r="AE310" s="13"/>
      <c r="AT310" s="273" t="s">
        <v>1584</v>
      </c>
      <c r="AU310" s="273" t="s">
        <v>83</v>
      </c>
      <c r="AV310" s="13" t="s">
        <v>83</v>
      </c>
      <c r="AW310" s="13" t="s">
        <v>30</v>
      </c>
      <c r="AX310" s="13" t="s">
        <v>81</v>
      </c>
      <c r="AY310" s="273" t="s">
        <v>241</v>
      </c>
    </row>
    <row r="311" s="2" customFormat="1" ht="16.5" customHeight="1">
      <c r="A311" s="39"/>
      <c r="B311" s="40"/>
      <c r="C311" s="247" t="s">
        <v>309</v>
      </c>
      <c r="D311" s="247" t="s">
        <v>260</v>
      </c>
      <c r="E311" s="248" t="s">
        <v>2550</v>
      </c>
      <c r="F311" s="249" t="s">
        <v>2551</v>
      </c>
      <c r="G311" s="250" t="s">
        <v>263</v>
      </c>
      <c r="H311" s="251">
        <v>536</v>
      </c>
      <c r="I311" s="252"/>
      <c r="J311" s="253">
        <f>ROUND(I311*H311,2)</f>
        <v>0</v>
      </c>
      <c r="K311" s="254"/>
      <c r="L311" s="255"/>
      <c r="M311" s="256" t="s">
        <v>1</v>
      </c>
      <c r="N311" s="257" t="s">
        <v>38</v>
      </c>
      <c r="O311" s="92"/>
      <c r="P311" s="238">
        <f>O311*H311</f>
        <v>0</v>
      </c>
      <c r="Q311" s="238">
        <v>0.00051999999999999995</v>
      </c>
      <c r="R311" s="238">
        <f>Q311*H311</f>
        <v>0.27871999999999997</v>
      </c>
      <c r="S311" s="238">
        <v>0</v>
      </c>
      <c r="T311" s="239">
        <f>S311*H311</f>
        <v>0</v>
      </c>
      <c r="U311" s="39"/>
      <c r="V311" s="39"/>
      <c r="W311" s="39"/>
      <c r="X311" s="39"/>
      <c r="Y311" s="39"/>
      <c r="Z311" s="39"/>
      <c r="AA311" s="39"/>
      <c r="AB311" s="39"/>
      <c r="AC311" s="39"/>
      <c r="AD311" s="39"/>
      <c r="AE311" s="39"/>
      <c r="AR311" s="240" t="s">
        <v>258</v>
      </c>
      <c r="AT311" s="240" t="s">
        <v>260</v>
      </c>
      <c r="AU311" s="240" t="s">
        <v>83</v>
      </c>
      <c r="AY311" s="18" t="s">
        <v>241</v>
      </c>
      <c r="BE311" s="241">
        <f>IF(N311="základní",J311,0)</f>
        <v>0</v>
      </c>
      <c r="BF311" s="241">
        <f>IF(N311="snížená",J311,0)</f>
        <v>0</v>
      </c>
      <c r="BG311" s="241">
        <f>IF(N311="zákl. přenesená",J311,0)</f>
        <v>0</v>
      </c>
      <c r="BH311" s="241">
        <f>IF(N311="sníž. přenesená",J311,0)</f>
        <v>0</v>
      </c>
      <c r="BI311" s="241">
        <f>IF(N311="nulová",J311,0)</f>
        <v>0</v>
      </c>
      <c r="BJ311" s="18" t="s">
        <v>81</v>
      </c>
      <c r="BK311" s="241">
        <f>ROUND(I311*H311,2)</f>
        <v>0</v>
      </c>
      <c r="BL311" s="18" t="s">
        <v>247</v>
      </c>
      <c r="BM311" s="240" t="s">
        <v>2552</v>
      </c>
    </row>
    <row r="312" s="2" customFormat="1">
      <c r="A312" s="39"/>
      <c r="B312" s="40"/>
      <c r="C312" s="41"/>
      <c r="D312" s="242" t="s">
        <v>248</v>
      </c>
      <c r="E312" s="41"/>
      <c r="F312" s="243" t="s">
        <v>2551</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248</v>
      </c>
      <c r="AU312" s="18" t="s">
        <v>83</v>
      </c>
    </row>
    <row r="313" s="14" customFormat="1">
      <c r="A313" s="14"/>
      <c r="B313" s="274"/>
      <c r="C313" s="275"/>
      <c r="D313" s="242" t="s">
        <v>1584</v>
      </c>
      <c r="E313" s="276" t="s">
        <v>1</v>
      </c>
      <c r="F313" s="277" t="s">
        <v>2528</v>
      </c>
      <c r="G313" s="275"/>
      <c r="H313" s="276" t="s">
        <v>1</v>
      </c>
      <c r="I313" s="278"/>
      <c r="J313" s="275"/>
      <c r="K313" s="275"/>
      <c r="L313" s="279"/>
      <c r="M313" s="280"/>
      <c r="N313" s="281"/>
      <c r="O313" s="281"/>
      <c r="P313" s="281"/>
      <c r="Q313" s="281"/>
      <c r="R313" s="281"/>
      <c r="S313" s="281"/>
      <c r="T313" s="282"/>
      <c r="U313" s="14"/>
      <c r="V313" s="14"/>
      <c r="W313" s="14"/>
      <c r="X313" s="14"/>
      <c r="Y313" s="14"/>
      <c r="Z313" s="14"/>
      <c r="AA313" s="14"/>
      <c r="AB313" s="14"/>
      <c r="AC313" s="14"/>
      <c r="AD313" s="14"/>
      <c r="AE313" s="14"/>
      <c r="AT313" s="283" t="s">
        <v>1584</v>
      </c>
      <c r="AU313" s="283" t="s">
        <v>83</v>
      </c>
      <c r="AV313" s="14" t="s">
        <v>81</v>
      </c>
      <c r="AW313" s="14" t="s">
        <v>30</v>
      </c>
      <c r="AX313" s="14" t="s">
        <v>73</v>
      </c>
      <c r="AY313" s="283" t="s">
        <v>241</v>
      </c>
    </row>
    <row r="314" s="13" customFormat="1">
      <c r="A314" s="13"/>
      <c r="B314" s="263"/>
      <c r="C314" s="264"/>
      <c r="D314" s="242" t="s">
        <v>1584</v>
      </c>
      <c r="E314" s="265" t="s">
        <v>1</v>
      </c>
      <c r="F314" s="266" t="s">
        <v>2553</v>
      </c>
      <c r="G314" s="264"/>
      <c r="H314" s="267">
        <v>504</v>
      </c>
      <c r="I314" s="268"/>
      <c r="J314" s="264"/>
      <c r="K314" s="264"/>
      <c r="L314" s="269"/>
      <c r="M314" s="270"/>
      <c r="N314" s="271"/>
      <c r="O314" s="271"/>
      <c r="P314" s="271"/>
      <c r="Q314" s="271"/>
      <c r="R314" s="271"/>
      <c r="S314" s="271"/>
      <c r="T314" s="272"/>
      <c r="U314" s="13"/>
      <c r="V314" s="13"/>
      <c r="W314" s="13"/>
      <c r="X314" s="13"/>
      <c r="Y314" s="13"/>
      <c r="Z314" s="13"/>
      <c r="AA314" s="13"/>
      <c r="AB314" s="13"/>
      <c r="AC314" s="13"/>
      <c r="AD314" s="13"/>
      <c r="AE314" s="13"/>
      <c r="AT314" s="273" t="s">
        <v>1584</v>
      </c>
      <c r="AU314" s="273" t="s">
        <v>83</v>
      </c>
      <c r="AV314" s="13" t="s">
        <v>83</v>
      </c>
      <c r="AW314" s="13" t="s">
        <v>30</v>
      </c>
      <c r="AX314" s="13" t="s">
        <v>73</v>
      </c>
      <c r="AY314" s="273" t="s">
        <v>241</v>
      </c>
    </row>
    <row r="315" s="14" customFormat="1">
      <c r="A315" s="14"/>
      <c r="B315" s="274"/>
      <c r="C315" s="275"/>
      <c r="D315" s="242" t="s">
        <v>1584</v>
      </c>
      <c r="E315" s="276" t="s">
        <v>1</v>
      </c>
      <c r="F315" s="277" t="s">
        <v>2530</v>
      </c>
      <c r="G315" s="275"/>
      <c r="H315" s="276" t="s">
        <v>1</v>
      </c>
      <c r="I315" s="278"/>
      <c r="J315" s="275"/>
      <c r="K315" s="275"/>
      <c r="L315" s="279"/>
      <c r="M315" s="280"/>
      <c r="N315" s="281"/>
      <c r="O315" s="281"/>
      <c r="P315" s="281"/>
      <c r="Q315" s="281"/>
      <c r="R315" s="281"/>
      <c r="S315" s="281"/>
      <c r="T315" s="282"/>
      <c r="U315" s="14"/>
      <c r="V315" s="14"/>
      <c r="W315" s="14"/>
      <c r="X315" s="14"/>
      <c r="Y315" s="14"/>
      <c r="Z315" s="14"/>
      <c r="AA315" s="14"/>
      <c r="AB315" s="14"/>
      <c r="AC315" s="14"/>
      <c r="AD315" s="14"/>
      <c r="AE315" s="14"/>
      <c r="AT315" s="283" t="s">
        <v>1584</v>
      </c>
      <c r="AU315" s="283" t="s">
        <v>83</v>
      </c>
      <c r="AV315" s="14" t="s">
        <v>81</v>
      </c>
      <c r="AW315" s="14" t="s">
        <v>30</v>
      </c>
      <c r="AX315" s="14" t="s">
        <v>73</v>
      </c>
      <c r="AY315" s="283" t="s">
        <v>241</v>
      </c>
    </row>
    <row r="316" s="13" customFormat="1">
      <c r="A316" s="13"/>
      <c r="B316" s="263"/>
      <c r="C316" s="264"/>
      <c r="D316" s="242" t="s">
        <v>1584</v>
      </c>
      <c r="E316" s="265" t="s">
        <v>1</v>
      </c>
      <c r="F316" s="266" t="s">
        <v>2554</v>
      </c>
      <c r="G316" s="264"/>
      <c r="H316" s="267">
        <v>32</v>
      </c>
      <c r="I316" s="268"/>
      <c r="J316" s="264"/>
      <c r="K316" s="264"/>
      <c r="L316" s="269"/>
      <c r="M316" s="270"/>
      <c r="N316" s="271"/>
      <c r="O316" s="271"/>
      <c r="P316" s="271"/>
      <c r="Q316" s="271"/>
      <c r="R316" s="271"/>
      <c r="S316" s="271"/>
      <c r="T316" s="272"/>
      <c r="U316" s="13"/>
      <c r="V316" s="13"/>
      <c r="W316" s="13"/>
      <c r="X316" s="13"/>
      <c r="Y316" s="13"/>
      <c r="Z316" s="13"/>
      <c r="AA316" s="13"/>
      <c r="AB316" s="13"/>
      <c r="AC316" s="13"/>
      <c r="AD316" s="13"/>
      <c r="AE316" s="13"/>
      <c r="AT316" s="273" t="s">
        <v>1584</v>
      </c>
      <c r="AU316" s="273" t="s">
        <v>83</v>
      </c>
      <c r="AV316" s="13" t="s">
        <v>83</v>
      </c>
      <c r="AW316" s="13" t="s">
        <v>30</v>
      </c>
      <c r="AX316" s="13" t="s">
        <v>73</v>
      </c>
      <c r="AY316" s="273" t="s">
        <v>241</v>
      </c>
    </row>
    <row r="317" s="15" customFormat="1">
      <c r="A317" s="15"/>
      <c r="B317" s="287"/>
      <c r="C317" s="288"/>
      <c r="D317" s="242" t="s">
        <v>1584</v>
      </c>
      <c r="E317" s="289" t="s">
        <v>1</v>
      </c>
      <c r="F317" s="290" t="s">
        <v>2061</v>
      </c>
      <c r="G317" s="288"/>
      <c r="H317" s="291">
        <v>536</v>
      </c>
      <c r="I317" s="292"/>
      <c r="J317" s="288"/>
      <c r="K317" s="288"/>
      <c r="L317" s="293"/>
      <c r="M317" s="294"/>
      <c r="N317" s="295"/>
      <c r="O317" s="295"/>
      <c r="P317" s="295"/>
      <c r="Q317" s="295"/>
      <c r="R317" s="295"/>
      <c r="S317" s="295"/>
      <c r="T317" s="296"/>
      <c r="U317" s="15"/>
      <c r="V317" s="15"/>
      <c r="W317" s="15"/>
      <c r="X317" s="15"/>
      <c r="Y317" s="15"/>
      <c r="Z317" s="15"/>
      <c r="AA317" s="15"/>
      <c r="AB317" s="15"/>
      <c r="AC317" s="15"/>
      <c r="AD317" s="15"/>
      <c r="AE317" s="15"/>
      <c r="AT317" s="297" t="s">
        <v>1584</v>
      </c>
      <c r="AU317" s="297" t="s">
        <v>83</v>
      </c>
      <c r="AV317" s="15" t="s">
        <v>247</v>
      </c>
      <c r="AW317" s="15" t="s">
        <v>30</v>
      </c>
      <c r="AX317" s="15" t="s">
        <v>81</v>
      </c>
      <c r="AY317" s="297" t="s">
        <v>241</v>
      </c>
    </row>
    <row r="318" s="2" customFormat="1" ht="16.5" customHeight="1">
      <c r="A318" s="39"/>
      <c r="B318" s="40"/>
      <c r="C318" s="247" t="s">
        <v>372</v>
      </c>
      <c r="D318" s="247" t="s">
        <v>260</v>
      </c>
      <c r="E318" s="248" t="s">
        <v>2555</v>
      </c>
      <c r="F318" s="249" t="s">
        <v>2556</v>
      </c>
      <c r="G318" s="250" t="s">
        <v>263</v>
      </c>
      <c r="H318" s="251">
        <v>72</v>
      </c>
      <c r="I318" s="252"/>
      <c r="J318" s="253">
        <f>ROUND(I318*H318,2)</f>
        <v>0</v>
      </c>
      <c r="K318" s="254"/>
      <c r="L318" s="255"/>
      <c r="M318" s="256" t="s">
        <v>1</v>
      </c>
      <c r="N318" s="257" t="s">
        <v>38</v>
      </c>
      <c r="O318" s="92"/>
      <c r="P318" s="238">
        <f>O318*H318</f>
        <v>0</v>
      </c>
      <c r="Q318" s="238">
        <v>0.00056999999999999998</v>
      </c>
      <c r="R318" s="238">
        <f>Q318*H318</f>
        <v>0.04104</v>
      </c>
      <c r="S318" s="238">
        <v>0</v>
      </c>
      <c r="T318" s="239">
        <f>S318*H318</f>
        <v>0</v>
      </c>
      <c r="U318" s="39"/>
      <c r="V318" s="39"/>
      <c r="W318" s="39"/>
      <c r="X318" s="39"/>
      <c r="Y318" s="39"/>
      <c r="Z318" s="39"/>
      <c r="AA318" s="39"/>
      <c r="AB318" s="39"/>
      <c r="AC318" s="39"/>
      <c r="AD318" s="39"/>
      <c r="AE318" s="39"/>
      <c r="AR318" s="240" t="s">
        <v>258</v>
      </c>
      <c r="AT318" s="240" t="s">
        <v>260</v>
      </c>
      <c r="AU318" s="240" t="s">
        <v>83</v>
      </c>
      <c r="AY318" s="18" t="s">
        <v>241</v>
      </c>
      <c r="BE318" s="241">
        <f>IF(N318="základní",J318,0)</f>
        <v>0</v>
      </c>
      <c r="BF318" s="241">
        <f>IF(N318="snížená",J318,0)</f>
        <v>0</v>
      </c>
      <c r="BG318" s="241">
        <f>IF(N318="zákl. přenesená",J318,0)</f>
        <v>0</v>
      </c>
      <c r="BH318" s="241">
        <f>IF(N318="sníž. přenesená",J318,0)</f>
        <v>0</v>
      </c>
      <c r="BI318" s="241">
        <f>IF(N318="nulová",J318,0)</f>
        <v>0</v>
      </c>
      <c r="BJ318" s="18" t="s">
        <v>81</v>
      </c>
      <c r="BK318" s="241">
        <f>ROUND(I318*H318,2)</f>
        <v>0</v>
      </c>
      <c r="BL318" s="18" t="s">
        <v>247</v>
      </c>
      <c r="BM318" s="240" t="s">
        <v>2557</v>
      </c>
    </row>
    <row r="319" s="2" customFormat="1">
      <c r="A319" s="39"/>
      <c r="B319" s="40"/>
      <c r="C319" s="41"/>
      <c r="D319" s="242" t="s">
        <v>248</v>
      </c>
      <c r="E319" s="41"/>
      <c r="F319" s="243" t="s">
        <v>2556</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248</v>
      </c>
      <c r="AU319" s="18" t="s">
        <v>83</v>
      </c>
    </row>
    <row r="320" s="14" customFormat="1">
      <c r="A320" s="14"/>
      <c r="B320" s="274"/>
      <c r="C320" s="275"/>
      <c r="D320" s="242" t="s">
        <v>1584</v>
      </c>
      <c r="E320" s="276" t="s">
        <v>1</v>
      </c>
      <c r="F320" s="277" t="s">
        <v>2558</v>
      </c>
      <c r="G320" s="275"/>
      <c r="H320" s="276" t="s">
        <v>1</v>
      </c>
      <c r="I320" s="278"/>
      <c r="J320" s="275"/>
      <c r="K320" s="275"/>
      <c r="L320" s="279"/>
      <c r="M320" s="280"/>
      <c r="N320" s="281"/>
      <c r="O320" s="281"/>
      <c r="P320" s="281"/>
      <c r="Q320" s="281"/>
      <c r="R320" s="281"/>
      <c r="S320" s="281"/>
      <c r="T320" s="282"/>
      <c r="U320" s="14"/>
      <c r="V320" s="14"/>
      <c r="W320" s="14"/>
      <c r="X320" s="14"/>
      <c r="Y320" s="14"/>
      <c r="Z320" s="14"/>
      <c r="AA320" s="14"/>
      <c r="AB320" s="14"/>
      <c r="AC320" s="14"/>
      <c r="AD320" s="14"/>
      <c r="AE320" s="14"/>
      <c r="AT320" s="283" t="s">
        <v>1584</v>
      </c>
      <c r="AU320" s="283" t="s">
        <v>83</v>
      </c>
      <c r="AV320" s="14" t="s">
        <v>81</v>
      </c>
      <c r="AW320" s="14" t="s">
        <v>30</v>
      </c>
      <c r="AX320" s="14" t="s">
        <v>73</v>
      </c>
      <c r="AY320" s="283" t="s">
        <v>241</v>
      </c>
    </row>
    <row r="321" s="13" customFormat="1">
      <c r="A321" s="13"/>
      <c r="B321" s="263"/>
      <c r="C321" s="264"/>
      <c r="D321" s="242" t="s">
        <v>1584</v>
      </c>
      <c r="E321" s="265" t="s">
        <v>1</v>
      </c>
      <c r="F321" s="266" t="s">
        <v>2559</v>
      </c>
      <c r="G321" s="264"/>
      <c r="H321" s="267">
        <v>72</v>
      </c>
      <c r="I321" s="268"/>
      <c r="J321" s="264"/>
      <c r="K321" s="264"/>
      <c r="L321" s="269"/>
      <c r="M321" s="270"/>
      <c r="N321" s="271"/>
      <c r="O321" s="271"/>
      <c r="P321" s="271"/>
      <c r="Q321" s="271"/>
      <c r="R321" s="271"/>
      <c r="S321" s="271"/>
      <c r="T321" s="272"/>
      <c r="U321" s="13"/>
      <c r="V321" s="13"/>
      <c r="W321" s="13"/>
      <c r="X321" s="13"/>
      <c r="Y321" s="13"/>
      <c r="Z321" s="13"/>
      <c r="AA321" s="13"/>
      <c r="AB321" s="13"/>
      <c r="AC321" s="13"/>
      <c r="AD321" s="13"/>
      <c r="AE321" s="13"/>
      <c r="AT321" s="273" t="s">
        <v>1584</v>
      </c>
      <c r="AU321" s="273" t="s">
        <v>83</v>
      </c>
      <c r="AV321" s="13" t="s">
        <v>83</v>
      </c>
      <c r="AW321" s="13" t="s">
        <v>30</v>
      </c>
      <c r="AX321" s="13" t="s">
        <v>81</v>
      </c>
      <c r="AY321" s="273" t="s">
        <v>241</v>
      </c>
    </row>
    <row r="322" s="2" customFormat="1" ht="16.5" customHeight="1">
      <c r="A322" s="39"/>
      <c r="B322" s="40"/>
      <c r="C322" s="247" t="s">
        <v>313</v>
      </c>
      <c r="D322" s="247" t="s">
        <v>260</v>
      </c>
      <c r="E322" s="248" t="s">
        <v>2560</v>
      </c>
      <c r="F322" s="249" t="s">
        <v>2561</v>
      </c>
      <c r="G322" s="250" t="s">
        <v>263</v>
      </c>
      <c r="H322" s="251">
        <v>608</v>
      </c>
      <c r="I322" s="252"/>
      <c r="J322" s="253">
        <f>ROUND(I322*H322,2)</f>
        <v>0</v>
      </c>
      <c r="K322" s="254"/>
      <c r="L322" s="255"/>
      <c r="M322" s="256" t="s">
        <v>1</v>
      </c>
      <c r="N322" s="257" t="s">
        <v>38</v>
      </c>
      <c r="O322" s="92"/>
      <c r="P322" s="238">
        <f>O322*H322</f>
        <v>0</v>
      </c>
      <c r="Q322" s="238">
        <v>9.0000000000000006E-05</v>
      </c>
      <c r="R322" s="238">
        <f>Q322*H322</f>
        <v>0.054720000000000005</v>
      </c>
      <c r="S322" s="238">
        <v>0</v>
      </c>
      <c r="T322" s="239">
        <f>S322*H322</f>
        <v>0</v>
      </c>
      <c r="U322" s="39"/>
      <c r="V322" s="39"/>
      <c r="W322" s="39"/>
      <c r="X322" s="39"/>
      <c r="Y322" s="39"/>
      <c r="Z322" s="39"/>
      <c r="AA322" s="39"/>
      <c r="AB322" s="39"/>
      <c r="AC322" s="39"/>
      <c r="AD322" s="39"/>
      <c r="AE322" s="39"/>
      <c r="AR322" s="240" t="s">
        <v>258</v>
      </c>
      <c r="AT322" s="240" t="s">
        <v>260</v>
      </c>
      <c r="AU322" s="240" t="s">
        <v>83</v>
      </c>
      <c r="AY322" s="18" t="s">
        <v>241</v>
      </c>
      <c r="BE322" s="241">
        <f>IF(N322="základní",J322,0)</f>
        <v>0</v>
      </c>
      <c r="BF322" s="241">
        <f>IF(N322="snížená",J322,0)</f>
        <v>0</v>
      </c>
      <c r="BG322" s="241">
        <f>IF(N322="zákl. přenesená",J322,0)</f>
        <v>0</v>
      </c>
      <c r="BH322" s="241">
        <f>IF(N322="sníž. přenesená",J322,0)</f>
        <v>0</v>
      </c>
      <c r="BI322" s="241">
        <f>IF(N322="nulová",J322,0)</f>
        <v>0</v>
      </c>
      <c r="BJ322" s="18" t="s">
        <v>81</v>
      </c>
      <c r="BK322" s="241">
        <f>ROUND(I322*H322,2)</f>
        <v>0</v>
      </c>
      <c r="BL322" s="18" t="s">
        <v>247</v>
      </c>
      <c r="BM322" s="240" t="s">
        <v>2562</v>
      </c>
    </row>
    <row r="323" s="2" customFormat="1">
      <c r="A323" s="39"/>
      <c r="B323" s="40"/>
      <c r="C323" s="41"/>
      <c r="D323" s="242" t="s">
        <v>248</v>
      </c>
      <c r="E323" s="41"/>
      <c r="F323" s="243" t="s">
        <v>2561</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248</v>
      </c>
      <c r="AU323" s="18" t="s">
        <v>83</v>
      </c>
    </row>
    <row r="324" s="14" customFormat="1">
      <c r="A324" s="14"/>
      <c r="B324" s="274"/>
      <c r="C324" s="275"/>
      <c r="D324" s="242" t="s">
        <v>1584</v>
      </c>
      <c r="E324" s="276" t="s">
        <v>1</v>
      </c>
      <c r="F324" s="277" t="s">
        <v>2558</v>
      </c>
      <c r="G324" s="275"/>
      <c r="H324" s="276" t="s">
        <v>1</v>
      </c>
      <c r="I324" s="278"/>
      <c r="J324" s="275"/>
      <c r="K324" s="275"/>
      <c r="L324" s="279"/>
      <c r="M324" s="280"/>
      <c r="N324" s="281"/>
      <c r="O324" s="281"/>
      <c r="P324" s="281"/>
      <c r="Q324" s="281"/>
      <c r="R324" s="281"/>
      <c r="S324" s="281"/>
      <c r="T324" s="282"/>
      <c r="U324" s="14"/>
      <c r="V324" s="14"/>
      <c r="W324" s="14"/>
      <c r="X324" s="14"/>
      <c r="Y324" s="14"/>
      <c r="Z324" s="14"/>
      <c r="AA324" s="14"/>
      <c r="AB324" s="14"/>
      <c r="AC324" s="14"/>
      <c r="AD324" s="14"/>
      <c r="AE324" s="14"/>
      <c r="AT324" s="283" t="s">
        <v>1584</v>
      </c>
      <c r="AU324" s="283" t="s">
        <v>83</v>
      </c>
      <c r="AV324" s="14" t="s">
        <v>81</v>
      </c>
      <c r="AW324" s="14" t="s">
        <v>30</v>
      </c>
      <c r="AX324" s="14" t="s">
        <v>73</v>
      </c>
      <c r="AY324" s="283" t="s">
        <v>241</v>
      </c>
    </row>
    <row r="325" s="13" customFormat="1">
      <c r="A325" s="13"/>
      <c r="B325" s="263"/>
      <c r="C325" s="264"/>
      <c r="D325" s="242" t="s">
        <v>1584</v>
      </c>
      <c r="E325" s="265" t="s">
        <v>1</v>
      </c>
      <c r="F325" s="266" t="s">
        <v>2563</v>
      </c>
      <c r="G325" s="264"/>
      <c r="H325" s="267">
        <v>576</v>
      </c>
      <c r="I325" s="268"/>
      <c r="J325" s="264"/>
      <c r="K325" s="264"/>
      <c r="L325" s="269"/>
      <c r="M325" s="270"/>
      <c r="N325" s="271"/>
      <c r="O325" s="271"/>
      <c r="P325" s="271"/>
      <c r="Q325" s="271"/>
      <c r="R325" s="271"/>
      <c r="S325" s="271"/>
      <c r="T325" s="272"/>
      <c r="U325" s="13"/>
      <c r="V325" s="13"/>
      <c r="W325" s="13"/>
      <c r="X325" s="13"/>
      <c r="Y325" s="13"/>
      <c r="Z325" s="13"/>
      <c r="AA325" s="13"/>
      <c r="AB325" s="13"/>
      <c r="AC325" s="13"/>
      <c r="AD325" s="13"/>
      <c r="AE325" s="13"/>
      <c r="AT325" s="273" t="s">
        <v>1584</v>
      </c>
      <c r="AU325" s="273" t="s">
        <v>83</v>
      </c>
      <c r="AV325" s="13" t="s">
        <v>83</v>
      </c>
      <c r="AW325" s="13" t="s">
        <v>30</v>
      </c>
      <c r="AX325" s="13" t="s">
        <v>73</v>
      </c>
      <c r="AY325" s="273" t="s">
        <v>241</v>
      </c>
    </row>
    <row r="326" s="14" customFormat="1">
      <c r="A326" s="14"/>
      <c r="B326" s="274"/>
      <c r="C326" s="275"/>
      <c r="D326" s="242" t="s">
        <v>1584</v>
      </c>
      <c r="E326" s="276" t="s">
        <v>1</v>
      </c>
      <c r="F326" s="277" t="s">
        <v>2530</v>
      </c>
      <c r="G326" s="275"/>
      <c r="H326" s="276" t="s">
        <v>1</v>
      </c>
      <c r="I326" s="278"/>
      <c r="J326" s="275"/>
      <c r="K326" s="275"/>
      <c r="L326" s="279"/>
      <c r="M326" s="280"/>
      <c r="N326" s="281"/>
      <c r="O326" s="281"/>
      <c r="P326" s="281"/>
      <c r="Q326" s="281"/>
      <c r="R326" s="281"/>
      <c r="S326" s="281"/>
      <c r="T326" s="282"/>
      <c r="U326" s="14"/>
      <c r="V326" s="14"/>
      <c r="W326" s="14"/>
      <c r="X326" s="14"/>
      <c r="Y326" s="14"/>
      <c r="Z326" s="14"/>
      <c r="AA326" s="14"/>
      <c r="AB326" s="14"/>
      <c r="AC326" s="14"/>
      <c r="AD326" s="14"/>
      <c r="AE326" s="14"/>
      <c r="AT326" s="283" t="s">
        <v>1584</v>
      </c>
      <c r="AU326" s="283" t="s">
        <v>83</v>
      </c>
      <c r="AV326" s="14" t="s">
        <v>81</v>
      </c>
      <c r="AW326" s="14" t="s">
        <v>30</v>
      </c>
      <c r="AX326" s="14" t="s">
        <v>73</v>
      </c>
      <c r="AY326" s="283" t="s">
        <v>241</v>
      </c>
    </row>
    <row r="327" s="13" customFormat="1">
      <c r="A327" s="13"/>
      <c r="B327" s="263"/>
      <c r="C327" s="264"/>
      <c r="D327" s="242" t="s">
        <v>1584</v>
      </c>
      <c r="E327" s="265" t="s">
        <v>1</v>
      </c>
      <c r="F327" s="266" t="s">
        <v>2554</v>
      </c>
      <c r="G327" s="264"/>
      <c r="H327" s="267">
        <v>32</v>
      </c>
      <c r="I327" s="268"/>
      <c r="J327" s="264"/>
      <c r="K327" s="264"/>
      <c r="L327" s="269"/>
      <c r="M327" s="270"/>
      <c r="N327" s="271"/>
      <c r="O327" s="271"/>
      <c r="P327" s="271"/>
      <c r="Q327" s="271"/>
      <c r="R327" s="271"/>
      <c r="S327" s="271"/>
      <c r="T327" s="272"/>
      <c r="U327" s="13"/>
      <c r="V327" s="13"/>
      <c r="W327" s="13"/>
      <c r="X327" s="13"/>
      <c r="Y327" s="13"/>
      <c r="Z327" s="13"/>
      <c r="AA327" s="13"/>
      <c r="AB327" s="13"/>
      <c r="AC327" s="13"/>
      <c r="AD327" s="13"/>
      <c r="AE327" s="13"/>
      <c r="AT327" s="273" t="s">
        <v>1584</v>
      </c>
      <c r="AU327" s="273" t="s">
        <v>83</v>
      </c>
      <c r="AV327" s="13" t="s">
        <v>83</v>
      </c>
      <c r="AW327" s="13" t="s">
        <v>30</v>
      </c>
      <c r="AX327" s="13" t="s">
        <v>73</v>
      </c>
      <c r="AY327" s="273" t="s">
        <v>241</v>
      </c>
    </row>
    <row r="328" s="15" customFormat="1">
      <c r="A328" s="15"/>
      <c r="B328" s="287"/>
      <c r="C328" s="288"/>
      <c r="D328" s="242" t="s">
        <v>1584</v>
      </c>
      <c r="E328" s="289" t="s">
        <v>1</v>
      </c>
      <c r="F328" s="290" t="s">
        <v>2061</v>
      </c>
      <c r="G328" s="288"/>
      <c r="H328" s="291">
        <v>608</v>
      </c>
      <c r="I328" s="292"/>
      <c r="J328" s="288"/>
      <c r="K328" s="288"/>
      <c r="L328" s="293"/>
      <c r="M328" s="294"/>
      <c r="N328" s="295"/>
      <c r="O328" s="295"/>
      <c r="P328" s="295"/>
      <c r="Q328" s="295"/>
      <c r="R328" s="295"/>
      <c r="S328" s="295"/>
      <c r="T328" s="296"/>
      <c r="U328" s="15"/>
      <c r="V328" s="15"/>
      <c r="W328" s="15"/>
      <c r="X328" s="15"/>
      <c r="Y328" s="15"/>
      <c r="Z328" s="15"/>
      <c r="AA328" s="15"/>
      <c r="AB328" s="15"/>
      <c r="AC328" s="15"/>
      <c r="AD328" s="15"/>
      <c r="AE328" s="15"/>
      <c r="AT328" s="297" t="s">
        <v>1584</v>
      </c>
      <c r="AU328" s="297" t="s">
        <v>83</v>
      </c>
      <c r="AV328" s="15" t="s">
        <v>247</v>
      </c>
      <c r="AW328" s="15" t="s">
        <v>30</v>
      </c>
      <c r="AX328" s="15" t="s">
        <v>81</v>
      </c>
      <c r="AY328" s="297" t="s">
        <v>241</v>
      </c>
    </row>
    <row r="329" s="2" customFormat="1" ht="24.15" customHeight="1">
      <c r="A329" s="39"/>
      <c r="B329" s="40"/>
      <c r="C329" s="247" t="s">
        <v>379</v>
      </c>
      <c r="D329" s="247" t="s">
        <v>260</v>
      </c>
      <c r="E329" s="248" t="s">
        <v>2564</v>
      </c>
      <c r="F329" s="249" t="s">
        <v>2565</v>
      </c>
      <c r="G329" s="250" t="s">
        <v>263</v>
      </c>
      <c r="H329" s="251">
        <v>30</v>
      </c>
      <c r="I329" s="252"/>
      <c r="J329" s="253">
        <f>ROUND(I329*H329,2)</f>
        <v>0</v>
      </c>
      <c r="K329" s="254"/>
      <c r="L329" s="255"/>
      <c r="M329" s="256" t="s">
        <v>1</v>
      </c>
      <c r="N329" s="257" t="s">
        <v>38</v>
      </c>
      <c r="O329" s="92"/>
      <c r="P329" s="238">
        <f>O329*H329</f>
        <v>0</v>
      </c>
      <c r="Q329" s="238">
        <v>0.00025999999999999998</v>
      </c>
      <c r="R329" s="238">
        <f>Q329*H329</f>
        <v>0.0077999999999999996</v>
      </c>
      <c r="S329" s="238">
        <v>0</v>
      </c>
      <c r="T329" s="239">
        <f>S329*H329</f>
        <v>0</v>
      </c>
      <c r="U329" s="39"/>
      <c r="V329" s="39"/>
      <c r="W329" s="39"/>
      <c r="X329" s="39"/>
      <c r="Y329" s="39"/>
      <c r="Z329" s="39"/>
      <c r="AA329" s="39"/>
      <c r="AB329" s="39"/>
      <c r="AC329" s="39"/>
      <c r="AD329" s="39"/>
      <c r="AE329" s="39"/>
      <c r="AR329" s="240" t="s">
        <v>258</v>
      </c>
      <c r="AT329" s="240" t="s">
        <v>260</v>
      </c>
      <c r="AU329" s="240" t="s">
        <v>83</v>
      </c>
      <c r="AY329" s="18" t="s">
        <v>241</v>
      </c>
      <c r="BE329" s="241">
        <f>IF(N329="základní",J329,0)</f>
        <v>0</v>
      </c>
      <c r="BF329" s="241">
        <f>IF(N329="snížená",J329,0)</f>
        <v>0</v>
      </c>
      <c r="BG329" s="241">
        <f>IF(N329="zákl. přenesená",J329,0)</f>
        <v>0</v>
      </c>
      <c r="BH329" s="241">
        <f>IF(N329="sníž. přenesená",J329,0)</f>
        <v>0</v>
      </c>
      <c r="BI329" s="241">
        <f>IF(N329="nulová",J329,0)</f>
        <v>0</v>
      </c>
      <c r="BJ329" s="18" t="s">
        <v>81</v>
      </c>
      <c r="BK329" s="241">
        <f>ROUND(I329*H329,2)</f>
        <v>0</v>
      </c>
      <c r="BL329" s="18" t="s">
        <v>247</v>
      </c>
      <c r="BM329" s="240" t="s">
        <v>2566</v>
      </c>
    </row>
    <row r="330" s="2" customFormat="1">
      <c r="A330" s="39"/>
      <c r="B330" s="40"/>
      <c r="C330" s="41"/>
      <c r="D330" s="242" t="s">
        <v>248</v>
      </c>
      <c r="E330" s="41"/>
      <c r="F330" s="243" t="s">
        <v>2565</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248</v>
      </c>
      <c r="AU330" s="18" t="s">
        <v>83</v>
      </c>
    </row>
    <row r="331" s="13" customFormat="1">
      <c r="A331" s="13"/>
      <c r="B331" s="263"/>
      <c r="C331" s="264"/>
      <c r="D331" s="242" t="s">
        <v>1584</v>
      </c>
      <c r="E331" s="265" t="s">
        <v>1</v>
      </c>
      <c r="F331" s="266" t="s">
        <v>2456</v>
      </c>
      <c r="G331" s="264"/>
      <c r="H331" s="267">
        <v>30</v>
      </c>
      <c r="I331" s="268"/>
      <c r="J331" s="264"/>
      <c r="K331" s="264"/>
      <c r="L331" s="269"/>
      <c r="M331" s="270"/>
      <c r="N331" s="271"/>
      <c r="O331" s="271"/>
      <c r="P331" s="271"/>
      <c r="Q331" s="271"/>
      <c r="R331" s="271"/>
      <c r="S331" s="271"/>
      <c r="T331" s="272"/>
      <c r="U331" s="13"/>
      <c r="V331" s="13"/>
      <c r="W331" s="13"/>
      <c r="X331" s="13"/>
      <c r="Y331" s="13"/>
      <c r="Z331" s="13"/>
      <c r="AA331" s="13"/>
      <c r="AB331" s="13"/>
      <c r="AC331" s="13"/>
      <c r="AD331" s="13"/>
      <c r="AE331" s="13"/>
      <c r="AT331" s="273" t="s">
        <v>1584</v>
      </c>
      <c r="AU331" s="273" t="s">
        <v>83</v>
      </c>
      <c r="AV331" s="13" t="s">
        <v>83</v>
      </c>
      <c r="AW331" s="13" t="s">
        <v>30</v>
      </c>
      <c r="AX331" s="13" t="s">
        <v>81</v>
      </c>
      <c r="AY331" s="273" t="s">
        <v>241</v>
      </c>
    </row>
    <row r="332" s="2" customFormat="1" ht="21.75" customHeight="1">
      <c r="A332" s="39"/>
      <c r="B332" s="40"/>
      <c r="C332" s="247" t="s">
        <v>316</v>
      </c>
      <c r="D332" s="247" t="s">
        <v>260</v>
      </c>
      <c r="E332" s="248" t="s">
        <v>2567</v>
      </c>
      <c r="F332" s="249" t="s">
        <v>2568</v>
      </c>
      <c r="G332" s="250" t="s">
        <v>246</v>
      </c>
      <c r="H332" s="251">
        <v>7.0049999999999999</v>
      </c>
      <c r="I332" s="252"/>
      <c r="J332" s="253">
        <f>ROUND(I332*H332,2)</f>
        <v>0</v>
      </c>
      <c r="K332" s="254"/>
      <c r="L332" s="255"/>
      <c r="M332" s="256" t="s">
        <v>1</v>
      </c>
      <c r="N332" s="257" t="s">
        <v>38</v>
      </c>
      <c r="O332" s="92"/>
      <c r="P332" s="238">
        <f>O332*H332</f>
        <v>0</v>
      </c>
      <c r="Q332" s="238">
        <v>0.95499999999999996</v>
      </c>
      <c r="R332" s="238">
        <f>Q332*H332</f>
        <v>6.689775</v>
      </c>
      <c r="S332" s="238">
        <v>0</v>
      </c>
      <c r="T332" s="239">
        <f>S332*H332</f>
        <v>0</v>
      </c>
      <c r="U332" s="39"/>
      <c r="V332" s="39"/>
      <c r="W332" s="39"/>
      <c r="X332" s="39"/>
      <c r="Y332" s="39"/>
      <c r="Z332" s="39"/>
      <c r="AA332" s="39"/>
      <c r="AB332" s="39"/>
      <c r="AC332" s="39"/>
      <c r="AD332" s="39"/>
      <c r="AE332" s="39"/>
      <c r="AR332" s="240" t="s">
        <v>258</v>
      </c>
      <c r="AT332" s="240" t="s">
        <v>260</v>
      </c>
      <c r="AU332" s="240" t="s">
        <v>83</v>
      </c>
      <c r="AY332" s="18" t="s">
        <v>241</v>
      </c>
      <c r="BE332" s="241">
        <f>IF(N332="základní",J332,0)</f>
        <v>0</v>
      </c>
      <c r="BF332" s="241">
        <f>IF(N332="snížená",J332,0)</f>
        <v>0</v>
      </c>
      <c r="BG332" s="241">
        <f>IF(N332="zákl. přenesená",J332,0)</f>
        <v>0</v>
      </c>
      <c r="BH332" s="241">
        <f>IF(N332="sníž. přenesená",J332,0)</f>
        <v>0</v>
      </c>
      <c r="BI332" s="241">
        <f>IF(N332="nulová",J332,0)</f>
        <v>0</v>
      </c>
      <c r="BJ332" s="18" t="s">
        <v>81</v>
      </c>
      <c r="BK332" s="241">
        <f>ROUND(I332*H332,2)</f>
        <v>0</v>
      </c>
      <c r="BL332" s="18" t="s">
        <v>247</v>
      </c>
      <c r="BM332" s="240" t="s">
        <v>2569</v>
      </c>
    </row>
    <row r="333" s="2" customFormat="1">
      <c r="A333" s="39"/>
      <c r="B333" s="40"/>
      <c r="C333" s="41"/>
      <c r="D333" s="242" t="s">
        <v>248</v>
      </c>
      <c r="E333" s="41"/>
      <c r="F333" s="243" t="s">
        <v>2568</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248</v>
      </c>
      <c r="AU333" s="18" t="s">
        <v>83</v>
      </c>
    </row>
    <row r="334" s="14" customFormat="1">
      <c r="A334" s="14"/>
      <c r="B334" s="274"/>
      <c r="C334" s="275"/>
      <c r="D334" s="242" t="s">
        <v>1584</v>
      </c>
      <c r="E334" s="276" t="s">
        <v>1</v>
      </c>
      <c r="F334" s="277" t="s">
        <v>2570</v>
      </c>
      <c r="G334" s="275"/>
      <c r="H334" s="276" t="s">
        <v>1</v>
      </c>
      <c r="I334" s="278"/>
      <c r="J334" s="275"/>
      <c r="K334" s="275"/>
      <c r="L334" s="279"/>
      <c r="M334" s="280"/>
      <c r="N334" s="281"/>
      <c r="O334" s="281"/>
      <c r="P334" s="281"/>
      <c r="Q334" s="281"/>
      <c r="R334" s="281"/>
      <c r="S334" s="281"/>
      <c r="T334" s="282"/>
      <c r="U334" s="14"/>
      <c r="V334" s="14"/>
      <c r="W334" s="14"/>
      <c r="X334" s="14"/>
      <c r="Y334" s="14"/>
      <c r="Z334" s="14"/>
      <c r="AA334" s="14"/>
      <c r="AB334" s="14"/>
      <c r="AC334" s="14"/>
      <c r="AD334" s="14"/>
      <c r="AE334" s="14"/>
      <c r="AT334" s="283" t="s">
        <v>1584</v>
      </c>
      <c r="AU334" s="283" t="s">
        <v>83</v>
      </c>
      <c r="AV334" s="14" t="s">
        <v>81</v>
      </c>
      <c r="AW334" s="14" t="s">
        <v>30</v>
      </c>
      <c r="AX334" s="14" t="s">
        <v>73</v>
      </c>
      <c r="AY334" s="283" t="s">
        <v>241</v>
      </c>
    </row>
    <row r="335" s="13" customFormat="1">
      <c r="A335" s="13"/>
      <c r="B335" s="263"/>
      <c r="C335" s="264"/>
      <c r="D335" s="242" t="s">
        <v>1584</v>
      </c>
      <c r="E335" s="265" t="s">
        <v>1</v>
      </c>
      <c r="F335" s="266" t="s">
        <v>2571</v>
      </c>
      <c r="G335" s="264"/>
      <c r="H335" s="267">
        <v>6.5990000000000002</v>
      </c>
      <c r="I335" s="268"/>
      <c r="J335" s="264"/>
      <c r="K335" s="264"/>
      <c r="L335" s="269"/>
      <c r="M335" s="270"/>
      <c r="N335" s="271"/>
      <c r="O335" s="271"/>
      <c r="P335" s="271"/>
      <c r="Q335" s="271"/>
      <c r="R335" s="271"/>
      <c r="S335" s="271"/>
      <c r="T335" s="272"/>
      <c r="U335" s="13"/>
      <c r="V335" s="13"/>
      <c r="W335" s="13"/>
      <c r="X335" s="13"/>
      <c r="Y335" s="13"/>
      <c r="Z335" s="13"/>
      <c r="AA335" s="13"/>
      <c r="AB335" s="13"/>
      <c r="AC335" s="13"/>
      <c r="AD335" s="13"/>
      <c r="AE335" s="13"/>
      <c r="AT335" s="273" t="s">
        <v>1584</v>
      </c>
      <c r="AU335" s="273" t="s">
        <v>83</v>
      </c>
      <c r="AV335" s="13" t="s">
        <v>83</v>
      </c>
      <c r="AW335" s="13" t="s">
        <v>30</v>
      </c>
      <c r="AX335" s="13" t="s">
        <v>73</v>
      </c>
      <c r="AY335" s="273" t="s">
        <v>241</v>
      </c>
    </row>
    <row r="336" s="13" customFormat="1">
      <c r="A336" s="13"/>
      <c r="B336" s="263"/>
      <c r="C336" s="264"/>
      <c r="D336" s="242" t="s">
        <v>1584</v>
      </c>
      <c r="E336" s="265" t="s">
        <v>1</v>
      </c>
      <c r="F336" s="266" t="s">
        <v>2572</v>
      </c>
      <c r="G336" s="264"/>
      <c r="H336" s="267">
        <v>0.40600000000000003</v>
      </c>
      <c r="I336" s="268"/>
      <c r="J336" s="264"/>
      <c r="K336" s="264"/>
      <c r="L336" s="269"/>
      <c r="M336" s="270"/>
      <c r="N336" s="271"/>
      <c r="O336" s="271"/>
      <c r="P336" s="271"/>
      <c r="Q336" s="271"/>
      <c r="R336" s="271"/>
      <c r="S336" s="271"/>
      <c r="T336" s="272"/>
      <c r="U336" s="13"/>
      <c r="V336" s="13"/>
      <c r="W336" s="13"/>
      <c r="X336" s="13"/>
      <c r="Y336" s="13"/>
      <c r="Z336" s="13"/>
      <c r="AA336" s="13"/>
      <c r="AB336" s="13"/>
      <c r="AC336" s="13"/>
      <c r="AD336" s="13"/>
      <c r="AE336" s="13"/>
      <c r="AT336" s="273" t="s">
        <v>1584</v>
      </c>
      <c r="AU336" s="273" t="s">
        <v>83</v>
      </c>
      <c r="AV336" s="13" t="s">
        <v>83</v>
      </c>
      <c r="AW336" s="13" t="s">
        <v>30</v>
      </c>
      <c r="AX336" s="13" t="s">
        <v>73</v>
      </c>
      <c r="AY336" s="273" t="s">
        <v>241</v>
      </c>
    </row>
    <row r="337" s="15" customFormat="1">
      <c r="A337" s="15"/>
      <c r="B337" s="287"/>
      <c r="C337" s="288"/>
      <c r="D337" s="242" t="s">
        <v>1584</v>
      </c>
      <c r="E337" s="289" t="s">
        <v>1</v>
      </c>
      <c r="F337" s="290" t="s">
        <v>2061</v>
      </c>
      <c r="G337" s="288"/>
      <c r="H337" s="291">
        <v>7.0049999999999999</v>
      </c>
      <c r="I337" s="292"/>
      <c r="J337" s="288"/>
      <c r="K337" s="288"/>
      <c r="L337" s="293"/>
      <c r="M337" s="294"/>
      <c r="N337" s="295"/>
      <c r="O337" s="295"/>
      <c r="P337" s="295"/>
      <c r="Q337" s="295"/>
      <c r="R337" s="295"/>
      <c r="S337" s="295"/>
      <c r="T337" s="296"/>
      <c r="U337" s="15"/>
      <c r="V337" s="15"/>
      <c r="W337" s="15"/>
      <c r="X337" s="15"/>
      <c r="Y337" s="15"/>
      <c r="Z337" s="15"/>
      <c r="AA337" s="15"/>
      <c r="AB337" s="15"/>
      <c r="AC337" s="15"/>
      <c r="AD337" s="15"/>
      <c r="AE337" s="15"/>
      <c r="AT337" s="297" t="s">
        <v>1584</v>
      </c>
      <c r="AU337" s="297" t="s">
        <v>83</v>
      </c>
      <c r="AV337" s="15" t="s">
        <v>247</v>
      </c>
      <c r="AW337" s="15" t="s">
        <v>30</v>
      </c>
      <c r="AX337" s="15" t="s">
        <v>81</v>
      </c>
      <c r="AY337" s="297" t="s">
        <v>241</v>
      </c>
    </row>
    <row r="338" s="2" customFormat="1" ht="21.75" customHeight="1">
      <c r="A338" s="39"/>
      <c r="B338" s="40"/>
      <c r="C338" s="247" t="s">
        <v>386</v>
      </c>
      <c r="D338" s="247" t="s">
        <v>260</v>
      </c>
      <c r="E338" s="248" t="s">
        <v>2501</v>
      </c>
      <c r="F338" s="249" t="s">
        <v>2502</v>
      </c>
      <c r="G338" s="250" t="s">
        <v>263</v>
      </c>
      <c r="H338" s="251">
        <v>152</v>
      </c>
      <c r="I338" s="252"/>
      <c r="J338" s="253">
        <f>ROUND(I338*H338,2)</f>
        <v>0</v>
      </c>
      <c r="K338" s="254"/>
      <c r="L338" s="255"/>
      <c r="M338" s="256" t="s">
        <v>1</v>
      </c>
      <c r="N338" s="257" t="s">
        <v>38</v>
      </c>
      <c r="O338" s="92"/>
      <c r="P338" s="238">
        <f>O338*H338</f>
        <v>0</v>
      </c>
      <c r="Q338" s="238">
        <v>0.00018000000000000001</v>
      </c>
      <c r="R338" s="238">
        <f>Q338*H338</f>
        <v>0.027360000000000002</v>
      </c>
      <c r="S338" s="238">
        <v>0</v>
      </c>
      <c r="T338" s="239">
        <f>S338*H338</f>
        <v>0</v>
      </c>
      <c r="U338" s="39"/>
      <c r="V338" s="39"/>
      <c r="W338" s="39"/>
      <c r="X338" s="39"/>
      <c r="Y338" s="39"/>
      <c r="Z338" s="39"/>
      <c r="AA338" s="39"/>
      <c r="AB338" s="39"/>
      <c r="AC338" s="39"/>
      <c r="AD338" s="39"/>
      <c r="AE338" s="39"/>
      <c r="AR338" s="240" t="s">
        <v>258</v>
      </c>
      <c r="AT338" s="240" t="s">
        <v>260</v>
      </c>
      <c r="AU338" s="240" t="s">
        <v>83</v>
      </c>
      <c r="AY338" s="18" t="s">
        <v>241</v>
      </c>
      <c r="BE338" s="241">
        <f>IF(N338="základní",J338,0)</f>
        <v>0</v>
      </c>
      <c r="BF338" s="241">
        <f>IF(N338="snížená",J338,0)</f>
        <v>0</v>
      </c>
      <c r="BG338" s="241">
        <f>IF(N338="zákl. přenesená",J338,0)</f>
        <v>0</v>
      </c>
      <c r="BH338" s="241">
        <f>IF(N338="sníž. přenesená",J338,0)</f>
        <v>0</v>
      </c>
      <c r="BI338" s="241">
        <f>IF(N338="nulová",J338,0)</f>
        <v>0</v>
      </c>
      <c r="BJ338" s="18" t="s">
        <v>81</v>
      </c>
      <c r="BK338" s="241">
        <f>ROUND(I338*H338,2)</f>
        <v>0</v>
      </c>
      <c r="BL338" s="18" t="s">
        <v>247</v>
      </c>
      <c r="BM338" s="240" t="s">
        <v>2573</v>
      </c>
    </row>
    <row r="339" s="2" customFormat="1">
      <c r="A339" s="39"/>
      <c r="B339" s="40"/>
      <c r="C339" s="41"/>
      <c r="D339" s="242" t="s">
        <v>248</v>
      </c>
      <c r="E339" s="41"/>
      <c r="F339" s="243" t="s">
        <v>2502</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248</v>
      </c>
      <c r="AU339" s="18" t="s">
        <v>83</v>
      </c>
    </row>
    <row r="340" s="14" customFormat="1">
      <c r="A340" s="14"/>
      <c r="B340" s="274"/>
      <c r="C340" s="275"/>
      <c r="D340" s="242" t="s">
        <v>1584</v>
      </c>
      <c r="E340" s="276" t="s">
        <v>1</v>
      </c>
      <c r="F340" s="277" t="s">
        <v>2539</v>
      </c>
      <c r="G340" s="275"/>
      <c r="H340" s="276" t="s">
        <v>1</v>
      </c>
      <c r="I340" s="278"/>
      <c r="J340" s="275"/>
      <c r="K340" s="275"/>
      <c r="L340" s="279"/>
      <c r="M340" s="280"/>
      <c r="N340" s="281"/>
      <c r="O340" s="281"/>
      <c r="P340" s="281"/>
      <c r="Q340" s="281"/>
      <c r="R340" s="281"/>
      <c r="S340" s="281"/>
      <c r="T340" s="282"/>
      <c r="U340" s="14"/>
      <c r="V340" s="14"/>
      <c r="W340" s="14"/>
      <c r="X340" s="14"/>
      <c r="Y340" s="14"/>
      <c r="Z340" s="14"/>
      <c r="AA340" s="14"/>
      <c r="AB340" s="14"/>
      <c r="AC340" s="14"/>
      <c r="AD340" s="14"/>
      <c r="AE340" s="14"/>
      <c r="AT340" s="283" t="s">
        <v>1584</v>
      </c>
      <c r="AU340" s="283" t="s">
        <v>83</v>
      </c>
      <c r="AV340" s="14" t="s">
        <v>81</v>
      </c>
      <c r="AW340" s="14" t="s">
        <v>30</v>
      </c>
      <c r="AX340" s="14" t="s">
        <v>73</v>
      </c>
      <c r="AY340" s="283" t="s">
        <v>241</v>
      </c>
    </row>
    <row r="341" s="13" customFormat="1">
      <c r="A341" s="13"/>
      <c r="B341" s="263"/>
      <c r="C341" s="264"/>
      <c r="D341" s="242" t="s">
        <v>1584</v>
      </c>
      <c r="E341" s="265" t="s">
        <v>1</v>
      </c>
      <c r="F341" s="266" t="s">
        <v>2540</v>
      </c>
      <c r="G341" s="264"/>
      <c r="H341" s="267">
        <v>144</v>
      </c>
      <c r="I341" s="268"/>
      <c r="J341" s="264"/>
      <c r="K341" s="264"/>
      <c r="L341" s="269"/>
      <c r="M341" s="270"/>
      <c r="N341" s="271"/>
      <c r="O341" s="271"/>
      <c r="P341" s="271"/>
      <c r="Q341" s="271"/>
      <c r="R341" s="271"/>
      <c r="S341" s="271"/>
      <c r="T341" s="272"/>
      <c r="U341" s="13"/>
      <c r="V341" s="13"/>
      <c r="W341" s="13"/>
      <c r="X341" s="13"/>
      <c r="Y341" s="13"/>
      <c r="Z341" s="13"/>
      <c r="AA341" s="13"/>
      <c r="AB341" s="13"/>
      <c r="AC341" s="13"/>
      <c r="AD341" s="13"/>
      <c r="AE341" s="13"/>
      <c r="AT341" s="273" t="s">
        <v>1584</v>
      </c>
      <c r="AU341" s="273" t="s">
        <v>83</v>
      </c>
      <c r="AV341" s="13" t="s">
        <v>83</v>
      </c>
      <c r="AW341" s="13" t="s">
        <v>30</v>
      </c>
      <c r="AX341" s="13" t="s">
        <v>73</v>
      </c>
      <c r="AY341" s="273" t="s">
        <v>241</v>
      </c>
    </row>
    <row r="342" s="14" customFormat="1">
      <c r="A342" s="14"/>
      <c r="B342" s="274"/>
      <c r="C342" s="275"/>
      <c r="D342" s="242" t="s">
        <v>1584</v>
      </c>
      <c r="E342" s="276" t="s">
        <v>1</v>
      </c>
      <c r="F342" s="277" t="s">
        <v>2530</v>
      </c>
      <c r="G342" s="275"/>
      <c r="H342" s="276" t="s">
        <v>1</v>
      </c>
      <c r="I342" s="278"/>
      <c r="J342" s="275"/>
      <c r="K342" s="275"/>
      <c r="L342" s="279"/>
      <c r="M342" s="280"/>
      <c r="N342" s="281"/>
      <c r="O342" s="281"/>
      <c r="P342" s="281"/>
      <c r="Q342" s="281"/>
      <c r="R342" s="281"/>
      <c r="S342" s="281"/>
      <c r="T342" s="282"/>
      <c r="U342" s="14"/>
      <c r="V342" s="14"/>
      <c r="W342" s="14"/>
      <c r="X342" s="14"/>
      <c r="Y342" s="14"/>
      <c r="Z342" s="14"/>
      <c r="AA342" s="14"/>
      <c r="AB342" s="14"/>
      <c r="AC342" s="14"/>
      <c r="AD342" s="14"/>
      <c r="AE342" s="14"/>
      <c r="AT342" s="283" t="s">
        <v>1584</v>
      </c>
      <c r="AU342" s="283" t="s">
        <v>83</v>
      </c>
      <c r="AV342" s="14" t="s">
        <v>81</v>
      </c>
      <c r="AW342" s="14" t="s">
        <v>30</v>
      </c>
      <c r="AX342" s="14" t="s">
        <v>73</v>
      </c>
      <c r="AY342" s="283" t="s">
        <v>241</v>
      </c>
    </row>
    <row r="343" s="13" customFormat="1">
      <c r="A343" s="13"/>
      <c r="B343" s="263"/>
      <c r="C343" s="264"/>
      <c r="D343" s="242" t="s">
        <v>1584</v>
      </c>
      <c r="E343" s="265" t="s">
        <v>1</v>
      </c>
      <c r="F343" s="266" t="s">
        <v>2535</v>
      </c>
      <c r="G343" s="264"/>
      <c r="H343" s="267">
        <v>8</v>
      </c>
      <c r="I343" s="268"/>
      <c r="J343" s="264"/>
      <c r="K343" s="264"/>
      <c r="L343" s="269"/>
      <c r="M343" s="270"/>
      <c r="N343" s="271"/>
      <c r="O343" s="271"/>
      <c r="P343" s="271"/>
      <c r="Q343" s="271"/>
      <c r="R343" s="271"/>
      <c r="S343" s="271"/>
      <c r="T343" s="272"/>
      <c r="U343" s="13"/>
      <c r="V343" s="13"/>
      <c r="W343" s="13"/>
      <c r="X343" s="13"/>
      <c r="Y343" s="13"/>
      <c r="Z343" s="13"/>
      <c r="AA343" s="13"/>
      <c r="AB343" s="13"/>
      <c r="AC343" s="13"/>
      <c r="AD343" s="13"/>
      <c r="AE343" s="13"/>
      <c r="AT343" s="273" t="s">
        <v>1584</v>
      </c>
      <c r="AU343" s="273" t="s">
        <v>83</v>
      </c>
      <c r="AV343" s="13" t="s">
        <v>83</v>
      </c>
      <c r="AW343" s="13" t="s">
        <v>30</v>
      </c>
      <c r="AX343" s="13" t="s">
        <v>73</v>
      </c>
      <c r="AY343" s="273" t="s">
        <v>241</v>
      </c>
    </row>
    <row r="344" s="15" customFormat="1">
      <c r="A344" s="15"/>
      <c r="B344" s="287"/>
      <c r="C344" s="288"/>
      <c r="D344" s="242" t="s">
        <v>1584</v>
      </c>
      <c r="E344" s="289" t="s">
        <v>1</v>
      </c>
      <c r="F344" s="290" t="s">
        <v>2061</v>
      </c>
      <c r="G344" s="288"/>
      <c r="H344" s="291">
        <v>152</v>
      </c>
      <c r="I344" s="292"/>
      <c r="J344" s="288"/>
      <c r="K344" s="288"/>
      <c r="L344" s="293"/>
      <c r="M344" s="294"/>
      <c r="N344" s="295"/>
      <c r="O344" s="295"/>
      <c r="P344" s="295"/>
      <c r="Q344" s="295"/>
      <c r="R344" s="295"/>
      <c r="S344" s="295"/>
      <c r="T344" s="296"/>
      <c r="U344" s="15"/>
      <c r="V344" s="15"/>
      <c r="W344" s="15"/>
      <c r="X344" s="15"/>
      <c r="Y344" s="15"/>
      <c r="Z344" s="15"/>
      <c r="AA344" s="15"/>
      <c r="AB344" s="15"/>
      <c r="AC344" s="15"/>
      <c r="AD344" s="15"/>
      <c r="AE344" s="15"/>
      <c r="AT344" s="297" t="s">
        <v>1584</v>
      </c>
      <c r="AU344" s="297" t="s">
        <v>83</v>
      </c>
      <c r="AV344" s="15" t="s">
        <v>247</v>
      </c>
      <c r="AW344" s="15" t="s">
        <v>30</v>
      </c>
      <c r="AX344" s="15" t="s">
        <v>81</v>
      </c>
      <c r="AY344" s="297" t="s">
        <v>241</v>
      </c>
    </row>
    <row r="345" s="2" customFormat="1" ht="24.15" customHeight="1">
      <c r="A345" s="39"/>
      <c r="B345" s="40"/>
      <c r="C345" s="228" t="s">
        <v>319</v>
      </c>
      <c r="D345" s="228" t="s">
        <v>243</v>
      </c>
      <c r="E345" s="229" t="s">
        <v>2076</v>
      </c>
      <c r="F345" s="230" t="s">
        <v>2077</v>
      </c>
      <c r="G345" s="231" t="s">
        <v>609</v>
      </c>
      <c r="H345" s="232">
        <v>0.021000000000000001</v>
      </c>
      <c r="I345" s="233"/>
      <c r="J345" s="234">
        <f>ROUND(I345*H345,2)</f>
        <v>0</v>
      </c>
      <c r="K345" s="235"/>
      <c r="L345" s="45"/>
      <c r="M345" s="236" t="s">
        <v>1</v>
      </c>
      <c r="N345" s="237" t="s">
        <v>38</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247</v>
      </c>
      <c r="AT345" s="240" t="s">
        <v>243</v>
      </c>
      <c r="AU345" s="240" t="s">
        <v>83</v>
      </c>
      <c r="AY345" s="18" t="s">
        <v>241</v>
      </c>
      <c r="BE345" s="241">
        <f>IF(N345="základní",J345,0)</f>
        <v>0</v>
      </c>
      <c r="BF345" s="241">
        <f>IF(N345="snížená",J345,0)</f>
        <v>0</v>
      </c>
      <c r="BG345" s="241">
        <f>IF(N345="zákl. přenesená",J345,0)</f>
        <v>0</v>
      </c>
      <c r="BH345" s="241">
        <f>IF(N345="sníž. přenesená",J345,0)</f>
        <v>0</v>
      </c>
      <c r="BI345" s="241">
        <f>IF(N345="nulová",J345,0)</f>
        <v>0</v>
      </c>
      <c r="BJ345" s="18" t="s">
        <v>81</v>
      </c>
      <c r="BK345" s="241">
        <f>ROUND(I345*H345,2)</f>
        <v>0</v>
      </c>
      <c r="BL345" s="18" t="s">
        <v>247</v>
      </c>
      <c r="BM345" s="240" t="s">
        <v>2574</v>
      </c>
    </row>
    <row r="346" s="2" customFormat="1">
      <c r="A346" s="39"/>
      <c r="B346" s="40"/>
      <c r="C346" s="41"/>
      <c r="D346" s="242" t="s">
        <v>248</v>
      </c>
      <c r="E346" s="41"/>
      <c r="F346" s="243" t="s">
        <v>2079</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248</v>
      </c>
      <c r="AU346" s="18" t="s">
        <v>83</v>
      </c>
    </row>
    <row r="347" s="14" customFormat="1">
      <c r="A347" s="14"/>
      <c r="B347" s="274"/>
      <c r="C347" s="275"/>
      <c r="D347" s="242" t="s">
        <v>1584</v>
      </c>
      <c r="E347" s="276" t="s">
        <v>1</v>
      </c>
      <c r="F347" s="277" t="s">
        <v>2412</v>
      </c>
      <c r="G347" s="275"/>
      <c r="H347" s="276" t="s">
        <v>1</v>
      </c>
      <c r="I347" s="278"/>
      <c r="J347" s="275"/>
      <c r="K347" s="275"/>
      <c r="L347" s="279"/>
      <c r="M347" s="280"/>
      <c r="N347" s="281"/>
      <c r="O347" s="281"/>
      <c r="P347" s="281"/>
      <c r="Q347" s="281"/>
      <c r="R347" s="281"/>
      <c r="S347" s="281"/>
      <c r="T347" s="282"/>
      <c r="U347" s="14"/>
      <c r="V347" s="14"/>
      <c r="W347" s="14"/>
      <c r="X347" s="14"/>
      <c r="Y347" s="14"/>
      <c r="Z347" s="14"/>
      <c r="AA347" s="14"/>
      <c r="AB347" s="14"/>
      <c r="AC347" s="14"/>
      <c r="AD347" s="14"/>
      <c r="AE347" s="14"/>
      <c r="AT347" s="283" t="s">
        <v>1584</v>
      </c>
      <c r="AU347" s="283" t="s">
        <v>83</v>
      </c>
      <c r="AV347" s="14" t="s">
        <v>81</v>
      </c>
      <c r="AW347" s="14" t="s">
        <v>30</v>
      </c>
      <c r="AX347" s="14" t="s">
        <v>73</v>
      </c>
      <c r="AY347" s="283" t="s">
        <v>241</v>
      </c>
    </row>
    <row r="348" s="13" customFormat="1">
      <c r="A348" s="13"/>
      <c r="B348" s="263"/>
      <c r="C348" s="264"/>
      <c r="D348" s="242" t="s">
        <v>1584</v>
      </c>
      <c r="E348" s="265" t="s">
        <v>1</v>
      </c>
      <c r="F348" s="266" t="s">
        <v>2575</v>
      </c>
      <c r="G348" s="264"/>
      <c r="H348" s="267">
        <v>0.021000000000000001</v>
      </c>
      <c r="I348" s="268"/>
      <c r="J348" s="264"/>
      <c r="K348" s="264"/>
      <c r="L348" s="269"/>
      <c r="M348" s="270"/>
      <c r="N348" s="271"/>
      <c r="O348" s="271"/>
      <c r="P348" s="271"/>
      <c r="Q348" s="271"/>
      <c r="R348" s="271"/>
      <c r="S348" s="271"/>
      <c r="T348" s="272"/>
      <c r="U348" s="13"/>
      <c r="V348" s="13"/>
      <c r="W348" s="13"/>
      <c r="X348" s="13"/>
      <c r="Y348" s="13"/>
      <c r="Z348" s="13"/>
      <c r="AA348" s="13"/>
      <c r="AB348" s="13"/>
      <c r="AC348" s="13"/>
      <c r="AD348" s="13"/>
      <c r="AE348" s="13"/>
      <c r="AT348" s="273" t="s">
        <v>1584</v>
      </c>
      <c r="AU348" s="273" t="s">
        <v>83</v>
      </c>
      <c r="AV348" s="13" t="s">
        <v>83</v>
      </c>
      <c r="AW348" s="13" t="s">
        <v>30</v>
      </c>
      <c r="AX348" s="13" t="s">
        <v>81</v>
      </c>
      <c r="AY348" s="273" t="s">
        <v>241</v>
      </c>
    </row>
    <row r="349" s="2" customFormat="1" ht="16.5" customHeight="1">
      <c r="A349" s="39"/>
      <c r="B349" s="40"/>
      <c r="C349" s="247" t="s">
        <v>391</v>
      </c>
      <c r="D349" s="247" t="s">
        <v>260</v>
      </c>
      <c r="E349" s="248" t="s">
        <v>2084</v>
      </c>
      <c r="F349" s="249" t="s">
        <v>2085</v>
      </c>
      <c r="G349" s="250" t="s">
        <v>263</v>
      </c>
      <c r="H349" s="251">
        <v>0.69999999999999996</v>
      </c>
      <c r="I349" s="252"/>
      <c r="J349" s="253">
        <f>ROUND(I349*H349,2)</f>
        <v>0</v>
      </c>
      <c r="K349" s="254"/>
      <c r="L349" s="255"/>
      <c r="M349" s="256" t="s">
        <v>1</v>
      </c>
      <c r="N349" s="257" t="s">
        <v>38</v>
      </c>
      <c r="O349" s="92"/>
      <c r="P349" s="238">
        <f>O349*H349</f>
        <v>0</v>
      </c>
      <c r="Q349" s="238">
        <v>1.23475</v>
      </c>
      <c r="R349" s="238">
        <f>Q349*H349</f>
        <v>0.86432500000000001</v>
      </c>
      <c r="S349" s="238">
        <v>0</v>
      </c>
      <c r="T349" s="239">
        <f>S349*H349</f>
        <v>0</v>
      </c>
      <c r="U349" s="39"/>
      <c r="V349" s="39"/>
      <c r="W349" s="39"/>
      <c r="X349" s="39"/>
      <c r="Y349" s="39"/>
      <c r="Z349" s="39"/>
      <c r="AA349" s="39"/>
      <c r="AB349" s="39"/>
      <c r="AC349" s="39"/>
      <c r="AD349" s="39"/>
      <c r="AE349" s="39"/>
      <c r="AR349" s="240" t="s">
        <v>258</v>
      </c>
      <c r="AT349" s="240" t="s">
        <v>260</v>
      </c>
      <c r="AU349" s="240" t="s">
        <v>83</v>
      </c>
      <c r="AY349" s="18" t="s">
        <v>241</v>
      </c>
      <c r="BE349" s="241">
        <f>IF(N349="základní",J349,0)</f>
        <v>0</v>
      </c>
      <c r="BF349" s="241">
        <f>IF(N349="snížená",J349,0)</f>
        <v>0</v>
      </c>
      <c r="BG349" s="241">
        <f>IF(N349="zákl. přenesená",J349,0)</f>
        <v>0</v>
      </c>
      <c r="BH349" s="241">
        <f>IF(N349="sníž. přenesená",J349,0)</f>
        <v>0</v>
      </c>
      <c r="BI349" s="241">
        <f>IF(N349="nulová",J349,0)</f>
        <v>0</v>
      </c>
      <c r="BJ349" s="18" t="s">
        <v>81</v>
      </c>
      <c r="BK349" s="241">
        <f>ROUND(I349*H349,2)</f>
        <v>0</v>
      </c>
      <c r="BL349" s="18" t="s">
        <v>247</v>
      </c>
      <c r="BM349" s="240" t="s">
        <v>2576</v>
      </c>
    </row>
    <row r="350" s="2" customFormat="1">
      <c r="A350" s="39"/>
      <c r="B350" s="40"/>
      <c r="C350" s="41"/>
      <c r="D350" s="242" t="s">
        <v>248</v>
      </c>
      <c r="E350" s="41"/>
      <c r="F350" s="243" t="s">
        <v>2087</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248</v>
      </c>
      <c r="AU350" s="18" t="s">
        <v>83</v>
      </c>
    </row>
    <row r="351" s="14" customFormat="1">
      <c r="A351" s="14"/>
      <c r="B351" s="274"/>
      <c r="C351" s="275"/>
      <c r="D351" s="242" t="s">
        <v>1584</v>
      </c>
      <c r="E351" s="276" t="s">
        <v>1</v>
      </c>
      <c r="F351" s="277" t="s">
        <v>2073</v>
      </c>
      <c r="G351" s="275"/>
      <c r="H351" s="276" t="s">
        <v>1</v>
      </c>
      <c r="I351" s="278"/>
      <c r="J351" s="275"/>
      <c r="K351" s="275"/>
      <c r="L351" s="279"/>
      <c r="M351" s="280"/>
      <c r="N351" s="281"/>
      <c r="O351" s="281"/>
      <c r="P351" s="281"/>
      <c r="Q351" s="281"/>
      <c r="R351" s="281"/>
      <c r="S351" s="281"/>
      <c r="T351" s="282"/>
      <c r="U351" s="14"/>
      <c r="V351" s="14"/>
      <c r="W351" s="14"/>
      <c r="X351" s="14"/>
      <c r="Y351" s="14"/>
      <c r="Z351" s="14"/>
      <c r="AA351" s="14"/>
      <c r="AB351" s="14"/>
      <c r="AC351" s="14"/>
      <c r="AD351" s="14"/>
      <c r="AE351" s="14"/>
      <c r="AT351" s="283" t="s">
        <v>1584</v>
      </c>
      <c r="AU351" s="283" t="s">
        <v>83</v>
      </c>
      <c r="AV351" s="14" t="s">
        <v>81</v>
      </c>
      <c r="AW351" s="14" t="s">
        <v>30</v>
      </c>
      <c r="AX351" s="14" t="s">
        <v>73</v>
      </c>
      <c r="AY351" s="283" t="s">
        <v>241</v>
      </c>
    </row>
    <row r="352" s="13" customFormat="1">
      <c r="A352" s="13"/>
      <c r="B352" s="263"/>
      <c r="C352" s="264"/>
      <c r="D352" s="242" t="s">
        <v>1584</v>
      </c>
      <c r="E352" s="265" t="s">
        <v>1</v>
      </c>
      <c r="F352" s="266" t="s">
        <v>2577</v>
      </c>
      <c r="G352" s="264"/>
      <c r="H352" s="267">
        <v>0.69999999999999996</v>
      </c>
      <c r="I352" s="268"/>
      <c r="J352" s="264"/>
      <c r="K352" s="264"/>
      <c r="L352" s="269"/>
      <c r="M352" s="270"/>
      <c r="N352" s="271"/>
      <c r="O352" s="271"/>
      <c r="P352" s="271"/>
      <c r="Q352" s="271"/>
      <c r="R352" s="271"/>
      <c r="S352" s="271"/>
      <c r="T352" s="272"/>
      <c r="U352" s="13"/>
      <c r="V352" s="13"/>
      <c r="W352" s="13"/>
      <c r="X352" s="13"/>
      <c r="Y352" s="13"/>
      <c r="Z352" s="13"/>
      <c r="AA352" s="13"/>
      <c r="AB352" s="13"/>
      <c r="AC352" s="13"/>
      <c r="AD352" s="13"/>
      <c r="AE352" s="13"/>
      <c r="AT352" s="273" t="s">
        <v>1584</v>
      </c>
      <c r="AU352" s="273" t="s">
        <v>83</v>
      </c>
      <c r="AV352" s="13" t="s">
        <v>83</v>
      </c>
      <c r="AW352" s="13" t="s">
        <v>30</v>
      </c>
      <c r="AX352" s="13" t="s">
        <v>81</v>
      </c>
      <c r="AY352" s="273" t="s">
        <v>241</v>
      </c>
    </row>
    <row r="353" s="2" customFormat="1" ht="24.15" customHeight="1">
      <c r="A353" s="39"/>
      <c r="B353" s="40"/>
      <c r="C353" s="247" t="s">
        <v>322</v>
      </c>
      <c r="D353" s="247" t="s">
        <v>260</v>
      </c>
      <c r="E353" s="248" t="s">
        <v>2481</v>
      </c>
      <c r="F353" s="249" t="s">
        <v>2482</v>
      </c>
      <c r="G353" s="250" t="s">
        <v>263</v>
      </c>
      <c r="H353" s="251">
        <v>140</v>
      </c>
      <c r="I353" s="252"/>
      <c r="J353" s="253">
        <f>ROUND(I353*H353,2)</f>
        <v>0</v>
      </c>
      <c r="K353" s="254"/>
      <c r="L353" s="255"/>
      <c r="M353" s="256" t="s">
        <v>1</v>
      </c>
      <c r="N353" s="257" t="s">
        <v>38</v>
      </c>
      <c r="O353" s="92"/>
      <c r="P353" s="238">
        <f>O353*H353</f>
        <v>0</v>
      </c>
      <c r="Q353" s="238">
        <v>0.00123</v>
      </c>
      <c r="R353" s="238">
        <f>Q353*H353</f>
        <v>0.17219999999999999</v>
      </c>
      <c r="S353" s="238">
        <v>0</v>
      </c>
      <c r="T353" s="239">
        <f>S353*H353</f>
        <v>0</v>
      </c>
      <c r="U353" s="39"/>
      <c r="V353" s="39"/>
      <c r="W353" s="39"/>
      <c r="X353" s="39"/>
      <c r="Y353" s="39"/>
      <c r="Z353" s="39"/>
      <c r="AA353" s="39"/>
      <c r="AB353" s="39"/>
      <c r="AC353" s="39"/>
      <c r="AD353" s="39"/>
      <c r="AE353" s="39"/>
      <c r="AR353" s="240" t="s">
        <v>258</v>
      </c>
      <c r="AT353" s="240" t="s">
        <v>260</v>
      </c>
      <c r="AU353" s="240" t="s">
        <v>83</v>
      </c>
      <c r="AY353" s="18" t="s">
        <v>241</v>
      </c>
      <c r="BE353" s="241">
        <f>IF(N353="základní",J353,0)</f>
        <v>0</v>
      </c>
      <c r="BF353" s="241">
        <f>IF(N353="snížená",J353,0)</f>
        <v>0</v>
      </c>
      <c r="BG353" s="241">
        <f>IF(N353="zákl. přenesená",J353,0)</f>
        <v>0</v>
      </c>
      <c r="BH353" s="241">
        <f>IF(N353="sníž. přenesená",J353,0)</f>
        <v>0</v>
      </c>
      <c r="BI353" s="241">
        <f>IF(N353="nulová",J353,0)</f>
        <v>0</v>
      </c>
      <c r="BJ353" s="18" t="s">
        <v>81</v>
      </c>
      <c r="BK353" s="241">
        <f>ROUND(I353*H353,2)</f>
        <v>0</v>
      </c>
      <c r="BL353" s="18" t="s">
        <v>247</v>
      </c>
      <c r="BM353" s="240" t="s">
        <v>2578</v>
      </c>
    </row>
    <row r="354" s="2" customFormat="1">
      <c r="A354" s="39"/>
      <c r="B354" s="40"/>
      <c r="C354" s="41"/>
      <c r="D354" s="242" t="s">
        <v>248</v>
      </c>
      <c r="E354" s="41"/>
      <c r="F354" s="243" t="s">
        <v>2482</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248</v>
      </c>
      <c r="AU354" s="18" t="s">
        <v>83</v>
      </c>
    </row>
    <row r="355" s="14" customFormat="1">
      <c r="A355" s="14"/>
      <c r="B355" s="274"/>
      <c r="C355" s="275"/>
      <c r="D355" s="242" t="s">
        <v>1584</v>
      </c>
      <c r="E355" s="276" t="s">
        <v>1</v>
      </c>
      <c r="F355" s="277" t="s">
        <v>2412</v>
      </c>
      <c r="G355" s="275"/>
      <c r="H355" s="276" t="s">
        <v>1</v>
      </c>
      <c r="I355" s="278"/>
      <c r="J355" s="275"/>
      <c r="K355" s="275"/>
      <c r="L355" s="279"/>
      <c r="M355" s="280"/>
      <c r="N355" s="281"/>
      <c r="O355" s="281"/>
      <c r="P355" s="281"/>
      <c r="Q355" s="281"/>
      <c r="R355" s="281"/>
      <c r="S355" s="281"/>
      <c r="T355" s="282"/>
      <c r="U355" s="14"/>
      <c r="V355" s="14"/>
      <c r="W355" s="14"/>
      <c r="X355" s="14"/>
      <c r="Y355" s="14"/>
      <c r="Z355" s="14"/>
      <c r="AA355" s="14"/>
      <c r="AB355" s="14"/>
      <c r="AC355" s="14"/>
      <c r="AD355" s="14"/>
      <c r="AE355" s="14"/>
      <c r="AT355" s="283" t="s">
        <v>1584</v>
      </c>
      <c r="AU355" s="283" t="s">
        <v>83</v>
      </c>
      <c r="AV355" s="14" t="s">
        <v>81</v>
      </c>
      <c r="AW355" s="14" t="s">
        <v>30</v>
      </c>
      <c r="AX355" s="14" t="s">
        <v>73</v>
      </c>
      <c r="AY355" s="283" t="s">
        <v>241</v>
      </c>
    </row>
    <row r="356" s="13" customFormat="1">
      <c r="A356" s="13"/>
      <c r="B356" s="263"/>
      <c r="C356" s="264"/>
      <c r="D356" s="242" t="s">
        <v>1584</v>
      </c>
      <c r="E356" s="265" t="s">
        <v>1</v>
      </c>
      <c r="F356" s="266" t="s">
        <v>2579</v>
      </c>
      <c r="G356" s="264"/>
      <c r="H356" s="267">
        <v>140</v>
      </c>
      <c r="I356" s="268"/>
      <c r="J356" s="264"/>
      <c r="K356" s="264"/>
      <c r="L356" s="269"/>
      <c r="M356" s="270"/>
      <c r="N356" s="271"/>
      <c r="O356" s="271"/>
      <c r="P356" s="271"/>
      <c r="Q356" s="271"/>
      <c r="R356" s="271"/>
      <c r="S356" s="271"/>
      <c r="T356" s="272"/>
      <c r="U356" s="13"/>
      <c r="V356" s="13"/>
      <c r="W356" s="13"/>
      <c r="X356" s="13"/>
      <c r="Y356" s="13"/>
      <c r="Z356" s="13"/>
      <c r="AA356" s="13"/>
      <c r="AB356" s="13"/>
      <c r="AC356" s="13"/>
      <c r="AD356" s="13"/>
      <c r="AE356" s="13"/>
      <c r="AT356" s="273" t="s">
        <v>1584</v>
      </c>
      <c r="AU356" s="273" t="s">
        <v>83</v>
      </c>
      <c r="AV356" s="13" t="s">
        <v>83</v>
      </c>
      <c r="AW356" s="13" t="s">
        <v>30</v>
      </c>
      <c r="AX356" s="13" t="s">
        <v>81</v>
      </c>
      <c r="AY356" s="273" t="s">
        <v>241</v>
      </c>
    </row>
    <row r="357" s="2" customFormat="1" ht="21.75" customHeight="1">
      <c r="A357" s="39"/>
      <c r="B357" s="40"/>
      <c r="C357" s="247" t="s">
        <v>396</v>
      </c>
      <c r="D357" s="247" t="s">
        <v>260</v>
      </c>
      <c r="E357" s="248" t="s">
        <v>2501</v>
      </c>
      <c r="F357" s="249" t="s">
        <v>2502</v>
      </c>
      <c r="G357" s="250" t="s">
        <v>263</v>
      </c>
      <c r="H357" s="251">
        <v>70</v>
      </c>
      <c r="I357" s="252"/>
      <c r="J357" s="253">
        <f>ROUND(I357*H357,2)</f>
        <v>0</v>
      </c>
      <c r="K357" s="254"/>
      <c r="L357" s="255"/>
      <c r="M357" s="256" t="s">
        <v>1</v>
      </c>
      <c r="N357" s="257" t="s">
        <v>38</v>
      </c>
      <c r="O357" s="92"/>
      <c r="P357" s="238">
        <f>O357*H357</f>
        <v>0</v>
      </c>
      <c r="Q357" s="238">
        <v>0.00018000000000000001</v>
      </c>
      <c r="R357" s="238">
        <f>Q357*H357</f>
        <v>0.0126</v>
      </c>
      <c r="S357" s="238">
        <v>0</v>
      </c>
      <c r="T357" s="239">
        <f>S357*H357</f>
        <v>0</v>
      </c>
      <c r="U357" s="39"/>
      <c r="V357" s="39"/>
      <c r="W357" s="39"/>
      <c r="X357" s="39"/>
      <c r="Y357" s="39"/>
      <c r="Z357" s="39"/>
      <c r="AA357" s="39"/>
      <c r="AB357" s="39"/>
      <c r="AC357" s="39"/>
      <c r="AD357" s="39"/>
      <c r="AE357" s="39"/>
      <c r="AR357" s="240" t="s">
        <v>258</v>
      </c>
      <c r="AT357" s="240" t="s">
        <v>260</v>
      </c>
      <c r="AU357" s="240" t="s">
        <v>83</v>
      </c>
      <c r="AY357" s="18" t="s">
        <v>241</v>
      </c>
      <c r="BE357" s="241">
        <f>IF(N357="základní",J357,0)</f>
        <v>0</v>
      </c>
      <c r="BF357" s="241">
        <f>IF(N357="snížená",J357,0)</f>
        <v>0</v>
      </c>
      <c r="BG357" s="241">
        <f>IF(N357="zákl. přenesená",J357,0)</f>
        <v>0</v>
      </c>
      <c r="BH357" s="241">
        <f>IF(N357="sníž. přenesená",J357,0)</f>
        <v>0</v>
      </c>
      <c r="BI357" s="241">
        <f>IF(N357="nulová",J357,0)</f>
        <v>0</v>
      </c>
      <c r="BJ357" s="18" t="s">
        <v>81</v>
      </c>
      <c r="BK357" s="241">
        <f>ROUND(I357*H357,2)</f>
        <v>0</v>
      </c>
      <c r="BL357" s="18" t="s">
        <v>247</v>
      </c>
      <c r="BM357" s="240" t="s">
        <v>2580</v>
      </c>
    </row>
    <row r="358" s="2" customFormat="1">
      <c r="A358" s="39"/>
      <c r="B358" s="40"/>
      <c r="C358" s="41"/>
      <c r="D358" s="242" t="s">
        <v>248</v>
      </c>
      <c r="E358" s="41"/>
      <c r="F358" s="243" t="s">
        <v>2502</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248</v>
      </c>
      <c r="AU358" s="18" t="s">
        <v>83</v>
      </c>
    </row>
    <row r="359" s="14" customFormat="1">
      <c r="A359" s="14"/>
      <c r="B359" s="274"/>
      <c r="C359" s="275"/>
      <c r="D359" s="242" t="s">
        <v>1584</v>
      </c>
      <c r="E359" s="276" t="s">
        <v>1</v>
      </c>
      <c r="F359" s="277" t="s">
        <v>2412</v>
      </c>
      <c r="G359" s="275"/>
      <c r="H359" s="276" t="s">
        <v>1</v>
      </c>
      <c r="I359" s="278"/>
      <c r="J359" s="275"/>
      <c r="K359" s="275"/>
      <c r="L359" s="279"/>
      <c r="M359" s="280"/>
      <c r="N359" s="281"/>
      <c r="O359" s="281"/>
      <c r="P359" s="281"/>
      <c r="Q359" s="281"/>
      <c r="R359" s="281"/>
      <c r="S359" s="281"/>
      <c r="T359" s="282"/>
      <c r="U359" s="14"/>
      <c r="V359" s="14"/>
      <c r="W359" s="14"/>
      <c r="X359" s="14"/>
      <c r="Y359" s="14"/>
      <c r="Z359" s="14"/>
      <c r="AA359" s="14"/>
      <c r="AB359" s="14"/>
      <c r="AC359" s="14"/>
      <c r="AD359" s="14"/>
      <c r="AE359" s="14"/>
      <c r="AT359" s="283" t="s">
        <v>1584</v>
      </c>
      <c r="AU359" s="283" t="s">
        <v>83</v>
      </c>
      <c r="AV359" s="14" t="s">
        <v>81</v>
      </c>
      <c r="AW359" s="14" t="s">
        <v>30</v>
      </c>
      <c r="AX359" s="14" t="s">
        <v>73</v>
      </c>
      <c r="AY359" s="283" t="s">
        <v>241</v>
      </c>
    </row>
    <row r="360" s="13" customFormat="1">
      <c r="A360" s="13"/>
      <c r="B360" s="263"/>
      <c r="C360" s="264"/>
      <c r="D360" s="242" t="s">
        <v>1584</v>
      </c>
      <c r="E360" s="265" t="s">
        <v>1</v>
      </c>
      <c r="F360" s="266" t="s">
        <v>2581</v>
      </c>
      <c r="G360" s="264"/>
      <c r="H360" s="267">
        <v>70</v>
      </c>
      <c r="I360" s="268"/>
      <c r="J360" s="264"/>
      <c r="K360" s="264"/>
      <c r="L360" s="269"/>
      <c r="M360" s="270"/>
      <c r="N360" s="271"/>
      <c r="O360" s="271"/>
      <c r="P360" s="271"/>
      <c r="Q360" s="271"/>
      <c r="R360" s="271"/>
      <c r="S360" s="271"/>
      <c r="T360" s="272"/>
      <c r="U360" s="13"/>
      <c r="V360" s="13"/>
      <c r="W360" s="13"/>
      <c r="X360" s="13"/>
      <c r="Y360" s="13"/>
      <c r="Z360" s="13"/>
      <c r="AA360" s="13"/>
      <c r="AB360" s="13"/>
      <c r="AC360" s="13"/>
      <c r="AD360" s="13"/>
      <c r="AE360" s="13"/>
      <c r="AT360" s="273" t="s">
        <v>1584</v>
      </c>
      <c r="AU360" s="273" t="s">
        <v>83</v>
      </c>
      <c r="AV360" s="13" t="s">
        <v>83</v>
      </c>
      <c r="AW360" s="13" t="s">
        <v>30</v>
      </c>
      <c r="AX360" s="13" t="s">
        <v>81</v>
      </c>
      <c r="AY360" s="273" t="s">
        <v>241</v>
      </c>
    </row>
    <row r="361" s="2" customFormat="1" ht="16.5" customHeight="1">
      <c r="A361" s="39"/>
      <c r="B361" s="40"/>
      <c r="C361" s="247" t="s">
        <v>326</v>
      </c>
      <c r="D361" s="247" t="s">
        <v>260</v>
      </c>
      <c r="E361" s="248" t="s">
        <v>2582</v>
      </c>
      <c r="F361" s="249" t="s">
        <v>2583</v>
      </c>
      <c r="G361" s="250" t="s">
        <v>263</v>
      </c>
      <c r="H361" s="251">
        <v>35</v>
      </c>
      <c r="I361" s="252"/>
      <c r="J361" s="253">
        <f>ROUND(I361*H361,2)</f>
        <v>0</v>
      </c>
      <c r="K361" s="254"/>
      <c r="L361" s="255"/>
      <c r="M361" s="256" t="s">
        <v>1</v>
      </c>
      <c r="N361" s="257" t="s">
        <v>38</v>
      </c>
      <c r="O361" s="92"/>
      <c r="P361" s="238">
        <f>O361*H361</f>
        <v>0</v>
      </c>
      <c r="Q361" s="238">
        <v>0.16</v>
      </c>
      <c r="R361" s="238">
        <f>Q361*H361</f>
        <v>5.6000000000000005</v>
      </c>
      <c r="S361" s="238">
        <v>0</v>
      </c>
      <c r="T361" s="239">
        <f>S361*H361</f>
        <v>0</v>
      </c>
      <c r="U361" s="39"/>
      <c r="V361" s="39"/>
      <c r="W361" s="39"/>
      <c r="X361" s="39"/>
      <c r="Y361" s="39"/>
      <c r="Z361" s="39"/>
      <c r="AA361" s="39"/>
      <c r="AB361" s="39"/>
      <c r="AC361" s="39"/>
      <c r="AD361" s="39"/>
      <c r="AE361" s="39"/>
      <c r="AR361" s="240" t="s">
        <v>258</v>
      </c>
      <c r="AT361" s="240" t="s">
        <v>260</v>
      </c>
      <c r="AU361" s="240" t="s">
        <v>83</v>
      </c>
      <c r="AY361" s="18" t="s">
        <v>241</v>
      </c>
      <c r="BE361" s="241">
        <f>IF(N361="základní",J361,0)</f>
        <v>0</v>
      </c>
      <c r="BF361" s="241">
        <f>IF(N361="snížená",J361,0)</f>
        <v>0</v>
      </c>
      <c r="BG361" s="241">
        <f>IF(N361="zákl. přenesená",J361,0)</f>
        <v>0</v>
      </c>
      <c r="BH361" s="241">
        <f>IF(N361="sníž. přenesená",J361,0)</f>
        <v>0</v>
      </c>
      <c r="BI361" s="241">
        <f>IF(N361="nulová",J361,0)</f>
        <v>0</v>
      </c>
      <c r="BJ361" s="18" t="s">
        <v>81</v>
      </c>
      <c r="BK361" s="241">
        <f>ROUND(I361*H361,2)</f>
        <v>0</v>
      </c>
      <c r="BL361" s="18" t="s">
        <v>247</v>
      </c>
      <c r="BM361" s="240" t="s">
        <v>2584</v>
      </c>
    </row>
    <row r="362" s="2" customFormat="1">
      <c r="A362" s="39"/>
      <c r="B362" s="40"/>
      <c r="C362" s="41"/>
      <c r="D362" s="242" t="s">
        <v>248</v>
      </c>
      <c r="E362" s="41"/>
      <c r="F362" s="243" t="s">
        <v>2585</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248</v>
      </c>
      <c r="AU362" s="18" t="s">
        <v>83</v>
      </c>
    </row>
    <row r="363" s="14" customFormat="1">
      <c r="A363" s="14"/>
      <c r="B363" s="274"/>
      <c r="C363" s="275"/>
      <c r="D363" s="242" t="s">
        <v>1584</v>
      </c>
      <c r="E363" s="276" t="s">
        <v>1</v>
      </c>
      <c r="F363" s="277" t="s">
        <v>2412</v>
      </c>
      <c r="G363" s="275"/>
      <c r="H363" s="276" t="s">
        <v>1</v>
      </c>
      <c r="I363" s="278"/>
      <c r="J363" s="275"/>
      <c r="K363" s="275"/>
      <c r="L363" s="279"/>
      <c r="M363" s="280"/>
      <c r="N363" s="281"/>
      <c r="O363" s="281"/>
      <c r="P363" s="281"/>
      <c r="Q363" s="281"/>
      <c r="R363" s="281"/>
      <c r="S363" s="281"/>
      <c r="T363" s="282"/>
      <c r="U363" s="14"/>
      <c r="V363" s="14"/>
      <c r="W363" s="14"/>
      <c r="X363" s="14"/>
      <c r="Y363" s="14"/>
      <c r="Z363" s="14"/>
      <c r="AA363" s="14"/>
      <c r="AB363" s="14"/>
      <c r="AC363" s="14"/>
      <c r="AD363" s="14"/>
      <c r="AE363" s="14"/>
      <c r="AT363" s="283" t="s">
        <v>1584</v>
      </c>
      <c r="AU363" s="283" t="s">
        <v>83</v>
      </c>
      <c r="AV363" s="14" t="s">
        <v>81</v>
      </c>
      <c r="AW363" s="14" t="s">
        <v>30</v>
      </c>
      <c r="AX363" s="14" t="s">
        <v>73</v>
      </c>
      <c r="AY363" s="283" t="s">
        <v>241</v>
      </c>
    </row>
    <row r="364" s="13" customFormat="1">
      <c r="A364" s="13"/>
      <c r="B364" s="263"/>
      <c r="C364" s="264"/>
      <c r="D364" s="242" t="s">
        <v>1584</v>
      </c>
      <c r="E364" s="265" t="s">
        <v>1</v>
      </c>
      <c r="F364" s="266" t="s">
        <v>365</v>
      </c>
      <c r="G364" s="264"/>
      <c r="H364" s="267">
        <v>35</v>
      </c>
      <c r="I364" s="268"/>
      <c r="J364" s="264"/>
      <c r="K364" s="264"/>
      <c r="L364" s="269"/>
      <c r="M364" s="270"/>
      <c r="N364" s="271"/>
      <c r="O364" s="271"/>
      <c r="P364" s="271"/>
      <c r="Q364" s="271"/>
      <c r="R364" s="271"/>
      <c r="S364" s="271"/>
      <c r="T364" s="272"/>
      <c r="U364" s="13"/>
      <c r="V364" s="13"/>
      <c r="W364" s="13"/>
      <c r="X364" s="13"/>
      <c r="Y364" s="13"/>
      <c r="Z364" s="13"/>
      <c r="AA364" s="13"/>
      <c r="AB364" s="13"/>
      <c r="AC364" s="13"/>
      <c r="AD364" s="13"/>
      <c r="AE364" s="13"/>
      <c r="AT364" s="273" t="s">
        <v>1584</v>
      </c>
      <c r="AU364" s="273" t="s">
        <v>83</v>
      </c>
      <c r="AV364" s="13" t="s">
        <v>83</v>
      </c>
      <c r="AW364" s="13" t="s">
        <v>30</v>
      </c>
      <c r="AX364" s="13" t="s">
        <v>81</v>
      </c>
      <c r="AY364" s="273" t="s">
        <v>241</v>
      </c>
    </row>
    <row r="365" s="2" customFormat="1" ht="24.15" customHeight="1">
      <c r="A365" s="39"/>
      <c r="B365" s="40"/>
      <c r="C365" s="228" t="s">
        <v>402</v>
      </c>
      <c r="D365" s="228" t="s">
        <v>243</v>
      </c>
      <c r="E365" s="229" t="s">
        <v>2586</v>
      </c>
      <c r="F365" s="230" t="s">
        <v>2587</v>
      </c>
      <c r="G365" s="231" t="s">
        <v>609</v>
      </c>
      <c r="H365" s="232">
        <v>0.32400000000000001</v>
      </c>
      <c r="I365" s="233"/>
      <c r="J365" s="234">
        <f>ROUND(I365*H365,2)</f>
        <v>0</v>
      </c>
      <c r="K365" s="235"/>
      <c r="L365" s="45"/>
      <c r="M365" s="236" t="s">
        <v>1</v>
      </c>
      <c r="N365" s="237" t="s">
        <v>38</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247</v>
      </c>
      <c r="AT365" s="240" t="s">
        <v>243</v>
      </c>
      <c r="AU365" s="240" t="s">
        <v>83</v>
      </c>
      <c r="AY365" s="18" t="s">
        <v>241</v>
      </c>
      <c r="BE365" s="241">
        <f>IF(N365="základní",J365,0)</f>
        <v>0</v>
      </c>
      <c r="BF365" s="241">
        <f>IF(N365="snížená",J365,0)</f>
        <v>0</v>
      </c>
      <c r="BG365" s="241">
        <f>IF(N365="zákl. přenesená",J365,0)</f>
        <v>0</v>
      </c>
      <c r="BH365" s="241">
        <f>IF(N365="sníž. přenesená",J365,0)</f>
        <v>0</v>
      </c>
      <c r="BI365" s="241">
        <f>IF(N365="nulová",J365,0)</f>
        <v>0</v>
      </c>
      <c r="BJ365" s="18" t="s">
        <v>81</v>
      </c>
      <c r="BK365" s="241">
        <f>ROUND(I365*H365,2)</f>
        <v>0</v>
      </c>
      <c r="BL365" s="18" t="s">
        <v>247</v>
      </c>
      <c r="BM365" s="240" t="s">
        <v>2588</v>
      </c>
    </row>
    <row r="366" s="2" customFormat="1">
      <c r="A366" s="39"/>
      <c r="B366" s="40"/>
      <c r="C366" s="41"/>
      <c r="D366" s="242" t="s">
        <v>248</v>
      </c>
      <c r="E366" s="41"/>
      <c r="F366" s="243" t="s">
        <v>2589</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248</v>
      </c>
      <c r="AU366" s="18" t="s">
        <v>83</v>
      </c>
    </row>
    <row r="367" s="14" customFormat="1">
      <c r="A367" s="14"/>
      <c r="B367" s="274"/>
      <c r="C367" s="275"/>
      <c r="D367" s="242" t="s">
        <v>1584</v>
      </c>
      <c r="E367" s="276" t="s">
        <v>1</v>
      </c>
      <c r="F367" s="277" t="s">
        <v>2590</v>
      </c>
      <c r="G367" s="275"/>
      <c r="H367" s="276" t="s">
        <v>1</v>
      </c>
      <c r="I367" s="278"/>
      <c r="J367" s="275"/>
      <c r="K367" s="275"/>
      <c r="L367" s="279"/>
      <c r="M367" s="280"/>
      <c r="N367" s="281"/>
      <c r="O367" s="281"/>
      <c r="P367" s="281"/>
      <c r="Q367" s="281"/>
      <c r="R367" s="281"/>
      <c r="S367" s="281"/>
      <c r="T367" s="282"/>
      <c r="U367" s="14"/>
      <c r="V367" s="14"/>
      <c r="W367" s="14"/>
      <c r="X367" s="14"/>
      <c r="Y367" s="14"/>
      <c r="Z367" s="14"/>
      <c r="AA367" s="14"/>
      <c r="AB367" s="14"/>
      <c r="AC367" s="14"/>
      <c r="AD367" s="14"/>
      <c r="AE367" s="14"/>
      <c r="AT367" s="283" t="s">
        <v>1584</v>
      </c>
      <c r="AU367" s="283" t="s">
        <v>83</v>
      </c>
      <c r="AV367" s="14" t="s">
        <v>81</v>
      </c>
      <c r="AW367" s="14" t="s">
        <v>30</v>
      </c>
      <c r="AX367" s="14" t="s">
        <v>73</v>
      </c>
      <c r="AY367" s="283" t="s">
        <v>241</v>
      </c>
    </row>
    <row r="368" s="13" customFormat="1">
      <c r="A368" s="13"/>
      <c r="B368" s="263"/>
      <c r="C368" s="264"/>
      <c r="D368" s="242" t="s">
        <v>1584</v>
      </c>
      <c r="E368" s="265" t="s">
        <v>1</v>
      </c>
      <c r="F368" s="266" t="s">
        <v>2591</v>
      </c>
      <c r="G368" s="264"/>
      <c r="H368" s="267">
        <v>0.32400000000000001</v>
      </c>
      <c r="I368" s="268"/>
      <c r="J368" s="264"/>
      <c r="K368" s="264"/>
      <c r="L368" s="269"/>
      <c r="M368" s="270"/>
      <c r="N368" s="271"/>
      <c r="O368" s="271"/>
      <c r="P368" s="271"/>
      <c r="Q368" s="271"/>
      <c r="R368" s="271"/>
      <c r="S368" s="271"/>
      <c r="T368" s="272"/>
      <c r="U368" s="13"/>
      <c r="V368" s="13"/>
      <c r="W368" s="13"/>
      <c r="X368" s="13"/>
      <c r="Y368" s="13"/>
      <c r="Z368" s="13"/>
      <c r="AA368" s="13"/>
      <c r="AB368" s="13"/>
      <c r="AC368" s="13"/>
      <c r="AD368" s="13"/>
      <c r="AE368" s="13"/>
      <c r="AT368" s="273" t="s">
        <v>1584</v>
      </c>
      <c r="AU368" s="273" t="s">
        <v>83</v>
      </c>
      <c r="AV368" s="13" t="s">
        <v>83</v>
      </c>
      <c r="AW368" s="13" t="s">
        <v>30</v>
      </c>
      <c r="AX368" s="13" t="s">
        <v>73</v>
      </c>
      <c r="AY368" s="273" t="s">
        <v>241</v>
      </c>
    </row>
    <row r="369" s="15" customFormat="1">
      <c r="A369" s="15"/>
      <c r="B369" s="287"/>
      <c r="C369" s="288"/>
      <c r="D369" s="242" t="s">
        <v>1584</v>
      </c>
      <c r="E369" s="289" t="s">
        <v>1</v>
      </c>
      <c r="F369" s="290" t="s">
        <v>2061</v>
      </c>
      <c r="G369" s="288"/>
      <c r="H369" s="291">
        <v>0.32400000000000001</v>
      </c>
      <c r="I369" s="292"/>
      <c r="J369" s="288"/>
      <c r="K369" s="288"/>
      <c r="L369" s="293"/>
      <c r="M369" s="294"/>
      <c r="N369" s="295"/>
      <c r="O369" s="295"/>
      <c r="P369" s="295"/>
      <c r="Q369" s="295"/>
      <c r="R369" s="295"/>
      <c r="S369" s="295"/>
      <c r="T369" s="296"/>
      <c r="U369" s="15"/>
      <c r="V369" s="15"/>
      <c r="W369" s="15"/>
      <c r="X369" s="15"/>
      <c r="Y369" s="15"/>
      <c r="Z369" s="15"/>
      <c r="AA369" s="15"/>
      <c r="AB369" s="15"/>
      <c r="AC369" s="15"/>
      <c r="AD369" s="15"/>
      <c r="AE369" s="15"/>
      <c r="AT369" s="297" t="s">
        <v>1584</v>
      </c>
      <c r="AU369" s="297" t="s">
        <v>83</v>
      </c>
      <c r="AV369" s="15" t="s">
        <v>247</v>
      </c>
      <c r="AW369" s="15" t="s">
        <v>30</v>
      </c>
      <c r="AX369" s="15" t="s">
        <v>81</v>
      </c>
      <c r="AY369" s="297" t="s">
        <v>241</v>
      </c>
    </row>
    <row r="370" s="2" customFormat="1" ht="24.15" customHeight="1">
      <c r="A370" s="39"/>
      <c r="B370" s="40"/>
      <c r="C370" s="228" t="s">
        <v>329</v>
      </c>
      <c r="D370" s="228" t="s">
        <v>243</v>
      </c>
      <c r="E370" s="229" t="s">
        <v>2089</v>
      </c>
      <c r="F370" s="230" t="s">
        <v>2090</v>
      </c>
      <c r="G370" s="231" t="s">
        <v>609</v>
      </c>
      <c r="H370" s="232">
        <v>1.4530000000000001</v>
      </c>
      <c r="I370" s="233"/>
      <c r="J370" s="234">
        <f>ROUND(I370*H370,2)</f>
        <v>0</v>
      </c>
      <c r="K370" s="235"/>
      <c r="L370" s="45"/>
      <c r="M370" s="236" t="s">
        <v>1</v>
      </c>
      <c r="N370" s="237" t="s">
        <v>38</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247</v>
      </c>
      <c r="AT370" s="240" t="s">
        <v>243</v>
      </c>
      <c r="AU370" s="240" t="s">
        <v>83</v>
      </c>
      <c r="AY370" s="18" t="s">
        <v>241</v>
      </c>
      <c r="BE370" s="241">
        <f>IF(N370="základní",J370,0)</f>
        <v>0</v>
      </c>
      <c r="BF370" s="241">
        <f>IF(N370="snížená",J370,0)</f>
        <v>0</v>
      </c>
      <c r="BG370" s="241">
        <f>IF(N370="zákl. přenesená",J370,0)</f>
        <v>0</v>
      </c>
      <c r="BH370" s="241">
        <f>IF(N370="sníž. přenesená",J370,0)</f>
        <v>0</v>
      </c>
      <c r="BI370" s="241">
        <f>IF(N370="nulová",J370,0)</f>
        <v>0</v>
      </c>
      <c r="BJ370" s="18" t="s">
        <v>81</v>
      </c>
      <c r="BK370" s="241">
        <f>ROUND(I370*H370,2)</f>
        <v>0</v>
      </c>
      <c r="BL370" s="18" t="s">
        <v>247</v>
      </c>
      <c r="BM370" s="240" t="s">
        <v>2592</v>
      </c>
    </row>
    <row r="371" s="2" customFormat="1">
      <c r="A371" s="39"/>
      <c r="B371" s="40"/>
      <c r="C371" s="41"/>
      <c r="D371" s="242" t="s">
        <v>248</v>
      </c>
      <c r="E371" s="41"/>
      <c r="F371" s="243" t="s">
        <v>2092</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248</v>
      </c>
      <c r="AU371" s="18" t="s">
        <v>83</v>
      </c>
    </row>
    <row r="372" s="14" customFormat="1">
      <c r="A372" s="14"/>
      <c r="B372" s="274"/>
      <c r="C372" s="275"/>
      <c r="D372" s="242" t="s">
        <v>1584</v>
      </c>
      <c r="E372" s="276" t="s">
        <v>1</v>
      </c>
      <c r="F372" s="277" t="s">
        <v>2593</v>
      </c>
      <c r="G372" s="275"/>
      <c r="H372" s="276" t="s">
        <v>1</v>
      </c>
      <c r="I372" s="278"/>
      <c r="J372" s="275"/>
      <c r="K372" s="275"/>
      <c r="L372" s="279"/>
      <c r="M372" s="280"/>
      <c r="N372" s="281"/>
      <c r="O372" s="281"/>
      <c r="P372" s="281"/>
      <c r="Q372" s="281"/>
      <c r="R372" s="281"/>
      <c r="S372" s="281"/>
      <c r="T372" s="282"/>
      <c r="U372" s="14"/>
      <c r="V372" s="14"/>
      <c r="W372" s="14"/>
      <c r="X372" s="14"/>
      <c r="Y372" s="14"/>
      <c r="Z372" s="14"/>
      <c r="AA372" s="14"/>
      <c r="AB372" s="14"/>
      <c r="AC372" s="14"/>
      <c r="AD372" s="14"/>
      <c r="AE372" s="14"/>
      <c r="AT372" s="283" t="s">
        <v>1584</v>
      </c>
      <c r="AU372" s="283" t="s">
        <v>83</v>
      </c>
      <c r="AV372" s="14" t="s">
        <v>81</v>
      </c>
      <c r="AW372" s="14" t="s">
        <v>30</v>
      </c>
      <c r="AX372" s="14" t="s">
        <v>73</v>
      </c>
      <c r="AY372" s="283" t="s">
        <v>241</v>
      </c>
    </row>
    <row r="373" s="13" customFormat="1">
      <c r="A373" s="13"/>
      <c r="B373" s="263"/>
      <c r="C373" s="264"/>
      <c r="D373" s="242" t="s">
        <v>1584</v>
      </c>
      <c r="E373" s="265" t="s">
        <v>1</v>
      </c>
      <c r="F373" s="266" t="s">
        <v>2594</v>
      </c>
      <c r="G373" s="264"/>
      <c r="H373" s="267">
        <v>1.4530000000000001</v>
      </c>
      <c r="I373" s="268"/>
      <c r="J373" s="264"/>
      <c r="K373" s="264"/>
      <c r="L373" s="269"/>
      <c r="M373" s="270"/>
      <c r="N373" s="271"/>
      <c r="O373" s="271"/>
      <c r="P373" s="271"/>
      <c r="Q373" s="271"/>
      <c r="R373" s="271"/>
      <c r="S373" s="271"/>
      <c r="T373" s="272"/>
      <c r="U373" s="13"/>
      <c r="V373" s="13"/>
      <c r="W373" s="13"/>
      <c r="X373" s="13"/>
      <c r="Y373" s="13"/>
      <c r="Z373" s="13"/>
      <c r="AA373" s="13"/>
      <c r="AB373" s="13"/>
      <c r="AC373" s="13"/>
      <c r="AD373" s="13"/>
      <c r="AE373" s="13"/>
      <c r="AT373" s="273" t="s">
        <v>1584</v>
      </c>
      <c r="AU373" s="273" t="s">
        <v>83</v>
      </c>
      <c r="AV373" s="13" t="s">
        <v>83</v>
      </c>
      <c r="AW373" s="13" t="s">
        <v>30</v>
      </c>
      <c r="AX373" s="13" t="s">
        <v>81</v>
      </c>
      <c r="AY373" s="273" t="s">
        <v>241</v>
      </c>
    </row>
    <row r="374" s="2" customFormat="1" ht="24.15" customHeight="1">
      <c r="A374" s="39"/>
      <c r="B374" s="40"/>
      <c r="C374" s="228" t="s">
        <v>409</v>
      </c>
      <c r="D374" s="228" t="s">
        <v>243</v>
      </c>
      <c r="E374" s="229" t="s">
        <v>2595</v>
      </c>
      <c r="F374" s="230" t="s">
        <v>2596</v>
      </c>
      <c r="G374" s="231" t="s">
        <v>263</v>
      </c>
      <c r="H374" s="232">
        <v>200</v>
      </c>
      <c r="I374" s="233"/>
      <c r="J374" s="234">
        <f>ROUND(I374*H374,2)</f>
        <v>0</v>
      </c>
      <c r="K374" s="235"/>
      <c r="L374" s="45"/>
      <c r="M374" s="236" t="s">
        <v>1</v>
      </c>
      <c r="N374" s="237" t="s">
        <v>38</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247</v>
      </c>
      <c r="AT374" s="240" t="s">
        <v>243</v>
      </c>
      <c r="AU374" s="240" t="s">
        <v>83</v>
      </c>
      <c r="AY374" s="18" t="s">
        <v>241</v>
      </c>
      <c r="BE374" s="241">
        <f>IF(N374="základní",J374,0)</f>
        <v>0</v>
      </c>
      <c r="BF374" s="241">
        <f>IF(N374="snížená",J374,0)</f>
        <v>0</v>
      </c>
      <c r="BG374" s="241">
        <f>IF(N374="zákl. přenesená",J374,0)</f>
        <v>0</v>
      </c>
      <c r="BH374" s="241">
        <f>IF(N374="sníž. přenesená",J374,0)</f>
        <v>0</v>
      </c>
      <c r="BI374" s="241">
        <f>IF(N374="nulová",J374,0)</f>
        <v>0</v>
      </c>
      <c r="BJ374" s="18" t="s">
        <v>81</v>
      </c>
      <c r="BK374" s="241">
        <f>ROUND(I374*H374,2)</f>
        <v>0</v>
      </c>
      <c r="BL374" s="18" t="s">
        <v>247</v>
      </c>
      <c r="BM374" s="240" t="s">
        <v>2597</v>
      </c>
    </row>
    <row r="375" s="2" customFormat="1">
      <c r="A375" s="39"/>
      <c r="B375" s="40"/>
      <c r="C375" s="41"/>
      <c r="D375" s="242" t="s">
        <v>248</v>
      </c>
      <c r="E375" s="41"/>
      <c r="F375" s="243" t="s">
        <v>2598</v>
      </c>
      <c r="G375" s="41"/>
      <c r="H375" s="41"/>
      <c r="I375" s="244"/>
      <c r="J375" s="41"/>
      <c r="K375" s="41"/>
      <c r="L375" s="45"/>
      <c r="M375" s="245"/>
      <c r="N375" s="246"/>
      <c r="O375" s="92"/>
      <c r="P375" s="92"/>
      <c r="Q375" s="92"/>
      <c r="R375" s="92"/>
      <c r="S375" s="92"/>
      <c r="T375" s="93"/>
      <c r="U375" s="39"/>
      <c r="V375" s="39"/>
      <c r="W375" s="39"/>
      <c r="X375" s="39"/>
      <c r="Y375" s="39"/>
      <c r="Z375" s="39"/>
      <c r="AA375" s="39"/>
      <c r="AB375" s="39"/>
      <c r="AC375" s="39"/>
      <c r="AD375" s="39"/>
      <c r="AE375" s="39"/>
      <c r="AT375" s="18" t="s">
        <v>248</v>
      </c>
      <c r="AU375" s="18" t="s">
        <v>83</v>
      </c>
    </row>
    <row r="376" s="14" customFormat="1">
      <c r="A376" s="14"/>
      <c r="B376" s="274"/>
      <c r="C376" s="275"/>
      <c r="D376" s="242" t="s">
        <v>1584</v>
      </c>
      <c r="E376" s="276" t="s">
        <v>1</v>
      </c>
      <c r="F376" s="277" t="s">
        <v>2599</v>
      </c>
      <c r="G376" s="275"/>
      <c r="H376" s="276" t="s">
        <v>1</v>
      </c>
      <c r="I376" s="278"/>
      <c r="J376" s="275"/>
      <c r="K376" s="275"/>
      <c r="L376" s="279"/>
      <c r="M376" s="280"/>
      <c r="N376" s="281"/>
      <c r="O376" s="281"/>
      <c r="P376" s="281"/>
      <c r="Q376" s="281"/>
      <c r="R376" s="281"/>
      <c r="S376" s="281"/>
      <c r="T376" s="282"/>
      <c r="U376" s="14"/>
      <c r="V376" s="14"/>
      <c r="W376" s="14"/>
      <c r="X376" s="14"/>
      <c r="Y376" s="14"/>
      <c r="Z376" s="14"/>
      <c r="AA376" s="14"/>
      <c r="AB376" s="14"/>
      <c r="AC376" s="14"/>
      <c r="AD376" s="14"/>
      <c r="AE376" s="14"/>
      <c r="AT376" s="283" t="s">
        <v>1584</v>
      </c>
      <c r="AU376" s="283" t="s">
        <v>83</v>
      </c>
      <c r="AV376" s="14" t="s">
        <v>81</v>
      </c>
      <c r="AW376" s="14" t="s">
        <v>30</v>
      </c>
      <c r="AX376" s="14" t="s">
        <v>73</v>
      </c>
      <c r="AY376" s="283" t="s">
        <v>241</v>
      </c>
    </row>
    <row r="377" s="13" customFormat="1">
      <c r="A377" s="13"/>
      <c r="B377" s="263"/>
      <c r="C377" s="264"/>
      <c r="D377" s="242" t="s">
        <v>1584</v>
      </c>
      <c r="E377" s="265" t="s">
        <v>1</v>
      </c>
      <c r="F377" s="266" t="s">
        <v>2600</v>
      </c>
      <c r="G377" s="264"/>
      <c r="H377" s="267">
        <v>200</v>
      </c>
      <c r="I377" s="268"/>
      <c r="J377" s="264"/>
      <c r="K377" s="264"/>
      <c r="L377" s="269"/>
      <c r="M377" s="270"/>
      <c r="N377" s="271"/>
      <c r="O377" s="271"/>
      <c r="P377" s="271"/>
      <c r="Q377" s="271"/>
      <c r="R377" s="271"/>
      <c r="S377" s="271"/>
      <c r="T377" s="272"/>
      <c r="U377" s="13"/>
      <c r="V377" s="13"/>
      <c r="W377" s="13"/>
      <c r="X377" s="13"/>
      <c r="Y377" s="13"/>
      <c r="Z377" s="13"/>
      <c r="AA377" s="13"/>
      <c r="AB377" s="13"/>
      <c r="AC377" s="13"/>
      <c r="AD377" s="13"/>
      <c r="AE377" s="13"/>
      <c r="AT377" s="273" t="s">
        <v>1584</v>
      </c>
      <c r="AU377" s="273" t="s">
        <v>83</v>
      </c>
      <c r="AV377" s="13" t="s">
        <v>83</v>
      </c>
      <c r="AW377" s="13" t="s">
        <v>30</v>
      </c>
      <c r="AX377" s="13" t="s">
        <v>81</v>
      </c>
      <c r="AY377" s="273" t="s">
        <v>241</v>
      </c>
    </row>
    <row r="378" s="2" customFormat="1" ht="24.15" customHeight="1">
      <c r="A378" s="39"/>
      <c r="B378" s="40"/>
      <c r="C378" s="228" t="s">
        <v>333</v>
      </c>
      <c r="D378" s="228" t="s">
        <v>243</v>
      </c>
      <c r="E378" s="229" t="s">
        <v>2601</v>
      </c>
      <c r="F378" s="230" t="s">
        <v>2602</v>
      </c>
      <c r="G378" s="231" t="s">
        <v>609</v>
      </c>
      <c r="H378" s="232">
        <v>0.045999999999999999</v>
      </c>
      <c r="I378" s="233"/>
      <c r="J378" s="234">
        <f>ROUND(I378*H378,2)</f>
        <v>0</v>
      </c>
      <c r="K378" s="235"/>
      <c r="L378" s="45"/>
      <c r="M378" s="236" t="s">
        <v>1</v>
      </c>
      <c r="N378" s="237" t="s">
        <v>38</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247</v>
      </c>
      <c r="AT378" s="240" t="s">
        <v>243</v>
      </c>
      <c r="AU378" s="240" t="s">
        <v>83</v>
      </c>
      <c r="AY378" s="18" t="s">
        <v>241</v>
      </c>
      <c r="BE378" s="241">
        <f>IF(N378="základní",J378,0)</f>
        <v>0</v>
      </c>
      <c r="BF378" s="241">
        <f>IF(N378="snížená",J378,0)</f>
        <v>0</v>
      </c>
      <c r="BG378" s="241">
        <f>IF(N378="zákl. přenesená",J378,0)</f>
        <v>0</v>
      </c>
      <c r="BH378" s="241">
        <f>IF(N378="sníž. přenesená",J378,0)</f>
        <v>0</v>
      </c>
      <c r="BI378" s="241">
        <f>IF(N378="nulová",J378,0)</f>
        <v>0</v>
      </c>
      <c r="BJ378" s="18" t="s">
        <v>81</v>
      </c>
      <c r="BK378" s="241">
        <f>ROUND(I378*H378,2)</f>
        <v>0</v>
      </c>
      <c r="BL378" s="18" t="s">
        <v>247</v>
      </c>
      <c r="BM378" s="240" t="s">
        <v>2603</v>
      </c>
    </row>
    <row r="379" s="2" customFormat="1">
      <c r="A379" s="39"/>
      <c r="B379" s="40"/>
      <c r="C379" s="41"/>
      <c r="D379" s="242" t="s">
        <v>248</v>
      </c>
      <c r="E379" s="41"/>
      <c r="F379" s="243" t="s">
        <v>2604</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248</v>
      </c>
      <c r="AU379" s="18" t="s">
        <v>83</v>
      </c>
    </row>
    <row r="380" s="14" customFormat="1">
      <c r="A380" s="14"/>
      <c r="B380" s="274"/>
      <c r="C380" s="275"/>
      <c r="D380" s="242" t="s">
        <v>1584</v>
      </c>
      <c r="E380" s="276" t="s">
        <v>1</v>
      </c>
      <c r="F380" s="277" t="s">
        <v>2520</v>
      </c>
      <c r="G380" s="275"/>
      <c r="H380" s="276" t="s">
        <v>1</v>
      </c>
      <c r="I380" s="278"/>
      <c r="J380" s="275"/>
      <c r="K380" s="275"/>
      <c r="L380" s="279"/>
      <c r="M380" s="280"/>
      <c r="N380" s="281"/>
      <c r="O380" s="281"/>
      <c r="P380" s="281"/>
      <c r="Q380" s="281"/>
      <c r="R380" s="281"/>
      <c r="S380" s="281"/>
      <c r="T380" s="282"/>
      <c r="U380" s="14"/>
      <c r="V380" s="14"/>
      <c r="W380" s="14"/>
      <c r="X380" s="14"/>
      <c r="Y380" s="14"/>
      <c r="Z380" s="14"/>
      <c r="AA380" s="14"/>
      <c r="AB380" s="14"/>
      <c r="AC380" s="14"/>
      <c r="AD380" s="14"/>
      <c r="AE380" s="14"/>
      <c r="AT380" s="283" t="s">
        <v>1584</v>
      </c>
      <c r="AU380" s="283" t="s">
        <v>83</v>
      </c>
      <c r="AV380" s="14" t="s">
        <v>81</v>
      </c>
      <c r="AW380" s="14" t="s">
        <v>30</v>
      </c>
      <c r="AX380" s="14" t="s">
        <v>73</v>
      </c>
      <c r="AY380" s="283" t="s">
        <v>241</v>
      </c>
    </row>
    <row r="381" s="13" customFormat="1">
      <c r="A381" s="13"/>
      <c r="B381" s="263"/>
      <c r="C381" s="264"/>
      <c r="D381" s="242" t="s">
        <v>1584</v>
      </c>
      <c r="E381" s="265" t="s">
        <v>1</v>
      </c>
      <c r="F381" s="266" t="s">
        <v>2521</v>
      </c>
      <c r="G381" s="264"/>
      <c r="H381" s="267">
        <v>0.045999999999999999</v>
      </c>
      <c r="I381" s="268"/>
      <c r="J381" s="264"/>
      <c r="K381" s="264"/>
      <c r="L381" s="269"/>
      <c r="M381" s="270"/>
      <c r="N381" s="271"/>
      <c r="O381" s="271"/>
      <c r="P381" s="271"/>
      <c r="Q381" s="271"/>
      <c r="R381" s="271"/>
      <c r="S381" s="271"/>
      <c r="T381" s="272"/>
      <c r="U381" s="13"/>
      <c r="V381" s="13"/>
      <c r="W381" s="13"/>
      <c r="X381" s="13"/>
      <c r="Y381" s="13"/>
      <c r="Z381" s="13"/>
      <c r="AA381" s="13"/>
      <c r="AB381" s="13"/>
      <c r="AC381" s="13"/>
      <c r="AD381" s="13"/>
      <c r="AE381" s="13"/>
      <c r="AT381" s="273" t="s">
        <v>1584</v>
      </c>
      <c r="AU381" s="273" t="s">
        <v>83</v>
      </c>
      <c r="AV381" s="13" t="s">
        <v>83</v>
      </c>
      <c r="AW381" s="13" t="s">
        <v>30</v>
      </c>
      <c r="AX381" s="13" t="s">
        <v>81</v>
      </c>
      <c r="AY381" s="273" t="s">
        <v>241</v>
      </c>
    </row>
    <row r="382" s="2" customFormat="1" ht="24.15" customHeight="1">
      <c r="A382" s="39"/>
      <c r="B382" s="40"/>
      <c r="C382" s="228" t="s">
        <v>416</v>
      </c>
      <c r="D382" s="228" t="s">
        <v>243</v>
      </c>
      <c r="E382" s="229" t="s">
        <v>2605</v>
      </c>
      <c r="F382" s="230" t="s">
        <v>2606</v>
      </c>
      <c r="G382" s="231" t="s">
        <v>609</v>
      </c>
      <c r="H382" s="232">
        <v>1.845</v>
      </c>
      <c r="I382" s="233"/>
      <c r="J382" s="234">
        <f>ROUND(I382*H382,2)</f>
        <v>0</v>
      </c>
      <c r="K382" s="235"/>
      <c r="L382" s="45"/>
      <c r="M382" s="236" t="s">
        <v>1</v>
      </c>
      <c r="N382" s="237" t="s">
        <v>38</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247</v>
      </c>
      <c r="AT382" s="240" t="s">
        <v>243</v>
      </c>
      <c r="AU382" s="240" t="s">
        <v>83</v>
      </c>
      <c r="AY382" s="18" t="s">
        <v>241</v>
      </c>
      <c r="BE382" s="241">
        <f>IF(N382="základní",J382,0)</f>
        <v>0</v>
      </c>
      <c r="BF382" s="241">
        <f>IF(N382="snížená",J382,0)</f>
        <v>0</v>
      </c>
      <c r="BG382" s="241">
        <f>IF(N382="zákl. přenesená",J382,0)</f>
        <v>0</v>
      </c>
      <c r="BH382" s="241">
        <f>IF(N382="sníž. přenesená",J382,0)</f>
        <v>0</v>
      </c>
      <c r="BI382" s="241">
        <f>IF(N382="nulová",J382,0)</f>
        <v>0</v>
      </c>
      <c r="BJ382" s="18" t="s">
        <v>81</v>
      </c>
      <c r="BK382" s="241">
        <f>ROUND(I382*H382,2)</f>
        <v>0</v>
      </c>
      <c r="BL382" s="18" t="s">
        <v>247</v>
      </c>
      <c r="BM382" s="240" t="s">
        <v>2607</v>
      </c>
    </row>
    <row r="383" s="2" customFormat="1">
      <c r="A383" s="39"/>
      <c r="B383" s="40"/>
      <c r="C383" s="41"/>
      <c r="D383" s="242" t="s">
        <v>248</v>
      </c>
      <c r="E383" s="41"/>
      <c r="F383" s="243" t="s">
        <v>2608</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248</v>
      </c>
      <c r="AU383" s="18" t="s">
        <v>83</v>
      </c>
    </row>
    <row r="384" s="14" customFormat="1">
      <c r="A384" s="14"/>
      <c r="B384" s="274"/>
      <c r="C384" s="275"/>
      <c r="D384" s="242" t="s">
        <v>1584</v>
      </c>
      <c r="E384" s="276" t="s">
        <v>1</v>
      </c>
      <c r="F384" s="277" t="s">
        <v>2410</v>
      </c>
      <c r="G384" s="275"/>
      <c r="H384" s="276" t="s">
        <v>1</v>
      </c>
      <c r="I384" s="278"/>
      <c r="J384" s="275"/>
      <c r="K384" s="275"/>
      <c r="L384" s="279"/>
      <c r="M384" s="280"/>
      <c r="N384" s="281"/>
      <c r="O384" s="281"/>
      <c r="P384" s="281"/>
      <c r="Q384" s="281"/>
      <c r="R384" s="281"/>
      <c r="S384" s="281"/>
      <c r="T384" s="282"/>
      <c r="U384" s="14"/>
      <c r="V384" s="14"/>
      <c r="W384" s="14"/>
      <c r="X384" s="14"/>
      <c r="Y384" s="14"/>
      <c r="Z384" s="14"/>
      <c r="AA384" s="14"/>
      <c r="AB384" s="14"/>
      <c r="AC384" s="14"/>
      <c r="AD384" s="14"/>
      <c r="AE384" s="14"/>
      <c r="AT384" s="283" t="s">
        <v>1584</v>
      </c>
      <c r="AU384" s="283" t="s">
        <v>83</v>
      </c>
      <c r="AV384" s="14" t="s">
        <v>81</v>
      </c>
      <c r="AW384" s="14" t="s">
        <v>30</v>
      </c>
      <c r="AX384" s="14" t="s">
        <v>73</v>
      </c>
      <c r="AY384" s="283" t="s">
        <v>241</v>
      </c>
    </row>
    <row r="385" s="13" customFormat="1">
      <c r="A385" s="13"/>
      <c r="B385" s="263"/>
      <c r="C385" s="264"/>
      <c r="D385" s="242" t="s">
        <v>1584</v>
      </c>
      <c r="E385" s="265" t="s">
        <v>1</v>
      </c>
      <c r="F385" s="266" t="s">
        <v>2493</v>
      </c>
      <c r="G385" s="264"/>
      <c r="H385" s="267">
        <v>1.1970000000000001</v>
      </c>
      <c r="I385" s="268"/>
      <c r="J385" s="264"/>
      <c r="K385" s="264"/>
      <c r="L385" s="269"/>
      <c r="M385" s="270"/>
      <c r="N385" s="271"/>
      <c r="O385" s="271"/>
      <c r="P385" s="271"/>
      <c r="Q385" s="271"/>
      <c r="R385" s="271"/>
      <c r="S385" s="271"/>
      <c r="T385" s="272"/>
      <c r="U385" s="13"/>
      <c r="V385" s="13"/>
      <c r="W385" s="13"/>
      <c r="X385" s="13"/>
      <c r="Y385" s="13"/>
      <c r="Z385" s="13"/>
      <c r="AA385" s="13"/>
      <c r="AB385" s="13"/>
      <c r="AC385" s="13"/>
      <c r="AD385" s="13"/>
      <c r="AE385" s="13"/>
      <c r="AT385" s="273" t="s">
        <v>1584</v>
      </c>
      <c r="AU385" s="273" t="s">
        <v>83</v>
      </c>
      <c r="AV385" s="13" t="s">
        <v>83</v>
      </c>
      <c r="AW385" s="13" t="s">
        <v>30</v>
      </c>
      <c r="AX385" s="13" t="s">
        <v>73</v>
      </c>
      <c r="AY385" s="273" t="s">
        <v>241</v>
      </c>
    </row>
    <row r="386" s="14" customFormat="1">
      <c r="A386" s="14"/>
      <c r="B386" s="274"/>
      <c r="C386" s="275"/>
      <c r="D386" s="242" t="s">
        <v>1584</v>
      </c>
      <c r="E386" s="276" t="s">
        <v>1</v>
      </c>
      <c r="F386" s="277" t="s">
        <v>2494</v>
      </c>
      <c r="G386" s="275"/>
      <c r="H386" s="276" t="s">
        <v>1</v>
      </c>
      <c r="I386" s="278"/>
      <c r="J386" s="275"/>
      <c r="K386" s="275"/>
      <c r="L386" s="279"/>
      <c r="M386" s="280"/>
      <c r="N386" s="281"/>
      <c r="O386" s="281"/>
      <c r="P386" s="281"/>
      <c r="Q386" s="281"/>
      <c r="R386" s="281"/>
      <c r="S386" s="281"/>
      <c r="T386" s="282"/>
      <c r="U386" s="14"/>
      <c r="V386" s="14"/>
      <c r="W386" s="14"/>
      <c r="X386" s="14"/>
      <c r="Y386" s="14"/>
      <c r="Z386" s="14"/>
      <c r="AA386" s="14"/>
      <c r="AB386" s="14"/>
      <c r="AC386" s="14"/>
      <c r="AD386" s="14"/>
      <c r="AE386" s="14"/>
      <c r="AT386" s="283" t="s">
        <v>1584</v>
      </c>
      <c r="AU386" s="283" t="s">
        <v>83</v>
      </c>
      <c r="AV386" s="14" t="s">
        <v>81</v>
      </c>
      <c r="AW386" s="14" t="s">
        <v>30</v>
      </c>
      <c r="AX386" s="14" t="s">
        <v>73</v>
      </c>
      <c r="AY386" s="283" t="s">
        <v>241</v>
      </c>
    </row>
    <row r="387" s="13" customFormat="1">
      <c r="A387" s="13"/>
      <c r="B387" s="263"/>
      <c r="C387" s="264"/>
      <c r="D387" s="242" t="s">
        <v>1584</v>
      </c>
      <c r="E387" s="265" t="s">
        <v>1</v>
      </c>
      <c r="F387" s="266" t="s">
        <v>2495</v>
      </c>
      <c r="G387" s="264"/>
      <c r="H387" s="267">
        <v>0.039</v>
      </c>
      <c r="I387" s="268"/>
      <c r="J387" s="264"/>
      <c r="K387" s="264"/>
      <c r="L387" s="269"/>
      <c r="M387" s="270"/>
      <c r="N387" s="271"/>
      <c r="O387" s="271"/>
      <c r="P387" s="271"/>
      <c r="Q387" s="271"/>
      <c r="R387" s="271"/>
      <c r="S387" s="271"/>
      <c r="T387" s="272"/>
      <c r="U387" s="13"/>
      <c r="V387" s="13"/>
      <c r="W387" s="13"/>
      <c r="X387" s="13"/>
      <c r="Y387" s="13"/>
      <c r="Z387" s="13"/>
      <c r="AA387" s="13"/>
      <c r="AB387" s="13"/>
      <c r="AC387" s="13"/>
      <c r="AD387" s="13"/>
      <c r="AE387" s="13"/>
      <c r="AT387" s="273" t="s">
        <v>1584</v>
      </c>
      <c r="AU387" s="273" t="s">
        <v>83</v>
      </c>
      <c r="AV387" s="13" t="s">
        <v>83</v>
      </c>
      <c r="AW387" s="13" t="s">
        <v>30</v>
      </c>
      <c r="AX387" s="13" t="s">
        <v>73</v>
      </c>
      <c r="AY387" s="273" t="s">
        <v>241</v>
      </c>
    </row>
    <row r="388" s="14" customFormat="1">
      <c r="A388" s="14"/>
      <c r="B388" s="274"/>
      <c r="C388" s="275"/>
      <c r="D388" s="242" t="s">
        <v>1584</v>
      </c>
      <c r="E388" s="276" t="s">
        <v>1</v>
      </c>
      <c r="F388" s="277" t="s">
        <v>2414</v>
      </c>
      <c r="G388" s="275"/>
      <c r="H388" s="276" t="s">
        <v>1</v>
      </c>
      <c r="I388" s="278"/>
      <c r="J388" s="275"/>
      <c r="K388" s="275"/>
      <c r="L388" s="279"/>
      <c r="M388" s="280"/>
      <c r="N388" s="281"/>
      <c r="O388" s="281"/>
      <c r="P388" s="281"/>
      <c r="Q388" s="281"/>
      <c r="R388" s="281"/>
      <c r="S388" s="281"/>
      <c r="T388" s="282"/>
      <c r="U388" s="14"/>
      <c r="V388" s="14"/>
      <c r="W388" s="14"/>
      <c r="X388" s="14"/>
      <c r="Y388" s="14"/>
      <c r="Z388" s="14"/>
      <c r="AA388" s="14"/>
      <c r="AB388" s="14"/>
      <c r="AC388" s="14"/>
      <c r="AD388" s="14"/>
      <c r="AE388" s="14"/>
      <c r="AT388" s="283" t="s">
        <v>1584</v>
      </c>
      <c r="AU388" s="283" t="s">
        <v>83</v>
      </c>
      <c r="AV388" s="14" t="s">
        <v>81</v>
      </c>
      <c r="AW388" s="14" t="s">
        <v>30</v>
      </c>
      <c r="AX388" s="14" t="s">
        <v>73</v>
      </c>
      <c r="AY388" s="283" t="s">
        <v>241</v>
      </c>
    </row>
    <row r="389" s="13" customFormat="1">
      <c r="A389" s="13"/>
      <c r="B389" s="263"/>
      <c r="C389" s="264"/>
      <c r="D389" s="242" t="s">
        <v>1584</v>
      </c>
      <c r="E389" s="265" t="s">
        <v>1</v>
      </c>
      <c r="F389" s="266" t="s">
        <v>2461</v>
      </c>
      <c r="G389" s="264"/>
      <c r="H389" s="267">
        <v>0.42699999999999999</v>
      </c>
      <c r="I389" s="268"/>
      <c r="J389" s="264"/>
      <c r="K389" s="264"/>
      <c r="L389" s="269"/>
      <c r="M389" s="270"/>
      <c r="N389" s="271"/>
      <c r="O389" s="271"/>
      <c r="P389" s="271"/>
      <c r="Q389" s="271"/>
      <c r="R389" s="271"/>
      <c r="S389" s="271"/>
      <c r="T389" s="272"/>
      <c r="U389" s="13"/>
      <c r="V389" s="13"/>
      <c r="W389" s="13"/>
      <c r="X389" s="13"/>
      <c r="Y389" s="13"/>
      <c r="Z389" s="13"/>
      <c r="AA389" s="13"/>
      <c r="AB389" s="13"/>
      <c r="AC389" s="13"/>
      <c r="AD389" s="13"/>
      <c r="AE389" s="13"/>
      <c r="AT389" s="273" t="s">
        <v>1584</v>
      </c>
      <c r="AU389" s="273" t="s">
        <v>83</v>
      </c>
      <c r="AV389" s="13" t="s">
        <v>83</v>
      </c>
      <c r="AW389" s="13" t="s">
        <v>30</v>
      </c>
      <c r="AX389" s="13" t="s">
        <v>73</v>
      </c>
      <c r="AY389" s="273" t="s">
        <v>241</v>
      </c>
    </row>
    <row r="390" s="14" customFormat="1">
      <c r="A390" s="14"/>
      <c r="B390" s="274"/>
      <c r="C390" s="275"/>
      <c r="D390" s="242" t="s">
        <v>1584</v>
      </c>
      <c r="E390" s="276" t="s">
        <v>1</v>
      </c>
      <c r="F390" s="277" t="s">
        <v>2412</v>
      </c>
      <c r="G390" s="275"/>
      <c r="H390" s="276" t="s">
        <v>1</v>
      </c>
      <c r="I390" s="278"/>
      <c r="J390" s="275"/>
      <c r="K390" s="275"/>
      <c r="L390" s="279"/>
      <c r="M390" s="280"/>
      <c r="N390" s="281"/>
      <c r="O390" s="281"/>
      <c r="P390" s="281"/>
      <c r="Q390" s="281"/>
      <c r="R390" s="281"/>
      <c r="S390" s="281"/>
      <c r="T390" s="282"/>
      <c r="U390" s="14"/>
      <c r="V390" s="14"/>
      <c r="W390" s="14"/>
      <c r="X390" s="14"/>
      <c r="Y390" s="14"/>
      <c r="Z390" s="14"/>
      <c r="AA390" s="14"/>
      <c r="AB390" s="14"/>
      <c r="AC390" s="14"/>
      <c r="AD390" s="14"/>
      <c r="AE390" s="14"/>
      <c r="AT390" s="283" t="s">
        <v>1584</v>
      </c>
      <c r="AU390" s="283" t="s">
        <v>83</v>
      </c>
      <c r="AV390" s="14" t="s">
        <v>81</v>
      </c>
      <c r="AW390" s="14" t="s">
        <v>30</v>
      </c>
      <c r="AX390" s="14" t="s">
        <v>73</v>
      </c>
      <c r="AY390" s="283" t="s">
        <v>241</v>
      </c>
    </row>
    <row r="391" s="13" customFormat="1">
      <c r="A391" s="13"/>
      <c r="B391" s="263"/>
      <c r="C391" s="264"/>
      <c r="D391" s="242" t="s">
        <v>1584</v>
      </c>
      <c r="E391" s="265" t="s">
        <v>1</v>
      </c>
      <c r="F391" s="266" t="s">
        <v>2575</v>
      </c>
      <c r="G391" s="264"/>
      <c r="H391" s="267">
        <v>0.021000000000000001</v>
      </c>
      <c r="I391" s="268"/>
      <c r="J391" s="264"/>
      <c r="K391" s="264"/>
      <c r="L391" s="269"/>
      <c r="M391" s="270"/>
      <c r="N391" s="271"/>
      <c r="O391" s="271"/>
      <c r="P391" s="271"/>
      <c r="Q391" s="271"/>
      <c r="R391" s="271"/>
      <c r="S391" s="271"/>
      <c r="T391" s="272"/>
      <c r="U391" s="13"/>
      <c r="V391" s="13"/>
      <c r="W391" s="13"/>
      <c r="X391" s="13"/>
      <c r="Y391" s="13"/>
      <c r="Z391" s="13"/>
      <c r="AA391" s="13"/>
      <c r="AB391" s="13"/>
      <c r="AC391" s="13"/>
      <c r="AD391" s="13"/>
      <c r="AE391" s="13"/>
      <c r="AT391" s="273" t="s">
        <v>1584</v>
      </c>
      <c r="AU391" s="273" t="s">
        <v>83</v>
      </c>
      <c r="AV391" s="13" t="s">
        <v>83</v>
      </c>
      <c r="AW391" s="13" t="s">
        <v>30</v>
      </c>
      <c r="AX391" s="13" t="s">
        <v>73</v>
      </c>
      <c r="AY391" s="273" t="s">
        <v>241</v>
      </c>
    </row>
    <row r="392" s="14" customFormat="1">
      <c r="A392" s="14"/>
      <c r="B392" s="274"/>
      <c r="C392" s="275"/>
      <c r="D392" s="242" t="s">
        <v>1584</v>
      </c>
      <c r="E392" s="276" t="s">
        <v>1</v>
      </c>
      <c r="F392" s="277" t="s">
        <v>2609</v>
      </c>
      <c r="G392" s="275"/>
      <c r="H392" s="276" t="s">
        <v>1</v>
      </c>
      <c r="I392" s="278"/>
      <c r="J392" s="275"/>
      <c r="K392" s="275"/>
      <c r="L392" s="279"/>
      <c r="M392" s="280"/>
      <c r="N392" s="281"/>
      <c r="O392" s="281"/>
      <c r="P392" s="281"/>
      <c r="Q392" s="281"/>
      <c r="R392" s="281"/>
      <c r="S392" s="281"/>
      <c r="T392" s="282"/>
      <c r="U392" s="14"/>
      <c r="V392" s="14"/>
      <c r="W392" s="14"/>
      <c r="X392" s="14"/>
      <c r="Y392" s="14"/>
      <c r="Z392" s="14"/>
      <c r="AA392" s="14"/>
      <c r="AB392" s="14"/>
      <c r="AC392" s="14"/>
      <c r="AD392" s="14"/>
      <c r="AE392" s="14"/>
      <c r="AT392" s="283" t="s">
        <v>1584</v>
      </c>
      <c r="AU392" s="283" t="s">
        <v>83</v>
      </c>
      <c r="AV392" s="14" t="s">
        <v>81</v>
      </c>
      <c r="AW392" s="14" t="s">
        <v>30</v>
      </c>
      <c r="AX392" s="14" t="s">
        <v>73</v>
      </c>
      <c r="AY392" s="283" t="s">
        <v>241</v>
      </c>
    </row>
    <row r="393" s="13" customFormat="1">
      <c r="A393" s="13"/>
      <c r="B393" s="263"/>
      <c r="C393" s="264"/>
      <c r="D393" s="242" t="s">
        <v>1584</v>
      </c>
      <c r="E393" s="265" t="s">
        <v>1</v>
      </c>
      <c r="F393" s="266" t="s">
        <v>2610</v>
      </c>
      <c r="G393" s="264"/>
      <c r="H393" s="267">
        <v>0.161</v>
      </c>
      <c r="I393" s="268"/>
      <c r="J393" s="264"/>
      <c r="K393" s="264"/>
      <c r="L393" s="269"/>
      <c r="M393" s="270"/>
      <c r="N393" s="271"/>
      <c r="O393" s="271"/>
      <c r="P393" s="271"/>
      <c r="Q393" s="271"/>
      <c r="R393" s="271"/>
      <c r="S393" s="271"/>
      <c r="T393" s="272"/>
      <c r="U393" s="13"/>
      <c r="V393" s="13"/>
      <c r="W393" s="13"/>
      <c r="X393" s="13"/>
      <c r="Y393" s="13"/>
      <c r="Z393" s="13"/>
      <c r="AA393" s="13"/>
      <c r="AB393" s="13"/>
      <c r="AC393" s="13"/>
      <c r="AD393" s="13"/>
      <c r="AE393" s="13"/>
      <c r="AT393" s="273" t="s">
        <v>1584</v>
      </c>
      <c r="AU393" s="273" t="s">
        <v>83</v>
      </c>
      <c r="AV393" s="13" t="s">
        <v>83</v>
      </c>
      <c r="AW393" s="13" t="s">
        <v>30</v>
      </c>
      <c r="AX393" s="13" t="s">
        <v>73</v>
      </c>
      <c r="AY393" s="273" t="s">
        <v>241</v>
      </c>
    </row>
    <row r="394" s="15" customFormat="1">
      <c r="A394" s="15"/>
      <c r="B394" s="287"/>
      <c r="C394" s="288"/>
      <c r="D394" s="242" t="s">
        <v>1584</v>
      </c>
      <c r="E394" s="289" t="s">
        <v>1</v>
      </c>
      <c r="F394" s="290" t="s">
        <v>2061</v>
      </c>
      <c r="G394" s="288"/>
      <c r="H394" s="291">
        <v>1.845</v>
      </c>
      <c r="I394" s="292"/>
      <c r="J394" s="288"/>
      <c r="K394" s="288"/>
      <c r="L394" s="293"/>
      <c r="M394" s="294"/>
      <c r="N394" s="295"/>
      <c r="O394" s="295"/>
      <c r="P394" s="295"/>
      <c r="Q394" s="295"/>
      <c r="R394" s="295"/>
      <c r="S394" s="295"/>
      <c r="T394" s="296"/>
      <c r="U394" s="15"/>
      <c r="V394" s="15"/>
      <c r="W394" s="15"/>
      <c r="X394" s="15"/>
      <c r="Y394" s="15"/>
      <c r="Z394" s="15"/>
      <c r="AA394" s="15"/>
      <c r="AB394" s="15"/>
      <c r="AC394" s="15"/>
      <c r="AD394" s="15"/>
      <c r="AE394" s="15"/>
      <c r="AT394" s="297" t="s">
        <v>1584</v>
      </c>
      <c r="AU394" s="297" t="s">
        <v>83</v>
      </c>
      <c r="AV394" s="15" t="s">
        <v>247</v>
      </c>
      <c r="AW394" s="15" t="s">
        <v>30</v>
      </c>
      <c r="AX394" s="15" t="s">
        <v>81</v>
      </c>
      <c r="AY394" s="297" t="s">
        <v>241</v>
      </c>
    </row>
    <row r="395" s="2" customFormat="1" ht="24.15" customHeight="1">
      <c r="A395" s="39"/>
      <c r="B395" s="40"/>
      <c r="C395" s="228" t="s">
        <v>336</v>
      </c>
      <c r="D395" s="228" t="s">
        <v>243</v>
      </c>
      <c r="E395" s="229" t="s">
        <v>2611</v>
      </c>
      <c r="F395" s="230" t="s">
        <v>2612</v>
      </c>
      <c r="G395" s="231" t="s">
        <v>267</v>
      </c>
      <c r="H395" s="232">
        <v>238.24799999999999</v>
      </c>
      <c r="I395" s="233"/>
      <c r="J395" s="234">
        <f>ROUND(I395*H395,2)</f>
        <v>0</v>
      </c>
      <c r="K395" s="235"/>
      <c r="L395" s="45"/>
      <c r="M395" s="236" t="s">
        <v>1</v>
      </c>
      <c r="N395" s="237" t="s">
        <v>38</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247</v>
      </c>
      <c r="AT395" s="240" t="s">
        <v>243</v>
      </c>
      <c r="AU395" s="240" t="s">
        <v>83</v>
      </c>
      <c r="AY395" s="18" t="s">
        <v>241</v>
      </c>
      <c r="BE395" s="241">
        <f>IF(N395="základní",J395,0)</f>
        <v>0</v>
      </c>
      <c r="BF395" s="241">
        <f>IF(N395="snížená",J395,0)</f>
        <v>0</v>
      </c>
      <c r="BG395" s="241">
        <f>IF(N395="zákl. přenesená",J395,0)</f>
        <v>0</v>
      </c>
      <c r="BH395" s="241">
        <f>IF(N395="sníž. přenesená",J395,0)</f>
        <v>0</v>
      </c>
      <c r="BI395" s="241">
        <f>IF(N395="nulová",J395,0)</f>
        <v>0</v>
      </c>
      <c r="BJ395" s="18" t="s">
        <v>81</v>
      </c>
      <c r="BK395" s="241">
        <f>ROUND(I395*H395,2)</f>
        <v>0</v>
      </c>
      <c r="BL395" s="18" t="s">
        <v>247</v>
      </c>
      <c r="BM395" s="240" t="s">
        <v>2613</v>
      </c>
    </row>
    <row r="396" s="2" customFormat="1">
      <c r="A396" s="39"/>
      <c r="B396" s="40"/>
      <c r="C396" s="41"/>
      <c r="D396" s="242" t="s">
        <v>248</v>
      </c>
      <c r="E396" s="41"/>
      <c r="F396" s="243" t="s">
        <v>2614</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248</v>
      </c>
      <c r="AU396" s="18" t="s">
        <v>83</v>
      </c>
    </row>
    <row r="397" s="14" customFormat="1">
      <c r="A397" s="14"/>
      <c r="B397" s="274"/>
      <c r="C397" s="275"/>
      <c r="D397" s="242" t="s">
        <v>1584</v>
      </c>
      <c r="E397" s="276" t="s">
        <v>1</v>
      </c>
      <c r="F397" s="277" t="s">
        <v>2615</v>
      </c>
      <c r="G397" s="275"/>
      <c r="H397" s="276" t="s">
        <v>1</v>
      </c>
      <c r="I397" s="278"/>
      <c r="J397" s="275"/>
      <c r="K397" s="275"/>
      <c r="L397" s="279"/>
      <c r="M397" s="280"/>
      <c r="N397" s="281"/>
      <c r="O397" s="281"/>
      <c r="P397" s="281"/>
      <c r="Q397" s="281"/>
      <c r="R397" s="281"/>
      <c r="S397" s="281"/>
      <c r="T397" s="282"/>
      <c r="U397" s="14"/>
      <c r="V397" s="14"/>
      <c r="W397" s="14"/>
      <c r="X397" s="14"/>
      <c r="Y397" s="14"/>
      <c r="Z397" s="14"/>
      <c r="AA397" s="14"/>
      <c r="AB397" s="14"/>
      <c r="AC397" s="14"/>
      <c r="AD397" s="14"/>
      <c r="AE397" s="14"/>
      <c r="AT397" s="283" t="s">
        <v>1584</v>
      </c>
      <c r="AU397" s="283" t="s">
        <v>83</v>
      </c>
      <c r="AV397" s="14" t="s">
        <v>81</v>
      </c>
      <c r="AW397" s="14" t="s">
        <v>30</v>
      </c>
      <c r="AX397" s="14" t="s">
        <v>73</v>
      </c>
      <c r="AY397" s="283" t="s">
        <v>241</v>
      </c>
    </row>
    <row r="398" s="13" customFormat="1">
      <c r="A398" s="13"/>
      <c r="B398" s="263"/>
      <c r="C398" s="264"/>
      <c r="D398" s="242" t="s">
        <v>1584</v>
      </c>
      <c r="E398" s="265" t="s">
        <v>1</v>
      </c>
      <c r="F398" s="266" t="s">
        <v>2616</v>
      </c>
      <c r="G398" s="264"/>
      <c r="H398" s="267">
        <v>37.822000000000003</v>
      </c>
      <c r="I398" s="268"/>
      <c r="J398" s="264"/>
      <c r="K398" s="264"/>
      <c r="L398" s="269"/>
      <c r="M398" s="270"/>
      <c r="N398" s="271"/>
      <c r="O398" s="271"/>
      <c r="P398" s="271"/>
      <c r="Q398" s="271"/>
      <c r="R398" s="271"/>
      <c r="S398" s="271"/>
      <c r="T398" s="272"/>
      <c r="U398" s="13"/>
      <c r="V398" s="13"/>
      <c r="W398" s="13"/>
      <c r="X398" s="13"/>
      <c r="Y398" s="13"/>
      <c r="Z398" s="13"/>
      <c r="AA398" s="13"/>
      <c r="AB398" s="13"/>
      <c r="AC398" s="13"/>
      <c r="AD398" s="13"/>
      <c r="AE398" s="13"/>
      <c r="AT398" s="273" t="s">
        <v>1584</v>
      </c>
      <c r="AU398" s="273" t="s">
        <v>83</v>
      </c>
      <c r="AV398" s="13" t="s">
        <v>83</v>
      </c>
      <c r="AW398" s="13" t="s">
        <v>30</v>
      </c>
      <c r="AX398" s="13" t="s">
        <v>73</v>
      </c>
      <c r="AY398" s="273" t="s">
        <v>241</v>
      </c>
    </row>
    <row r="399" s="14" customFormat="1">
      <c r="A399" s="14"/>
      <c r="B399" s="274"/>
      <c r="C399" s="275"/>
      <c r="D399" s="242" t="s">
        <v>1584</v>
      </c>
      <c r="E399" s="276" t="s">
        <v>1</v>
      </c>
      <c r="F399" s="277" t="s">
        <v>2617</v>
      </c>
      <c r="G399" s="275"/>
      <c r="H399" s="276" t="s">
        <v>1</v>
      </c>
      <c r="I399" s="278"/>
      <c r="J399" s="275"/>
      <c r="K399" s="275"/>
      <c r="L399" s="279"/>
      <c r="M399" s="280"/>
      <c r="N399" s="281"/>
      <c r="O399" s="281"/>
      <c r="P399" s="281"/>
      <c r="Q399" s="281"/>
      <c r="R399" s="281"/>
      <c r="S399" s="281"/>
      <c r="T399" s="282"/>
      <c r="U399" s="14"/>
      <c r="V399" s="14"/>
      <c r="W399" s="14"/>
      <c r="X399" s="14"/>
      <c r="Y399" s="14"/>
      <c r="Z399" s="14"/>
      <c r="AA399" s="14"/>
      <c r="AB399" s="14"/>
      <c r="AC399" s="14"/>
      <c r="AD399" s="14"/>
      <c r="AE399" s="14"/>
      <c r="AT399" s="283" t="s">
        <v>1584</v>
      </c>
      <c r="AU399" s="283" t="s">
        <v>83</v>
      </c>
      <c r="AV399" s="14" t="s">
        <v>81</v>
      </c>
      <c r="AW399" s="14" t="s">
        <v>30</v>
      </c>
      <c r="AX399" s="14" t="s">
        <v>73</v>
      </c>
      <c r="AY399" s="283" t="s">
        <v>241</v>
      </c>
    </row>
    <row r="400" s="13" customFormat="1">
      <c r="A400" s="13"/>
      <c r="B400" s="263"/>
      <c r="C400" s="264"/>
      <c r="D400" s="242" t="s">
        <v>1584</v>
      </c>
      <c r="E400" s="265" t="s">
        <v>1</v>
      </c>
      <c r="F400" s="266" t="s">
        <v>2616</v>
      </c>
      <c r="G400" s="264"/>
      <c r="H400" s="267">
        <v>37.822000000000003</v>
      </c>
      <c r="I400" s="268"/>
      <c r="J400" s="264"/>
      <c r="K400" s="264"/>
      <c r="L400" s="269"/>
      <c r="M400" s="270"/>
      <c r="N400" s="271"/>
      <c r="O400" s="271"/>
      <c r="P400" s="271"/>
      <c r="Q400" s="271"/>
      <c r="R400" s="271"/>
      <c r="S400" s="271"/>
      <c r="T400" s="272"/>
      <c r="U400" s="13"/>
      <c r="V400" s="13"/>
      <c r="W400" s="13"/>
      <c r="X400" s="13"/>
      <c r="Y400" s="13"/>
      <c r="Z400" s="13"/>
      <c r="AA400" s="13"/>
      <c r="AB400" s="13"/>
      <c r="AC400" s="13"/>
      <c r="AD400" s="13"/>
      <c r="AE400" s="13"/>
      <c r="AT400" s="273" t="s">
        <v>1584</v>
      </c>
      <c r="AU400" s="273" t="s">
        <v>83</v>
      </c>
      <c r="AV400" s="13" t="s">
        <v>83</v>
      </c>
      <c r="AW400" s="13" t="s">
        <v>30</v>
      </c>
      <c r="AX400" s="13" t="s">
        <v>73</v>
      </c>
      <c r="AY400" s="273" t="s">
        <v>241</v>
      </c>
    </row>
    <row r="401" s="14" customFormat="1">
      <c r="A401" s="14"/>
      <c r="B401" s="274"/>
      <c r="C401" s="275"/>
      <c r="D401" s="242" t="s">
        <v>1584</v>
      </c>
      <c r="E401" s="276" t="s">
        <v>1</v>
      </c>
      <c r="F401" s="277" t="s">
        <v>2618</v>
      </c>
      <c r="G401" s="275"/>
      <c r="H401" s="276" t="s">
        <v>1</v>
      </c>
      <c r="I401" s="278"/>
      <c r="J401" s="275"/>
      <c r="K401" s="275"/>
      <c r="L401" s="279"/>
      <c r="M401" s="280"/>
      <c r="N401" s="281"/>
      <c r="O401" s="281"/>
      <c r="P401" s="281"/>
      <c r="Q401" s="281"/>
      <c r="R401" s="281"/>
      <c r="S401" s="281"/>
      <c r="T401" s="282"/>
      <c r="U401" s="14"/>
      <c r="V401" s="14"/>
      <c r="W401" s="14"/>
      <c r="X401" s="14"/>
      <c r="Y401" s="14"/>
      <c r="Z401" s="14"/>
      <c r="AA401" s="14"/>
      <c r="AB401" s="14"/>
      <c r="AC401" s="14"/>
      <c r="AD401" s="14"/>
      <c r="AE401" s="14"/>
      <c r="AT401" s="283" t="s">
        <v>1584</v>
      </c>
      <c r="AU401" s="283" t="s">
        <v>83</v>
      </c>
      <c r="AV401" s="14" t="s">
        <v>81</v>
      </c>
      <c r="AW401" s="14" t="s">
        <v>30</v>
      </c>
      <c r="AX401" s="14" t="s">
        <v>73</v>
      </c>
      <c r="AY401" s="283" t="s">
        <v>241</v>
      </c>
    </row>
    <row r="402" s="13" customFormat="1">
      <c r="A402" s="13"/>
      <c r="B402" s="263"/>
      <c r="C402" s="264"/>
      <c r="D402" s="242" t="s">
        <v>1584</v>
      </c>
      <c r="E402" s="265" t="s">
        <v>1</v>
      </c>
      <c r="F402" s="266" t="s">
        <v>2616</v>
      </c>
      <c r="G402" s="264"/>
      <c r="H402" s="267">
        <v>37.822000000000003</v>
      </c>
      <c r="I402" s="268"/>
      <c r="J402" s="264"/>
      <c r="K402" s="264"/>
      <c r="L402" s="269"/>
      <c r="M402" s="270"/>
      <c r="N402" s="271"/>
      <c r="O402" s="271"/>
      <c r="P402" s="271"/>
      <c r="Q402" s="271"/>
      <c r="R402" s="271"/>
      <c r="S402" s="271"/>
      <c r="T402" s="272"/>
      <c r="U402" s="13"/>
      <c r="V402" s="13"/>
      <c r="W402" s="13"/>
      <c r="X402" s="13"/>
      <c r="Y402" s="13"/>
      <c r="Z402" s="13"/>
      <c r="AA402" s="13"/>
      <c r="AB402" s="13"/>
      <c r="AC402" s="13"/>
      <c r="AD402" s="13"/>
      <c r="AE402" s="13"/>
      <c r="AT402" s="273" t="s">
        <v>1584</v>
      </c>
      <c r="AU402" s="273" t="s">
        <v>83</v>
      </c>
      <c r="AV402" s="13" t="s">
        <v>83</v>
      </c>
      <c r="AW402" s="13" t="s">
        <v>30</v>
      </c>
      <c r="AX402" s="13" t="s">
        <v>73</v>
      </c>
      <c r="AY402" s="273" t="s">
        <v>241</v>
      </c>
    </row>
    <row r="403" s="14" customFormat="1">
      <c r="A403" s="14"/>
      <c r="B403" s="274"/>
      <c r="C403" s="275"/>
      <c r="D403" s="242" t="s">
        <v>1584</v>
      </c>
      <c r="E403" s="276" t="s">
        <v>1</v>
      </c>
      <c r="F403" s="277" t="s">
        <v>2619</v>
      </c>
      <c r="G403" s="275"/>
      <c r="H403" s="276" t="s">
        <v>1</v>
      </c>
      <c r="I403" s="278"/>
      <c r="J403" s="275"/>
      <c r="K403" s="275"/>
      <c r="L403" s="279"/>
      <c r="M403" s="280"/>
      <c r="N403" s="281"/>
      <c r="O403" s="281"/>
      <c r="P403" s="281"/>
      <c r="Q403" s="281"/>
      <c r="R403" s="281"/>
      <c r="S403" s="281"/>
      <c r="T403" s="282"/>
      <c r="U403" s="14"/>
      <c r="V403" s="14"/>
      <c r="W403" s="14"/>
      <c r="X403" s="14"/>
      <c r="Y403" s="14"/>
      <c r="Z403" s="14"/>
      <c r="AA403" s="14"/>
      <c r="AB403" s="14"/>
      <c r="AC403" s="14"/>
      <c r="AD403" s="14"/>
      <c r="AE403" s="14"/>
      <c r="AT403" s="283" t="s">
        <v>1584</v>
      </c>
      <c r="AU403" s="283" t="s">
        <v>83</v>
      </c>
      <c r="AV403" s="14" t="s">
        <v>81</v>
      </c>
      <c r="AW403" s="14" t="s">
        <v>30</v>
      </c>
      <c r="AX403" s="14" t="s">
        <v>73</v>
      </c>
      <c r="AY403" s="283" t="s">
        <v>241</v>
      </c>
    </row>
    <row r="404" s="13" customFormat="1">
      <c r="A404" s="13"/>
      <c r="B404" s="263"/>
      <c r="C404" s="264"/>
      <c r="D404" s="242" t="s">
        <v>1584</v>
      </c>
      <c r="E404" s="265" t="s">
        <v>1</v>
      </c>
      <c r="F404" s="266" t="s">
        <v>2620</v>
      </c>
      <c r="G404" s="264"/>
      <c r="H404" s="267">
        <v>62.390999999999998</v>
      </c>
      <c r="I404" s="268"/>
      <c r="J404" s="264"/>
      <c r="K404" s="264"/>
      <c r="L404" s="269"/>
      <c r="M404" s="270"/>
      <c r="N404" s="271"/>
      <c r="O404" s="271"/>
      <c r="P404" s="271"/>
      <c r="Q404" s="271"/>
      <c r="R404" s="271"/>
      <c r="S404" s="271"/>
      <c r="T404" s="272"/>
      <c r="U404" s="13"/>
      <c r="V404" s="13"/>
      <c r="W404" s="13"/>
      <c r="X404" s="13"/>
      <c r="Y404" s="13"/>
      <c r="Z404" s="13"/>
      <c r="AA404" s="13"/>
      <c r="AB404" s="13"/>
      <c r="AC404" s="13"/>
      <c r="AD404" s="13"/>
      <c r="AE404" s="13"/>
      <c r="AT404" s="273" t="s">
        <v>1584</v>
      </c>
      <c r="AU404" s="273" t="s">
        <v>83</v>
      </c>
      <c r="AV404" s="13" t="s">
        <v>83</v>
      </c>
      <c r="AW404" s="13" t="s">
        <v>30</v>
      </c>
      <c r="AX404" s="13" t="s">
        <v>73</v>
      </c>
      <c r="AY404" s="273" t="s">
        <v>241</v>
      </c>
    </row>
    <row r="405" s="14" customFormat="1">
      <c r="A405" s="14"/>
      <c r="B405" s="274"/>
      <c r="C405" s="275"/>
      <c r="D405" s="242" t="s">
        <v>1584</v>
      </c>
      <c r="E405" s="276" t="s">
        <v>1</v>
      </c>
      <c r="F405" s="277" t="s">
        <v>2621</v>
      </c>
      <c r="G405" s="275"/>
      <c r="H405" s="276" t="s">
        <v>1</v>
      </c>
      <c r="I405" s="278"/>
      <c r="J405" s="275"/>
      <c r="K405" s="275"/>
      <c r="L405" s="279"/>
      <c r="M405" s="280"/>
      <c r="N405" s="281"/>
      <c r="O405" s="281"/>
      <c r="P405" s="281"/>
      <c r="Q405" s="281"/>
      <c r="R405" s="281"/>
      <c r="S405" s="281"/>
      <c r="T405" s="282"/>
      <c r="U405" s="14"/>
      <c r="V405" s="14"/>
      <c r="W405" s="14"/>
      <c r="X405" s="14"/>
      <c r="Y405" s="14"/>
      <c r="Z405" s="14"/>
      <c r="AA405" s="14"/>
      <c r="AB405" s="14"/>
      <c r="AC405" s="14"/>
      <c r="AD405" s="14"/>
      <c r="AE405" s="14"/>
      <c r="AT405" s="283" t="s">
        <v>1584</v>
      </c>
      <c r="AU405" s="283" t="s">
        <v>83</v>
      </c>
      <c r="AV405" s="14" t="s">
        <v>81</v>
      </c>
      <c r="AW405" s="14" t="s">
        <v>30</v>
      </c>
      <c r="AX405" s="14" t="s">
        <v>73</v>
      </c>
      <c r="AY405" s="283" t="s">
        <v>241</v>
      </c>
    </row>
    <row r="406" s="13" customFormat="1">
      <c r="A406" s="13"/>
      <c r="B406" s="263"/>
      <c r="C406" s="264"/>
      <c r="D406" s="242" t="s">
        <v>1584</v>
      </c>
      <c r="E406" s="265" t="s">
        <v>1</v>
      </c>
      <c r="F406" s="266" t="s">
        <v>2620</v>
      </c>
      <c r="G406" s="264"/>
      <c r="H406" s="267">
        <v>62.390999999999998</v>
      </c>
      <c r="I406" s="268"/>
      <c r="J406" s="264"/>
      <c r="K406" s="264"/>
      <c r="L406" s="269"/>
      <c r="M406" s="270"/>
      <c r="N406" s="271"/>
      <c r="O406" s="271"/>
      <c r="P406" s="271"/>
      <c r="Q406" s="271"/>
      <c r="R406" s="271"/>
      <c r="S406" s="271"/>
      <c r="T406" s="272"/>
      <c r="U406" s="13"/>
      <c r="V406" s="13"/>
      <c r="W406" s="13"/>
      <c r="X406" s="13"/>
      <c r="Y406" s="13"/>
      <c r="Z406" s="13"/>
      <c r="AA406" s="13"/>
      <c r="AB406" s="13"/>
      <c r="AC406" s="13"/>
      <c r="AD406" s="13"/>
      <c r="AE406" s="13"/>
      <c r="AT406" s="273" t="s">
        <v>1584</v>
      </c>
      <c r="AU406" s="273" t="s">
        <v>83</v>
      </c>
      <c r="AV406" s="13" t="s">
        <v>83</v>
      </c>
      <c r="AW406" s="13" t="s">
        <v>30</v>
      </c>
      <c r="AX406" s="13" t="s">
        <v>73</v>
      </c>
      <c r="AY406" s="273" t="s">
        <v>241</v>
      </c>
    </row>
    <row r="407" s="15" customFormat="1">
      <c r="A407" s="15"/>
      <c r="B407" s="287"/>
      <c r="C407" s="288"/>
      <c r="D407" s="242" t="s">
        <v>1584</v>
      </c>
      <c r="E407" s="289" t="s">
        <v>1</v>
      </c>
      <c r="F407" s="290" t="s">
        <v>2061</v>
      </c>
      <c r="G407" s="288"/>
      <c r="H407" s="291">
        <v>238.24799999999999</v>
      </c>
      <c r="I407" s="292"/>
      <c r="J407" s="288"/>
      <c r="K407" s="288"/>
      <c r="L407" s="293"/>
      <c r="M407" s="294"/>
      <c r="N407" s="295"/>
      <c r="O407" s="295"/>
      <c r="P407" s="295"/>
      <c r="Q407" s="295"/>
      <c r="R407" s="295"/>
      <c r="S407" s="295"/>
      <c r="T407" s="296"/>
      <c r="U407" s="15"/>
      <c r="V407" s="15"/>
      <c r="W407" s="15"/>
      <c r="X407" s="15"/>
      <c r="Y407" s="15"/>
      <c r="Z407" s="15"/>
      <c r="AA407" s="15"/>
      <c r="AB407" s="15"/>
      <c r="AC407" s="15"/>
      <c r="AD407" s="15"/>
      <c r="AE407" s="15"/>
      <c r="AT407" s="297" t="s">
        <v>1584</v>
      </c>
      <c r="AU407" s="297" t="s">
        <v>83</v>
      </c>
      <c r="AV407" s="15" t="s">
        <v>247</v>
      </c>
      <c r="AW407" s="15" t="s">
        <v>30</v>
      </c>
      <c r="AX407" s="15" t="s">
        <v>81</v>
      </c>
      <c r="AY407" s="297" t="s">
        <v>241</v>
      </c>
    </row>
    <row r="408" s="2" customFormat="1" ht="24.15" customHeight="1">
      <c r="A408" s="39"/>
      <c r="B408" s="40"/>
      <c r="C408" s="228" t="s">
        <v>423</v>
      </c>
      <c r="D408" s="228" t="s">
        <v>243</v>
      </c>
      <c r="E408" s="229" t="s">
        <v>2622</v>
      </c>
      <c r="F408" s="230" t="s">
        <v>2623</v>
      </c>
      <c r="G408" s="231" t="s">
        <v>267</v>
      </c>
      <c r="H408" s="232">
        <v>48.984999999999999</v>
      </c>
      <c r="I408" s="233"/>
      <c r="J408" s="234">
        <f>ROUND(I408*H408,2)</f>
        <v>0</v>
      </c>
      <c r="K408" s="235"/>
      <c r="L408" s="45"/>
      <c r="M408" s="236" t="s">
        <v>1</v>
      </c>
      <c r="N408" s="237" t="s">
        <v>38</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247</v>
      </c>
      <c r="AT408" s="240" t="s">
        <v>243</v>
      </c>
      <c r="AU408" s="240" t="s">
        <v>83</v>
      </c>
      <c r="AY408" s="18" t="s">
        <v>241</v>
      </c>
      <c r="BE408" s="241">
        <f>IF(N408="základní",J408,0)</f>
        <v>0</v>
      </c>
      <c r="BF408" s="241">
        <f>IF(N408="snížená",J408,0)</f>
        <v>0</v>
      </c>
      <c r="BG408" s="241">
        <f>IF(N408="zákl. přenesená",J408,0)</f>
        <v>0</v>
      </c>
      <c r="BH408" s="241">
        <f>IF(N408="sníž. přenesená",J408,0)</f>
        <v>0</v>
      </c>
      <c r="BI408" s="241">
        <f>IF(N408="nulová",J408,0)</f>
        <v>0</v>
      </c>
      <c r="BJ408" s="18" t="s">
        <v>81</v>
      </c>
      <c r="BK408" s="241">
        <f>ROUND(I408*H408,2)</f>
        <v>0</v>
      </c>
      <c r="BL408" s="18" t="s">
        <v>247</v>
      </c>
      <c r="BM408" s="240" t="s">
        <v>2624</v>
      </c>
    </row>
    <row r="409" s="2" customFormat="1">
      <c r="A409" s="39"/>
      <c r="B409" s="40"/>
      <c r="C409" s="41"/>
      <c r="D409" s="242" t="s">
        <v>248</v>
      </c>
      <c r="E409" s="41"/>
      <c r="F409" s="243" t="s">
        <v>2625</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248</v>
      </c>
      <c r="AU409" s="18" t="s">
        <v>83</v>
      </c>
    </row>
    <row r="410" s="14" customFormat="1">
      <c r="A410" s="14"/>
      <c r="B410" s="274"/>
      <c r="C410" s="275"/>
      <c r="D410" s="242" t="s">
        <v>1584</v>
      </c>
      <c r="E410" s="276" t="s">
        <v>1</v>
      </c>
      <c r="F410" s="277" t="s">
        <v>2626</v>
      </c>
      <c r="G410" s="275"/>
      <c r="H410" s="276" t="s">
        <v>1</v>
      </c>
      <c r="I410" s="278"/>
      <c r="J410" s="275"/>
      <c r="K410" s="275"/>
      <c r="L410" s="279"/>
      <c r="M410" s="280"/>
      <c r="N410" s="281"/>
      <c r="O410" s="281"/>
      <c r="P410" s="281"/>
      <c r="Q410" s="281"/>
      <c r="R410" s="281"/>
      <c r="S410" s="281"/>
      <c r="T410" s="282"/>
      <c r="U410" s="14"/>
      <c r="V410" s="14"/>
      <c r="W410" s="14"/>
      <c r="X410" s="14"/>
      <c r="Y410" s="14"/>
      <c r="Z410" s="14"/>
      <c r="AA410" s="14"/>
      <c r="AB410" s="14"/>
      <c r="AC410" s="14"/>
      <c r="AD410" s="14"/>
      <c r="AE410" s="14"/>
      <c r="AT410" s="283" t="s">
        <v>1584</v>
      </c>
      <c r="AU410" s="283" t="s">
        <v>83</v>
      </c>
      <c r="AV410" s="14" t="s">
        <v>81</v>
      </c>
      <c r="AW410" s="14" t="s">
        <v>30</v>
      </c>
      <c r="AX410" s="14" t="s">
        <v>73</v>
      </c>
      <c r="AY410" s="283" t="s">
        <v>241</v>
      </c>
    </row>
    <row r="411" s="13" customFormat="1">
      <c r="A411" s="13"/>
      <c r="B411" s="263"/>
      <c r="C411" s="264"/>
      <c r="D411" s="242" t="s">
        <v>1584</v>
      </c>
      <c r="E411" s="265" t="s">
        <v>1</v>
      </c>
      <c r="F411" s="266" t="s">
        <v>2627</v>
      </c>
      <c r="G411" s="264"/>
      <c r="H411" s="267">
        <v>48.984999999999999</v>
      </c>
      <c r="I411" s="268"/>
      <c r="J411" s="264"/>
      <c r="K411" s="264"/>
      <c r="L411" s="269"/>
      <c r="M411" s="270"/>
      <c r="N411" s="271"/>
      <c r="O411" s="271"/>
      <c r="P411" s="271"/>
      <c r="Q411" s="271"/>
      <c r="R411" s="271"/>
      <c r="S411" s="271"/>
      <c r="T411" s="272"/>
      <c r="U411" s="13"/>
      <c r="V411" s="13"/>
      <c r="W411" s="13"/>
      <c r="X411" s="13"/>
      <c r="Y411" s="13"/>
      <c r="Z411" s="13"/>
      <c r="AA411" s="13"/>
      <c r="AB411" s="13"/>
      <c r="AC411" s="13"/>
      <c r="AD411" s="13"/>
      <c r="AE411" s="13"/>
      <c r="AT411" s="273" t="s">
        <v>1584</v>
      </c>
      <c r="AU411" s="273" t="s">
        <v>83</v>
      </c>
      <c r="AV411" s="13" t="s">
        <v>83</v>
      </c>
      <c r="AW411" s="13" t="s">
        <v>30</v>
      </c>
      <c r="AX411" s="13" t="s">
        <v>81</v>
      </c>
      <c r="AY411" s="273" t="s">
        <v>241</v>
      </c>
    </row>
    <row r="412" s="2" customFormat="1" ht="24.15" customHeight="1">
      <c r="A412" s="39"/>
      <c r="B412" s="40"/>
      <c r="C412" s="228" t="s">
        <v>483</v>
      </c>
      <c r="D412" s="228" t="s">
        <v>243</v>
      </c>
      <c r="E412" s="229" t="s">
        <v>2117</v>
      </c>
      <c r="F412" s="230" t="s">
        <v>2118</v>
      </c>
      <c r="G412" s="231" t="s">
        <v>2119</v>
      </c>
      <c r="H412" s="232">
        <v>26</v>
      </c>
      <c r="I412" s="233"/>
      <c r="J412" s="234">
        <f>ROUND(I412*H412,2)</f>
        <v>0</v>
      </c>
      <c r="K412" s="235"/>
      <c r="L412" s="45"/>
      <c r="M412" s="236" t="s">
        <v>1</v>
      </c>
      <c r="N412" s="237" t="s">
        <v>38</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247</v>
      </c>
      <c r="AT412" s="240" t="s">
        <v>243</v>
      </c>
      <c r="AU412" s="240" t="s">
        <v>83</v>
      </c>
      <c r="AY412" s="18" t="s">
        <v>241</v>
      </c>
      <c r="BE412" s="241">
        <f>IF(N412="základní",J412,0)</f>
        <v>0</v>
      </c>
      <c r="BF412" s="241">
        <f>IF(N412="snížená",J412,0)</f>
        <v>0</v>
      </c>
      <c r="BG412" s="241">
        <f>IF(N412="zákl. přenesená",J412,0)</f>
        <v>0</v>
      </c>
      <c r="BH412" s="241">
        <f>IF(N412="sníž. přenesená",J412,0)</f>
        <v>0</v>
      </c>
      <c r="BI412" s="241">
        <f>IF(N412="nulová",J412,0)</f>
        <v>0</v>
      </c>
      <c r="BJ412" s="18" t="s">
        <v>81</v>
      </c>
      <c r="BK412" s="241">
        <f>ROUND(I412*H412,2)</f>
        <v>0</v>
      </c>
      <c r="BL412" s="18" t="s">
        <v>247</v>
      </c>
      <c r="BM412" s="240" t="s">
        <v>2628</v>
      </c>
    </row>
    <row r="413" s="2" customFormat="1">
      <c r="A413" s="39"/>
      <c r="B413" s="40"/>
      <c r="C413" s="41"/>
      <c r="D413" s="242" t="s">
        <v>248</v>
      </c>
      <c r="E413" s="41"/>
      <c r="F413" s="243" t="s">
        <v>2121</v>
      </c>
      <c r="G413" s="41"/>
      <c r="H413" s="41"/>
      <c r="I413" s="244"/>
      <c r="J413" s="41"/>
      <c r="K413" s="41"/>
      <c r="L413" s="45"/>
      <c r="M413" s="245"/>
      <c r="N413" s="246"/>
      <c r="O413" s="92"/>
      <c r="P413" s="92"/>
      <c r="Q413" s="92"/>
      <c r="R413" s="92"/>
      <c r="S413" s="92"/>
      <c r="T413" s="93"/>
      <c r="U413" s="39"/>
      <c r="V413" s="39"/>
      <c r="W413" s="39"/>
      <c r="X413" s="39"/>
      <c r="Y413" s="39"/>
      <c r="Z413" s="39"/>
      <c r="AA413" s="39"/>
      <c r="AB413" s="39"/>
      <c r="AC413" s="39"/>
      <c r="AD413" s="39"/>
      <c r="AE413" s="39"/>
      <c r="AT413" s="18" t="s">
        <v>248</v>
      </c>
      <c r="AU413" s="18" t="s">
        <v>83</v>
      </c>
    </row>
    <row r="414" s="14" customFormat="1">
      <c r="A414" s="14"/>
      <c r="B414" s="274"/>
      <c r="C414" s="275"/>
      <c r="D414" s="242" t="s">
        <v>1584</v>
      </c>
      <c r="E414" s="276" t="s">
        <v>1</v>
      </c>
      <c r="F414" s="277" t="s">
        <v>2122</v>
      </c>
      <c r="G414" s="275"/>
      <c r="H414" s="276" t="s">
        <v>1</v>
      </c>
      <c r="I414" s="278"/>
      <c r="J414" s="275"/>
      <c r="K414" s="275"/>
      <c r="L414" s="279"/>
      <c r="M414" s="280"/>
      <c r="N414" s="281"/>
      <c r="O414" s="281"/>
      <c r="P414" s="281"/>
      <c r="Q414" s="281"/>
      <c r="R414" s="281"/>
      <c r="S414" s="281"/>
      <c r="T414" s="282"/>
      <c r="U414" s="14"/>
      <c r="V414" s="14"/>
      <c r="W414" s="14"/>
      <c r="X414" s="14"/>
      <c r="Y414" s="14"/>
      <c r="Z414" s="14"/>
      <c r="AA414" s="14"/>
      <c r="AB414" s="14"/>
      <c r="AC414" s="14"/>
      <c r="AD414" s="14"/>
      <c r="AE414" s="14"/>
      <c r="AT414" s="283" t="s">
        <v>1584</v>
      </c>
      <c r="AU414" s="283" t="s">
        <v>83</v>
      </c>
      <c r="AV414" s="14" t="s">
        <v>81</v>
      </c>
      <c r="AW414" s="14" t="s">
        <v>30</v>
      </c>
      <c r="AX414" s="14" t="s">
        <v>73</v>
      </c>
      <c r="AY414" s="283" t="s">
        <v>241</v>
      </c>
    </row>
    <row r="415" s="13" customFormat="1">
      <c r="A415" s="13"/>
      <c r="B415" s="263"/>
      <c r="C415" s="264"/>
      <c r="D415" s="242" t="s">
        <v>1584</v>
      </c>
      <c r="E415" s="265" t="s">
        <v>1</v>
      </c>
      <c r="F415" s="266" t="s">
        <v>293</v>
      </c>
      <c r="G415" s="264"/>
      <c r="H415" s="267">
        <v>26</v>
      </c>
      <c r="I415" s="268"/>
      <c r="J415" s="264"/>
      <c r="K415" s="264"/>
      <c r="L415" s="269"/>
      <c r="M415" s="270"/>
      <c r="N415" s="271"/>
      <c r="O415" s="271"/>
      <c r="P415" s="271"/>
      <c r="Q415" s="271"/>
      <c r="R415" s="271"/>
      <c r="S415" s="271"/>
      <c r="T415" s="272"/>
      <c r="U415" s="13"/>
      <c r="V415" s="13"/>
      <c r="W415" s="13"/>
      <c r="X415" s="13"/>
      <c r="Y415" s="13"/>
      <c r="Z415" s="13"/>
      <c r="AA415" s="13"/>
      <c r="AB415" s="13"/>
      <c r="AC415" s="13"/>
      <c r="AD415" s="13"/>
      <c r="AE415" s="13"/>
      <c r="AT415" s="273" t="s">
        <v>1584</v>
      </c>
      <c r="AU415" s="273" t="s">
        <v>83</v>
      </c>
      <c r="AV415" s="13" t="s">
        <v>83</v>
      </c>
      <c r="AW415" s="13" t="s">
        <v>30</v>
      </c>
      <c r="AX415" s="13" t="s">
        <v>81</v>
      </c>
      <c r="AY415" s="273" t="s">
        <v>241</v>
      </c>
    </row>
    <row r="416" s="2" customFormat="1" ht="24.15" customHeight="1">
      <c r="A416" s="39"/>
      <c r="B416" s="40"/>
      <c r="C416" s="228" t="s">
        <v>340</v>
      </c>
      <c r="D416" s="228" t="s">
        <v>243</v>
      </c>
      <c r="E416" s="229" t="s">
        <v>2629</v>
      </c>
      <c r="F416" s="230" t="s">
        <v>2630</v>
      </c>
      <c r="G416" s="231" t="s">
        <v>2119</v>
      </c>
      <c r="H416" s="232">
        <v>36</v>
      </c>
      <c r="I416" s="233"/>
      <c r="J416" s="234">
        <f>ROUND(I416*H416,2)</f>
        <v>0</v>
      </c>
      <c r="K416" s="235"/>
      <c r="L416" s="45"/>
      <c r="M416" s="236" t="s">
        <v>1</v>
      </c>
      <c r="N416" s="237" t="s">
        <v>38</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247</v>
      </c>
      <c r="AT416" s="240" t="s">
        <v>243</v>
      </c>
      <c r="AU416" s="240" t="s">
        <v>83</v>
      </c>
      <c r="AY416" s="18" t="s">
        <v>241</v>
      </c>
      <c r="BE416" s="241">
        <f>IF(N416="základní",J416,0)</f>
        <v>0</v>
      </c>
      <c r="BF416" s="241">
        <f>IF(N416="snížená",J416,0)</f>
        <v>0</v>
      </c>
      <c r="BG416" s="241">
        <f>IF(N416="zákl. přenesená",J416,0)</f>
        <v>0</v>
      </c>
      <c r="BH416" s="241">
        <f>IF(N416="sníž. přenesená",J416,0)</f>
        <v>0</v>
      </c>
      <c r="BI416" s="241">
        <f>IF(N416="nulová",J416,0)</f>
        <v>0</v>
      </c>
      <c r="BJ416" s="18" t="s">
        <v>81</v>
      </c>
      <c r="BK416" s="241">
        <f>ROUND(I416*H416,2)</f>
        <v>0</v>
      </c>
      <c r="BL416" s="18" t="s">
        <v>247</v>
      </c>
      <c r="BM416" s="240" t="s">
        <v>2631</v>
      </c>
    </row>
    <row r="417" s="2" customFormat="1">
      <c r="A417" s="39"/>
      <c r="B417" s="40"/>
      <c r="C417" s="41"/>
      <c r="D417" s="242" t="s">
        <v>248</v>
      </c>
      <c r="E417" s="41"/>
      <c r="F417" s="243" t="s">
        <v>2632</v>
      </c>
      <c r="G417" s="41"/>
      <c r="H417" s="41"/>
      <c r="I417" s="244"/>
      <c r="J417" s="41"/>
      <c r="K417" s="41"/>
      <c r="L417" s="45"/>
      <c r="M417" s="245"/>
      <c r="N417" s="246"/>
      <c r="O417" s="92"/>
      <c r="P417" s="92"/>
      <c r="Q417" s="92"/>
      <c r="R417" s="92"/>
      <c r="S417" s="92"/>
      <c r="T417" s="93"/>
      <c r="U417" s="39"/>
      <c r="V417" s="39"/>
      <c r="W417" s="39"/>
      <c r="X417" s="39"/>
      <c r="Y417" s="39"/>
      <c r="Z417" s="39"/>
      <c r="AA417" s="39"/>
      <c r="AB417" s="39"/>
      <c r="AC417" s="39"/>
      <c r="AD417" s="39"/>
      <c r="AE417" s="39"/>
      <c r="AT417" s="18" t="s">
        <v>248</v>
      </c>
      <c r="AU417" s="18" t="s">
        <v>83</v>
      </c>
    </row>
    <row r="418" s="14" customFormat="1">
      <c r="A418" s="14"/>
      <c r="B418" s="274"/>
      <c r="C418" s="275"/>
      <c r="D418" s="242" t="s">
        <v>1584</v>
      </c>
      <c r="E418" s="276" t="s">
        <v>1</v>
      </c>
      <c r="F418" s="277" t="s">
        <v>2633</v>
      </c>
      <c r="G418" s="275"/>
      <c r="H418" s="276" t="s">
        <v>1</v>
      </c>
      <c r="I418" s="278"/>
      <c r="J418" s="275"/>
      <c r="K418" s="275"/>
      <c r="L418" s="279"/>
      <c r="M418" s="280"/>
      <c r="N418" s="281"/>
      <c r="O418" s="281"/>
      <c r="P418" s="281"/>
      <c r="Q418" s="281"/>
      <c r="R418" s="281"/>
      <c r="S418" s="281"/>
      <c r="T418" s="282"/>
      <c r="U418" s="14"/>
      <c r="V418" s="14"/>
      <c r="W418" s="14"/>
      <c r="X418" s="14"/>
      <c r="Y418" s="14"/>
      <c r="Z418" s="14"/>
      <c r="AA418" s="14"/>
      <c r="AB418" s="14"/>
      <c r="AC418" s="14"/>
      <c r="AD418" s="14"/>
      <c r="AE418" s="14"/>
      <c r="AT418" s="283" t="s">
        <v>1584</v>
      </c>
      <c r="AU418" s="283" t="s">
        <v>83</v>
      </c>
      <c r="AV418" s="14" t="s">
        <v>81</v>
      </c>
      <c r="AW418" s="14" t="s">
        <v>30</v>
      </c>
      <c r="AX418" s="14" t="s">
        <v>73</v>
      </c>
      <c r="AY418" s="283" t="s">
        <v>241</v>
      </c>
    </row>
    <row r="419" s="13" customFormat="1">
      <c r="A419" s="13"/>
      <c r="B419" s="263"/>
      <c r="C419" s="264"/>
      <c r="D419" s="242" t="s">
        <v>1584</v>
      </c>
      <c r="E419" s="265" t="s">
        <v>1</v>
      </c>
      <c r="F419" s="266" t="s">
        <v>309</v>
      </c>
      <c r="G419" s="264"/>
      <c r="H419" s="267">
        <v>36</v>
      </c>
      <c r="I419" s="268"/>
      <c r="J419" s="264"/>
      <c r="K419" s="264"/>
      <c r="L419" s="269"/>
      <c r="M419" s="270"/>
      <c r="N419" s="271"/>
      <c r="O419" s="271"/>
      <c r="P419" s="271"/>
      <c r="Q419" s="271"/>
      <c r="R419" s="271"/>
      <c r="S419" s="271"/>
      <c r="T419" s="272"/>
      <c r="U419" s="13"/>
      <c r="V419" s="13"/>
      <c r="W419" s="13"/>
      <c r="X419" s="13"/>
      <c r="Y419" s="13"/>
      <c r="Z419" s="13"/>
      <c r="AA419" s="13"/>
      <c r="AB419" s="13"/>
      <c r="AC419" s="13"/>
      <c r="AD419" s="13"/>
      <c r="AE419" s="13"/>
      <c r="AT419" s="273" t="s">
        <v>1584</v>
      </c>
      <c r="AU419" s="273" t="s">
        <v>83</v>
      </c>
      <c r="AV419" s="13" t="s">
        <v>83</v>
      </c>
      <c r="AW419" s="13" t="s">
        <v>30</v>
      </c>
      <c r="AX419" s="13" t="s">
        <v>81</v>
      </c>
      <c r="AY419" s="273" t="s">
        <v>241</v>
      </c>
    </row>
    <row r="420" s="2" customFormat="1" ht="24.15" customHeight="1">
      <c r="A420" s="39"/>
      <c r="B420" s="40"/>
      <c r="C420" s="228" t="s">
        <v>431</v>
      </c>
      <c r="D420" s="228" t="s">
        <v>243</v>
      </c>
      <c r="E420" s="229" t="s">
        <v>2123</v>
      </c>
      <c r="F420" s="230" t="s">
        <v>2124</v>
      </c>
      <c r="G420" s="231" t="s">
        <v>2119</v>
      </c>
      <c r="H420" s="232">
        <v>82</v>
      </c>
      <c r="I420" s="233"/>
      <c r="J420" s="234">
        <f>ROUND(I420*H420,2)</f>
        <v>0</v>
      </c>
      <c r="K420" s="235"/>
      <c r="L420" s="45"/>
      <c r="M420" s="236" t="s">
        <v>1</v>
      </c>
      <c r="N420" s="237" t="s">
        <v>38</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247</v>
      </c>
      <c r="AT420" s="240" t="s">
        <v>243</v>
      </c>
      <c r="AU420" s="240" t="s">
        <v>83</v>
      </c>
      <c r="AY420" s="18" t="s">
        <v>241</v>
      </c>
      <c r="BE420" s="241">
        <f>IF(N420="základní",J420,0)</f>
        <v>0</v>
      </c>
      <c r="BF420" s="241">
        <f>IF(N420="snížená",J420,0)</f>
        <v>0</v>
      </c>
      <c r="BG420" s="241">
        <f>IF(N420="zákl. přenesená",J420,0)</f>
        <v>0</v>
      </c>
      <c r="BH420" s="241">
        <f>IF(N420="sníž. přenesená",J420,0)</f>
        <v>0</v>
      </c>
      <c r="BI420" s="241">
        <f>IF(N420="nulová",J420,0)</f>
        <v>0</v>
      </c>
      <c r="BJ420" s="18" t="s">
        <v>81</v>
      </c>
      <c r="BK420" s="241">
        <f>ROUND(I420*H420,2)</f>
        <v>0</v>
      </c>
      <c r="BL420" s="18" t="s">
        <v>247</v>
      </c>
      <c r="BM420" s="240" t="s">
        <v>2634</v>
      </c>
    </row>
    <row r="421" s="2" customFormat="1">
      <c r="A421" s="39"/>
      <c r="B421" s="40"/>
      <c r="C421" s="41"/>
      <c r="D421" s="242" t="s">
        <v>248</v>
      </c>
      <c r="E421" s="41"/>
      <c r="F421" s="243" t="s">
        <v>2126</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248</v>
      </c>
      <c r="AU421" s="18" t="s">
        <v>83</v>
      </c>
    </row>
    <row r="422" s="14" customFormat="1">
      <c r="A422" s="14"/>
      <c r="B422" s="274"/>
      <c r="C422" s="275"/>
      <c r="D422" s="242" t="s">
        <v>1584</v>
      </c>
      <c r="E422" s="276" t="s">
        <v>1</v>
      </c>
      <c r="F422" s="277" t="s">
        <v>2635</v>
      </c>
      <c r="G422" s="275"/>
      <c r="H422" s="276" t="s">
        <v>1</v>
      </c>
      <c r="I422" s="278"/>
      <c r="J422" s="275"/>
      <c r="K422" s="275"/>
      <c r="L422" s="279"/>
      <c r="M422" s="280"/>
      <c r="N422" s="281"/>
      <c r="O422" s="281"/>
      <c r="P422" s="281"/>
      <c r="Q422" s="281"/>
      <c r="R422" s="281"/>
      <c r="S422" s="281"/>
      <c r="T422" s="282"/>
      <c r="U422" s="14"/>
      <c r="V422" s="14"/>
      <c r="W422" s="14"/>
      <c r="X422" s="14"/>
      <c r="Y422" s="14"/>
      <c r="Z422" s="14"/>
      <c r="AA422" s="14"/>
      <c r="AB422" s="14"/>
      <c r="AC422" s="14"/>
      <c r="AD422" s="14"/>
      <c r="AE422" s="14"/>
      <c r="AT422" s="283" t="s">
        <v>1584</v>
      </c>
      <c r="AU422" s="283" t="s">
        <v>83</v>
      </c>
      <c r="AV422" s="14" t="s">
        <v>81</v>
      </c>
      <c r="AW422" s="14" t="s">
        <v>30</v>
      </c>
      <c r="AX422" s="14" t="s">
        <v>73</v>
      </c>
      <c r="AY422" s="283" t="s">
        <v>241</v>
      </c>
    </row>
    <row r="423" s="13" customFormat="1">
      <c r="A423" s="13"/>
      <c r="B423" s="263"/>
      <c r="C423" s="264"/>
      <c r="D423" s="242" t="s">
        <v>1584</v>
      </c>
      <c r="E423" s="265" t="s">
        <v>1</v>
      </c>
      <c r="F423" s="266" t="s">
        <v>279</v>
      </c>
      <c r="G423" s="264"/>
      <c r="H423" s="267">
        <v>18</v>
      </c>
      <c r="I423" s="268"/>
      <c r="J423" s="264"/>
      <c r="K423" s="264"/>
      <c r="L423" s="269"/>
      <c r="M423" s="270"/>
      <c r="N423" s="271"/>
      <c r="O423" s="271"/>
      <c r="P423" s="271"/>
      <c r="Q423" s="271"/>
      <c r="R423" s="271"/>
      <c r="S423" s="271"/>
      <c r="T423" s="272"/>
      <c r="U423" s="13"/>
      <c r="V423" s="13"/>
      <c r="W423" s="13"/>
      <c r="X423" s="13"/>
      <c r="Y423" s="13"/>
      <c r="Z423" s="13"/>
      <c r="AA423" s="13"/>
      <c r="AB423" s="13"/>
      <c r="AC423" s="13"/>
      <c r="AD423" s="13"/>
      <c r="AE423" s="13"/>
      <c r="AT423" s="273" t="s">
        <v>1584</v>
      </c>
      <c r="AU423" s="273" t="s">
        <v>83</v>
      </c>
      <c r="AV423" s="13" t="s">
        <v>83</v>
      </c>
      <c r="AW423" s="13" t="s">
        <v>30</v>
      </c>
      <c r="AX423" s="13" t="s">
        <v>73</v>
      </c>
      <c r="AY423" s="273" t="s">
        <v>241</v>
      </c>
    </row>
    <row r="424" s="14" customFormat="1">
      <c r="A424" s="14"/>
      <c r="B424" s="274"/>
      <c r="C424" s="275"/>
      <c r="D424" s="242" t="s">
        <v>1584</v>
      </c>
      <c r="E424" s="276" t="s">
        <v>1</v>
      </c>
      <c r="F424" s="277" t="s">
        <v>2636</v>
      </c>
      <c r="G424" s="275"/>
      <c r="H424" s="276" t="s">
        <v>1</v>
      </c>
      <c r="I424" s="278"/>
      <c r="J424" s="275"/>
      <c r="K424" s="275"/>
      <c r="L424" s="279"/>
      <c r="M424" s="280"/>
      <c r="N424" s="281"/>
      <c r="O424" s="281"/>
      <c r="P424" s="281"/>
      <c r="Q424" s="281"/>
      <c r="R424" s="281"/>
      <c r="S424" s="281"/>
      <c r="T424" s="282"/>
      <c r="U424" s="14"/>
      <c r="V424" s="14"/>
      <c r="W424" s="14"/>
      <c r="X424" s="14"/>
      <c r="Y424" s="14"/>
      <c r="Z424" s="14"/>
      <c r="AA424" s="14"/>
      <c r="AB424" s="14"/>
      <c r="AC424" s="14"/>
      <c r="AD424" s="14"/>
      <c r="AE424" s="14"/>
      <c r="AT424" s="283" t="s">
        <v>1584</v>
      </c>
      <c r="AU424" s="283" t="s">
        <v>83</v>
      </c>
      <c r="AV424" s="14" t="s">
        <v>81</v>
      </c>
      <c r="AW424" s="14" t="s">
        <v>30</v>
      </c>
      <c r="AX424" s="14" t="s">
        <v>73</v>
      </c>
      <c r="AY424" s="283" t="s">
        <v>241</v>
      </c>
    </row>
    <row r="425" s="13" customFormat="1">
      <c r="A425" s="13"/>
      <c r="B425" s="263"/>
      <c r="C425" s="264"/>
      <c r="D425" s="242" t="s">
        <v>1584</v>
      </c>
      <c r="E425" s="265" t="s">
        <v>1</v>
      </c>
      <c r="F425" s="266" t="s">
        <v>357</v>
      </c>
      <c r="G425" s="264"/>
      <c r="H425" s="267">
        <v>64</v>
      </c>
      <c r="I425" s="268"/>
      <c r="J425" s="264"/>
      <c r="K425" s="264"/>
      <c r="L425" s="269"/>
      <c r="M425" s="270"/>
      <c r="N425" s="271"/>
      <c r="O425" s="271"/>
      <c r="P425" s="271"/>
      <c r="Q425" s="271"/>
      <c r="R425" s="271"/>
      <c r="S425" s="271"/>
      <c r="T425" s="272"/>
      <c r="U425" s="13"/>
      <c r="V425" s="13"/>
      <c r="W425" s="13"/>
      <c r="X425" s="13"/>
      <c r="Y425" s="13"/>
      <c r="Z425" s="13"/>
      <c r="AA425" s="13"/>
      <c r="AB425" s="13"/>
      <c r="AC425" s="13"/>
      <c r="AD425" s="13"/>
      <c r="AE425" s="13"/>
      <c r="AT425" s="273" t="s">
        <v>1584</v>
      </c>
      <c r="AU425" s="273" t="s">
        <v>83</v>
      </c>
      <c r="AV425" s="13" t="s">
        <v>83</v>
      </c>
      <c r="AW425" s="13" t="s">
        <v>30</v>
      </c>
      <c r="AX425" s="13" t="s">
        <v>73</v>
      </c>
      <c r="AY425" s="273" t="s">
        <v>241</v>
      </c>
    </row>
    <row r="426" s="15" customFormat="1">
      <c r="A426" s="15"/>
      <c r="B426" s="287"/>
      <c r="C426" s="288"/>
      <c r="D426" s="242" t="s">
        <v>1584</v>
      </c>
      <c r="E426" s="289" t="s">
        <v>1</v>
      </c>
      <c r="F426" s="290" t="s">
        <v>2061</v>
      </c>
      <c r="G426" s="288"/>
      <c r="H426" s="291">
        <v>82</v>
      </c>
      <c r="I426" s="292"/>
      <c r="J426" s="288"/>
      <c r="K426" s="288"/>
      <c r="L426" s="293"/>
      <c r="M426" s="294"/>
      <c r="N426" s="295"/>
      <c r="O426" s="295"/>
      <c r="P426" s="295"/>
      <c r="Q426" s="295"/>
      <c r="R426" s="295"/>
      <c r="S426" s="295"/>
      <c r="T426" s="296"/>
      <c r="U426" s="15"/>
      <c r="V426" s="15"/>
      <c r="W426" s="15"/>
      <c r="X426" s="15"/>
      <c r="Y426" s="15"/>
      <c r="Z426" s="15"/>
      <c r="AA426" s="15"/>
      <c r="AB426" s="15"/>
      <c r="AC426" s="15"/>
      <c r="AD426" s="15"/>
      <c r="AE426" s="15"/>
      <c r="AT426" s="297" t="s">
        <v>1584</v>
      </c>
      <c r="AU426" s="297" t="s">
        <v>83</v>
      </c>
      <c r="AV426" s="15" t="s">
        <v>247</v>
      </c>
      <c r="AW426" s="15" t="s">
        <v>30</v>
      </c>
      <c r="AX426" s="15" t="s">
        <v>81</v>
      </c>
      <c r="AY426" s="297" t="s">
        <v>241</v>
      </c>
    </row>
    <row r="427" s="2" customFormat="1" ht="37.8" customHeight="1">
      <c r="A427" s="39"/>
      <c r="B427" s="40"/>
      <c r="C427" s="228" t="s">
        <v>343</v>
      </c>
      <c r="D427" s="228" t="s">
        <v>243</v>
      </c>
      <c r="E427" s="229" t="s">
        <v>2637</v>
      </c>
      <c r="F427" s="230" t="s">
        <v>2638</v>
      </c>
      <c r="G427" s="231" t="s">
        <v>267</v>
      </c>
      <c r="H427" s="232">
        <v>2253.5</v>
      </c>
      <c r="I427" s="233"/>
      <c r="J427" s="234">
        <f>ROUND(I427*H427,2)</f>
        <v>0</v>
      </c>
      <c r="K427" s="235"/>
      <c r="L427" s="45"/>
      <c r="M427" s="236" t="s">
        <v>1</v>
      </c>
      <c r="N427" s="237" t="s">
        <v>38</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247</v>
      </c>
      <c r="AT427" s="240" t="s">
        <v>243</v>
      </c>
      <c r="AU427" s="240" t="s">
        <v>83</v>
      </c>
      <c r="AY427" s="18" t="s">
        <v>241</v>
      </c>
      <c r="BE427" s="241">
        <f>IF(N427="základní",J427,0)</f>
        <v>0</v>
      </c>
      <c r="BF427" s="241">
        <f>IF(N427="snížená",J427,0)</f>
        <v>0</v>
      </c>
      <c r="BG427" s="241">
        <f>IF(N427="zákl. přenesená",J427,0)</f>
        <v>0</v>
      </c>
      <c r="BH427" s="241">
        <f>IF(N427="sníž. přenesená",J427,0)</f>
        <v>0</v>
      </c>
      <c r="BI427" s="241">
        <f>IF(N427="nulová",J427,0)</f>
        <v>0</v>
      </c>
      <c r="BJ427" s="18" t="s">
        <v>81</v>
      </c>
      <c r="BK427" s="241">
        <f>ROUND(I427*H427,2)</f>
        <v>0</v>
      </c>
      <c r="BL427" s="18" t="s">
        <v>247</v>
      </c>
      <c r="BM427" s="240" t="s">
        <v>2639</v>
      </c>
    </row>
    <row r="428" s="2" customFormat="1">
      <c r="A428" s="39"/>
      <c r="B428" s="40"/>
      <c r="C428" s="41"/>
      <c r="D428" s="242" t="s">
        <v>248</v>
      </c>
      <c r="E428" s="41"/>
      <c r="F428" s="243" t="s">
        <v>2640</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248</v>
      </c>
      <c r="AU428" s="18" t="s">
        <v>83</v>
      </c>
    </row>
    <row r="429" s="14" customFormat="1">
      <c r="A429" s="14"/>
      <c r="B429" s="274"/>
      <c r="C429" s="275"/>
      <c r="D429" s="242" t="s">
        <v>1584</v>
      </c>
      <c r="E429" s="276" t="s">
        <v>1</v>
      </c>
      <c r="F429" s="277" t="s">
        <v>2641</v>
      </c>
      <c r="G429" s="275"/>
      <c r="H429" s="276" t="s">
        <v>1</v>
      </c>
      <c r="I429" s="278"/>
      <c r="J429" s="275"/>
      <c r="K429" s="275"/>
      <c r="L429" s="279"/>
      <c r="M429" s="280"/>
      <c r="N429" s="281"/>
      <c r="O429" s="281"/>
      <c r="P429" s="281"/>
      <c r="Q429" s="281"/>
      <c r="R429" s="281"/>
      <c r="S429" s="281"/>
      <c r="T429" s="282"/>
      <c r="U429" s="14"/>
      <c r="V429" s="14"/>
      <c r="W429" s="14"/>
      <c r="X429" s="14"/>
      <c r="Y429" s="14"/>
      <c r="Z429" s="14"/>
      <c r="AA429" s="14"/>
      <c r="AB429" s="14"/>
      <c r="AC429" s="14"/>
      <c r="AD429" s="14"/>
      <c r="AE429" s="14"/>
      <c r="AT429" s="283" t="s">
        <v>1584</v>
      </c>
      <c r="AU429" s="283" t="s">
        <v>83</v>
      </c>
      <c r="AV429" s="14" t="s">
        <v>81</v>
      </c>
      <c r="AW429" s="14" t="s">
        <v>30</v>
      </c>
      <c r="AX429" s="14" t="s">
        <v>73</v>
      </c>
      <c r="AY429" s="283" t="s">
        <v>241</v>
      </c>
    </row>
    <row r="430" s="13" customFormat="1">
      <c r="A430" s="13"/>
      <c r="B430" s="263"/>
      <c r="C430" s="264"/>
      <c r="D430" s="242" t="s">
        <v>1584</v>
      </c>
      <c r="E430" s="265" t="s">
        <v>1</v>
      </c>
      <c r="F430" s="266" t="s">
        <v>2642</v>
      </c>
      <c r="G430" s="264"/>
      <c r="H430" s="267">
        <v>2253.5</v>
      </c>
      <c r="I430" s="268"/>
      <c r="J430" s="264"/>
      <c r="K430" s="264"/>
      <c r="L430" s="269"/>
      <c r="M430" s="270"/>
      <c r="N430" s="271"/>
      <c r="O430" s="271"/>
      <c r="P430" s="271"/>
      <c r="Q430" s="271"/>
      <c r="R430" s="271"/>
      <c r="S430" s="271"/>
      <c r="T430" s="272"/>
      <c r="U430" s="13"/>
      <c r="V430" s="13"/>
      <c r="W430" s="13"/>
      <c r="X430" s="13"/>
      <c r="Y430" s="13"/>
      <c r="Z430" s="13"/>
      <c r="AA430" s="13"/>
      <c r="AB430" s="13"/>
      <c r="AC430" s="13"/>
      <c r="AD430" s="13"/>
      <c r="AE430" s="13"/>
      <c r="AT430" s="273" t="s">
        <v>1584</v>
      </c>
      <c r="AU430" s="273" t="s">
        <v>83</v>
      </c>
      <c r="AV430" s="13" t="s">
        <v>83</v>
      </c>
      <c r="AW430" s="13" t="s">
        <v>30</v>
      </c>
      <c r="AX430" s="13" t="s">
        <v>81</v>
      </c>
      <c r="AY430" s="273" t="s">
        <v>241</v>
      </c>
    </row>
    <row r="431" s="2" customFormat="1" ht="37.8" customHeight="1">
      <c r="A431" s="39"/>
      <c r="B431" s="40"/>
      <c r="C431" s="228" t="s">
        <v>440</v>
      </c>
      <c r="D431" s="228" t="s">
        <v>243</v>
      </c>
      <c r="E431" s="229" t="s">
        <v>2643</v>
      </c>
      <c r="F431" s="230" t="s">
        <v>2644</v>
      </c>
      <c r="G431" s="231" t="s">
        <v>267</v>
      </c>
      <c r="H431" s="232">
        <v>2253.5</v>
      </c>
      <c r="I431" s="233"/>
      <c r="J431" s="234">
        <f>ROUND(I431*H431,2)</f>
        <v>0</v>
      </c>
      <c r="K431" s="235"/>
      <c r="L431" s="45"/>
      <c r="M431" s="236" t="s">
        <v>1</v>
      </c>
      <c r="N431" s="237" t="s">
        <v>38</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247</v>
      </c>
      <c r="AT431" s="240" t="s">
        <v>243</v>
      </c>
      <c r="AU431" s="240" t="s">
        <v>83</v>
      </c>
      <c r="AY431" s="18" t="s">
        <v>241</v>
      </c>
      <c r="BE431" s="241">
        <f>IF(N431="základní",J431,0)</f>
        <v>0</v>
      </c>
      <c r="BF431" s="241">
        <f>IF(N431="snížená",J431,0)</f>
        <v>0</v>
      </c>
      <c r="BG431" s="241">
        <f>IF(N431="zákl. přenesená",J431,0)</f>
        <v>0</v>
      </c>
      <c r="BH431" s="241">
        <f>IF(N431="sníž. přenesená",J431,0)</f>
        <v>0</v>
      </c>
      <c r="BI431" s="241">
        <f>IF(N431="nulová",J431,0)</f>
        <v>0</v>
      </c>
      <c r="BJ431" s="18" t="s">
        <v>81</v>
      </c>
      <c r="BK431" s="241">
        <f>ROUND(I431*H431,2)</f>
        <v>0</v>
      </c>
      <c r="BL431" s="18" t="s">
        <v>247</v>
      </c>
      <c r="BM431" s="240" t="s">
        <v>2645</v>
      </c>
    </row>
    <row r="432" s="2" customFormat="1">
      <c r="A432" s="39"/>
      <c r="B432" s="40"/>
      <c r="C432" s="41"/>
      <c r="D432" s="242" t="s">
        <v>248</v>
      </c>
      <c r="E432" s="41"/>
      <c r="F432" s="243" t="s">
        <v>2646</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248</v>
      </c>
      <c r="AU432" s="18" t="s">
        <v>83</v>
      </c>
    </row>
    <row r="433" s="14" customFormat="1">
      <c r="A433" s="14"/>
      <c r="B433" s="274"/>
      <c r="C433" s="275"/>
      <c r="D433" s="242" t="s">
        <v>1584</v>
      </c>
      <c r="E433" s="276" t="s">
        <v>1</v>
      </c>
      <c r="F433" s="277" t="s">
        <v>2641</v>
      </c>
      <c r="G433" s="275"/>
      <c r="H433" s="276" t="s">
        <v>1</v>
      </c>
      <c r="I433" s="278"/>
      <c r="J433" s="275"/>
      <c r="K433" s="275"/>
      <c r="L433" s="279"/>
      <c r="M433" s="280"/>
      <c r="N433" s="281"/>
      <c r="O433" s="281"/>
      <c r="P433" s="281"/>
      <c r="Q433" s="281"/>
      <c r="R433" s="281"/>
      <c r="S433" s="281"/>
      <c r="T433" s="282"/>
      <c r="U433" s="14"/>
      <c r="V433" s="14"/>
      <c r="W433" s="14"/>
      <c r="X433" s="14"/>
      <c r="Y433" s="14"/>
      <c r="Z433" s="14"/>
      <c r="AA433" s="14"/>
      <c r="AB433" s="14"/>
      <c r="AC433" s="14"/>
      <c r="AD433" s="14"/>
      <c r="AE433" s="14"/>
      <c r="AT433" s="283" t="s">
        <v>1584</v>
      </c>
      <c r="AU433" s="283" t="s">
        <v>83</v>
      </c>
      <c r="AV433" s="14" t="s">
        <v>81</v>
      </c>
      <c r="AW433" s="14" t="s">
        <v>30</v>
      </c>
      <c r="AX433" s="14" t="s">
        <v>73</v>
      </c>
      <c r="AY433" s="283" t="s">
        <v>241</v>
      </c>
    </row>
    <row r="434" s="13" customFormat="1">
      <c r="A434" s="13"/>
      <c r="B434" s="263"/>
      <c r="C434" s="264"/>
      <c r="D434" s="242" t="s">
        <v>1584</v>
      </c>
      <c r="E434" s="265" t="s">
        <v>1</v>
      </c>
      <c r="F434" s="266" t="s">
        <v>2642</v>
      </c>
      <c r="G434" s="264"/>
      <c r="H434" s="267">
        <v>2253.5</v>
      </c>
      <c r="I434" s="268"/>
      <c r="J434" s="264"/>
      <c r="K434" s="264"/>
      <c r="L434" s="269"/>
      <c r="M434" s="270"/>
      <c r="N434" s="271"/>
      <c r="O434" s="271"/>
      <c r="P434" s="271"/>
      <c r="Q434" s="271"/>
      <c r="R434" s="271"/>
      <c r="S434" s="271"/>
      <c r="T434" s="272"/>
      <c r="U434" s="13"/>
      <c r="V434" s="13"/>
      <c r="W434" s="13"/>
      <c r="X434" s="13"/>
      <c r="Y434" s="13"/>
      <c r="Z434" s="13"/>
      <c r="AA434" s="13"/>
      <c r="AB434" s="13"/>
      <c r="AC434" s="13"/>
      <c r="AD434" s="13"/>
      <c r="AE434" s="13"/>
      <c r="AT434" s="273" t="s">
        <v>1584</v>
      </c>
      <c r="AU434" s="273" t="s">
        <v>83</v>
      </c>
      <c r="AV434" s="13" t="s">
        <v>83</v>
      </c>
      <c r="AW434" s="13" t="s">
        <v>30</v>
      </c>
      <c r="AX434" s="13" t="s">
        <v>81</v>
      </c>
      <c r="AY434" s="273" t="s">
        <v>241</v>
      </c>
    </row>
    <row r="435" s="2" customFormat="1" ht="24.15" customHeight="1">
      <c r="A435" s="39"/>
      <c r="B435" s="40"/>
      <c r="C435" s="228" t="s">
        <v>347</v>
      </c>
      <c r="D435" s="228" t="s">
        <v>243</v>
      </c>
      <c r="E435" s="229" t="s">
        <v>2647</v>
      </c>
      <c r="F435" s="230" t="s">
        <v>2648</v>
      </c>
      <c r="G435" s="231" t="s">
        <v>267</v>
      </c>
      <c r="H435" s="232">
        <v>320.339</v>
      </c>
      <c r="I435" s="233"/>
      <c r="J435" s="234">
        <f>ROUND(I435*H435,2)</f>
        <v>0</v>
      </c>
      <c r="K435" s="235"/>
      <c r="L435" s="45"/>
      <c r="M435" s="236" t="s">
        <v>1</v>
      </c>
      <c r="N435" s="237" t="s">
        <v>38</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247</v>
      </c>
      <c r="AT435" s="240" t="s">
        <v>243</v>
      </c>
      <c r="AU435" s="240" t="s">
        <v>83</v>
      </c>
      <c r="AY435" s="18" t="s">
        <v>241</v>
      </c>
      <c r="BE435" s="241">
        <f>IF(N435="základní",J435,0)</f>
        <v>0</v>
      </c>
      <c r="BF435" s="241">
        <f>IF(N435="snížená",J435,0)</f>
        <v>0</v>
      </c>
      <c r="BG435" s="241">
        <f>IF(N435="zákl. přenesená",J435,0)</f>
        <v>0</v>
      </c>
      <c r="BH435" s="241">
        <f>IF(N435="sníž. přenesená",J435,0)</f>
        <v>0</v>
      </c>
      <c r="BI435" s="241">
        <f>IF(N435="nulová",J435,0)</f>
        <v>0</v>
      </c>
      <c r="BJ435" s="18" t="s">
        <v>81</v>
      </c>
      <c r="BK435" s="241">
        <f>ROUND(I435*H435,2)</f>
        <v>0</v>
      </c>
      <c r="BL435" s="18" t="s">
        <v>247</v>
      </c>
      <c r="BM435" s="240" t="s">
        <v>2649</v>
      </c>
    </row>
    <row r="436" s="2" customFormat="1">
      <c r="A436" s="39"/>
      <c r="B436" s="40"/>
      <c r="C436" s="41"/>
      <c r="D436" s="242" t="s">
        <v>248</v>
      </c>
      <c r="E436" s="41"/>
      <c r="F436" s="243" t="s">
        <v>2650</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248</v>
      </c>
      <c r="AU436" s="18" t="s">
        <v>83</v>
      </c>
    </row>
    <row r="437" s="14" customFormat="1">
      <c r="A437" s="14"/>
      <c r="B437" s="274"/>
      <c r="C437" s="275"/>
      <c r="D437" s="242" t="s">
        <v>1584</v>
      </c>
      <c r="E437" s="276" t="s">
        <v>1</v>
      </c>
      <c r="F437" s="277" t="s">
        <v>2651</v>
      </c>
      <c r="G437" s="275"/>
      <c r="H437" s="276" t="s">
        <v>1</v>
      </c>
      <c r="I437" s="278"/>
      <c r="J437" s="275"/>
      <c r="K437" s="275"/>
      <c r="L437" s="279"/>
      <c r="M437" s="280"/>
      <c r="N437" s="281"/>
      <c r="O437" s="281"/>
      <c r="P437" s="281"/>
      <c r="Q437" s="281"/>
      <c r="R437" s="281"/>
      <c r="S437" s="281"/>
      <c r="T437" s="282"/>
      <c r="U437" s="14"/>
      <c r="V437" s="14"/>
      <c r="W437" s="14"/>
      <c r="X437" s="14"/>
      <c r="Y437" s="14"/>
      <c r="Z437" s="14"/>
      <c r="AA437" s="14"/>
      <c r="AB437" s="14"/>
      <c r="AC437" s="14"/>
      <c r="AD437" s="14"/>
      <c r="AE437" s="14"/>
      <c r="AT437" s="283" t="s">
        <v>1584</v>
      </c>
      <c r="AU437" s="283" t="s">
        <v>83</v>
      </c>
      <c r="AV437" s="14" t="s">
        <v>81</v>
      </c>
      <c r="AW437" s="14" t="s">
        <v>30</v>
      </c>
      <c r="AX437" s="14" t="s">
        <v>73</v>
      </c>
      <c r="AY437" s="283" t="s">
        <v>241</v>
      </c>
    </row>
    <row r="438" s="13" customFormat="1">
      <c r="A438" s="13"/>
      <c r="B438" s="263"/>
      <c r="C438" s="264"/>
      <c r="D438" s="242" t="s">
        <v>1584</v>
      </c>
      <c r="E438" s="265" t="s">
        <v>1</v>
      </c>
      <c r="F438" s="266" t="s">
        <v>2652</v>
      </c>
      <c r="G438" s="264"/>
      <c r="H438" s="267">
        <v>64.790999999999997</v>
      </c>
      <c r="I438" s="268"/>
      <c r="J438" s="264"/>
      <c r="K438" s="264"/>
      <c r="L438" s="269"/>
      <c r="M438" s="270"/>
      <c r="N438" s="271"/>
      <c r="O438" s="271"/>
      <c r="P438" s="271"/>
      <c r="Q438" s="271"/>
      <c r="R438" s="271"/>
      <c r="S438" s="271"/>
      <c r="T438" s="272"/>
      <c r="U438" s="13"/>
      <c r="V438" s="13"/>
      <c r="W438" s="13"/>
      <c r="X438" s="13"/>
      <c r="Y438" s="13"/>
      <c r="Z438" s="13"/>
      <c r="AA438" s="13"/>
      <c r="AB438" s="13"/>
      <c r="AC438" s="13"/>
      <c r="AD438" s="13"/>
      <c r="AE438" s="13"/>
      <c r="AT438" s="273" t="s">
        <v>1584</v>
      </c>
      <c r="AU438" s="273" t="s">
        <v>83</v>
      </c>
      <c r="AV438" s="13" t="s">
        <v>83</v>
      </c>
      <c r="AW438" s="13" t="s">
        <v>30</v>
      </c>
      <c r="AX438" s="13" t="s">
        <v>73</v>
      </c>
      <c r="AY438" s="273" t="s">
        <v>241</v>
      </c>
    </row>
    <row r="439" s="14" customFormat="1">
      <c r="A439" s="14"/>
      <c r="B439" s="274"/>
      <c r="C439" s="275"/>
      <c r="D439" s="242" t="s">
        <v>1584</v>
      </c>
      <c r="E439" s="276" t="s">
        <v>1</v>
      </c>
      <c r="F439" s="277" t="s">
        <v>2615</v>
      </c>
      <c r="G439" s="275"/>
      <c r="H439" s="276" t="s">
        <v>1</v>
      </c>
      <c r="I439" s="278"/>
      <c r="J439" s="275"/>
      <c r="K439" s="275"/>
      <c r="L439" s="279"/>
      <c r="M439" s="280"/>
      <c r="N439" s="281"/>
      <c r="O439" s="281"/>
      <c r="P439" s="281"/>
      <c r="Q439" s="281"/>
      <c r="R439" s="281"/>
      <c r="S439" s="281"/>
      <c r="T439" s="282"/>
      <c r="U439" s="14"/>
      <c r="V439" s="14"/>
      <c r="W439" s="14"/>
      <c r="X439" s="14"/>
      <c r="Y439" s="14"/>
      <c r="Z439" s="14"/>
      <c r="AA439" s="14"/>
      <c r="AB439" s="14"/>
      <c r="AC439" s="14"/>
      <c r="AD439" s="14"/>
      <c r="AE439" s="14"/>
      <c r="AT439" s="283" t="s">
        <v>1584</v>
      </c>
      <c r="AU439" s="283" t="s">
        <v>83</v>
      </c>
      <c r="AV439" s="14" t="s">
        <v>81</v>
      </c>
      <c r="AW439" s="14" t="s">
        <v>30</v>
      </c>
      <c r="AX439" s="14" t="s">
        <v>73</v>
      </c>
      <c r="AY439" s="283" t="s">
        <v>241</v>
      </c>
    </row>
    <row r="440" s="13" customFormat="1">
      <c r="A440" s="13"/>
      <c r="B440" s="263"/>
      <c r="C440" s="264"/>
      <c r="D440" s="242" t="s">
        <v>1584</v>
      </c>
      <c r="E440" s="265" t="s">
        <v>1</v>
      </c>
      <c r="F440" s="266" t="s">
        <v>2616</v>
      </c>
      <c r="G440" s="264"/>
      <c r="H440" s="267">
        <v>37.822000000000003</v>
      </c>
      <c r="I440" s="268"/>
      <c r="J440" s="264"/>
      <c r="K440" s="264"/>
      <c r="L440" s="269"/>
      <c r="M440" s="270"/>
      <c r="N440" s="271"/>
      <c r="O440" s="271"/>
      <c r="P440" s="271"/>
      <c r="Q440" s="271"/>
      <c r="R440" s="271"/>
      <c r="S440" s="271"/>
      <c r="T440" s="272"/>
      <c r="U440" s="13"/>
      <c r="V440" s="13"/>
      <c r="W440" s="13"/>
      <c r="X440" s="13"/>
      <c r="Y440" s="13"/>
      <c r="Z440" s="13"/>
      <c r="AA440" s="13"/>
      <c r="AB440" s="13"/>
      <c r="AC440" s="13"/>
      <c r="AD440" s="13"/>
      <c r="AE440" s="13"/>
      <c r="AT440" s="273" t="s">
        <v>1584</v>
      </c>
      <c r="AU440" s="273" t="s">
        <v>83</v>
      </c>
      <c r="AV440" s="13" t="s">
        <v>83</v>
      </c>
      <c r="AW440" s="13" t="s">
        <v>30</v>
      </c>
      <c r="AX440" s="13" t="s">
        <v>73</v>
      </c>
      <c r="AY440" s="273" t="s">
        <v>241</v>
      </c>
    </row>
    <row r="441" s="14" customFormat="1">
      <c r="A441" s="14"/>
      <c r="B441" s="274"/>
      <c r="C441" s="275"/>
      <c r="D441" s="242" t="s">
        <v>1584</v>
      </c>
      <c r="E441" s="276" t="s">
        <v>1</v>
      </c>
      <c r="F441" s="277" t="s">
        <v>2617</v>
      </c>
      <c r="G441" s="275"/>
      <c r="H441" s="276" t="s">
        <v>1</v>
      </c>
      <c r="I441" s="278"/>
      <c r="J441" s="275"/>
      <c r="K441" s="275"/>
      <c r="L441" s="279"/>
      <c r="M441" s="280"/>
      <c r="N441" s="281"/>
      <c r="O441" s="281"/>
      <c r="P441" s="281"/>
      <c r="Q441" s="281"/>
      <c r="R441" s="281"/>
      <c r="S441" s="281"/>
      <c r="T441" s="282"/>
      <c r="U441" s="14"/>
      <c r="V441" s="14"/>
      <c r="W441" s="14"/>
      <c r="X441" s="14"/>
      <c r="Y441" s="14"/>
      <c r="Z441" s="14"/>
      <c r="AA441" s="14"/>
      <c r="AB441" s="14"/>
      <c r="AC441" s="14"/>
      <c r="AD441" s="14"/>
      <c r="AE441" s="14"/>
      <c r="AT441" s="283" t="s">
        <v>1584</v>
      </c>
      <c r="AU441" s="283" t="s">
        <v>83</v>
      </c>
      <c r="AV441" s="14" t="s">
        <v>81</v>
      </c>
      <c r="AW441" s="14" t="s">
        <v>30</v>
      </c>
      <c r="AX441" s="14" t="s">
        <v>73</v>
      </c>
      <c r="AY441" s="283" t="s">
        <v>241</v>
      </c>
    </row>
    <row r="442" s="13" customFormat="1">
      <c r="A442" s="13"/>
      <c r="B442" s="263"/>
      <c r="C442" s="264"/>
      <c r="D442" s="242" t="s">
        <v>1584</v>
      </c>
      <c r="E442" s="265" t="s">
        <v>1</v>
      </c>
      <c r="F442" s="266" t="s">
        <v>2616</v>
      </c>
      <c r="G442" s="264"/>
      <c r="H442" s="267">
        <v>37.822000000000003</v>
      </c>
      <c r="I442" s="268"/>
      <c r="J442" s="264"/>
      <c r="K442" s="264"/>
      <c r="L442" s="269"/>
      <c r="M442" s="270"/>
      <c r="N442" s="271"/>
      <c r="O442" s="271"/>
      <c r="P442" s="271"/>
      <c r="Q442" s="271"/>
      <c r="R442" s="271"/>
      <c r="S442" s="271"/>
      <c r="T442" s="272"/>
      <c r="U442" s="13"/>
      <c r="V442" s="13"/>
      <c r="W442" s="13"/>
      <c r="X442" s="13"/>
      <c r="Y442" s="13"/>
      <c r="Z442" s="13"/>
      <c r="AA442" s="13"/>
      <c r="AB442" s="13"/>
      <c r="AC442" s="13"/>
      <c r="AD442" s="13"/>
      <c r="AE442" s="13"/>
      <c r="AT442" s="273" t="s">
        <v>1584</v>
      </c>
      <c r="AU442" s="273" t="s">
        <v>83</v>
      </c>
      <c r="AV442" s="13" t="s">
        <v>83</v>
      </c>
      <c r="AW442" s="13" t="s">
        <v>30</v>
      </c>
      <c r="AX442" s="13" t="s">
        <v>73</v>
      </c>
      <c r="AY442" s="273" t="s">
        <v>241</v>
      </c>
    </row>
    <row r="443" s="14" customFormat="1">
      <c r="A443" s="14"/>
      <c r="B443" s="274"/>
      <c r="C443" s="275"/>
      <c r="D443" s="242" t="s">
        <v>1584</v>
      </c>
      <c r="E443" s="276" t="s">
        <v>1</v>
      </c>
      <c r="F443" s="277" t="s">
        <v>2618</v>
      </c>
      <c r="G443" s="275"/>
      <c r="H443" s="276" t="s">
        <v>1</v>
      </c>
      <c r="I443" s="278"/>
      <c r="J443" s="275"/>
      <c r="K443" s="275"/>
      <c r="L443" s="279"/>
      <c r="M443" s="280"/>
      <c r="N443" s="281"/>
      <c r="O443" s="281"/>
      <c r="P443" s="281"/>
      <c r="Q443" s="281"/>
      <c r="R443" s="281"/>
      <c r="S443" s="281"/>
      <c r="T443" s="282"/>
      <c r="U443" s="14"/>
      <c r="V443" s="14"/>
      <c r="W443" s="14"/>
      <c r="X443" s="14"/>
      <c r="Y443" s="14"/>
      <c r="Z443" s="14"/>
      <c r="AA443" s="14"/>
      <c r="AB443" s="14"/>
      <c r="AC443" s="14"/>
      <c r="AD443" s="14"/>
      <c r="AE443" s="14"/>
      <c r="AT443" s="283" t="s">
        <v>1584</v>
      </c>
      <c r="AU443" s="283" t="s">
        <v>83</v>
      </c>
      <c r="AV443" s="14" t="s">
        <v>81</v>
      </c>
      <c r="AW443" s="14" t="s">
        <v>30</v>
      </c>
      <c r="AX443" s="14" t="s">
        <v>73</v>
      </c>
      <c r="AY443" s="283" t="s">
        <v>241</v>
      </c>
    </row>
    <row r="444" s="13" customFormat="1">
      <c r="A444" s="13"/>
      <c r="B444" s="263"/>
      <c r="C444" s="264"/>
      <c r="D444" s="242" t="s">
        <v>1584</v>
      </c>
      <c r="E444" s="265" t="s">
        <v>1</v>
      </c>
      <c r="F444" s="266" t="s">
        <v>2616</v>
      </c>
      <c r="G444" s="264"/>
      <c r="H444" s="267">
        <v>37.822000000000003</v>
      </c>
      <c r="I444" s="268"/>
      <c r="J444" s="264"/>
      <c r="K444" s="264"/>
      <c r="L444" s="269"/>
      <c r="M444" s="270"/>
      <c r="N444" s="271"/>
      <c r="O444" s="271"/>
      <c r="P444" s="271"/>
      <c r="Q444" s="271"/>
      <c r="R444" s="271"/>
      <c r="S444" s="271"/>
      <c r="T444" s="272"/>
      <c r="U444" s="13"/>
      <c r="V444" s="13"/>
      <c r="W444" s="13"/>
      <c r="X444" s="13"/>
      <c r="Y444" s="13"/>
      <c r="Z444" s="13"/>
      <c r="AA444" s="13"/>
      <c r="AB444" s="13"/>
      <c r="AC444" s="13"/>
      <c r="AD444" s="13"/>
      <c r="AE444" s="13"/>
      <c r="AT444" s="273" t="s">
        <v>1584</v>
      </c>
      <c r="AU444" s="273" t="s">
        <v>83</v>
      </c>
      <c r="AV444" s="13" t="s">
        <v>83</v>
      </c>
      <c r="AW444" s="13" t="s">
        <v>30</v>
      </c>
      <c r="AX444" s="13" t="s">
        <v>73</v>
      </c>
      <c r="AY444" s="273" t="s">
        <v>241</v>
      </c>
    </row>
    <row r="445" s="14" customFormat="1">
      <c r="A445" s="14"/>
      <c r="B445" s="274"/>
      <c r="C445" s="275"/>
      <c r="D445" s="242" t="s">
        <v>1584</v>
      </c>
      <c r="E445" s="276" t="s">
        <v>1</v>
      </c>
      <c r="F445" s="277" t="s">
        <v>2653</v>
      </c>
      <c r="G445" s="275"/>
      <c r="H445" s="276" t="s">
        <v>1</v>
      </c>
      <c r="I445" s="278"/>
      <c r="J445" s="275"/>
      <c r="K445" s="275"/>
      <c r="L445" s="279"/>
      <c r="M445" s="280"/>
      <c r="N445" s="281"/>
      <c r="O445" s="281"/>
      <c r="P445" s="281"/>
      <c r="Q445" s="281"/>
      <c r="R445" s="281"/>
      <c r="S445" s="281"/>
      <c r="T445" s="282"/>
      <c r="U445" s="14"/>
      <c r="V445" s="14"/>
      <c r="W445" s="14"/>
      <c r="X445" s="14"/>
      <c r="Y445" s="14"/>
      <c r="Z445" s="14"/>
      <c r="AA445" s="14"/>
      <c r="AB445" s="14"/>
      <c r="AC445" s="14"/>
      <c r="AD445" s="14"/>
      <c r="AE445" s="14"/>
      <c r="AT445" s="283" t="s">
        <v>1584</v>
      </c>
      <c r="AU445" s="283" t="s">
        <v>83</v>
      </c>
      <c r="AV445" s="14" t="s">
        <v>81</v>
      </c>
      <c r="AW445" s="14" t="s">
        <v>30</v>
      </c>
      <c r="AX445" s="14" t="s">
        <v>73</v>
      </c>
      <c r="AY445" s="283" t="s">
        <v>241</v>
      </c>
    </row>
    <row r="446" s="13" customFormat="1">
      <c r="A446" s="13"/>
      <c r="B446" s="263"/>
      <c r="C446" s="264"/>
      <c r="D446" s="242" t="s">
        <v>1584</v>
      </c>
      <c r="E446" s="265" t="s">
        <v>1</v>
      </c>
      <c r="F446" s="266" t="s">
        <v>2620</v>
      </c>
      <c r="G446" s="264"/>
      <c r="H446" s="267">
        <v>62.390999999999998</v>
      </c>
      <c r="I446" s="268"/>
      <c r="J446" s="264"/>
      <c r="K446" s="264"/>
      <c r="L446" s="269"/>
      <c r="M446" s="270"/>
      <c r="N446" s="271"/>
      <c r="O446" s="271"/>
      <c r="P446" s="271"/>
      <c r="Q446" s="271"/>
      <c r="R446" s="271"/>
      <c r="S446" s="271"/>
      <c r="T446" s="272"/>
      <c r="U446" s="13"/>
      <c r="V446" s="13"/>
      <c r="W446" s="13"/>
      <c r="X446" s="13"/>
      <c r="Y446" s="13"/>
      <c r="Z446" s="13"/>
      <c r="AA446" s="13"/>
      <c r="AB446" s="13"/>
      <c r="AC446" s="13"/>
      <c r="AD446" s="13"/>
      <c r="AE446" s="13"/>
      <c r="AT446" s="273" t="s">
        <v>1584</v>
      </c>
      <c r="AU446" s="273" t="s">
        <v>83</v>
      </c>
      <c r="AV446" s="13" t="s">
        <v>83</v>
      </c>
      <c r="AW446" s="13" t="s">
        <v>30</v>
      </c>
      <c r="AX446" s="13" t="s">
        <v>73</v>
      </c>
      <c r="AY446" s="273" t="s">
        <v>241</v>
      </c>
    </row>
    <row r="447" s="14" customFormat="1">
      <c r="A447" s="14"/>
      <c r="B447" s="274"/>
      <c r="C447" s="275"/>
      <c r="D447" s="242" t="s">
        <v>1584</v>
      </c>
      <c r="E447" s="276" t="s">
        <v>1</v>
      </c>
      <c r="F447" s="277" t="s">
        <v>2654</v>
      </c>
      <c r="G447" s="275"/>
      <c r="H447" s="276" t="s">
        <v>1</v>
      </c>
      <c r="I447" s="278"/>
      <c r="J447" s="275"/>
      <c r="K447" s="275"/>
      <c r="L447" s="279"/>
      <c r="M447" s="280"/>
      <c r="N447" s="281"/>
      <c r="O447" s="281"/>
      <c r="P447" s="281"/>
      <c r="Q447" s="281"/>
      <c r="R447" s="281"/>
      <c r="S447" s="281"/>
      <c r="T447" s="282"/>
      <c r="U447" s="14"/>
      <c r="V447" s="14"/>
      <c r="W447" s="14"/>
      <c r="X447" s="14"/>
      <c r="Y447" s="14"/>
      <c r="Z447" s="14"/>
      <c r="AA447" s="14"/>
      <c r="AB447" s="14"/>
      <c r="AC447" s="14"/>
      <c r="AD447" s="14"/>
      <c r="AE447" s="14"/>
      <c r="AT447" s="283" t="s">
        <v>1584</v>
      </c>
      <c r="AU447" s="283" t="s">
        <v>83</v>
      </c>
      <c r="AV447" s="14" t="s">
        <v>81</v>
      </c>
      <c r="AW447" s="14" t="s">
        <v>30</v>
      </c>
      <c r="AX447" s="14" t="s">
        <v>73</v>
      </c>
      <c r="AY447" s="283" t="s">
        <v>241</v>
      </c>
    </row>
    <row r="448" s="14" customFormat="1">
      <c r="A448" s="14"/>
      <c r="B448" s="274"/>
      <c r="C448" s="275"/>
      <c r="D448" s="242" t="s">
        <v>1584</v>
      </c>
      <c r="E448" s="276" t="s">
        <v>1</v>
      </c>
      <c r="F448" s="277" t="s">
        <v>2655</v>
      </c>
      <c r="G448" s="275"/>
      <c r="H448" s="276" t="s">
        <v>1</v>
      </c>
      <c r="I448" s="278"/>
      <c r="J448" s="275"/>
      <c r="K448" s="275"/>
      <c r="L448" s="279"/>
      <c r="M448" s="280"/>
      <c r="N448" s="281"/>
      <c r="O448" s="281"/>
      <c r="P448" s="281"/>
      <c r="Q448" s="281"/>
      <c r="R448" s="281"/>
      <c r="S448" s="281"/>
      <c r="T448" s="282"/>
      <c r="U448" s="14"/>
      <c r="V448" s="14"/>
      <c r="W448" s="14"/>
      <c r="X448" s="14"/>
      <c r="Y448" s="14"/>
      <c r="Z448" s="14"/>
      <c r="AA448" s="14"/>
      <c r="AB448" s="14"/>
      <c r="AC448" s="14"/>
      <c r="AD448" s="14"/>
      <c r="AE448" s="14"/>
      <c r="AT448" s="283" t="s">
        <v>1584</v>
      </c>
      <c r="AU448" s="283" t="s">
        <v>83</v>
      </c>
      <c r="AV448" s="14" t="s">
        <v>81</v>
      </c>
      <c r="AW448" s="14" t="s">
        <v>30</v>
      </c>
      <c r="AX448" s="14" t="s">
        <v>73</v>
      </c>
      <c r="AY448" s="283" t="s">
        <v>241</v>
      </c>
    </row>
    <row r="449" s="13" customFormat="1">
      <c r="A449" s="13"/>
      <c r="B449" s="263"/>
      <c r="C449" s="264"/>
      <c r="D449" s="242" t="s">
        <v>1584</v>
      </c>
      <c r="E449" s="265" t="s">
        <v>1</v>
      </c>
      <c r="F449" s="266" t="s">
        <v>2620</v>
      </c>
      <c r="G449" s="264"/>
      <c r="H449" s="267">
        <v>62.390999999999998</v>
      </c>
      <c r="I449" s="268"/>
      <c r="J449" s="264"/>
      <c r="K449" s="264"/>
      <c r="L449" s="269"/>
      <c r="M449" s="270"/>
      <c r="N449" s="271"/>
      <c r="O449" s="271"/>
      <c r="P449" s="271"/>
      <c r="Q449" s="271"/>
      <c r="R449" s="271"/>
      <c r="S449" s="271"/>
      <c r="T449" s="272"/>
      <c r="U449" s="13"/>
      <c r="V449" s="13"/>
      <c r="W449" s="13"/>
      <c r="X449" s="13"/>
      <c r="Y449" s="13"/>
      <c r="Z449" s="13"/>
      <c r="AA449" s="13"/>
      <c r="AB449" s="13"/>
      <c r="AC449" s="13"/>
      <c r="AD449" s="13"/>
      <c r="AE449" s="13"/>
      <c r="AT449" s="273" t="s">
        <v>1584</v>
      </c>
      <c r="AU449" s="273" t="s">
        <v>83</v>
      </c>
      <c r="AV449" s="13" t="s">
        <v>83</v>
      </c>
      <c r="AW449" s="13" t="s">
        <v>30</v>
      </c>
      <c r="AX449" s="13" t="s">
        <v>73</v>
      </c>
      <c r="AY449" s="273" t="s">
        <v>241</v>
      </c>
    </row>
    <row r="450" s="14" customFormat="1">
      <c r="A450" s="14"/>
      <c r="B450" s="274"/>
      <c r="C450" s="275"/>
      <c r="D450" s="242" t="s">
        <v>1584</v>
      </c>
      <c r="E450" s="276" t="s">
        <v>1</v>
      </c>
      <c r="F450" s="277" t="s">
        <v>2656</v>
      </c>
      <c r="G450" s="275"/>
      <c r="H450" s="276" t="s">
        <v>1</v>
      </c>
      <c r="I450" s="278"/>
      <c r="J450" s="275"/>
      <c r="K450" s="275"/>
      <c r="L450" s="279"/>
      <c r="M450" s="280"/>
      <c r="N450" s="281"/>
      <c r="O450" s="281"/>
      <c r="P450" s="281"/>
      <c r="Q450" s="281"/>
      <c r="R450" s="281"/>
      <c r="S450" s="281"/>
      <c r="T450" s="282"/>
      <c r="U450" s="14"/>
      <c r="V450" s="14"/>
      <c r="W450" s="14"/>
      <c r="X450" s="14"/>
      <c r="Y450" s="14"/>
      <c r="Z450" s="14"/>
      <c r="AA450" s="14"/>
      <c r="AB450" s="14"/>
      <c r="AC450" s="14"/>
      <c r="AD450" s="14"/>
      <c r="AE450" s="14"/>
      <c r="AT450" s="283" t="s">
        <v>1584</v>
      </c>
      <c r="AU450" s="283" t="s">
        <v>83</v>
      </c>
      <c r="AV450" s="14" t="s">
        <v>81</v>
      </c>
      <c r="AW450" s="14" t="s">
        <v>30</v>
      </c>
      <c r="AX450" s="14" t="s">
        <v>73</v>
      </c>
      <c r="AY450" s="283" t="s">
        <v>241</v>
      </c>
    </row>
    <row r="451" s="13" customFormat="1">
      <c r="A451" s="13"/>
      <c r="B451" s="263"/>
      <c r="C451" s="264"/>
      <c r="D451" s="242" t="s">
        <v>1584</v>
      </c>
      <c r="E451" s="265" t="s">
        <v>1</v>
      </c>
      <c r="F451" s="266" t="s">
        <v>2657</v>
      </c>
      <c r="G451" s="264"/>
      <c r="H451" s="267">
        <v>17.300000000000001</v>
      </c>
      <c r="I451" s="268"/>
      <c r="J451" s="264"/>
      <c r="K451" s="264"/>
      <c r="L451" s="269"/>
      <c r="M451" s="270"/>
      <c r="N451" s="271"/>
      <c r="O451" s="271"/>
      <c r="P451" s="271"/>
      <c r="Q451" s="271"/>
      <c r="R451" s="271"/>
      <c r="S451" s="271"/>
      <c r="T451" s="272"/>
      <c r="U451" s="13"/>
      <c r="V451" s="13"/>
      <c r="W451" s="13"/>
      <c r="X451" s="13"/>
      <c r="Y451" s="13"/>
      <c r="Z451" s="13"/>
      <c r="AA451" s="13"/>
      <c r="AB451" s="13"/>
      <c r="AC451" s="13"/>
      <c r="AD451" s="13"/>
      <c r="AE451" s="13"/>
      <c r="AT451" s="273" t="s">
        <v>1584</v>
      </c>
      <c r="AU451" s="273" t="s">
        <v>83</v>
      </c>
      <c r="AV451" s="13" t="s">
        <v>83</v>
      </c>
      <c r="AW451" s="13" t="s">
        <v>30</v>
      </c>
      <c r="AX451" s="13" t="s">
        <v>73</v>
      </c>
      <c r="AY451" s="273" t="s">
        <v>241</v>
      </c>
    </row>
    <row r="452" s="15" customFormat="1">
      <c r="A452" s="15"/>
      <c r="B452" s="287"/>
      <c r="C452" s="288"/>
      <c r="D452" s="242" t="s">
        <v>1584</v>
      </c>
      <c r="E452" s="289" t="s">
        <v>1</v>
      </c>
      <c r="F452" s="290" t="s">
        <v>2061</v>
      </c>
      <c r="G452" s="288"/>
      <c r="H452" s="291">
        <v>320.339</v>
      </c>
      <c r="I452" s="292"/>
      <c r="J452" s="288"/>
      <c r="K452" s="288"/>
      <c r="L452" s="293"/>
      <c r="M452" s="294"/>
      <c r="N452" s="295"/>
      <c r="O452" s="295"/>
      <c r="P452" s="295"/>
      <c r="Q452" s="295"/>
      <c r="R452" s="295"/>
      <c r="S452" s="295"/>
      <c r="T452" s="296"/>
      <c r="U452" s="15"/>
      <c r="V452" s="15"/>
      <c r="W452" s="15"/>
      <c r="X452" s="15"/>
      <c r="Y452" s="15"/>
      <c r="Z452" s="15"/>
      <c r="AA452" s="15"/>
      <c r="AB452" s="15"/>
      <c r="AC452" s="15"/>
      <c r="AD452" s="15"/>
      <c r="AE452" s="15"/>
      <c r="AT452" s="297" t="s">
        <v>1584</v>
      </c>
      <c r="AU452" s="297" t="s">
        <v>83</v>
      </c>
      <c r="AV452" s="15" t="s">
        <v>247</v>
      </c>
      <c r="AW452" s="15" t="s">
        <v>30</v>
      </c>
      <c r="AX452" s="15" t="s">
        <v>81</v>
      </c>
      <c r="AY452" s="297" t="s">
        <v>241</v>
      </c>
    </row>
    <row r="453" s="2" customFormat="1" ht="24.15" customHeight="1">
      <c r="A453" s="39"/>
      <c r="B453" s="40"/>
      <c r="C453" s="228" t="s">
        <v>447</v>
      </c>
      <c r="D453" s="228" t="s">
        <v>243</v>
      </c>
      <c r="E453" s="229" t="s">
        <v>2658</v>
      </c>
      <c r="F453" s="230" t="s">
        <v>2659</v>
      </c>
      <c r="G453" s="231" t="s">
        <v>267</v>
      </c>
      <c r="H453" s="232">
        <v>303.03899999999999</v>
      </c>
      <c r="I453" s="233"/>
      <c r="J453" s="234">
        <f>ROUND(I453*H453,2)</f>
        <v>0</v>
      </c>
      <c r="K453" s="235"/>
      <c r="L453" s="45"/>
      <c r="M453" s="236" t="s">
        <v>1</v>
      </c>
      <c r="N453" s="237" t="s">
        <v>38</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247</v>
      </c>
      <c r="AT453" s="240" t="s">
        <v>243</v>
      </c>
      <c r="AU453" s="240" t="s">
        <v>83</v>
      </c>
      <c r="AY453" s="18" t="s">
        <v>241</v>
      </c>
      <c r="BE453" s="241">
        <f>IF(N453="základní",J453,0)</f>
        <v>0</v>
      </c>
      <c r="BF453" s="241">
        <f>IF(N453="snížená",J453,0)</f>
        <v>0</v>
      </c>
      <c r="BG453" s="241">
        <f>IF(N453="zákl. přenesená",J453,0)</f>
        <v>0</v>
      </c>
      <c r="BH453" s="241">
        <f>IF(N453="sníž. přenesená",J453,0)</f>
        <v>0</v>
      </c>
      <c r="BI453" s="241">
        <f>IF(N453="nulová",J453,0)</f>
        <v>0</v>
      </c>
      <c r="BJ453" s="18" t="s">
        <v>81</v>
      </c>
      <c r="BK453" s="241">
        <f>ROUND(I453*H453,2)</f>
        <v>0</v>
      </c>
      <c r="BL453" s="18" t="s">
        <v>247</v>
      </c>
      <c r="BM453" s="240" t="s">
        <v>2660</v>
      </c>
    </row>
    <row r="454" s="2" customFormat="1">
      <c r="A454" s="39"/>
      <c r="B454" s="40"/>
      <c r="C454" s="41"/>
      <c r="D454" s="242" t="s">
        <v>248</v>
      </c>
      <c r="E454" s="41"/>
      <c r="F454" s="243" t="s">
        <v>2661</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248</v>
      </c>
      <c r="AU454" s="18" t="s">
        <v>83</v>
      </c>
    </row>
    <row r="455" s="14" customFormat="1">
      <c r="A455" s="14"/>
      <c r="B455" s="274"/>
      <c r="C455" s="275"/>
      <c r="D455" s="242" t="s">
        <v>1584</v>
      </c>
      <c r="E455" s="276" t="s">
        <v>1</v>
      </c>
      <c r="F455" s="277" t="s">
        <v>2651</v>
      </c>
      <c r="G455" s="275"/>
      <c r="H455" s="276" t="s">
        <v>1</v>
      </c>
      <c r="I455" s="278"/>
      <c r="J455" s="275"/>
      <c r="K455" s="275"/>
      <c r="L455" s="279"/>
      <c r="M455" s="280"/>
      <c r="N455" s="281"/>
      <c r="O455" s="281"/>
      <c r="P455" s="281"/>
      <c r="Q455" s="281"/>
      <c r="R455" s="281"/>
      <c r="S455" s="281"/>
      <c r="T455" s="282"/>
      <c r="U455" s="14"/>
      <c r="V455" s="14"/>
      <c r="W455" s="14"/>
      <c r="X455" s="14"/>
      <c r="Y455" s="14"/>
      <c r="Z455" s="14"/>
      <c r="AA455" s="14"/>
      <c r="AB455" s="14"/>
      <c r="AC455" s="14"/>
      <c r="AD455" s="14"/>
      <c r="AE455" s="14"/>
      <c r="AT455" s="283" t="s">
        <v>1584</v>
      </c>
      <c r="AU455" s="283" t="s">
        <v>83</v>
      </c>
      <c r="AV455" s="14" t="s">
        <v>81</v>
      </c>
      <c r="AW455" s="14" t="s">
        <v>30</v>
      </c>
      <c r="AX455" s="14" t="s">
        <v>73</v>
      </c>
      <c r="AY455" s="283" t="s">
        <v>241</v>
      </c>
    </row>
    <row r="456" s="13" customFormat="1">
      <c r="A456" s="13"/>
      <c r="B456" s="263"/>
      <c r="C456" s="264"/>
      <c r="D456" s="242" t="s">
        <v>1584</v>
      </c>
      <c r="E456" s="265" t="s">
        <v>1</v>
      </c>
      <c r="F456" s="266" t="s">
        <v>2652</v>
      </c>
      <c r="G456" s="264"/>
      <c r="H456" s="267">
        <v>64.790999999999997</v>
      </c>
      <c r="I456" s="268"/>
      <c r="J456" s="264"/>
      <c r="K456" s="264"/>
      <c r="L456" s="269"/>
      <c r="M456" s="270"/>
      <c r="N456" s="271"/>
      <c r="O456" s="271"/>
      <c r="P456" s="271"/>
      <c r="Q456" s="271"/>
      <c r="R456" s="271"/>
      <c r="S456" s="271"/>
      <c r="T456" s="272"/>
      <c r="U456" s="13"/>
      <c r="V456" s="13"/>
      <c r="W456" s="13"/>
      <c r="X456" s="13"/>
      <c r="Y456" s="13"/>
      <c r="Z456" s="13"/>
      <c r="AA456" s="13"/>
      <c r="AB456" s="13"/>
      <c r="AC456" s="13"/>
      <c r="AD456" s="13"/>
      <c r="AE456" s="13"/>
      <c r="AT456" s="273" t="s">
        <v>1584</v>
      </c>
      <c r="AU456" s="273" t="s">
        <v>83</v>
      </c>
      <c r="AV456" s="13" t="s">
        <v>83</v>
      </c>
      <c r="AW456" s="13" t="s">
        <v>30</v>
      </c>
      <c r="AX456" s="13" t="s">
        <v>73</v>
      </c>
      <c r="AY456" s="273" t="s">
        <v>241</v>
      </c>
    </row>
    <row r="457" s="14" customFormat="1">
      <c r="A457" s="14"/>
      <c r="B457" s="274"/>
      <c r="C457" s="275"/>
      <c r="D457" s="242" t="s">
        <v>1584</v>
      </c>
      <c r="E457" s="276" t="s">
        <v>1</v>
      </c>
      <c r="F457" s="277" t="s">
        <v>2615</v>
      </c>
      <c r="G457" s="275"/>
      <c r="H457" s="276" t="s">
        <v>1</v>
      </c>
      <c r="I457" s="278"/>
      <c r="J457" s="275"/>
      <c r="K457" s="275"/>
      <c r="L457" s="279"/>
      <c r="M457" s="280"/>
      <c r="N457" s="281"/>
      <c r="O457" s="281"/>
      <c r="P457" s="281"/>
      <c r="Q457" s="281"/>
      <c r="R457" s="281"/>
      <c r="S457" s="281"/>
      <c r="T457" s="282"/>
      <c r="U457" s="14"/>
      <c r="V457" s="14"/>
      <c r="W457" s="14"/>
      <c r="X457" s="14"/>
      <c r="Y457" s="14"/>
      <c r="Z457" s="14"/>
      <c r="AA457" s="14"/>
      <c r="AB457" s="14"/>
      <c r="AC457" s="14"/>
      <c r="AD457" s="14"/>
      <c r="AE457" s="14"/>
      <c r="AT457" s="283" t="s">
        <v>1584</v>
      </c>
      <c r="AU457" s="283" t="s">
        <v>83</v>
      </c>
      <c r="AV457" s="14" t="s">
        <v>81</v>
      </c>
      <c r="AW457" s="14" t="s">
        <v>30</v>
      </c>
      <c r="AX457" s="14" t="s">
        <v>73</v>
      </c>
      <c r="AY457" s="283" t="s">
        <v>241</v>
      </c>
    </row>
    <row r="458" s="13" customFormat="1">
      <c r="A458" s="13"/>
      <c r="B458" s="263"/>
      <c r="C458" s="264"/>
      <c r="D458" s="242" t="s">
        <v>1584</v>
      </c>
      <c r="E458" s="265" t="s">
        <v>1</v>
      </c>
      <c r="F458" s="266" t="s">
        <v>2616</v>
      </c>
      <c r="G458" s="264"/>
      <c r="H458" s="267">
        <v>37.822000000000003</v>
      </c>
      <c r="I458" s="268"/>
      <c r="J458" s="264"/>
      <c r="K458" s="264"/>
      <c r="L458" s="269"/>
      <c r="M458" s="270"/>
      <c r="N458" s="271"/>
      <c r="O458" s="271"/>
      <c r="P458" s="271"/>
      <c r="Q458" s="271"/>
      <c r="R458" s="271"/>
      <c r="S458" s="271"/>
      <c r="T458" s="272"/>
      <c r="U458" s="13"/>
      <c r="V458" s="13"/>
      <c r="W458" s="13"/>
      <c r="X458" s="13"/>
      <c r="Y458" s="13"/>
      <c r="Z458" s="13"/>
      <c r="AA458" s="13"/>
      <c r="AB458" s="13"/>
      <c r="AC458" s="13"/>
      <c r="AD458" s="13"/>
      <c r="AE458" s="13"/>
      <c r="AT458" s="273" t="s">
        <v>1584</v>
      </c>
      <c r="AU458" s="273" t="s">
        <v>83</v>
      </c>
      <c r="AV458" s="13" t="s">
        <v>83</v>
      </c>
      <c r="AW458" s="13" t="s">
        <v>30</v>
      </c>
      <c r="AX458" s="13" t="s">
        <v>73</v>
      </c>
      <c r="AY458" s="273" t="s">
        <v>241</v>
      </c>
    </row>
    <row r="459" s="14" customFormat="1">
      <c r="A459" s="14"/>
      <c r="B459" s="274"/>
      <c r="C459" s="275"/>
      <c r="D459" s="242" t="s">
        <v>1584</v>
      </c>
      <c r="E459" s="276" t="s">
        <v>1</v>
      </c>
      <c r="F459" s="277" t="s">
        <v>2617</v>
      </c>
      <c r="G459" s="275"/>
      <c r="H459" s="276" t="s">
        <v>1</v>
      </c>
      <c r="I459" s="278"/>
      <c r="J459" s="275"/>
      <c r="K459" s="275"/>
      <c r="L459" s="279"/>
      <c r="M459" s="280"/>
      <c r="N459" s="281"/>
      <c r="O459" s="281"/>
      <c r="P459" s="281"/>
      <c r="Q459" s="281"/>
      <c r="R459" s="281"/>
      <c r="S459" s="281"/>
      <c r="T459" s="282"/>
      <c r="U459" s="14"/>
      <c r="V459" s="14"/>
      <c r="W459" s="14"/>
      <c r="X459" s="14"/>
      <c r="Y459" s="14"/>
      <c r="Z459" s="14"/>
      <c r="AA459" s="14"/>
      <c r="AB459" s="14"/>
      <c r="AC459" s="14"/>
      <c r="AD459" s="14"/>
      <c r="AE459" s="14"/>
      <c r="AT459" s="283" t="s">
        <v>1584</v>
      </c>
      <c r="AU459" s="283" t="s">
        <v>83</v>
      </c>
      <c r="AV459" s="14" t="s">
        <v>81</v>
      </c>
      <c r="AW459" s="14" t="s">
        <v>30</v>
      </c>
      <c r="AX459" s="14" t="s">
        <v>73</v>
      </c>
      <c r="AY459" s="283" t="s">
        <v>241</v>
      </c>
    </row>
    <row r="460" s="13" customFormat="1">
      <c r="A460" s="13"/>
      <c r="B460" s="263"/>
      <c r="C460" s="264"/>
      <c r="D460" s="242" t="s">
        <v>1584</v>
      </c>
      <c r="E460" s="265" t="s">
        <v>1</v>
      </c>
      <c r="F460" s="266" t="s">
        <v>2616</v>
      </c>
      <c r="G460" s="264"/>
      <c r="H460" s="267">
        <v>37.822000000000003</v>
      </c>
      <c r="I460" s="268"/>
      <c r="J460" s="264"/>
      <c r="K460" s="264"/>
      <c r="L460" s="269"/>
      <c r="M460" s="270"/>
      <c r="N460" s="271"/>
      <c r="O460" s="271"/>
      <c r="P460" s="271"/>
      <c r="Q460" s="271"/>
      <c r="R460" s="271"/>
      <c r="S460" s="271"/>
      <c r="T460" s="272"/>
      <c r="U460" s="13"/>
      <c r="V460" s="13"/>
      <c r="W460" s="13"/>
      <c r="X460" s="13"/>
      <c r="Y460" s="13"/>
      <c r="Z460" s="13"/>
      <c r="AA460" s="13"/>
      <c r="AB460" s="13"/>
      <c r="AC460" s="13"/>
      <c r="AD460" s="13"/>
      <c r="AE460" s="13"/>
      <c r="AT460" s="273" t="s">
        <v>1584</v>
      </c>
      <c r="AU460" s="273" t="s">
        <v>83</v>
      </c>
      <c r="AV460" s="13" t="s">
        <v>83</v>
      </c>
      <c r="AW460" s="13" t="s">
        <v>30</v>
      </c>
      <c r="AX460" s="13" t="s">
        <v>73</v>
      </c>
      <c r="AY460" s="273" t="s">
        <v>241</v>
      </c>
    </row>
    <row r="461" s="14" customFormat="1">
      <c r="A461" s="14"/>
      <c r="B461" s="274"/>
      <c r="C461" s="275"/>
      <c r="D461" s="242" t="s">
        <v>1584</v>
      </c>
      <c r="E461" s="276" t="s">
        <v>1</v>
      </c>
      <c r="F461" s="277" t="s">
        <v>2618</v>
      </c>
      <c r="G461" s="275"/>
      <c r="H461" s="276" t="s">
        <v>1</v>
      </c>
      <c r="I461" s="278"/>
      <c r="J461" s="275"/>
      <c r="K461" s="275"/>
      <c r="L461" s="279"/>
      <c r="M461" s="280"/>
      <c r="N461" s="281"/>
      <c r="O461" s="281"/>
      <c r="P461" s="281"/>
      <c r="Q461" s="281"/>
      <c r="R461" s="281"/>
      <c r="S461" s="281"/>
      <c r="T461" s="282"/>
      <c r="U461" s="14"/>
      <c r="V461" s="14"/>
      <c r="W461" s="14"/>
      <c r="X461" s="14"/>
      <c r="Y461" s="14"/>
      <c r="Z461" s="14"/>
      <c r="AA461" s="14"/>
      <c r="AB461" s="14"/>
      <c r="AC461" s="14"/>
      <c r="AD461" s="14"/>
      <c r="AE461" s="14"/>
      <c r="AT461" s="283" t="s">
        <v>1584</v>
      </c>
      <c r="AU461" s="283" t="s">
        <v>83</v>
      </c>
      <c r="AV461" s="14" t="s">
        <v>81</v>
      </c>
      <c r="AW461" s="14" t="s">
        <v>30</v>
      </c>
      <c r="AX461" s="14" t="s">
        <v>73</v>
      </c>
      <c r="AY461" s="283" t="s">
        <v>241</v>
      </c>
    </row>
    <row r="462" s="13" customFormat="1">
      <c r="A462" s="13"/>
      <c r="B462" s="263"/>
      <c r="C462" s="264"/>
      <c r="D462" s="242" t="s">
        <v>1584</v>
      </c>
      <c r="E462" s="265" t="s">
        <v>1</v>
      </c>
      <c r="F462" s="266" t="s">
        <v>2616</v>
      </c>
      <c r="G462" s="264"/>
      <c r="H462" s="267">
        <v>37.822000000000003</v>
      </c>
      <c r="I462" s="268"/>
      <c r="J462" s="264"/>
      <c r="K462" s="264"/>
      <c r="L462" s="269"/>
      <c r="M462" s="270"/>
      <c r="N462" s="271"/>
      <c r="O462" s="271"/>
      <c r="P462" s="271"/>
      <c r="Q462" s="271"/>
      <c r="R462" s="271"/>
      <c r="S462" s="271"/>
      <c r="T462" s="272"/>
      <c r="U462" s="13"/>
      <c r="V462" s="13"/>
      <c r="W462" s="13"/>
      <c r="X462" s="13"/>
      <c r="Y462" s="13"/>
      <c r="Z462" s="13"/>
      <c r="AA462" s="13"/>
      <c r="AB462" s="13"/>
      <c r="AC462" s="13"/>
      <c r="AD462" s="13"/>
      <c r="AE462" s="13"/>
      <c r="AT462" s="273" t="s">
        <v>1584</v>
      </c>
      <c r="AU462" s="273" t="s">
        <v>83</v>
      </c>
      <c r="AV462" s="13" t="s">
        <v>83</v>
      </c>
      <c r="AW462" s="13" t="s">
        <v>30</v>
      </c>
      <c r="AX462" s="13" t="s">
        <v>73</v>
      </c>
      <c r="AY462" s="273" t="s">
        <v>241</v>
      </c>
    </row>
    <row r="463" s="14" customFormat="1">
      <c r="A463" s="14"/>
      <c r="B463" s="274"/>
      <c r="C463" s="275"/>
      <c r="D463" s="242" t="s">
        <v>1584</v>
      </c>
      <c r="E463" s="276" t="s">
        <v>1</v>
      </c>
      <c r="F463" s="277" t="s">
        <v>2662</v>
      </c>
      <c r="G463" s="275"/>
      <c r="H463" s="276" t="s">
        <v>1</v>
      </c>
      <c r="I463" s="278"/>
      <c r="J463" s="275"/>
      <c r="K463" s="275"/>
      <c r="L463" s="279"/>
      <c r="M463" s="280"/>
      <c r="N463" s="281"/>
      <c r="O463" s="281"/>
      <c r="P463" s="281"/>
      <c r="Q463" s="281"/>
      <c r="R463" s="281"/>
      <c r="S463" s="281"/>
      <c r="T463" s="282"/>
      <c r="U463" s="14"/>
      <c r="V463" s="14"/>
      <c r="W463" s="14"/>
      <c r="X463" s="14"/>
      <c r="Y463" s="14"/>
      <c r="Z463" s="14"/>
      <c r="AA463" s="14"/>
      <c r="AB463" s="14"/>
      <c r="AC463" s="14"/>
      <c r="AD463" s="14"/>
      <c r="AE463" s="14"/>
      <c r="AT463" s="283" t="s">
        <v>1584</v>
      </c>
      <c r="AU463" s="283" t="s">
        <v>83</v>
      </c>
      <c r="AV463" s="14" t="s">
        <v>81</v>
      </c>
      <c r="AW463" s="14" t="s">
        <v>30</v>
      </c>
      <c r="AX463" s="14" t="s">
        <v>73</v>
      </c>
      <c r="AY463" s="283" t="s">
        <v>241</v>
      </c>
    </row>
    <row r="464" s="13" customFormat="1">
      <c r="A464" s="13"/>
      <c r="B464" s="263"/>
      <c r="C464" s="264"/>
      <c r="D464" s="242" t="s">
        <v>1584</v>
      </c>
      <c r="E464" s="265" t="s">
        <v>1</v>
      </c>
      <c r="F464" s="266" t="s">
        <v>2620</v>
      </c>
      <c r="G464" s="264"/>
      <c r="H464" s="267">
        <v>62.390999999999998</v>
      </c>
      <c r="I464" s="268"/>
      <c r="J464" s="264"/>
      <c r="K464" s="264"/>
      <c r="L464" s="269"/>
      <c r="M464" s="270"/>
      <c r="N464" s="271"/>
      <c r="O464" s="271"/>
      <c r="P464" s="271"/>
      <c r="Q464" s="271"/>
      <c r="R464" s="271"/>
      <c r="S464" s="271"/>
      <c r="T464" s="272"/>
      <c r="U464" s="13"/>
      <c r="V464" s="13"/>
      <c r="W464" s="13"/>
      <c r="X464" s="13"/>
      <c r="Y464" s="13"/>
      <c r="Z464" s="13"/>
      <c r="AA464" s="13"/>
      <c r="AB464" s="13"/>
      <c r="AC464" s="13"/>
      <c r="AD464" s="13"/>
      <c r="AE464" s="13"/>
      <c r="AT464" s="273" t="s">
        <v>1584</v>
      </c>
      <c r="AU464" s="273" t="s">
        <v>83</v>
      </c>
      <c r="AV464" s="13" t="s">
        <v>83</v>
      </c>
      <c r="AW464" s="13" t="s">
        <v>30</v>
      </c>
      <c r="AX464" s="13" t="s">
        <v>73</v>
      </c>
      <c r="AY464" s="273" t="s">
        <v>241</v>
      </c>
    </row>
    <row r="465" s="14" customFormat="1">
      <c r="A465" s="14"/>
      <c r="B465" s="274"/>
      <c r="C465" s="275"/>
      <c r="D465" s="242" t="s">
        <v>1584</v>
      </c>
      <c r="E465" s="276" t="s">
        <v>1</v>
      </c>
      <c r="F465" s="277" t="s">
        <v>2654</v>
      </c>
      <c r="G465" s="275"/>
      <c r="H465" s="276" t="s">
        <v>1</v>
      </c>
      <c r="I465" s="278"/>
      <c r="J465" s="275"/>
      <c r="K465" s="275"/>
      <c r="L465" s="279"/>
      <c r="M465" s="280"/>
      <c r="N465" s="281"/>
      <c r="O465" s="281"/>
      <c r="P465" s="281"/>
      <c r="Q465" s="281"/>
      <c r="R465" s="281"/>
      <c r="S465" s="281"/>
      <c r="T465" s="282"/>
      <c r="U465" s="14"/>
      <c r="V465" s="14"/>
      <c r="W465" s="14"/>
      <c r="X465" s="14"/>
      <c r="Y465" s="14"/>
      <c r="Z465" s="14"/>
      <c r="AA465" s="14"/>
      <c r="AB465" s="14"/>
      <c r="AC465" s="14"/>
      <c r="AD465" s="14"/>
      <c r="AE465" s="14"/>
      <c r="AT465" s="283" t="s">
        <v>1584</v>
      </c>
      <c r="AU465" s="283" t="s">
        <v>83</v>
      </c>
      <c r="AV465" s="14" t="s">
        <v>81</v>
      </c>
      <c r="AW465" s="14" t="s">
        <v>30</v>
      </c>
      <c r="AX465" s="14" t="s">
        <v>73</v>
      </c>
      <c r="AY465" s="283" t="s">
        <v>241</v>
      </c>
    </row>
    <row r="466" s="14" customFormat="1">
      <c r="A466" s="14"/>
      <c r="B466" s="274"/>
      <c r="C466" s="275"/>
      <c r="D466" s="242" t="s">
        <v>1584</v>
      </c>
      <c r="E466" s="276" t="s">
        <v>1</v>
      </c>
      <c r="F466" s="277" t="s">
        <v>2655</v>
      </c>
      <c r="G466" s="275"/>
      <c r="H466" s="276" t="s">
        <v>1</v>
      </c>
      <c r="I466" s="278"/>
      <c r="J466" s="275"/>
      <c r="K466" s="275"/>
      <c r="L466" s="279"/>
      <c r="M466" s="280"/>
      <c r="N466" s="281"/>
      <c r="O466" s="281"/>
      <c r="P466" s="281"/>
      <c r="Q466" s="281"/>
      <c r="R466" s="281"/>
      <c r="S466" s="281"/>
      <c r="T466" s="282"/>
      <c r="U466" s="14"/>
      <c r="V466" s="14"/>
      <c r="W466" s="14"/>
      <c r="X466" s="14"/>
      <c r="Y466" s="14"/>
      <c r="Z466" s="14"/>
      <c r="AA466" s="14"/>
      <c r="AB466" s="14"/>
      <c r="AC466" s="14"/>
      <c r="AD466" s="14"/>
      <c r="AE466" s="14"/>
      <c r="AT466" s="283" t="s">
        <v>1584</v>
      </c>
      <c r="AU466" s="283" t="s">
        <v>83</v>
      </c>
      <c r="AV466" s="14" t="s">
        <v>81</v>
      </c>
      <c r="AW466" s="14" t="s">
        <v>30</v>
      </c>
      <c r="AX466" s="14" t="s">
        <v>73</v>
      </c>
      <c r="AY466" s="283" t="s">
        <v>241</v>
      </c>
    </row>
    <row r="467" s="13" customFormat="1">
      <c r="A467" s="13"/>
      <c r="B467" s="263"/>
      <c r="C467" s="264"/>
      <c r="D467" s="242" t="s">
        <v>1584</v>
      </c>
      <c r="E467" s="265" t="s">
        <v>1</v>
      </c>
      <c r="F467" s="266" t="s">
        <v>2620</v>
      </c>
      <c r="G467" s="264"/>
      <c r="H467" s="267">
        <v>62.390999999999998</v>
      </c>
      <c r="I467" s="268"/>
      <c r="J467" s="264"/>
      <c r="K467" s="264"/>
      <c r="L467" s="269"/>
      <c r="M467" s="270"/>
      <c r="N467" s="271"/>
      <c r="O467" s="271"/>
      <c r="P467" s="271"/>
      <c r="Q467" s="271"/>
      <c r="R467" s="271"/>
      <c r="S467" s="271"/>
      <c r="T467" s="272"/>
      <c r="U467" s="13"/>
      <c r="V467" s="13"/>
      <c r="W467" s="13"/>
      <c r="X467" s="13"/>
      <c r="Y467" s="13"/>
      <c r="Z467" s="13"/>
      <c r="AA467" s="13"/>
      <c r="AB467" s="13"/>
      <c r="AC467" s="13"/>
      <c r="AD467" s="13"/>
      <c r="AE467" s="13"/>
      <c r="AT467" s="273" t="s">
        <v>1584</v>
      </c>
      <c r="AU467" s="273" t="s">
        <v>83</v>
      </c>
      <c r="AV467" s="13" t="s">
        <v>83</v>
      </c>
      <c r="AW467" s="13" t="s">
        <v>30</v>
      </c>
      <c r="AX467" s="13" t="s">
        <v>73</v>
      </c>
      <c r="AY467" s="273" t="s">
        <v>241</v>
      </c>
    </row>
    <row r="468" s="15" customFormat="1">
      <c r="A468" s="15"/>
      <c r="B468" s="287"/>
      <c r="C468" s="288"/>
      <c r="D468" s="242" t="s">
        <v>1584</v>
      </c>
      <c r="E468" s="289" t="s">
        <v>1</v>
      </c>
      <c r="F468" s="290" t="s">
        <v>2061</v>
      </c>
      <c r="G468" s="288"/>
      <c r="H468" s="291">
        <v>303.03899999999999</v>
      </c>
      <c r="I468" s="292"/>
      <c r="J468" s="288"/>
      <c r="K468" s="288"/>
      <c r="L468" s="293"/>
      <c r="M468" s="294"/>
      <c r="N468" s="295"/>
      <c r="O468" s="295"/>
      <c r="P468" s="295"/>
      <c r="Q468" s="295"/>
      <c r="R468" s="295"/>
      <c r="S468" s="295"/>
      <c r="T468" s="296"/>
      <c r="U468" s="15"/>
      <c r="V468" s="15"/>
      <c r="W468" s="15"/>
      <c r="X468" s="15"/>
      <c r="Y468" s="15"/>
      <c r="Z468" s="15"/>
      <c r="AA468" s="15"/>
      <c r="AB468" s="15"/>
      <c r="AC468" s="15"/>
      <c r="AD468" s="15"/>
      <c r="AE468" s="15"/>
      <c r="AT468" s="297" t="s">
        <v>1584</v>
      </c>
      <c r="AU468" s="297" t="s">
        <v>83</v>
      </c>
      <c r="AV468" s="15" t="s">
        <v>247</v>
      </c>
      <c r="AW468" s="15" t="s">
        <v>30</v>
      </c>
      <c r="AX468" s="15" t="s">
        <v>81</v>
      </c>
      <c r="AY468" s="297" t="s">
        <v>241</v>
      </c>
    </row>
    <row r="469" s="2" customFormat="1" ht="37.8" customHeight="1">
      <c r="A469" s="39"/>
      <c r="B469" s="40"/>
      <c r="C469" s="228" t="s">
        <v>350</v>
      </c>
      <c r="D469" s="228" t="s">
        <v>243</v>
      </c>
      <c r="E469" s="229" t="s">
        <v>2663</v>
      </c>
      <c r="F469" s="230" t="s">
        <v>2664</v>
      </c>
      <c r="G469" s="231" t="s">
        <v>267</v>
      </c>
      <c r="H469" s="232">
        <v>649</v>
      </c>
      <c r="I469" s="233"/>
      <c r="J469" s="234">
        <f>ROUND(I469*H469,2)</f>
        <v>0</v>
      </c>
      <c r="K469" s="235"/>
      <c r="L469" s="45"/>
      <c r="M469" s="236" t="s">
        <v>1</v>
      </c>
      <c r="N469" s="237" t="s">
        <v>38</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247</v>
      </c>
      <c r="AT469" s="240" t="s">
        <v>243</v>
      </c>
      <c r="AU469" s="240" t="s">
        <v>83</v>
      </c>
      <c r="AY469" s="18" t="s">
        <v>241</v>
      </c>
      <c r="BE469" s="241">
        <f>IF(N469="základní",J469,0)</f>
        <v>0</v>
      </c>
      <c r="BF469" s="241">
        <f>IF(N469="snížená",J469,0)</f>
        <v>0</v>
      </c>
      <c r="BG469" s="241">
        <f>IF(N469="zákl. přenesená",J469,0)</f>
        <v>0</v>
      </c>
      <c r="BH469" s="241">
        <f>IF(N469="sníž. přenesená",J469,0)</f>
        <v>0</v>
      </c>
      <c r="BI469" s="241">
        <f>IF(N469="nulová",J469,0)</f>
        <v>0</v>
      </c>
      <c r="BJ469" s="18" t="s">
        <v>81</v>
      </c>
      <c r="BK469" s="241">
        <f>ROUND(I469*H469,2)</f>
        <v>0</v>
      </c>
      <c r="BL469" s="18" t="s">
        <v>247</v>
      </c>
      <c r="BM469" s="240" t="s">
        <v>2665</v>
      </c>
    </row>
    <row r="470" s="2" customFormat="1">
      <c r="A470" s="39"/>
      <c r="B470" s="40"/>
      <c r="C470" s="41"/>
      <c r="D470" s="242" t="s">
        <v>248</v>
      </c>
      <c r="E470" s="41"/>
      <c r="F470" s="243" t="s">
        <v>2666</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248</v>
      </c>
      <c r="AU470" s="18" t="s">
        <v>83</v>
      </c>
    </row>
    <row r="471" s="14" customFormat="1">
      <c r="A471" s="14"/>
      <c r="B471" s="274"/>
      <c r="C471" s="275"/>
      <c r="D471" s="242" t="s">
        <v>1584</v>
      </c>
      <c r="E471" s="276" t="s">
        <v>1</v>
      </c>
      <c r="F471" s="277" t="s">
        <v>2667</v>
      </c>
      <c r="G471" s="275"/>
      <c r="H471" s="276" t="s">
        <v>1</v>
      </c>
      <c r="I471" s="278"/>
      <c r="J471" s="275"/>
      <c r="K471" s="275"/>
      <c r="L471" s="279"/>
      <c r="M471" s="280"/>
      <c r="N471" s="281"/>
      <c r="O471" s="281"/>
      <c r="P471" s="281"/>
      <c r="Q471" s="281"/>
      <c r="R471" s="281"/>
      <c r="S471" s="281"/>
      <c r="T471" s="282"/>
      <c r="U471" s="14"/>
      <c r="V471" s="14"/>
      <c r="W471" s="14"/>
      <c r="X471" s="14"/>
      <c r="Y471" s="14"/>
      <c r="Z471" s="14"/>
      <c r="AA471" s="14"/>
      <c r="AB471" s="14"/>
      <c r="AC471" s="14"/>
      <c r="AD471" s="14"/>
      <c r="AE471" s="14"/>
      <c r="AT471" s="283" t="s">
        <v>1584</v>
      </c>
      <c r="AU471" s="283" t="s">
        <v>83</v>
      </c>
      <c r="AV471" s="14" t="s">
        <v>81</v>
      </c>
      <c r="AW471" s="14" t="s">
        <v>30</v>
      </c>
      <c r="AX471" s="14" t="s">
        <v>73</v>
      </c>
      <c r="AY471" s="283" t="s">
        <v>241</v>
      </c>
    </row>
    <row r="472" s="13" customFormat="1">
      <c r="A472" s="13"/>
      <c r="B472" s="263"/>
      <c r="C472" s="264"/>
      <c r="D472" s="242" t="s">
        <v>1584</v>
      </c>
      <c r="E472" s="265" t="s">
        <v>1</v>
      </c>
      <c r="F472" s="266" t="s">
        <v>2668</v>
      </c>
      <c r="G472" s="264"/>
      <c r="H472" s="267">
        <v>649</v>
      </c>
      <c r="I472" s="268"/>
      <c r="J472" s="264"/>
      <c r="K472" s="264"/>
      <c r="L472" s="269"/>
      <c r="M472" s="270"/>
      <c r="N472" s="271"/>
      <c r="O472" s="271"/>
      <c r="P472" s="271"/>
      <c r="Q472" s="271"/>
      <c r="R472" s="271"/>
      <c r="S472" s="271"/>
      <c r="T472" s="272"/>
      <c r="U472" s="13"/>
      <c r="V472" s="13"/>
      <c r="W472" s="13"/>
      <c r="X472" s="13"/>
      <c r="Y472" s="13"/>
      <c r="Z472" s="13"/>
      <c r="AA472" s="13"/>
      <c r="AB472" s="13"/>
      <c r="AC472" s="13"/>
      <c r="AD472" s="13"/>
      <c r="AE472" s="13"/>
      <c r="AT472" s="273" t="s">
        <v>1584</v>
      </c>
      <c r="AU472" s="273" t="s">
        <v>83</v>
      </c>
      <c r="AV472" s="13" t="s">
        <v>83</v>
      </c>
      <c r="AW472" s="13" t="s">
        <v>30</v>
      </c>
      <c r="AX472" s="13" t="s">
        <v>81</v>
      </c>
      <c r="AY472" s="273" t="s">
        <v>241</v>
      </c>
    </row>
    <row r="473" s="2" customFormat="1" ht="24.15" customHeight="1">
      <c r="A473" s="39"/>
      <c r="B473" s="40"/>
      <c r="C473" s="228" t="s">
        <v>454</v>
      </c>
      <c r="D473" s="228" t="s">
        <v>243</v>
      </c>
      <c r="E473" s="229" t="s">
        <v>2669</v>
      </c>
      <c r="F473" s="230" t="s">
        <v>2670</v>
      </c>
      <c r="G473" s="231" t="s">
        <v>267</v>
      </c>
      <c r="H473" s="232">
        <v>247.45699999999999</v>
      </c>
      <c r="I473" s="233"/>
      <c r="J473" s="234">
        <f>ROUND(I473*H473,2)</f>
        <v>0</v>
      </c>
      <c r="K473" s="235"/>
      <c r="L473" s="45"/>
      <c r="M473" s="236" t="s">
        <v>1</v>
      </c>
      <c r="N473" s="237" t="s">
        <v>38</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247</v>
      </c>
      <c r="AT473" s="240" t="s">
        <v>243</v>
      </c>
      <c r="AU473" s="240" t="s">
        <v>83</v>
      </c>
      <c r="AY473" s="18" t="s">
        <v>241</v>
      </c>
      <c r="BE473" s="241">
        <f>IF(N473="základní",J473,0)</f>
        <v>0</v>
      </c>
      <c r="BF473" s="241">
        <f>IF(N473="snížená",J473,0)</f>
        <v>0</v>
      </c>
      <c r="BG473" s="241">
        <f>IF(N473="zákl. přenesená",J473,0)</f>
        <v>0</v>
      </c>
      <c r="BH473" s="241">
        <f>IF(N473="sníž. přenesená",J473,0)</f>
        <v>0</v>
      </c>
      <c r="BI473" s="241">
        <f>IF(N473="nulová",J473,0)</f>
        <v>0</v>
      </c>
      <c r="BJ473" s="18" t="s">
        <v>81</v>
      </c>
      <c r="BK473" s="241">
        <f>ROUND(I473*H473,2)</f>
        <v>0</v>
      </c>
      <c r="BL473" s="18" t="s">
        <v>247</v>
      </c>
      <c r="BM473" s="240" t="s">
        <v>2671</v>
      </c>
    </row>
    <row r="474" s="2" customFormat="1">
      <c r="A474" s="39"/>
      <c r="B474" s="40"/>
      <c r="C474" s="41"/>
      <c r="D474" s="242" t="s">
        <v>248</v>
      </c>
      <c r="E474" s="41"/>
      <c r="F474" s="243" t="s">
        <v>2672</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248</v>
      </c>
      <c r="AU474" s="18" t="s">
        <v>83</v>
      </c>
    </row>
    <row r="475" s="14" customFormat="1">
      <c r="A475" s="14"/>
      <c r="B475" s="274"/>
      <c r="C475" s="275"/>
      <c r="D475" s="242" t="s">
        <v>1584</v>
      </c>
      <c r="E475" s="276" t="s">
        <v>1</v>
      </c>
      <c r="F475" s="277" t="s">
        <v>2673</v>
      </c>
      <c r="G475" s="275"/>
      <c r="H475" s="276" t="s">
        <v>1</v>
      </c>
      <c r="I475" s="278"/>
      <c r="J475" s="275"/>
      <c r="K475" s="275"/>
      <c r="L475" s="279"/>
      <c r="M475" s="280"/>
      <c r="N475" s="281"/>
      <c r="O475" s="281"/>
      <c r="P475" s="281"/>
      <c r="Q475" s="281"/>
      <c r="R475" s="281"/>
      <c r="S475" s="281"/>
      <c r="T475" s="282"/>
      <c r="U475" s="14"/>
      <c r="V475" s="14"/>
      <c r="W475" s="14"/>
      <c r="X475" s="14"/>
      <c r="Y475" s="14"/>
      <c r="Z475" s="14"/>
      <c r="AA475" s="14"/>
      <c r="AB475" s="14"/>
      <c r="AC475" s="14"/>
      <c r="AD475" s="14"/>
      <c r="AE475" s="14"/>
      <c r="AT475" s="283" t="s">
        <v>1584</v>
      </c>
      <c r="AU475" s="283" t="s">
        <v>83</v>
      </c>
      <c r="AV475" s="14" t="s">
        <v>81</v>
      </c>
      <c r="AW475" s="14" t="s">
        <v>30</v>
      </c>
      <c r="AX475" s="14" t="s">
        <v>73</v>
      </c>
      <c r="AY475" s="283" t="s">
        <v>241</v>
      </c>
    </row>
    <row r="476" s="13" customFormat="1">
      <c r="A476" s="13"/>
      <c r="B476" s="263"/>
      <c r="C476" s="264"/>
      <c r="D476" s="242" t="s">
        <v>1584</v>
      </c>
      <c r="E476" s="265" t="s">
        <v>1</v>
      </c>
      <c r="F476" s="266" t="s">
        <v>2674</v>
      </c>
      <c r="G476" s="264"/>
      <c r="H476" s="267">
        <v>247.45699999999999</v>
      </c>
      <c r="I476" s="268"/>
      <c r="J476" s="264"/>
      <c r="K476" s="264"/>
      <c r="L476" s="269"/>
      <c r="M476" s="270"/>
      <c r="N476" s="271"/>
      <c r="O476" s="271"/>
      <c r="P476" s="271"/>
      <c r="Q476" s="271"/>
      <c r="R476" s="271"/>
      <c r="S476" s="271"/>
      <c r="T476" s="272"/>
      <c r="U476" s="13"/>
      <c r="V476" s="13"/>
      <c r="W476" s="13"/>
      <c r="X476" s="13"/>
      <c r="Y476" s="13"/>
      <c r="Z476" s="13"/>
      <c r="AA476" s="13"/>
      <c r="AB476" s="13"/>
      <c r="AC476" s="13"/>
      <c r="AD476" s="13"/>
      <c r="AE476" s="13"/>
      <c r="AT476" s="273" t="s">
        <v>1584</v>
      </c>
      <c r="AU476" s="273" t="s">
        <v>83</v>
      </c>
      <c r="AV476" s="13" t="s">
        <v>83</v>
      </c>
      <c r="AW476" s="13" t="s">
        <v>30</v>
      </c>
      <c r="AX476" s="13" t="s">
        <v>81</v>
      </c>
      <c r="AY476" s="273" t="s">
        <v>241</v>
      </c>
    </row>
    <row r="477" s="2" customFormat="1" ht="16.5" customHeight="1">
      <c r="A477" s="39"/>
      <c r="B477" s="40"/>
      <c r="C477" s="228" t="s">
        <v>354</v>
      </c>
      <c r="D477" s="228" t="s">
        <v>243</v>
      </c>
      <c r="E477" s="229" t="s">
        <v>2675</v>
      </c>
      <c r="F477" s="230" t="s">
        <v>2676</v>
      </c>
      <c r="G477" s="231" t="s">
        <v>267</v>
      </c>
      <c r="H477" s="232">
        <v>34.600000000000001</v>
      </c>
      <c r="I477" s="233"/>
      <c r="J477" s="234">
        <f>ROUND(I477*H477,2)</f>
        <v>0</v>
      </c>
      <c r="K477" s="235"/>
      <c r="L477" s="45"/>
      <c r="M477" s="236" t="s">
        <v>1</v>
      </c>
      <c r="N477" s="237" t="s">
        <v>38</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247</v>
      </c>
      <c r="AT477" s="240" t="s">
        <v>243</v>
      </c>
      <c r="AU477" s="240" t="s">
        <v>83</v>
      </c>
      <c r="AY477" s="18" t="s">
        <v>241</v>
      </c>
      <c r="BE477" s="241">
        <f>IF(N477="základní",J477,0)</f>
        <v>0</v>
      </c>
      <c r="BF477" s="241">
        <f>IF(N477="snížená",J477,0)</f>
        <v>0</v>
      </c>
      <c r="BG477" s="241">
        <f>IF(N477="zákl. přenesená",J477,0)</f>
        <v>0</v>
      </c>
      <c r="BH477" s="241">
        <f>IF(N477="sníž. přenesená",J477,0)</f>
        <v>0</v>
      </c>
      <c r="BI477" s="241">
        <f>IF(N477="nulová",J477,0)</f>
        <v>0</v>
      </c>
      <c r="BJ477" s="18" t="s">
        <v>81</v>
      </c>
      <c r="BK477" s="241">
        <f>ROUND(I477*H477,2)</f>
        <v>0</v>
      </c>
      <c r="BL477" s="18" t="s">
        <v>247</v>
      </c>
      <c r="BM477" s="240" t="s">
        <v>2677</v>
      </c>
    </row>
    <row r="478" s="2" customFormat="1">
      <c r="A478" s="39"/>
      <c r="B478" s="40"/>
      <c r="C478" s="41"/>
      <c r="D478" s="242" t="s">
        <v>248</v>
      </c>
      <c r="E478" s="41"/>
      <c r="F478" s="243" t="s">
        <v>2678</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248</v>
      </c>
      <c r="AU478" s="18" t="s">
        <v>83</v>
      </c>
    </row>
    <row r="479" s="14" customFormat="1">
      <c r="A479" s="14"/>
      <c r="B479" s="274"/>
      <c r="C479" s="275"/>
      <c r="D479" s="242" t="s">
        <v>1584</v>
      </c>
      <c r="E479" s="276" t="s">
        <v>1</v>
      </c>
      <c r="F479" s="277" t="s">
        <v>2679</v>
      </c>
      <c r="G479" s="275"/>
      <c r="H479" s="276" t="s">
        <v>1</v>
      </c>
      <c r="I479" s="278"/>
      <c r="J479" s="275"/>
      <c r="K479" s="275"/>
      <c r="L479" s="279"/>
      <c r="M479" s="280"/>
      <c r="N479" s="281"/>
      <c r="O479" s="281"/>
      <c r="P479" s="281"/>
      <c r="Q479" s="281"/>
      <c r="R479" s="281"/>
      <c r="S479" s="281"/>
      <c r="T479" s="282"/>
      <c r="U479" s="14"/>
      <c r="V479" s="14"/>
      <c r="W479" s="14"/>
      <c r="X479" s="14"/>
      <c r="Y479" s="14"/>
      <c r="Z479" s="14"/>
      <c r="AA479" s="14"/>
      <c r="AB479" s="14"/>
      <c r="AC479" s="14"/>
      <c r="AD479" s="14"/>
      <c r="AE479" s="14"/>
      <c r="AT479" s="283" t="s">
        <v>1584</v>
      </c>
      <c r="AU479" s="283" t="s">
        <v>83</v>
      </c>
      <c r="AV479" s="14" t="s">
        <v>81</v>
      </c>
      <c r="AW479" s="14" t="s">
        <v>30</v>
      </c>
      <c r="AX479" s="14" t="s">
        <v>73</v>
      </c>
      <c r="AY479" s="283" t="s">
        <v>241</v>
      </c>
    </row>
    <row r="480" s="13" customFormat="1">
      <c r="A480" s="13"/>
      <c r="B480" s="263"/>
      <c r="C480" s="264"/>
      <c r="D480" s="242" t="s">
        <v>1584</v>
      </c>
      <c r="E480" s="265" t="s">
        <v>1</v>
      </c>
      <c r="F480" s="266" t="s">
        <v>2680</v>
      </c>
      <c r="G480" s="264"/>
      <c r="H480" s="267">
        <v>34.600000000000001</v>
      </c>
      <c r="I480" s="268"/>
      <c r="J480" s="264"/>
      <c r="K480" s="264"/>
      <c r="L480" s="269"/>
      <c r="M480" s="270"/>
      <c r="N480" s="271"/>
      <c r="O480" s="271"/>
      <c r="P480" s="271"/>
      <c r="Q480" s="271"/>
      <c r="R480" s="271"/>
      <c r="S480" s="271"/>
      <c r="T480" s="272"/>
      <c r="U480" s="13"/>
      <c r="V480" s="13"/>
      <c r="W480" s="13"/>
      <c r="X480" s="13"/>
      <c r="Y480" s="13"/>
      <c r="Z480" s="13"/>
      <c r="AA480" s="13"/>
      <c r="AB480" s="13"/>
      <c r="AC480" s="13"/>
      <c r="AD480" s="13"/>
      <c r="AE480" s="13"/>
      <c r="AT480" s="273" t="s">
        <v>1584</v>
      </c>
      <c r="AU480" s="273" t="s">
        <v>83</v>
      </c>
      <c r="AV480" s="13" t="s">
        <v>83</v>
      </c>
      <c r="AW480" s="13" t="s">
        <v>30</v>
      </c>
      <c r="AX480" s="13" t="s">
        <v>81</v>
      </c>
      <c r="AY480" s="273" t="s">
        <v>241</v>
      </c>
    </row>
    <row r="481" s="2" customFormat="1" ht="16.5" customHeight="1">
      <c r="A481" s="39"/>
      <c r="B481" s="40"/>
      <c r="C481" s="247" t="s">
        <v>463</v>
      </c>
      <c r="D481" s="247" t="s">
        <v>260</v>
      </c>
      <c r="E481" s="248" t="s">
        <v>2506</v>
      </c>
      <c r="F481" s="249" t="s">
        <v>2507</v>
      </c>
      <c r="G481" s="250" t="s">
        <v>267</v>
      </c>
      <c r="H481" s="251">
        <v>34.600000000000001</v>
      </c>
      <c r="I481" s="252"/>
      <c r="J481" s="253">
        <f>ROUND(I481*H481,2)</f>
        <v>0</v>
      </c>
      <c r="K481" s="254"/>
      <c r="L481" s="255"/>
      <c r="M481" s="256" t="s">
        <v>1</v>
      </c>
      <c r="N481" s="257" t="s">
        <v>38</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258</v>
      </c>
      <c r="AT481" s="240" t="s">
        <v>260</v>
      </c>
      <c r="AU481" s="240" t="s">
        <v>83</v>
      </c>
      <c r="AY481" s="18" t="s">
        <v>241</v>
      </c>
      <c r="BE481" s="241">
        <f>IF(N481="základní",J481,0)</f>
        <v>0</v>
      </c>
      <c r="BF481" s="241">
        <f>IF(N481="snížená",J481,0)</f>
        <v>0</v>
      </c>
      <c r="BG481" s="241">
        <f>IF(N481="zákl. přenesená",J481,0)</f>
        <v>0</v>
      </c>
      <c r="BH481" s="241">
        <f>IF(N481="sníž. přenesená",J481,0)</f>
        <v>0</v>
      </c>
      <c r="BI481" s="241">
        <f>IF(N481="nulová",J481,0)</f>
        <v>0</v>
      </c>
      <c r="BJ481" s="18" t="s">
        <v>81</v>
      </c>
      <c r="BK481" s="241">
        <f>ROUND(I481*H481,2)</f>
        <v>0</v>
      </c>
      <c r="BL481" s="18" t="s">
        <v>247</v>
      </c>
      <c r="BM481" s="240" t="s">
        <v>2681</v>
      </c>
    </row>
    <row r="482" s="2" customFormat="1">
      <c r="A482" s="39"/>
      <c r="B482" s="40"/>
      <c r="C482" s="41"/>
      <c r="D482" s="242" t="s">
        <v>248</v>
      </c>
      <c r="E482" s="41"/>
      <c r="F482" s="243" t="s">
        <v>2507</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248</v>
      </c>
      <c r="AU482" s="18" t="s">
        <v>83</v>
      </c>
    </row>
    <row r="483" s="14" customFormat="1">
      <c r="A483" s="14"/>
      <c r="B483" s="274"/>
      <c r="C483" s="275"/>
      <c r="D483" s="242" t="s">
        <v>1584</v>
      </c>
      <c r="E483" s="276" t="s">
        <v>1</v>
      </c>
      <c r="F483" s="277" t="s">
        <v>2073</v>
      </c>
      <c r="G483" s="275"/>
      <c r="H483" s="276" t="s">
        <v>1</v>
      </c>
      <c r="I483" s="278"/>
      <c r="J483" s="275"/>
      <c r="K483" s="275"/>
      <c r="L483" s="279"/>
      <c r="M483" s="280"/>
      <c r="N483" s="281"/>
      <c r="O483" s="281"/>
      <c r="P483" s="281"/>
      <c r="Q483" s="281"/>
      <c r="R483" s="281"/>
      <c r="S483" s="281"/>
      <c r="T483" s="282"/>
      <c r="U483" s="14"/>
      <c r="V483" s="14"/>
      <c r="W483" s="14"/>
      <c r="X483" s="14"/>
      <c r="Y483" s="14"/>
      <c r="Z483" s="14"/>
      <c r="AA483" s="14"/>
      <c r="AB483" s="14"/>
      <c r="AC483" s="14"/>
      <c r="AD483" s="14"/>
      <c r="AE483" s="14"/>
      <c r="AT483" s="283" t="s">
        <v>1584</v>
      </c>
      <c r="AU483" s="283" t="s">
        <v>83</v>
      </c>
      <c r="AV483" s="14" t="s">
        <v>81</v>
      </c>
      <c r="AW483" s="14" t="s">
        <v>30</v>
      </c>
      <c r="AX483" s="14" t="s">
        <v>73</v>
      </c>
      <c r="AY483" s="283" t="s">
        <v>241</v>
      </c>
    </row>
    <row r="484" s="14" customFormat="1">
      <c r="A484" s="14"/>
      <c r="B484" s="274"/>
      <c r="C484" s="275"/>
      <c r="D484" s="242" t="s">
        <v>1584</v>
      </c>
      <c r="E484" s="276" t="s">
        <v>1</v>
      </c>
      <c r="F484" s="277" t="s">
        <v>2679</v>
      </c>
      <c r="G484" s="275"/>
      <c r="H484" s="276" t="s">
        <v>1</v>
      </c>
      <c r="I484" s="278"/>
      <c r="J484" s="275"/>
      <c r="K484" s="275"/>
      <c r="L484" s="279"/>
      <c r="M484" s="280"/>
      <c r="N484" s="281"/>
      <c r="O484" s="281"/>
      <c r="P484" s="281"/>
      <c r="Q484" s="281"/>
      <c r="R484" s="281"/>
      <c r="S484" s="281"/>
      <c r="T484" s="282"/>
      <c r="U484" s="14"/>
      <c r="V484" s="14"/>
      <c r="W484" s="14"/>
      <c r="X484" s="14"/>
      <c r="Y484" s="14"/>
      <c r="Z484" s="14"/>
      <c r="AA484" s="14"/>
      <c r="AB484" s="14"/>
      <c r="AC484" s="14"/>
      <c r="AD484" s="14"/>
      <c r="AE484" s="14"/>
      <c r="AT484" s="283" t="s">
        <v>1584</v>
      </c>
      <c r="AU484" s="283" t="s">
        <v>83</v>
      </c>
      <c r="AV484" s="14" t="s">
        <v>81</v>
      </c>
      <c r="AW484" s="14" t="s">
        <v>30</v>
      </c>
      <c r="AX484" s="14" t="s">
        <v>73</v>
      </c>
      <c r="AY484" s="283" t="s">
        <v>241</v>
      </c>
    </row>
    <row r="485" s="13" customFormat="1">
      <c r="A485" s="13"/>
      <c r="B485" s="263"/>
      <c r="C485" s="264"/>
      <c r="D485" s="242" t="s">
        <v>1584</v>
      </c>
      <c r="E485" s="265" t="s">
        <v>1</v>
      </c>
      <c r="F485" s="266" t="s">
        <v>2680</v>
      </c>
      <c r="G485" s="264"/>
      <c r="H485" s="267">
        <v>34.600000000000001</v>
      </c>
      <c r="I485" s="268"/>
      <c r="J485" s="264"/>
      <c r="K485" s="264"/>
      <c r="L485" s="269"/>
      <c r="M485" s="270"/>
      <c r="N485" s="271"/>
      <c r="O485" s="271"/>
      <c r="P485" s="271"/>
      <c r="Q485" s="271"/>
      <c r="R485" s="271"/>
      <c r="S485" s="271"/>
      <c r="T485" s="272"/>
      <c r="U485" s="13"/>
      <c r="V485" s="13"/>
      <c r="W485" s="13"/>
      <c r="X485" s="13"/>
      <c r="Y485" s="13"/>
      <c r="Z485" s="13"/>
      <c r="AA485" s="13"/>
      <c r="AB485" s="13"/>
      <c r="AC485" s="13"/>
      <c r="AD485" s="13"/>
      <c r="AE485" s="13"/>
      <c r="AT485" s="273" t="s">
        <v>1584</v>
      </c>
      <c r="AU485" s="273" t="s">
        <v>83</v>
      </c>
      <c r="AV485" s="13" t="s">
        <v>83</v>
      </c>
      <c r="AW485" s="13" t="s">
        <v>30</v>
      </c>
      <c r="AX485" s="13" t="s">
        <v>81</v>
      </c>
      <c r="AY485" s="273" t="s">
        <v>241</v>
      </c>
    </row>
    <row r="486" s="2" customFormat="1" ht="24.15" customHeight="1">
      <c r="A486" s="39"/>
      <c r="B486" s="40"/>
      <c r="C486" s="247" t="s">
        <v>357</v>
      </c>
      <c r="D486" s="247" t="s">
        <v>260</v>
      </c>
      <c r="E486" s="248" t="s">
        <v>2481</v>
      </c>
      <c r="F486" s="249" t="s">
        <v>2482</v>
      </c>
      <c r="G486" s="250" t="s">
        <v>263</v>
      </c>
      <c r="H486" s="251">
        <v>128</v>
      </c>
      <c r="I486" s="252"/>
      <c r="J486" s="253">
        <f>ROUND(I486*H486,2)</f>
        <v>0</v>
      </c>
      <c r="K486" s="254"/>
      <c r="L486" s="255"/>
      <c r="M486" s="256" t="s">
        <v>1</v>
      </c>
      <c r="N486" s="257" t="s">
        <v>38</v>
      </c>
      <c r="O486" s="92"/>
      <c r="P486" s="238">
        <f>O486*H486</f>
        <v>0</v>
      </c>
      <c r="Q486" s="238">
        <v>0.00123</v>
      </c>
      <c r="R486" s="238">
        <f>Q486*H486</f>
        <v>0.15744</v>
      </c>
      <c r="S486" s="238">
        <v>0</v>
      </c>
      <c r="T486" s="239">
        <f>S486*H486</f>
        <v>0</v>
      </c>
      <c r="U486" s="39"/>
      <c r="V486" s="39"/>
      <c r="W486" s="39"/>
      <c r="X486" s="39"/>
      <c r="Y486" s="39"/>
      <c r="Z486" s="39"/>
      <c r="AA486" s="39"/>
      <c r="AB486" s="39"/>
      <c r="AC486" s="39"/>
      <c r="AD486" s="39"/>
      <c r="AE486" s="39"/>
      <c r="AR486" s="240" t="s">
        <v>258</v>
      </c>
      <c r="AT486" s="240" t="s">
        <v>260</v>
      </c>
      <c r="AU486" s="240" t="s">
        <v>83</v>
      </c>
      <c r="AY486" s="18" t="s">
        <v>241</v>
      </c>
      <c r="BE486" s="241">
        <f>IF(N486="základní",J486,0)</f>
        <v>0</v>
      </c>
      <c r="BF486" s="241">
        <f>IF(N486="snížená",J486,0)</f>
        <v>0</v>
      </c>
      <c r="BG486" s="241">
        <f>IF(N486="zákl. přenesená",J486,0)</f>
        <v>0</v>
      </c>
      <c r="BH486" s="241">
        <f>IF(N486="sníž. přenesená",J486,0)</f>
        <v>0</v>
      </c>
      <c r="BI486" s="241">
        <f>IF(N486="nulová",J486,0)</f>
        <v>0</v>
      </c>
      <c r="BJ486" s="18" t="s">
        <v>81</v>
      </c>
      <c r="BK486" s="241">
        <f>ROUND(I486*H486,2)</f>
        <v>0</v>
      </c>
      <c r="BL486" s="18" t="s">
        <v>247</v>
      </c>
      <c r="BM486" s="240" t="s">
        <v>2682</v>
      </c>
    </row>
    <row r="487" s="2" customFormat="1">
      <c r="A487" s="39"/>
      <c r="B487" s="40"/>
      <c r="C487" s="41"/>
      <c r="D487" s="242" t="s">
        <v>248</v>
      </c>
      <c r="E487" s="41"/>
      <c r="F487" s="243" t="s">
        <v>2482</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248</v>
      </c>
      <c r="AU487" s="18" t="s">
        <v>83</v>
      </c>
    </row>
    <row r="488" s="13" customFormat="1">
      <c r="A488" s="13"/>
      <c r="B488" s="263"/>
      <c r="C488" s="264"/>
      <c r="D488" s="242" t="s">
        <v>1584</v>
      </c>
      <c r="E488" s="265" t="s">
        <v>1</v>
      </c>
      <c r="F488" s="266" t="s">
        <v>2683</v>
      </c>
      <c r="G488" s="264"/>
      <c r="H488" s="267">
        <v>128</v>
      </c>
      <c r="I488" s="268"/>
      <c r="J488" s="264"/>
      <c r="K488" s="264"/>
      <c r="L488" s="269"/>
      <c r="M488" s="270"/>
      <c r="N488" s="271"/>
      <c r="O488" s="271"/>
      <c r="P488" s="271"/>
      <c r="Q488" s="271"/>
      <c r="R488" s="271"/>
      <c r="S488" s="271"/>
      <c r="T488" s="272"/>
      <c r="U488" s="13"/>
      <c r="V488" s="13"/>
      <c r="W488" s="13"/>
      <c r="X488" s="13"/>
      <c r="Y488" s="13"/>
      <c r="Z488" s="13"/>
      <c r="AA488" s="13"/>
      <c r="AB488" s="13"/>
      <c r="AC488" s="13"/>
      <c r="AD488" s="13"/>
      <c r="AE488" s="13"/>
      <c r="AT488" s="273" t="s">
        <v>1584</v>
      </c>
      <c r="AU488" s="273" t="s">
        <v>83</v>
      </c>
      <c r="AV488" s="13" t="s">
        <v>83</v>
      </c>
      <c r="AW488" s="13" t="s">
        <v>30</v>
      </c>
      <c r="AX488" s="13" t="s">
        <v>81</v>
      </c>
      <c r="AY488" s="273" t="s">
        <v>241</v>
      </c>
    </row>
    <row r="489" s="2" customFormat="1" ht="21.75" customHeight="1">
      <c r="A489" s="39"/>
      <c r="B489" s="40"/>
      <c r="C489" s="247" t="s">
        <v>470</v>
      </c>
      <c r="D489" s="247" t="s">
        <v>260</v>
      </c>
      <c r="E489" s="248" t="s">
        <v>2501</v>
      </c>
      <c r="F489" s="249" t="s">
        <v>2502</v>
      </c>
      <c r="G489" s="250" t="s">
        <v>263</v>
      </c>
      <c r="H489" s="251">
        <v>64</v>
      </c>
      <c r="I489" s="252"/>
      <c r="J489" s="253">
        <f>ROUND(I489*H489,2)</f>
        <v>0</v>
      </c>
      <c r="K489" s="254"/>
      <c r="L489" s="255"/>
      <c r="M489" s="256" t="s">
        <v>1</v>
      </c>
      <c r="N489" s="257" t="s">
        <v>38</v>
      </c>
      <c r="O489" s="92"/>
      <c r="P489" s="238">
        <f>O489*H489</f>
        <v>0</v>
      </c>
      <c r="Q489" s="238">
        <v>0.00018000000000000001</v>
      </c>
      <c r="R489" s="238">
        <f>Q489*H489</f>
        <v>0.011520000000000001</v>
      </c>
      <c r="S489" s="238">
        <v>0</v>
      </c>
      <c r="T489" s="239">
        <f>S489*H489</f>
        <v>0</v>
      </c>
      <c r="U489" s="39"/>
      <c r="V489" s="39"/>
      <c r="W489" s="39"/>
      <c r="X489" s="39"/>
      <c r="Y489" s="39"/>
      <c r="Z489" s="39"/>
      <c r="AA489" s="39"/>
      <c r="AB489" s="39"/>
      <c r="AC489" s="39"/>
      <c r="AD489" s="39"/>
      <c r="AE489" s="39"/>
      <c r="AR489" s="240" t="s">
        <v>258</v>
      </c>
      <c r="AT489" s="240" t="s">
        <v>260</v>
      </c>
      <c r="AU489" s="240" t="s">
        <v>83</v>
      </c>
      <c r="AY489" s="18" t="s">
        <v>241</v>
      </c>
      <c r="BE489" s="241">
        <f>IF(N489="základní",J489,0)</f>
        <v>0</v>
      </c>
      <c r="BF489" s="241">
        <f>IF(N489="snížená",J489,0)</f>
        <v>0</v>
      </c>
      <c r="BG489" s="241">
        <f>IF(N489="zákl. přenesená",J489,0)</f>
        <v>0</v>
      </c>
      <c r="BH489" s="241">
        <f>IF(N489="sníž. přenesená",J489,0)</f>
        <v>0</v>
      </c>
      <c r="BI489" s="241">
        <f>IF(N489="nulová",J489,0)</f>
        <v>0</v>
      </c>
      <c r="BJ489" s="18" t="s">
        <v>81</v>
      </c>
      <c r="BK489" s="241">
        <f>ROUND(I489*H489,2)</f>
        <v>0</v>
      </c>
      <c r="BL489" s="18" t="s">
        <v>247</v>
      </c>
      <c r="BM489" s="240" t="s">
        <v>2684</v>
      </c>
    </row>
    <row r="490" s="2" customFormat="1">
      <c r="A490" s="39"/>
      <c r="B490" s="40"/>
      <c r="C490" s="41"/>
      <c r="D490" s="242" t="s">
        <v>248</v>
      </c>
      <c r="E490" s="41"/>
      <c r="F490" s="243" t="s">
        <v>2502</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248</v>
      </c>
      <c r="AU490" s="18" t="s">
        <v>83</v>
      </c>
    </row>
    <row r="491" s="13" customFormat="1">
      <c r="A491" s="13"/>
      <c r="B491" s="263"/>
      <c r="C491" s="264"/>
      <c r="D491" s="242" t="s">
        <v>1584</v>
      </c>
      <c r="E491" s="265" t="s">
        <v>1</v>
      </c>
      <c r="F491" s="266" t="s">
        <v>2685</v>
      </c>
      <c r="G491" s="264"/>
      <c r="H491" s="267">
        <v>64</v>
      </c>
      <c r="I491" s="268"/>
      <c r="J491" s="264"/>
      <c r="K491" s="264"/>
      <c r="L491" s="269"/>
      <c r="M491" s="270"/>
      <c r="N491" s="271"/>
      <c r="O491" s="271"/>
      <c r="P491" s="271"/>
      <c r="Q491" s="271"/>
      <c r="R491" s="271"/>
      <c r="S491" s="271"/>
      <c r="T491" s="272"/>
      <c r="U491" s="13"/>
      <c r="V491" s="13"/>
      <c r="W491" s="13"/>
      <c r="X491" s="13"/>
      <c r="Y491" s="13"/>
      <c r="Z491" s="13"/>
      <c r="AA491" s="13"/>
      <c r="AB491" s="13"/>
      <c r="AC491" s="13"/>
      <c r="AD491" s="13"/>
      <c r="AE491" s="13"/>
      <c r="AT491" s="273" t="s">
        <v>1584</v>
      </c>
      <c r="AU491" s="273" t="s">
        <v>83</v>
      </c>
      <c r="AV491" s="13" t="s">
        <v>83</v>
      </c>
      <c r="AW491" s="13" t="s">
        <v>30</v>
      </c>
      <c r="AX491" s="13" t="s">
        <v>81</v>
      </c>
      <c r="AY491" s="273" t="s">
        <v>241</v>
      </c>
    </row>
    <row r="492" s="2" customFormat="1" ht="16.5" customHeight="1">
      <c r="A492" s="39"/>
      <c r="B492" s="40"/>
      <c r="C492" s="228" t="s">
        <v>361</v>
      </c>
      <c r="D492" s="228" t="s">
        <v>243</v>
      </c>
      <c r="E492" s="229" t="s">
        <v>2686</v>
      </c>
      <c r="F492" s="230" t="s">
        <v>2687</v>
      </c>
      <c r="G492" s="231" t="s">
        <v>267</v>
      </c>
      <c r="H492" s="232">
        <v>34.600000000000001</v>
      </c>
      <c r="I492" s="233"/>
      <c r="J492" s="234">
        <f>ROUND(I492*H492,2)</f>
        <v>0</v>
      </c>
      <c r="K492" s="235"/>
      <c r="L492" s="45"/>
      <c r="M492" s="236" t="s">
        <v>1</v>
      </c>
      <c r="N492" s="237" t="s">
        <v>38</v>
      </c>
      <c r="O492" s="92"/>
      <c r="P492" s="238">
        <f>O492*H492</f>
        <v>0</v>
      </c>
      <c r="Q492" s="238">
        <v>0</v>
      </c>
      <c r="R492" s="238">
        <f>Q492*H492</f>
        <v>0</v>
      </c>
      <c r="S492" s="238">
        <v>0</v>
      </c>
      <c r="T492" s="239">
        <f>S492*H492</f>
        <v>0</v>
      </c>
      <c r="U492" s="39"/>
      <c r="V492" s="39"/>
      <c r="W492" s="39"/>
      <c r="X492" s="39"/>
      <c r="Y492" s="39"/>
      <c r="Z492" s="39"/>
      <c r="AA492" s="39"/>
      <c r="AB492" s="39"/>
      <c r="AC492" s="39"/>
      <c r="AD492" s="39"/>
      <c r="AE492" s="39"/>
      <c r="AR492" s="240" t="s">
        <v>247</v>
      </c>
      <c r="AT492" s="240" t="s">
        <v>243</v>
      </c>
      <c r="AU492" s="240" t="s">
        <v>83</v>
      </c>
      <c r="AY492" s="18" t="s">
        <v>241</v>
      </c>
      <c r="BE492" s="241">
        <f>IF(N492="základní",J492,0)</f>
        <v>0</v>
      </c>
      <c r="BF492" s="241">
        <f>IF(N492="snížená",J492,0)</f>
        <v>0</v>
      </c>
      <c r="BG492" s="241">
        <f>IF(N492="zákl. přenesená",J492,0)</f>
        <v>0</v>
      </c>
      <c r="BH492" s="241">
        <f>IF(N492="sníž. přenesená",J492,0)</f>
        <v>0</v>
      </c>
      <c r="BI492" s="241">
        <f>IF(N492="nulová",J492,0)</f>
        <v>0</v>
      </c>
      <c r="BJ492" s="18" t="s">
        <v>81</v>
      </c>
      <c r="BK492" s="241">
        <f>ROUND(I492*H492,2)</f>
        <v>0</v>
      </c>
      <c r="BL492" s="18" t="s">
        <v>247</v>
      </c>
      <c r="BM492" s="240" t="s">
        <v>2688</v>
      </c>
    </row>
    <row r="493" s="2" customFormat="1">
      <c r="A493" s="39"/>
      <c r="B493" s="40"/>
      <c r="C493" s="41"/>
      <c r="D493" s="242" t="s">
        <v>248</v>
      </c>
      <c r="E493" s="41"/>
      <c r="F493" s="243" t="s">
        <v>2689</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248</v>
      </c>
      <c r="AU493" s="18" t="s">
        <v>83</v>
      </c>
    </row>
    <row r="494" s="14" customFormat="1">
      <c r="A494" s="14"/>
      <c r="B494" s="274"/>
      <c r="C494" s="275"/>
      <c r="D494" s="242" t="s">
        <v>1584</v>
      </c>
      <c r="E494" s="276" t="s">
        <v>1</v>
      </c>
      <c r="F494" s="277" t="s">
        <v>2679</v>
      </c>
      <c r="G494" s="275"/>
      <c r="H494" s="276" t="s">
        <v>1</v>
      </c>
      <c r="I494" s="278"/>
      <c r="J494" s="275"/>
      <c r="K494" s="275"/>
      <c r="L494" s="279"/>
      <c r="M494" s="280"/>
      <c r="N494" s="281"/>
      <c r="O494" s="281"/>
      <c r="P494" s="281"/>
      <c r="Q494" s="281"/>
      <c r="R494" s="281"/>
      <c r="S494" s="281"/>
      <c r="T494" s="282"/>
      <c r="U494" s="14"/>
      <c r="V494" s="14"/>
      <c r="W494" s="14"/>
      <c r="X494" s="14"/>
      <c r="Y494" s="14"/>
      <c r="Z494" s="14"/>
      <c r="AA494" s="14"/>
      <c r="AB494" s="14"/>
      <c r="AC494" s="14"/>
      <c r="AD494" s="14"/>
      <c r="AE494" s="14"/>
      <c r="AT494" s="283" t="s">
        <v>1584</v>
      </c>
      <c r="AU494" s="283" t="s">
        <v>83</v>
      </c>
      <c r="AV494" s="14" t="s">
        <v>81</v>
      </c>
      <c r="AW494" s="14" t="s">
        <v>30</v>
      </c>
      <c r="AX494" s="14" t="s">
        <v>73</v>
      </c>
      <c r="AY494" s="283" t="s">
        <v>241</v>
      </c>
    </row>
    <row r="495" s="13" customFormat="1">
      <c r="A495" s="13"/>
      <c r="B495" s="263"/>
      <c r="C495" s="264"/>
      <c r="D495" s="242" t="s">
        <v>1584</v>
      </c>
      <c r="E495" s="265" t="s">
        <v>1</v>
      </c>
      <c r="F495" s="266" t="s">
        <v>2680</v>
      </c>
      <c r="G495" s="264"/>
      <c r="H495" s="267">
        <v>34.600000000000001</v>
      </c>
      <c r="I495" s="268"/>
      <c r="J495" s="264"/>
      <c r="K495" s="264"/>
      <c r="L495" s="269"/>
      <c r="M495" s="270"/>
      <c r="N495" s="271"/>
      <c r="O495" s="271"/>
      <c r="P495" s="271"/>
      <c r="Q495" s="271"/>
      <c r="R495" s="271"/>
      <c r="S495" s="271"/>
      <c r="T495" s="272"/>
      <c r="U495" s="13"/>
      <c r="V495" s="13"/>
      <c r="W495" s="13"/>
      <c r="X495" s="13"/>
      <c r="Y495" s="13"/>
      <c r="Z495" s="13"/>
      <c r="AA495" s="13"/>
      <c r="AB495" s="13"/>
      <c r="AC495" s="13"/>
      <c r="AD495" s="13"/>
      <c r="AE495" s="13"/>
      <c r="AT495" s="273" t="s">
        <v>1584</v>
      </c>
      <c r="AU495" s="273" t="s">
        <v>83</v>
      </c>
      <c r="AV495" s="13" t="s">
        <v>83</v>
      </c>
      <c r="AW495" s="13" t="s">
        <v>30</v>
      </c>
      <c r="AX495" s="13" t="s">
        <v>81</v>
      </c>
      <c r="AY495" s="273" t="s">
        <v>241</v>
      </c>
    </row>
    <row r="496" s="2" customFormat="1" ht="16.5" customHeight="1">
      <c r="A496" s="39"/>
      <c r="B496" s="40"/>
      <c r="C496" s="247" t="s">
        <v>477</v>
      </c>
      <c r="D496" s="247" t="s">
        <v>260</v>
      </c>
      <c r="E496" s="248" t="s">
        <v>2506</v>
      </c>
      <c r="F496" s="249" t="s">
        <v>2507</v>
      </c>
      <c r="G496" s="250" t="s">
        <v>267</v>
      </c>
      <c r="H496" s="251">
        <v>34.600000000000001</v>
      </c>
      <c r="I496" s="252"/>
      <c r="J496" s="253">
        <f>ROUND(I496*H496,2)</f>
        <v>0</v>
      </c>
      <c r="K496" s="254"/>
      <c r="L496" s="255"/>
      <c r="M496" s="256" t="s">
        <v>1</v>
      </c>
      <c r="N496" s="257" t="s">
        <v>38</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258</v>
      </c>
      <c r="AT496" s="240" t="s">
        <v>260</v>
      </c>
      <c r="AU496" s="240" t="s">
        <v>83</v>
      </c>
      <c r="AY496" s="18" t="s">
        <v>241</v>
      </c>
      <c r="BE496" s="241">
        <f>IF(N496="základní",J496,0)</f>
        <v>0</v>
      </c>
      <c r="BF496" s="241">
        <f>IF(N496="snížená",J496,0)</f>
        <v>0</v>
      </c>
      <c r="BG496" s="241">
        <f>IF(N496="zákl. přenesená",J496,0)</f>
        <v>0</v>
      </c>
      <c r="BH496" s="241">
        <f>IF(N496="sníž. přenesená",J496,0)</f>
        <v>0</v>
      </c>
      <c r="BI496" s="241">
        <f>IF(N496="nulová",J496,0)</f>
        <v>0</v>
      </c>
      <c r="BJ496" s="18" t="s">
        <v>81</v>
      </c>
      <c r="BK496" s="241">
        <f>ROUND(I496*H496,2)</f>
        <v>0</v>
      </c>
      <c r="BL496" s="18" t="s">
        <v>247</v>
      </c>
      <c r="BM496" s="240" t="s">
        <v>2690</v>
      </c>
    </row>
    <row r="497" s="2" customFormat="1">
      <c r="A497" s="39"/>
      <c r="B497" s="40"/>
      <c r="C497" s="41"/>
      <c r="D497" s="242" t="s">
        <v>248</v>
      </c>
      <c r="E497" s="41"/>
      <c r="F497" s="243" t="s">
        <v>2507</v>
      </c>
      <c r="G497" s="41"/>
      <c r="H497" s="41"/>
      <c r="I497" s="244"/>
      <c r="J497" s="41"/>
      <c r="K497" s="41"/>
      <c r="L497" s="45"/>
      <c r="M497" s="245"/>
      <c r="N497" s="246"/>
      <c r="O497" s="92"/>
      <c r="P497" s="92"/>
      <c r="Q497" s="92"/>
      <c r="R497" s="92"/>
      <c r="S497" s="92"/>
      <c r="T497" s="93"/>
      <c r="U497" s="39"/>
      <c r="V497" s="39"/>
      <c r="W497" s="39"/>
      <c r="X497" s="39"/>
      <c r="Y497" s="39"/>
      <c r="Z497" s="39"/>
      <c r="AA497" s="39"/>
      <c r="AB497" s="39"/>
      <c r="AC497" s="39"/>
      <c r="AD497" s="39"/>
      <c r="AE497" s="39"/>
      <c r="AT497" s="18" t="s">
        <v>248</v>
      </c>
      <c r="AU497" s="18" t="s">
        <v>83</v>
      </c>
    </row>
    <row r="498" s="14" customFormat="1">
      <c r="A498" s="14"/>
      <c r="B498" s="274"/>
      <c r="C498" s="275"/>
      <c r="D498" s="242" t="s">
        <v>1584</v>
      </c>
      <c r="E498" s="276" t="s">
        <v>1</v>
      </c>
      <c r="F498" s="277" t="s">
        <v>2073</v>
      </c>
      <c r="G498" s="275"/>
      <c r="H498" s="276" t="s">
        <v>1</v>
      </c>
      <c r="I498" s="278"/>
      <c r="J498" s="275"/>
      <c r="K498" s="275"/>
      <c r="L498" s="279"/>
      <c r="M498" s="280"/>
      <c r="N498" s="281"/>
      <c r="O498" s="281"/>
      <c r="P498" s="281"/>
      <c r="Q498" s="281"/>
      <c r="R498" s="281"/>
      <c r="S498" s="281"/>
      <c r="T498" s="282"/>
      <c r="U498" s="14"/>
      <c r="V498" s="14"/>
      <c r="W498" s="14"/>
      <c r="X498" s="14"/>
      <c r="Y498" s="14"/>
      <c r="Z498" s="14"/>
      <c r="AA498" s="14"/>
      <c r="AB498" s="14"/>
      <c r="AC498" s="14"/>
      <c r="AD498" s="14"/>
      <c r="AE498" s="14"/>
      <c r="AT498" s="283" t="s">
        <v>1584</v>
      </c>
      <c r="AU498" s="283" t="s">
        <v>83</v>
      </c>
      <c r="AV498" s="14" t="s">
        <v>81</v>
      </c>
      <c r="AW498" s="14" t="s">
        <v>30</v>
      </c>
      <c r="AX498" s="14" t="s">
        <v>73</v>
      </c>
      <c r="AY498" s="283" t="s">
        <v>241</v>
      </c>
    </row>
    <row r="499" s="14" customFormat="1">
      <c r="A499" s="14"/>
      <c r="B499" s="274"/>
      <c r="C499" s="275"/>
      <c r="D499" s="242" t="s">
        <v>1584</v>
      </c>
      <c r="E499" s="276" t="s">
        <v>1</v>
      </c>
      <c r="F499" s="277" t="s">
        <v>2679</v>
      </c>
      <c r="G499" s="275"/>
      <c r="H499" s="276" t="s">
        <v>1</v>
      </c>
      <c r="I499" s="278"/>
      <c r="J499" s="275"/>
      <c r="K499" s="275"/>
      <c r="L499" s="279"/>
      <c r="M499" s="280"/>
      <c r="N499" s="281"/>
      <c r="O499" s="281"/>
      <c r="P499" s="281"/>
      <c r="Q499" s="281"/>
      <c r="R499" s="281"/>
      <c r="S499" s="281"/>
      <c r="T499" s="282"/>
      <c r="U499" s="14"/>
      <c r="V499" s="14"/>
      <c r="W499" s="14"/>
      <c r="X499" s="14"/>
      <c r="Y499" s="14"/>
      <c r="Z499" s="14"/>
      <c r="AA499" s="14"/>
      <c r="AB499" s="14"/>
      <c r="AC499" s="14"/>
      <c r="AD499" s="14"/>
      <c r="AE499" s="14"/>
      <c r="AT499" s="283" t="s">
        <v>1584</v>
      </c>
      <c r="AU499" s="283" t="s">
        <v>83</v>
      </c>
      <c r="AV499" s="14" t="s">
        <v>81</v>
      </c>
      <c r="AW499" s="14" t="s">
        <v>30</v>
      </c>
      <c r="AX499" s="14" t="s">
        <v>73</v>
      </c>
      <c r="AY499" s="283" t="s">
        <v>241</v>
      </c>
    </row>
    <row r="500" s="13" customFormat="1">
      <c r="A500" s="13"/>
      <c r="B500" s="263"/>
      <c r="C500" s="264"/>
      <c r="D500" s="242" t="s">
        <v>1584</v>
      </c>
      <c r="E500" s="265" t="s">
        <v>1</v>
      </c>
      <c r="F500" s="266" t="s">
        <v>2680</v>
      </c>
      <c r="G500" s="264"/>
      <c r="H500" s="267">
        <v>34.600000000000001</v>
      </c>
      <c r="I500" s="268"/>
      <c r="J500" s="264"/>
      <c r="K500" s="264"/>
      <c r="L500" s="269"/>
      <c r="M500" s="270"/>
      <c r="N500" s="271"/>
      <c r="O500" s="271"/>
      <c r="P500" s="271"/>
      <c r="Q500" s="271"/>
      <c r="R500" s="271"/>
      <c r="S500" s="271"/>
      <c r="T500" s="272"/>
      <c r="U500" s="13"/>
      <c r="V500" s="13"/>
      <c r="W500" s="13"/>
      <c r="X500" s="13"/>
      <c r="Y500" s="13"/>
      <c r="Z500" s="13"/>
      <c r="AA500" s="13"/>
      <c r="AB500" s="13"/>
      <c r="AC500" s="13"/>
      <c r="AD500" s="13"/>
      <c r="AE500" s="13"/>
      <c r="AT500" s="273" t="s">
        <v>1584</v>
      </c>
      <c r="AU500" s="273" t="s">
        <v>83</v>
      </c>
      <c r="AV500" s="13" t="s">
        <v>83</v>
      </c>
      <c r="AW500" s="13" t="s">
        <v>30</v>
      </c>
      <c r="AX500" s="13" t="s">
        <v>81</v>
      </c>
      <c r="AY500" s="273" t="s">
        <v>241</v>
      </c>
    </row>
    <row r="501" s="2" customFormat="1" ht="24.15" customHeight="1">
      <c r="A501" s="39"/>
      <c r="B501" s="40"/>
      <c r="C501" s="247" t="s">
        <v>364</v>
      </c>
      <c r="D501" s="247" t="s">
        <v>260</v>
      </c>
      <c r="E501" s="248" t="s">
        <v>2481</v>
      </c>
      <c r="F501" s="249" t="s">
        <v>2482</v>
      </c>
      <c r="G501" s="250" t="s">
        <v>263</v>
      </c>
      <c r="H501" s="251">
        <v>128</v>
      </c>
      <c r="I501" s="252"/>
      <c r="J501" s="253">
        <f>ROUND(I501*H501,2)</f>
        <v>0</v>
      </c>
      <c r="K501" s="254"/>
      <c r="L501" s="255"/>
      <c r="M501" s="256" t="s">
        <v>1</v>
      </c>
      <c r="N501" s="257" t="s">
        <v>38</v>
      </c>
      <c r="O501" s="92"/>
      <c r="P501" s="238">
        <f>O501*H501</f>
        <v>0</v>
      </c>
      <c r="Q501" s="238">
        <v>0.00123</v>
      </c>
      <c r="R501" s="238">
        <f>Q501*H501</f>
        <v>0.15744</v>
      </c>
      <c r="S501" s="238">
        <v>0</v>
      </c>
      <c r="T501" s="239">
        <f>S501*H501</f>
        <v>0</v>
      </c>
      <c r="U501" s="39"/>
      <c r="V501" s="39"/>
      <c r="W501" s="39"/>
      <c r="X501" s="39"/>
      <c r="Y501" s="39"/>
      <c r="Z501" s="39"/>
      <c r="AA501" s="39"/>
      <c r="AB501" s="39"/>
      <c r="AC501" s="39"/>
      <c r="AD501" s="39"/>
      <c r="AE501" s="39"/>
      <c r="AR501" s="240" t="s">
        <v>258</v>
      </c>
      <c r="AT501" s="240" t="s">
        <v>260</v>
      </c>
      <c r="AU501" s="240" t="s">
        <v>83</v>
      </c>
      <c r="AY501" s="18" t="s">
        <v>241</v>
      </c>
      <c r="BE501" s="241">
        <f>IF(N501="základní",J501,0)</f>
        <v>0</v>
      </c>
      <c r="BF501" s="241">
        <f>IF(N501="snížená",J501,0)</f>
        <v>0</v>
      </c>
      <c r="BG501" s="241">
        <f>IF(N501="zákl. přenesená",J501,0)</f>
        <v>0</v>
      </c>
      <c r="BH501" s="241">
        <f>IF(N501="sníž. přenesená",J501,0)</f>
        <v>0</v>
      </c>
      <c r="BI501" s="241">
        <f>IF(N501="nulová",J501,0)</f>
        <v>0</v>
      </c>
      <c r="BJ501" s="18" t="s">
        <v>81</v>
      </c>
      <c r="BK501" s="241">
        <f>ROUND(I501*H501,2)</f>
        <v>0</v>
      </c>
      <c r="BL501" s="18" t="s">
        <v>247</v>
      </c>
      <c r="BM501" s="240" t="s">
        <v>2691</v>
      </c>
    </row>
    <row r="502" s="2" customFormat="1">
      <c r="A502" s="39"/>
      <c r="B502" s="40"/>
      <c r="C502" s="41"/>
      <c r="D502" s="242" t="s">
        <v>248</v>
      </c>
      <c r="E502" s="41"/>
      <c r="F502" s="243" t="s">
        <v>2482</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248</v>
      </c>
      <c r="AU502" s="18" t="s">
        <v>83</v>
      </c>
    </row>
    <row r="503" s="13" customFormat="1">
      <c r="A503" s="13"/>
      <c r="B503" s="263"/>
      <c r="C503" s="264"/>
      <c r="D503" s="242" t="s">
        <v>1584</v>
      </c>
      <c r="E503" s="265" t="s">
        <v>1</v>
      </c>
      <c r="F503" s="266" t="s">
        <v>2683</v>
      </c>
      <c r="G503" s="264"/>
      <c r="H503" s="267">
        <v>128</v>
      </c>
      <c r="I503" s="268"/>
      <c r="J503" s="264"/>
      <c r="K503" s="264"/>
      <c r="L503" s="269"/>
      <c r="M503" s="270"/>
      <c r="N503" s="271"/>
      <c r="O503" s="271"/>
      <c r="P503" s="271"/>
      <c r="Q503" s="271"/>
      <c r="R503" s="271"/>
      <c r="S503" s="271"/>
      <c r="T503" s="272"/>
      <c r="U503" s="13"/>
      <c r="V503" s="13"/>
      <c r="W503" s="13"/>
      <c r="X503" s="13"/>
      <c r="Y503" s="13"/>
      <c r="Z503" s="13"/>
      <c r="AA503" s="13"/>
      <c r="AB503" s="13"/>
      <c r="AC503" s="13"/>
      <c r="AD503" s="13"/>
      <c r="AE503" s="13"/>
      <c r="AT503" s="273" t="s">
        <v>1584</v>
      </c>
      <c r="AU503" s="273" t="s">
        <v>83</v>
      </c>
      <c r="AV503" s="13" t="s">
        <v>83</v>
      </c>
      <c r="AW503" s="13" t="s">
        <v>30</v>
      </c>
      <c r="AX503" s="13" t="s">
        <v>81</v>
      </c>
      <c r="AY503" s="273" t="s">
        <v>241</v>
      </c>
    </row>
    <row r="504" s="2" customFormat="1" ht="21.75" customHeight="1">
      <c r="A504" s="39"/>
      <c r="B504" s="40"/>
      <c r="C504" s="247" t="s">
        <v>484</v>
      </c>
      <c r="D504" s="247" t="s">
        <v>260</v>
      </c>
      <c r="E504" s="248" t="s">
        <v>2501</v>
      </c>
      <c r="F504" s="249" t="s">
        <v>2502</v>
      </c>
      <c r="G504" s="250" t="s">
        <v>263</v>
      </c>
      <c r="H504" s="251">
        <v>64</v>
      </c>
      <c r="I504" s="252"/>
      <c r="J504" s="253">
        <f>ROUND(I504*H504,2)</f>
        <v>0</v>
      </c>
      <c r="K504" s="254"/>
      <c r="L504" s="255"/>
      <c r="M504" s="256" t="s">
        <v>1</v>
      </c>
      <c r="N504" s="257" t="s">
        <v>38</v>
      </c>
      <c r="O504" s="92"/>
      <c r="P504" s="238">
        <f>O504*H504</f>
        <v>0</v>
      </c>
      <c r="Q504" s="238">
        <v>0.00018000000000000001</v>
      </c>
      <c r="R504" s="238">
        <f>Q504*H504</f>
        <v>0.011520000000000001</v>
      </c>
      <c r="S504" s="238">
        <v>0</v>
      </c>
      <c r="T504" s="239">
        <f>S504*H504</f>
        <v>0</v>
      </c>
      <c r="U504" s="39"/>
      <c r="V504" s="39"/>
      <c r="W504" s="39"/>
      <c r="X504" s="39"/>
      <c r="Y504" s="39"/>
      <c r="Z504" s="39"/>
      <c r="AA504" s="39"/>
      <c r="AB504" s="39"/>
      <c r="AC504" s="39"/>
      <c r="AD504" s="39"/>
      <c r="AE504" s="39"/>
      <c r="AR504" s="240" t="s">
        <v>258</v>
      </c>
      <c r="AT504" s="240" t="s">
        <v>260</v>
      </c>
      <c r="AU504" s="240" t="s">
        <v>83</v>
      </c>
      <c r="AY504" s="18" t="s">
        <v>241</v>
      </c>
      <c r="BE504" s="241">
        <f>IF(N504="základní",J504,0)</f>
        <v>0</v>
      </c>
      <c r="BF504" s="241">
        <f>IF(N504="snížená",J504,0)</f>
        <v>0</v>
      </c>
      <c r="BG504" s="241">
        <f>IF(N504="zákl. přenesená",J504,0)</f>
        <v>0</v>
      </c>
      <c r="BH504" s="241">
        <f>IF(N504="sníž. přenesená",J504,0)</f>
        <v>0</v>
      </c>
      <c r="BI504" s="241">
        <f>IF(N504="nulová",J504,0)</f>
        <v>0</v>
      </c>
      <c r="BJ504" s="18" t="s">
        <v>81</v>
      </c>
      <c r="BK504" s="241">
        <f>ROUND(I504*H504,2)</f>
        <v>0</v>
      </c>
      <c r="BL504" s="18" t="s">
        <v>247</v>
      </c>
      <c r="BM504" s="240" t="s">
        <v>2692</v>
      </c>
    </row>
    <row r="505" s="2" customFormat="1">
      <c r="A505" s="39"/>
      <c r="B505" s="40"/>
      <c r="C505" s="41"/>
      <c r="D505" s="242" t="s">
        <v>248</v>
      </c>
      <c r="E505" s="41"/>
      <c r="F505" s="243" t="s">
        <v>2502</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248</v>
      </c>
      <c r="AU505" s="18" t="s">
        <v>83</v>
      </c>
    </row>
    <row r="506" s="13" customFormat="1">
      <c r="A506" s="13"/>
      <c r="B506" s="263"/>
      <c r="C506" s="264"/>
      <c r="D506" s="242" t="s">
        <v>1584</v>
      </c>
      <c r="E506" s="265" t="s">
        <v>1</v>
      </c>
      <c r="F506" s="266" t="s">
        <v>2685</v>
      </c>
      <c r="G506" s="264"/>
      <c r="H506" s="267">
        <v>64</v>
      </c>
      <c r="I506" s="268"/>
      <c r="J506" s="264"/>
      <c r="K506" s="264"/>
      <c r="L506" s="269"/>
      <c r="M506" s="270"/>
      <c r="N506" s="271"/>
      <c r="O506" s="271"/>
      <c r="P506" s="271"/>
      <c r="Q506" s="271"/>
      <c r="R506" s="271"/>
      <c r="S506" s="271"/>
      <c r="T506" s="272"/>
      <c r="U506" s="13"/>
      <c r="V506" s="13"/>
      <c r="W506" s="13"/>
      <c r="X506" s="13"/>
      <c r="Y506" s="13"/>
      <c r="Z506" s="13"/>
      <c r="AA506" s="13"/>
      <c r="AB506" s="13"/>
      <c r="AC506" s="13"/>
      <c r="AD506" s="13"/>
      <c r="AE506" s="13"/>
      <c r="AT506" s="273" t="s">
        <v>1584</v>
      </c>
      <c r="AU506" s="273" t="s">
        <v>83</v>
      </c>
      <c r="AV506" s="13" t="s">
        <v>83</v>
      </c>
      <c r="AW506" s="13" t="s">
        <v>30</v>
      </c>
      <c r="AX506" s="13" t="s">
        <v>81</v>
      </c>
      <c r="AY506" s="273" t="s">
        <v>241</v>
      </c>
    </row>
    <row r="507" s="2" customFormat="1" ht="24.15" customHeight="1">
      <c r="A507" s="39"/>
      <c r="B507" s="40"/>
      <c r="C507" s="228" t="s">
        <v>368</v>
      </c>
      <c r="D507" s="228" t="s">
        <v>243</v>
      </c>
      <c r="E507" s="229" t="s">
        <v>2693</v>
      </c>
      <c r="F507" s="230" t="s">
        <v>2694</v>
      </c>
      <c r="G507" s="231" t="s">
        <v>563</v>
      </c>
      <c r="H507" s="232">
        <v>1.4199999999999999</v>
      </c>
      <c r="I507" s="233"/>
      <c r="J507" s="234">
        <f>ROUND(I507*H507,2)</f>
        <v>0</v>
      </c>
      <c r="K507" s="235"/>
      <c r="L507" s="45"/>
      <c r="M507" s="236" t="s">
        <v>1</v>
      </c>
      <c r="N507" s="237" t="s">
        <v>38</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247</v>
      </c>
      <c r="AT507" s="240" t="s">
        <v>243</v>
      </c>
      <c r="AU507" s="240" t="s">
        <v>83</v>
      </c>
      <c r="AY507" s="18" t="s">
        <v>241</v>
      </c>
      <c r="BE507" s="241">
        <f>IF(N507="základní",J507,0)</f>
        <v>0</v>
      </c>
      <c r="BF507" s="241">
        <f>IF(N507="snížená",J507,0)</f>
        <v>0</v>
      </c>
      <c r="BG507" s="241">
        <f>IF(N507="zákl. přenesená",J507,0)</f>
        <v>0</v>
      </c>
      <c r="BH507" s="241">
        <f>IF(N507="sníž. přenesená",J507,0)</f>
        <v>0</v>
      </c>
      <c r="BI507" s="241">
        <f>IF(N507="nulová",J507,0)</f>
        <v>0</v>
      </c>
      <c r="BJ507" s="18" t="s">
        <v>81</v>
      </c>
      <c r="BK507" s="241">
        <f>ROUND(I507*H507,2)</f>
        <v>0</v>
      </c>
      <c r="BL507" s="18" t="s">
        <v>247</v>
      </c>
      <c r="BM507" s="240" t="s">
        <v>2695</v>
      </c>
    </row>
    <row r="508" s="2" customFormat="1">
      <c r="A508" s="39"/>
      <c r="B508" s="40"/>
      <c r="C508" s="41"/>
      <c r="D508" s="242" t="s">
        <v>248</v>
      </c>
      <c r="E508" s="41"/>
      <c r="F508" s="243" t="s">
        <v>2696</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248</v>
      </c>
      <c r="AU508" s="18" t="s">
        <v>83</v>
      </c>
    </row>
    <row r="509" s="13" customFormat="1">
      <c r="A509" s="13"/>
      <c r="B509" s="263"/>
      <c r="C509" s="264"/>
      <c r="D509" s="242" t="s">
        <v>1584</v>
      </c>
      <c r="E509" s="265" t="s">
        <v>1</v>
      </c>
      <c r="F509" s="266" t="s">
        <v>2697</v>
      </c>
      <c r="G509" s="264"/>
      <c r="H509" s="267">
        <v>1.4199999999999999</v>
      </c>
      <c r="I509" s="268"/>
      <c r="J509" s="264"/>
      <c r="K509" s="264"/>
      <c r="L509" s="269"/>
      <c r="M509" s="270"/>
      <c r="N509" s="271"/>
      <c r="O509" s="271"/>
      <c r="P509" s="271"/>
      <c r="Q509" s="271"/>
      <c r="R509" s="271"/>
      <c r="S509" s="271"/>
      <c r="T509" s="272"/>
      <c r="U509" s="13"/>
      <c r="V509" s="13"/>
      <c r="W509" s="13"/>
      <c r="X509" s="13"/>
      <c r="Y509" s="13"/>
      <c r="Z509" s="13"/>
      <c r="AA509" s="13"/>
      <c r="AB509" s="13"/>
      <c r="AC509" s="13"/>
      <c r="AD509" s="13"/>
      <c r="AE509" s="13"/>
      <c r="AT509" s="273" t="s">
        <v>1584</v>
      </c>
      <c r="AU509" s="273" t="s">
        <v>83</v>
      </c>
      <c r="AV509" s="13" t="s">
        <v>83</v>
      </c>
      <c r="AW509" s="13" t="s">
        <v>30</v>
      </c>
      <c r="AX509" s="13" t="s">
        <v>81</v>
      </c>
      <c r="AY509" s="273" t="s">
        <v>241</v>
      </c>
    </row>
    <row r="510" s="2" customFormat="1" ht="16.5" customHeight="1">
      <c r="A510" s="39"/>
      <c r="B510" s="40"/>
      <c r="C510" s="247" t="s">
        <v>495</v>
      </c>
      <c r="D510" s="247" t="s">
        <v>260</v>
      </c>
      <c r="E510" s="248" t="s">
        <v>2698</v>
      </c>
      <c r="F510" s="249" t="s">
        <v>2699</v>
      </c>
      <c r="G510" s="250" t="s">
        <v>263</v>
      </c>
      <c r="H510" s="251">
        <v>1</v>
      </c>
      <c r="I510" s="252"/>
      <c r="J510" s="253">
        <f>ROUND(I510*H510,2)</f>
        <v>0</v>
      </c>
      <c r="K510" s="254"/>
      <c r="L510" s="255"/>
      <c r="M510" s="256" t="s">
        <v>1</v>
      </c>
      <c r="N510" s="257" t="s">
        <v>38</v>
      </c>
      <c r="O510" s="92"/>
      <c r="P510" s="238">
        <f>O510*H510</f>
        <v>0</v>
      </c>
      <c r="Q510" s="238">
        <v>1.4199999999999999</v>
      </c>
      <c r="R510" s="238">
        <f>Q510*H510</f>
        <v>1.4199999999999999</v>
      </c>
      <c r="S510" s="238">
        <v>0</v>
      </c>
      <c r="T510" s="239">
        <f>S510*H510</f>
        <v>0</v>
      </c>
      <c r="U510" s="39"/>
      <c r="V510" s="39"/>
      <c r="W510" s="39"/>
      <c r="X510" s="39"/>
      <c r="Y510" s="39"/>
      <c r="Z510" s="39"/>
      <c r="AA510" s="39"/>
      <c r="AB510" s="39"/>
      <c r="AC510" s="39"/>
      <c r="AD510" s="39"/>
      <c r="AE510" s="39"/>
      <c r="AR510" s="240" t="s">
        <v>258</v>
      </c>
      <c r="AT510" s="240" t="s">
        <v>260</v>
      </c>
      <c r="AU510" s="240" t="s">
        <v>83</v>
      </c>
      <c r="AY510" s="18" t="s">
        <v>241</v>
      </c>
      <c r="BE510" s="241">
        <f>IF(N510="základní",J510,0)</f>
        <v>0</v>
      </c>
      <c r="BF510" s="241">
        <f>IF(N510="snížená",J510,0)</f>
        <v>0</v>
      </c>
      <c r="BG510" s="241">
        <f>IF(N510="zákl. přenesená",J510,0)</f>
        <v>0</v>
      </c>
      <c r="BH510" s="241">
        <f>IF(N510="sníž. přenesená",J510,0)</f>
        <v>0</v>
      </c>
      <c r="BI510" s="241">
        <f>IF(N510="nulová",J510,0)</f>
        <v>0</v>
      </c>
      <c r="BJ510" s="18" t="s">
        <v>81</v>
      </c>
      <c r="BK510" s="241">
        <f>ROUND(I510*H510,2)</f>
        <v>0</v>
      </c>
      <c r="BL510" s="18" t="s">
        <v>247</v>
      </c>
      <c r="BM510" s="240" t="s">
        <v>2700</v>
      </c>
    </row>
    <row r="511" s="2" customFormat="1">
      <c r="A511" s="39"/>
      <c r="B511" s="40"/>
      <c r="C511" s="41"/>
      <c r="D511" s="242" t="s">
        <v>248</v>
      </c>
      <c r="E511" s="41"/>
      <c r="F511" s="243" t="s">
        <v>2699</v>
      </c>
      <c r="G511" s="41"/>
      <c r="H511" s="41"/>
      <c r="I511" s="244"/>
      <c r="J511" s="41"/>
      <c r="K511" s="41"/>
      <c r="L511" s="45"/>
      <c r="M511" s="245"/>
      <c r="N511" s="246"/>
      <c r="O511" s="92"/>
      <c r="P511" s="92"/>
      <c r="Q511" s="92"/>
      <c r="R511" s="92"/>
      <c r="S511" s="92"/>
      <c r="T511" s="93"/>
      <c r="U511" s="39"/>
      <c r="V511" s="39"/>
      <c r="W511" s="39"/>
      <c r="X511" s="39"/>
      <c r="Y511" s="39"/>
      <c r="Z511" s="39"/>
      <c r="AA511" s="39"/>
      <c r="AB511" s="39"/>
      <c r="AC511" s="39"/>
      <c r="AD511" s="39"/>
      <c r="AE511" s="39"/>
      <c r="AT511" s="18" t="s">
        <v>248</v>
      </c>
      <c r="AU511" s="18" t="s">
        <v>83</v>
      </c>
    </row>
    <row r="512" s="13" customFormat="1">
      <c r="A512" s="13"/>
      <c r="B512" s="263"/>
      <c r="C512" s="264"/>
      <c r="D512" s="242" t="s">
        <v>1584</v>
      </c>
      <c r="E512" s="265" t="s">
        <v>1</v>
      </c>
      <c r="F512" s="266" t="s">
        <v>81</v>
      </c>
      <c r="G512" s="264"/>
      <c r="H512" s="267">
        <v>1</v>
      </c>
      <c r="I512" s="268"/>
      <c r="J512" s="264"/>
      <c r="K512" s="264"/>
      <c r="L512" s="269"/>
      <c r="M512" s="270"/>
      <c r="N512" s="271"/>
      <c r="O512" s="271"/>
      <c r="P512" s="271"/>
      <c r="Q512" s="271"/>
      <c r="R512" s="271"/>
      <c r="S512" s="271"/>
      <c r="T512" s="272"/>
      <c r="U512" s="13"/>
      <c r="V512" s="13"/>
      <c r="W512" s="13"/>
      <c r="X512" s="13"/>
      <c r="Y512" s="13"/>
      <c r="Z512" s="13"/>
      <c r="AA512" s="13"/>
      <c r="AB512" s="13"/>
      <c r="AC512" s="13"/>
      <c r="AD512" s="13"/>
      <c r="AE512" s="13"/>
      <c r="AT512" s="273" t="s">
        <v>1584</v>
      </c>
      <c r="AU512" s="273" t="s">
        <v>83</v>
      </c>
      <c r="AV512" s="13" t="s">
        <v>83</v>
      </c>
      <c r="AW512" s="13" t="s">
        <v>30</v>
      </c>
      <c r="AX512" s="13" t="s">
        <v>81</v>
      </c>
      <c r="AY512" s="273" t="s">
        <v>241</v>
      </c>
    </row>
    <row r="513" s="2" customFormat="1" ht="21.75" customHeight="1">
      <c r="A513" s="39"/>
      <c r="B513" s="40"/>
      <c r="C513" s="247" t="s">
        <v>371</v>
      </c>
      <c r="D513" s="247" t="s">
        <v>260</v>
      </c>
      <c r="E513" s="248" t="s">
        <v>2501</v>
      </c>
      <c r="F513" s="249" t="s">
        <v>2502</v>
      </c>
      <c r="G513" s="250" t="s">
        <v>263</v>
      </c>
      <c r="H513" s="251">
        <v>42</v>
      </c>
      <c r="I513" s="252"/>
      <c r="J513" s="253">
        <f>ROUND(I513*H513,2)</f>
        <v>0</v>
      </c>
      <c r="K513" s="254"/>
      <c r="L513" s="255"/>
      <c r="M513" s="256" t="s">
        <v>1</v>
      </c>
      <c r="N513" s="257" t="s">
        <v>38</v>
      </c>
      <c r="O513" s="92"/>
      <c r="P513" s="238">
        <f>O513*H513</f>
        <v>0</v>
      </c>
      <c r="Q513" s="238">
        <v>0.00018000000000000001</v>
      </c>
      <c r="R513" s="238">
        <f>Q513*H513</f>
        <v>0.0075600000000000007</v>
      </c>
      <c r="S513" s="238">
        <v>0</v>
      </c>
      <c r="T513" s="239">
        <f>S513*H513</f>
        <v>0</v>
      </c>
      <c r="U513" s="39"/>
      <c r="V513" s="39"/>
      <c r="W513" s="39"/>
      <c r="X513" s="39"/>
      <c r="Y513" s="39"/>
      <c r="Z513" s="39"/>
      <c r="AA513" s="39"/>
      <c r="AB513" s="39"/>
      <c r="AC513" s="39"/>
      <c r="AD513" s="39"/>
      <c r="AE513" s="39"/>
      <c r="AR513" s="240" t="s">
        <v>258</v>
      </c>
      <c r="AT513" s="240" t="s">
        <v>260</v>
      </c>
      <c r="AU513" s="240" t="s">
        <v>83</v>
      </c>
      <c r="AY513" s="18" t="s">
        <v>241</v>
      </c>
      <c r="BE513" s="241">
        <f>IF(N513="základní",J513,0)</f>
        <v>0</v>
      </c>
      <c r="BF513" s="241">
        <f>IF(N513="snížená",J513,0)</f>
        <v>0</v>
      </c>
      <c r="BG513" s="241">
        <f>IF(N513="zákl. přenesená",J513,0)</f>
        <v>0</v>
      </c>
      <c r="BH513" s="241">
        <f>IF(N513="sníž. přenesená",J513,0)</f>
        <v>0</v>
      </c>
      <c r="BI513" s="241">
        <f>IF(N513="nulová",J513,0)</f>
        <v>0</v>
      </c>
      <c r="BJ513" s="18" t="s">
        <v>81</v>
      </c>
      <c r="BK513" s="241">
        <f>ROUND(I513*H513,2)</f>
        <v>0</v>
      </c>
      <c r="BL513" s="18" t="s">
        <v>247</v>
      </c>
      <c r="BM513" s="240" t="s">
        <v>2701</v>
      </c>
    </row>
    <row r="514" s="2" customFormat="1">
      <c r="A514" s="39"/>
      <c r="B514" s="40"/>
      <c r="C514" s="41"/>
      <c r="D514" s="242" t="s">
        <v>248</v>
      </c>
      <c r="E514" s="41"/>
      <c r="F514" s="243" t="s">
        <v>2502</v>
      </c>
      <c r="G514" s="41"/>
      <c r="H514" s="41"/>
      <c r="I514" s="244"/>
      <c r="J514" s="41"/>
      <c r="K514" s="41"/>
      <c r="L514" s="45"/>
      <c r="M514" s="245"/>
      <c r="N514" s="246"/>
      <c r="O514" s="92"/>
      <c r="P514" s="92"/>
      <c r="Q514" s="92"/>
      <c r="R514" s="92"/>
      <c r="S514" s="92"/>
      <c r="T514" s="93"/>
      <c r="U514" s="39"/>
      <c r="V514" s="39"/>
      <c r="W514" s="39"/>
      <c r="X514" s="39"/>
      <c r="Y514" s="39"/>
      <c r="Z514" s="39"/>
      <c r="AA514" s="39"/>
      <c r="AB514" s="39"/>
      <c r="AC514" s="39"/>
      <c r="AD514" s="39"/>
      <c r="AE514" s="39"/>
      <c r="AT514" s="18" t="s">
        <v>248</v>
      </c>
      <c r="AU514" s="18" t="s">
        <v>83</v>
      </c>
    </row>
    <row r="515" s="13" customFormat="1">
      <c r="A515" s="13"/>
      <c r="B515" s="263"/>
      <c r="C515" s="264"/>
      <c r="D515" s="242" t="s">
        <v>1584</v>
      </c>
      <c r="E515" s="265" t="s">
        <v>1</v>
      </c>
      <c r="F515" s="266" t="s">
        <v>319</v>
      </c>
      <c r="G515" s="264"/>
      <c r="H515" s="267">
        <v>42</v>
      </c>
      <c r="I515" s="268"/>
      <c r="J515" s="264"/>
      <c r="K515" s="264"/>
      <c r="L515" s="269"/>
      <c r="M515" s="270"/>
      <c r="N515" s="271"/>
      <c r="O515" s="271"/>
      <c r="P515" s="271"/>
      <c r="Q515" s="271"/>
      <c r="R515" s="271"/>
      <c r="S515" s="271"/>
      <c r="T515" s="272"/>
      <c r="U515" s="13"/>
      <c r="V515" s="13"/>
      <c r="W515" s="13"/>
      <c r="X515" s="13"/>
      <c r="Y515" s="13"/>
      <c r="Z515" s="13"/>
      <c r="AA515" s="13"/>
      <c r="AB515" s="13"/>
      <c r="AC515" s="13"/>
      <c r="AD515" s="13"/>
      <c r="AE515" s="13"/>
      <c r="AT515" s="273" t="s">
        <v>1584</v>
      </c>
      <c r="AU515" s="273" t="s">
        <v>83</v>
      </c>
      <c r="AV515" s="13" t="s">
        <v>83</v>
      </c>
      <c r="AW515" s="13" t="s">
        <v>30</v>
      </c>
      <c r="AX515" s="13" t="s">
        <v>81</v>
      </c>
      <c r="AY515" s="273" t="s">
        <v>241</v>
      </c>
    </row>
    <row r="516" s="2" customFormat="1" ht="24.15" customHeight="1">
      <c r="A516" s="39"/>
      <c r="B516" s="40"/>
      <c r="C516" s="247" t="s">
        <v>502</v>
      </c>
      <c r="D516" s="247" t="s">
        <v>260</v>
      </c>
      <c r="E516" s="248" t="s">
        <v>2481</v>
      </c>
      <c r="F516" s="249" t="s">
        <v>2482</v>
      </c>
      <c r="G516" s="250" t="s">
        <v>263</v>
      </c>
      <c r="H516" s="251">
        <v>42</v>
      </c>
      <c r="I516" s="252"/>
      <c r="J516" s="253">
        <f>ROUND(I516*H516,2)</f>
        <v>0</v>
      </c>
      <c r="K516" s="254"/>
      <c r="L516" s="255"/>
      <c r="M516" s="256" t="s">
        <v>1</v>
      </c>
      <c r="N516" s="257" t="s">
        <v>38</v>
      </c>
      <c r="O516" s="92"/>
      <c r="P516" s="238">
        <f>O516*H516</f>
        <v>0</v>
      </c>
      <c r="Q516" s="238">
        <v>0.00123</v>
      </c>
      <c r="R516" s="238">
        <f>Q516*H516</f>
        <v>0.051659999999999998</v>
      </c>
      <c r="S516" s="238">
        <v>0</v>
      </c>
      <c r="T516" s="239">
        <f>S516*H516</f>
        <v>0</v>
      </c>
      <c r="U516" s="39"/>
      <c r="V516" s="39"/>
      <c r="W516" s="39"/>
      <c r="X516" s="39"/>
      <c r="Y516" s="39"/>
      <c r="Z516" s="39"/>
      <c r="AA516" s="39"/>
      <c r="AB516" s="39"/>
      <c r="AC516" s="39"/>
      <c r="AD516" s="39"/>
      <c r="AE516" s="39"/>
      <c r="AR516" s="240" t="s">
        <v>258</v>
      </c>
      <c r="AT516" s="240" t="s">
        <v>260</v>
      </c>
      <c r="AU516" s="240" t="s">
        <v>83</v>
      </c>
      <c r="AY516" s="18" t="s">
        <v>241</v>
      </c>
      <c r="BE516" s="241">
        <f>IF(N516="základní",J516,0)</f>
        <v>0</v>
      </c>
      <c r="BF516" s="241">
        <f>IF(N516="snížená",J516,0)</f>
        <v>0</v>
      </c>
      <c r="BG516" s="241">
        <f>IF(N516="zákl. přenesená",J516,0)</f>
        <v>0</v>
      </c>
      <c r="BH516" s="241">
        <f>IF(N516="sníž. přenesená",J516,0)</f>
        <v>0</v>
      </c>
      <c r="BI516" s="241">
        <f>IF(N516="nulová",J516,0)</f>
        <v>0</v>
      </c>
      <c r="BJ516" s="18" t="s">
        <v>81</v>
      </c>
      <c r="BK516" s="241">
        <f>ROUND(I516*H516,2)</f>
        <v>0</v>
      </c>
      <c r="BL516" s="18" t="s">
        <v>247</v>
      </c>
      <c r="BM516" s="240" t="s">
        <v>2702</v>
      </c>
    </row>
    <row r="517" s="2" customFormat="1">
      <c r="A517" s="39"/>
      <c r="B517" s="40"/>
      <c r="C517" s="41"/>
      <c r="D517" s="242" t="s">
        <v>248</v>
      </c>
      <c r="E517" s="41"/>
      <c r="F517" s="243" t="s">
        <v>2482</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248</v>
      </c>
      <c r="AU517" s="18" t="s">
        <v>83</v>
      </c>
    </row>
    <row r="518" s="13" customFormat="1">
      <c r="A518" s="13"/>
      <c r="B518" s="263"/>
      <c r="C518" s="264"/>
      <c r="D518" s="242" t="s">
        <v>1584</v>
      </c>
      <c r="E518" s="265" t="s">
        <v>1</v>
      </c>
      <c r="F518" s="266" t="s">
        <v>319</v>
      </c>
      <c r="G518" s="264"/>
      <c r="H518" s="267">
        <v>42</v>
      </c>
      <c r="I518" s="268"/>
      <c r="J518" s="264"/>
      <c r="K518" s="264"/>
      <c r="L518" s="269"/>
      <c r="M518" s="270"/>
      <c r="N518" s="271"/>
      <c r="O518" s="271"/>
      <c r="P518" s="271"/>
      <c r="Q518" s="271"/>
      <c r="R518" s="271"/>
      <c r="S518" s="271"/>
      <c r="T518" s="272"/>
      <c r="U518" s="13"/>
      <c r="V518" s="13"/>
      <c r="W518" s="13"/>
      <c r="X518" s="13"/>
      <c r="Y518" s="13"/>
      <c r="Z518" s="13"/>
      <c r="AA518" s="13"/>
      <c r="AB518" s="13"/>
      <c r="AC518" s="13"/>
      <c r="AD518" s="13"/>
      <c r="AE518" s="13"/>
      <c r="AT518" s="273" t="s">
        <v>1584</v>
      </c>
      <c r="AU518" s="273" t="s">
        <v>83</v>
      </c>
      <c r="AV518" s="13" t="s">
        <v>83</v>
      </c>
      <c r="AW518" s="13" t="s">
        <v>30</v>
      </c>
      <c r="AX518" s="13" t="s">
        <v>81</v>
      </c>
      <c r="AY518" s="273" t="s">
        <v>241</v>
      </c>
    </row>
    <row r="519" s="2" customFormat="1" ht="24.15" customHeight="1">
      <c r="A519" s="39"/>
      <c r="B519" s="40"/>
      <c r="C519" s="228" t="s">
        <v>375</v>
      </c>
      <c r="D519" s="228" t="s">
        <v>243</v>
      </c>
      <c r="E519" s="229" t="s">
        <v>2703</v>
      </c>
      <c r="F519" s="230" t="s">
        <v>2704</v>
      </c>
      <c r="G519" s="231" t="s">
        <v>263</v>
      </c>
      <c r="H519" s="232">
        <v>2</v>
      </c>
      <c r="I519" s="233"/>
      <c r="J519" s="234">
        <f>ROUND(I519*H519,2)</f>
        <v>0</v>
      </c>
      <c r="K519" s="235"/>
      <c r="L519" s="45"/>
      <c r="M519" s="236" t="s">
        <v>1</v>
      </c>
      <c r="N519" s="237" t="s">
        <v>38</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247</v>
      </c>
      <c r="AT519" s="240" t="s">
        <v>243</v>
      </c>
      <c r="AU519" s="240" t="s">
        <v>83</v>
      </c>
      <c r="AY519" s="18" t="s">
        <v>241</v>
      </c>
      <c r="BE519" s="241">
        <f>IF(N519="základní",J519,0)</f>
        <v>0</v>
      </c>
      <c r="BF519" s="241">
        <f>IF(N519="snížená",J519,0)</f>
        <v>0</v>
      </c>
      <c r="BG519" s="241">
        <f>IF(N519="zákl. přenesená",J519,0)</f>
        <v>0</v>
      </c>
      <c r="BH519" s="241">
        <f>IF(N519="sníž. přenesená",J519,0)</f>
        <v>0</v>
      </c>
      <c r="BI519" s="241">
        <f>IF(N519="nulová",J519,0)</f>
        <v>0</v>
      </c>
      <c r="BJ519" s="18" t="s">
        <v>81</v>
      </c>
      <c r="BK519" s="241">
        <f>ROUND(I519*H519,2)</f>
        <v>0</v>
      </c>
      <c r="BL519" s="18" t="s">
        <v>247</v>
      </c>
      <c r="BM519" s="240" t="s">
        <v>2705</v>
      </c>
    </row>
    <row r="520" s="2" customFormat="1">
      <c r="A520" s="39"/>
      <c r="B520" s="40"/>
      <c r="C520" s="41"/>
      <c r="D520" s="242" t="s">
        <v>248</v>
      </c>
      <c r="E520" s="41"/>
      <c r="F520" s="243" t="s">
        <v>2706</v>
      </c>
      <c r="G520" s="41"/>
      <c r="H520" s="41"/>
      <c r="I520" s="244"/>
      <c r="J520" s="41"/>
      <c r="K520" s="41"/>
      <c r="L520" s="45"/>
      <c r="M520" s="245"/>
      <c r="N520" s="246"/>
      <c r="O520" s="92"/>
      <c r="P520" s="92"/>
      <c r="Q520" s="92"/>
      <c r="R520" s="92"/>
      <c r="S520" s="92"/>
      <c r="T520" s="93"/>
      <c r="U520" s="39"/>
      <c r="V520" s="39"/>
      <c r="W520" s="39"/>
      <c r="X520" s="39"/>
      <c r="Y520" s="39"/>
      <c r="Z520" s="39"/>
      <c r="AA520" s="39"/>
      <c r="AB520" s="39"/>
      <c r="AC520" s="39"/>
      <c r="AD520" s="39"/>
      <c r="AE520" s="39"/>
      <c r="AT520" s="18" t="s">
        <v>248</v>
      </c>
      <c r="AU520" s="18" t="s">
        <v>83</v>
      </c>
    </row>
    <row r="521" s="2" customFormat="1" ht="24.15" customHeight="1">
      <c r="A521" s="39"/>
      <c r="B521" s="40"/>
      <c r="C521" s="247" t="s">
        <v>509</v>
      </c>
      <c r="D521" s="247" t="s">
        <v>260</v>
      </c>
      <c r="E521" s="248" t="s">
        <v>2707</v>
      </c>
      <c r="F521" s="249" t="s">
        <v>2708</v>
      </c>
      <c r="G521" s="250" t="s">
        <v>263</v>
      </c>
      <c r="H521" s="251">
        <v>1</v>
      </c>
      <c r="I521" s="252"/>
      <c r="J521" s="253">
        <f>ROUND(I521*H521,2)</f>
        <v>0</v>
      </c>
      <c r="K521" s="254"/>
      <c r="L521" s="255"/>
      <c r="M521" s="256" t="s">
        <v>1</v>
      </c>
      <c r="N521" s="257" t="s">
        <v>38</v>
      </c>
      <c r="O521" s="92"/>
      <c r="P521" s="238">
        <f>O521*H521</f>
        <v>0</v>
      </c>
      <c r="Q521" s="238">
        <v>0.65000000000000002</v>
      </c>
      <c r="R521" s="238">
        <f>Q521*H521</f>
        <v>0.65000000000000002</v>
      </c>
      <c r="S521" s="238">
        <v>0</v>
      </c>
      <c r="T521" s="239">
        <f>S521*H521</f>
        <v>0</v>
      </c>
      <c r="U521" s="39"/>
      <c r="V521" s="39"/>
      <c r="W521" s="39"/>
      <c r="X521" s="39"/>
      <c r="Y521" s="39"/>
      <c r="Z521" s="39"/>
      <c r="AA521" s="39"/>
      <c r="AB521" s="39"/>
      <c r="AC521" s="39"/>
      <c r="AD521" s="39"/>
      <c r="AE521" s="39"/>
      <c r="AR521" s="240" t="s">
        <v>258</v>
      </c>
      <c r="AT521" s="240" t="s">
        <v>260</v>
      </c>
      <c r="AU521" s="240" t="s">
        <v>83</v>
      </c>
      <c r="AY521" s="18" t="s">
        <v>241</v>
      </c>
      <c r="BE521" s="241">
        <f>IF(N521="základní",J521,0)</f>
        <v>0</v>
      </c>
      <c r="BF521" s="241">
        <f>IF(N521="snížená",J521,0)</f>
        <v>0</v>
      </c>
      <c r="BG521" s="241">
        <f>IF(N521="zákl. přenesená",J521,0)</f>
        <v>0</v>
      </c>
      <c r="BH521" s="241">
        <f>IF(N521="sníž. přenesená",J521,0)</f>
        <v>0</v>
      </c>
      <c r="BI521" s="241">
        <f>IF(N521="nulová",J521,0)</f>
        <v>0</v>
      </c>
      <c r="BJ521" s="18" t="s">
        <v>81</v>
      </c>
      <c r="BK521" s="241">
        <f>ROUND(I521*H521,2)</f>
        <v>0</v>
      </c>
      <c r="BL521" s="18" t="s">
        <v>247</v>
      </c>
      <c r="BM521" s="240" t="s">
        <v>2709</v>
      </c>
    </row>
    <row r="522" s="2" customFormat="1">
      <c r="A522" s="39"/>
      <c r="B522" s="40"/>
      <c r="C522" s="41"/>
      <c r="D522" s="242" t="s">
        <v>248</v>
      </c>
      <c r="E522" s="41"/>
      <c r="F522" s="243" t="s">
        <v>2708</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248</v>
      </c>
      <c r="AU522" s="18" t="s">
        <v>83</v>
      </c>
    </row>
    <row r="523" s="13" customFormat="1">
      <c r="A523" s="13"/>
      <c r="B523" s="263"/>
      <c r="C523" s="264"/>
      <c r="D523" s="242" t="s">
        <v>1584</v>
      </c>
      <c r="E523" s="265" t="s">
        <v>1</v>
      </c>
      <c r="F523" s="266" t="s">
        <v>81</v>
      </c>
      <c r="G523" s="264"/>
      <c r="H523" s="267">
        <v>1</v>
      </c>
      <c r="I523" s="268"/>
      <c r="J523" s="264"/>
      <c r="K523" s="264"/>
      <c r="L523" s="269"/>
      <c r="M523" s="270"/>
      <c r="N523" s="271"/>
      <c r="O523" s="271"/>
      <c r="P523" s="271"/>
      <c r="Q523" s="271"/>
      <c r="R523" s="271"/>
      <c r="S523" s="271"/>
      <c r="T523" s="272"/>
      <c r="U523" s="13"/>
      <c r="V523" s="13"/>
      <c r="W523" s="13"/>
      <c r="X523" s="13"/>
      <c r="Y523" s="13"/>
      <c r="Z523" s="13"/>
      <c r="AA523" s="13"/>
      <c r="AB523" s="13"/>
      <c r="AC523" s="13"/>
      <c r="AD523" s="13"/>
      <c r="AE523" s="13"/>
      <c r="AT523" s="273" t="s">
        <v>1584</v>
      </c>
      <c r="AU523" s="273" t="s">
        <v>83</v>
      </c>
      <c r="AV523" s="13" t="s">
        <v>83</v>
      </c>
      <c r="AW523" s="13" t="s">
        <v>30</v>
      </c>
      <c r="AX523" s="13" t="s">
        <v>81</v>
      </c>
      <c r="AY523" s="273" t="s">
        <v>241</v>
      </c>
    </row>
    <row r="524" s="2" customFormat="1" ht="24.15" customHeight="1">
      <c r="A524" s="39"/>
      <c r="B524" s="40"/>
      <c r="C524" s="247" t="s">
        <v>378</v>
      </c>
      <c r="D524" s="247" t="s">
        <v>260</v>
      </c>
      <c r="E524" s="248" t="s">
        <v>2710</v>
      </c>
      <c r="F524" s="249" t="s">
        <v>2711</v>
      </c>
      <c r="G524" s="250" t="s">
        <v>263</v>
      </c>
      <c r="H524" s="251">
        <v>1</v>
      </c>
      <c r="I524" s="252"/>
      <c r="J524" s="253">
        <f>ROUND(I524*H524,2)</f>
        <v>0</v>
      </c>
      <c r="K524" s="254"/>
      <c r="L524" s="255"/>
      <c r="M524" s="256" t="s">
        <v>1</v>
      </c>
      <c r="N524" s="257" t="s">
        <v>38</v>
      </c>
      <c r="O524" s="92"/>
      <c r="P524" s="238">
        <f>O524*H524</f>
        <v>0</v>
      </c>
      <c r="Q524" s="238">
        <v>0.45000000000000001</v>
      </c>
      <c r="R524" s="238">
        <f>Q524*H524</f>
        <v>0.45000000000000001</v>
      </c>
      <c r="S524" s="238">
        <v>0</v>
      </c>
      <c r="T524" s="239">
        <f>S524*H524</f>
        <v>0</v>
      </c>
      <c r="U524" s="39"/>
      <c r="V524" s="39"/>
      <c r="W524" s="39"/>
      <c r="X524" s="39"/>
      <c r="Y524" s="39"/>
      <c r="Z524" s="39"/>
      <c r="AA524" s="39"/>
      <c r="AB524" s="39"/>
      <c r="AC524" s="39"/>
      <c r="AD524" s="39"/>
      <c r="AE524" s="39"/>
      <c r="AR524" s="240" t="s">
        <v>258</v>
      </c>
      <c r="AT524" s="240" t="s">
        <v>260</v>
      </c>
      <c r="AU524" s="240" t="s">
        <v>83</v>
      </c>
      <c r="AY524" s="18" t="s">
        <v>241</v>
      </c>
      <c r="BE524" s="241">
        <f>IF(N524="základní",J524,0)</f>
        <v>0</v>
      </c>
      <c r="BF524" s="241">
        <f>IF(N524="snížená",J524,0)</f>
        <v>0</v>
      </c>
      <c r="BG524" s="241">
        <f>IF(N524="zákl. přenesená",J524,0)</f>
        <v>0</v>
      </c>
      <c r="BH524" s="241">
        <f>IF(N524="sníž. přenesená",J524,0)</f>
        <v>0</v>
      </c>
      <c r="BI524" s="241">
        <f>IF(N524="nulová",J524,0)</f>
        <v>0</v>
      </c>
      <c r="BJ524" s="18" t="s">
        <v>81</v>
      </c>
      <c r="BK524" s="241">
        <f>ROUND(I524*H524,2)</f>
        <v>0</v>
      </c>
      <c r="BL524" s="18" t="s">
        <v>247</v>
      </c>
      <c r="BM524" s="240" t="s">
        <v>2712</v>
      </c>
    </row>
    <row r="525" s="2" customFormat="1">
      <c r="A525" s="39"/>
      <c r="B525" s="40"/>
      <c r="C525" s="41"/>
      <c r="D525" s="242" t="s">
        <v>248</v>
      </c>
      <c r="E525" s="41"/>
      <c r="F525" s="243" t="s">
        <v>2711</v>
      </c>
      <c r="G525" s="41"/>
      <c r="H525" s="41"/>
      <c r="I525" s="244"/>
      <c r="J525" s="41"/>
      <c r="K525" s="41"/>
      <c r="L525" s="45"/>
      <c r="M525" s="245"/>
      <c r="N525" s="246"/>
      <c r="O525" s="92"/>
      <c r="P525" s="92"/>
      <c r="Q525" s="92"/>
      <c r="R525" s="92"/>
      <c r="S525" s="92"/>
      <c r="T525" s="93"/>
      <c r="U525" s="39"/>
      <c r="V525" s="39"/>
      <c r="W525" s="39"/>
      <c r="X525" s="39"/>
      <c r="Y525" s="39"/>
      <c r="Z525" s="39"/>
      <c r="AA525" s="39"/>
      <c r="AB525" s="39"/>
      <c r="AC525" s="39"/>
      <c r="AD525" s="39"/>
      <c r="AE525" s="39"/>
      <c r="AT525" s="18" t="s">
        <v>248</v>
      </c>
      <c r="AU525" s="18" t="s">
        <v>83</v>
      </c>
    </row>
    <row r="526" s="13" customFormat="1">
      <c r="A526" s="13"/>
      <c r="B526" s="263"/>
      <c r="C526" s="264"/>
      <c r="D526" s="242" t="s">
        <v>1584</v>
      </c>
      <c r="E526" s="265" t="s">
        <v>1</v>
      </c>
      <c r="F526" s="266" t="s">
        <v>81</v>
      </c>
      <c r="G526" s="264"/>
      <c r="H526" s="267">
        <v>1</v>
      </c>
      <c r="I526" s="268"/>
      <c r="J526" s="264"/>
      <c r="K526" s="264"/>
      <c r="L526" s="269"/>
      <c r="M526" s="270"/>
      <c r="N526" s="271"/>
      <c r="O526" s="271"/>
      <c r="P526" s="271"/>
      <c r="Q526" s="271"/>
      <c r="R526" s="271"/>
      <c r="S526" s="271"/>
      <c r="T526" s="272"/>
      <c r="U526" s="13"/>
      <c r="V526" s="13"/>
      <c r="W526" s="13"/>
      <c r="X526" s="13"/>
      <c r="Y526" s="13"/>
      <c r="Z526" s="13"/>
      <c r="AA526" s="13"/>
      <c r="AB526" s="13"/>
      <c r="AC526" s="13"/>
      <c r="AD526" s="13"/>
      <c r="AE526" s="13"/>
      <c r="AT526" s="273" t="s">
        <v>1584</v>
      </c>
      <c r="AU526" s="273" t="s">
        <v>83</v>
      </c>
      <c r="AV526" s="13" t="s">
        <v>83</v>
      </c>
      <c r="AW526" s="13" t="s">
        <v>30</v>
      </c>
      <c r="AX526" s="13" t="s">
        <v>81</v>
      </c>
      <c r="AY526" s="273" t="s">
        <v>241</v>
      </c>
    </row>
    <row r="527" s="2" customFormat="1" ht="24.15" customHeight="1">
      <c r="A527" s="39"/>
      <c r="B527" s="40"/>
      <c r="C527" s="228" t="s">
        <v>516</v>
      </c>
      <c r="D527" s="228" t="s">
        <v>243</v>
      </c>
      <c r="E527" s="229" t="s">
        <v>2713</v>
      </c>
      <c r="F527" s="230" t="s">
        <v>2714</v>
      </c>
      <c r="G527" s="231" t="s">
        <v>267</v>
      </c>
      <c r="H527" s="232">
        <v>113.46599999999999</v>
      </c>
      <c r="I527" s="233"/>
      <c r="J527" s="234">
        <f>ROUND(I527*H527,2)</f>
        <v>0</v>
      </c>
      <c r="K527" s="235"/>
      <c r="L527" s="45"/>
      <c r="M527" s="236" t="s">
        <v>1</v>
      </c>
      <c r="N527" s="237" t="s">
        <v>38</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247</v>
      </c>
      <c r="AT527" s="240" t="s">
        <v>243</v>
      </c>
      <c r="AU527" s="240" t="s">
        <v>83</v>
      </c>
      <c r="AY527" s="18" t="s">
        <v>241</v>
      </c>
      <c r="BE527" s="241">
        <f>IF(N527="základní",J527,0)</f>
        <v>0</v>
      </c>
      <c r="BF527" s="241">
        <f>IF(N527="snížená",J527,0)</f>
        <v>0</v>
      </c>
      <c r="BG527" s="241">
        <f>IF(N527="zákl. přenesená",J527,0)</f>
        <v>0</v>
      </c>
      <c r="BH527" s="241">
        <f>IF(N527="sníž. přenesená",J527,0)</f>
        <v>0</v>
      </c>
      <c r="BI527" s="241">
        <f>IF(N527="nulová",J527,0)</f>
        <v>0</v>
      </c>
      <c r="BJ527" s="18" t="s">
        <v>81</v>
      </c>
      <c r="BK527" s="241">
        <f>ROUND(I527*H527,2)</f>
        <v>0</v>
      </c>
      <c r="BL527" s="18" t="s">
        <v>247</v>
      </c>
      <c r="BM527" s="240" t="s">
        <v>2715</v>
      </c>
    </row>
    <row r="528" s="2" customFormat="1">
      <c r="A528" s="39"/>
      <c r="B528" s="40"/>
      <c r="C528" s="41"/>
      <c r="D528" s="242" t="s">
        <v>248</v>
      </c>
      <c r="E528" s="41"/>
      <c r="F528" s="243" t="s">
        <v>2716</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248</v>
      </c>
      <c r="AU528" s="18" t="s">
        <v>83</v>
      </c>
    </row>
    <row r="529" s="14" customFormat="1">
      <c r="A529" s="14"/>
      <c r="B529" s="274"/>
      <c r="C529" s="275"/>
      <c r="D529" s="242" t="s">
        <v>1584</v>
      </c>
      <c r="E529" s="276" t="s">
        <v>1</v>
      </c>
      <c r="F529" s="277" t="s">
        <v>2615</v>
      </c>
      <c r="G529" s="275"/>
      <c r="H529" s="276" t="s">
        <v>1</v>
      </c>
      <c r="I529" s="278"/>
      <c r="J529" s="275"/>
      <c r="K529" s="275"/>
      <c r="L529" s="279"/>
      <c r="M529" s="280"/>
      <c r="N529" s="281"/>
      <c r="O529" s="281"/>
      <c r="P529" s="281"/>
      <c r="Q529" s="281"/>
      <c r="R529" s="281"/>
      <c r="S529" s="281"/>
      <c r="T529" s="282"/>
      <c r="U529" s="14"/>
      <c r="V529" s="14"/>
      <c r="W529" s="14"/>
      <c r="X529" s="14"/>
      <c r="Y529" s="14"/>
      <c r="Z529" s="14"/>
      <c r="AA529" s="14"/>
      <c r="AB529" s="14"/>
      <c r="AC529" s="14"/>
      <c r="AD529" s="14"/>
      <c r="AE529" s="14"/>
      <c r="AT529" s="283" t="s">
        <v>1584</v>
      </c>
      <c r="AU529" s="283" t="s">
        <v>83</v>
      </c>
      <c r="AV529" s="14" t="s">
        <v>81</v>
      </c>
      <c r="AW529" s="14" t="s">
        <v>30</v>
      </c>
      <c r="AX529" s="14" t="s">
        <v>73</v>
      </c>
      <c r="AY529" s="283" t="s">
        <v>241</v>
      </c>
    </row>
    <row r="530" s="13" customFormat="1">
      <c r="A530" s="13"/>
      <c r="B530" s="263"/>
      <c r="C530" s="264"/>
      <c r="D530" s="242" t="s">
        <v>1584</v>
      </c>
      <c r="E530" s="265" t="s">
        <v>1</v>
      </c>
      <c r="F530" s="266" t="s">
        <v>2616</v>
      </c>
      <c r="G530" s="264"/>
      <c r="H530" s="267">
        <v>37.822000000000003</v>
      </c>
      <c r="I530" s="268"/>
      <c r="J530" s="264"/>
      <c r="K530" s="264"/>
      <c r="L530" s="269"/>
      <c r="M530" s="270"/>
      <c r="N530" s="271"/>
      <c r="O530" s="271"/>
      <c r="P530" s="271"/>
      <c r="Q530" s="271"/>
      <c r="R530" s="271"/>
      <c r="S530" s="271"/>
      <c r="T530" s="272"/>
      <c r="U530" s="13"/>
      <c r="V530" s="13"/>
      <c r="W530" s="13"/>
      <c r="X530" s="13"/>
      <c r="Y530" s="13"/>
      <c r="Z530" s="13"/>
      <c r="AA530" s="13"/>
      <c r="AB530" s="13"/>
      <c r="AC530" s="13"/>
      <c r="AD530" s="13"/>
      <c r="AE530" s="13"/>
      <c r="AT530" s="273" t="s">
        <v>1584</v>
      </c>
      <c r="AU530" s="273" t="s">
        <v>83</v>
      </c>
      <c r="AV530" s="13" t="s">
        <v>83</v>
      </c>
      <c r="AW530" s="13" t="s">
        <v>30</v>
      </c>
      <c r="AX530" s="13" t="s">
        <v>73</v>
      </c>
      <c r="AY530" s="273" t="s">
        <v>241</v>
      </c>
    </row>
    <row r="531" s="14" customFormat="1">
      <c r="A531" s="14"/>
      <c r="B531" s="274"/>
      <c r="C531" s="275"/>
      <c r="D531" s="242" t="s">
        <v>1584</v>
      </c>
      <c r="E531" s="276" t="s">
        <v>1</v>
      </c>
      <c r="F531" s="277" t="s">
        <v>2617</v>
      </c>
      <c r="G531" s="275"/>
      <c r="H531" s="276" t="s">
        <v>1</v>
      </c>
      <c r="I531" s="278"/>
      <c r="J531" s="275"/>
      <c r="K531" s="275"/>
      <c r="L531" s="279"/>
      <c r="M531" s="280"/>
      <c r="N531" s="281"/>
      <c r="O531" s="281"/>
      <c r="P531" s="281"/>
      <c r="Q531" s="281"/>
      <c r="R531" s="281"/>
      <c r="S531" s="281"/>
      <c r="T531" s="282"/>
      <c r="U531" s="14"/>
      <c r="V531" s="14"/>
      <c r="W531" s="14"/>
      <c r="X531" s="14"/>
      <c r="Y531" s="14"/>
      <c r="Z531" s="14"/>
      <c r="AA531" s="14"/>
      <c r="AB531" s="14"/>
      <c r="AC531" s="14"/>
      <c r="AD531" s="14"/>
      <c r="AE531" s="14"/>
      <c r="AT531" s="283" t="s">
        <v>1584</v>
      </c>
      <c r="AU531" s="283" t="s">
        <v>83</v>
      </c>
      <c r="AV531" s="14" t="s">
        <v>81</v>
      </c>
      <c r="AW531" s="14" t="s">
        <v>30</v>
      </c>
      <c r="AX531" s="14" t="s">
        <v>73</v>
      </c>
      <c r="AY531" s="283" t="s">
        <v>241</v>
      </c>
    </row>
    <row r="532" s="13" customFormat="1">
      <c r="A532" s="13"/>
      <c r="B532" s="263"/>
      <c r="C532" s="264"/>
      <c r="D532" s="242" t="s">
        <v>1584</v>
      </c>
      <c r="E532" s="265" t="s">
        <v>1</v>
      </c>
      <c r="F532" s="266" t="s">
        <v>2616</v>
      </c>
      <c r="G532" s="264"/>
      <c r="H532" s="267">
        <v>37.822000000000003</v>
      </c>
      <c r="I532" s="268"/>
      <c r="J532" s="264"/>
      <c r="K532" s="264"/>
      <c r="L532" s="269"/>
      <c r="M532" s="270"/>
      <c r="N532" s="271"/>
      <c r="O532" s="271"/>
      <c r="P532" s="271"/>
      <c r="Q532" s="271"/>
      <c r="R532" s="271"/>
      <c r="S532" s="271"/>
      <c r="T532" s="272"/>
      <c r="U532" s="13"/>
      <c r="V532" s="13"/>
      <c r="W532" s="13"/>
      <c r="X532" s="13"/>
      <c r="Y532" s="13"/>
      <c r="Z532" s="13"/>
      <c r="AA532" s="13"/>
      <c r="AB532" s="13"/>
      <c r="AC532" s="13"/>
      <c r="AD532" s="13"/>
      <c r="AE532" s="13"/>
      <c r="AT532" s="273" t="s">
        <v>1584</v>
      </c>
      <c r="AU532" s="273" t="s">
        <v>83</v>
      </c>
      <c r="AV532" s="13" t="s">
        <v>83</v>
      </c>
      <c r="AW532" s="13" t="s">
        <v>30</v>
      </c>
      <c r="AX532" s="13" t="s">
        <v>73</v>
      </c>
      <c r="AY532" s="273" t="s">
        <v>241</v>
      </c>
    </row>
    <row r="533" s="14" customFormat="1">
      <c r="A533" s="14"/>
      <c r="B533" s="274"/>
      <c r="C533" s="275"/>
      <c r="D533" s="242" t="s">
        <v>1584</v>
      </c>
      <c r="E533" s="276" t="s">
        <v>1</v>
      </c>
      <c r="F533" s="277" t="s">
        <v>2618</v>
      </c>
      <c r="G533" s="275"/>
      <c r="H533" s="276" t="s">
        <v>1</v>
      </c>
      <c r="I533" s="278"/>
      <c r="J533" s="275"/>
      <c r="K533" s="275"/>
      <c r="L533" s="279"/>
      <c r="M533" s="280"/>
      <c r="N533" s="281"/>
      <c r="O533" s="281"/>
      <c r="P533" s="281"/>
      <c r="Q533" s="281"/>
      <c r="R533" s="281"/>
      <c r="S533" s="281"/>
      <c r="T533" s="282"/>
      <c r="U533" s="14"/>
      <c r="V533" s="14"/>
      <c r="W533" s="14"/>
      <c r="X533" s="14"/>
      <c r="Y533" s="14"/>
      <c r="Z533" s="14"/>
      <c r="AA533" s="14"/>
      <c r="AB533" s="14"/>
      <c r="AC533" s="14"/>
      <c r="AD533" s="14"/>
      <c r="AE533" s="14"/>
      <c r="AT533" s="283" t="s">
        <v>1584</v>
      </c>
      <c r="AU533" s="283" t="s">
        <v>83</v>
      </c>
      <c r="AV533" s="14" t="s">
        <v>81</v>
      </c>
      <c r="AW533" s="14" t="s">
        <v>30</v>
      </c>
      <c r="AX533" s="14" t="s">
        <v>73</v>
      </c>
      <c r="AY533" s="283" t="s">
        <v>241</v>
      </c>
    </row>
    <row r="534" s="13" customFormat="1">
      <c r="A534" s="13"/>
      <c r="B534" s="263"/>
      <c r="C534" s="264"/>
      <c r="D534" s="242" t="s">
        <v>1584</v>
      </c>
      <c r="E534" s="265" t="s">
        <v>1</v>
      </c>
      <c r="F534" s="266" t="s">
        <v>2616</v>
      </c>
      <c r="G534" s="264"/>
      <c r="H534" s="267">
        <v>37.822000000000003</v>
      </c>
      <c r="I534" s="268"/>
      <c r="J534" s="264"/>
      <c r="K534" s="264"/>
      <c r="L534" s="269"/>
      <c r="M534" s="270"/>
      <c r="N534" s="271"/>
      <c r="O534" s="271"/>
      <c r="P534" s="271"/>
      <c r="Q534" s="271"/>
      <c r="R534" s="271"/>
      <c r="S534" s="271"/>
      <c r="T534" s="272"/>
      <c r="U534" s="13"/>
      <c r="V534" s="13"/>
      <c r="W534" s="13"/>
      <c r="X534" s="13"/>
      <c r="Y534" s="13"/>
      <c r="Z534" s="13"/>
      <c r="AA534" s="13"/>
      <c r="AB534" s="13"/>
      <c r="AC534" s="13"/>
      <c r="AD534" s="13"/>
      <c r="AE534" s="13"/>
      <c r="AT534" s="273" t="s">
        <v>1584</v>
      </c>
      <c r="AU534" s="273" t="s">
        <v>83</v>
      </c>
      <c r="AV534" s="13" t="s">
        <v>83</v>
      </c>
      <c r="AW534" s="13" t="s">
        <v>30</v>
      </c>
      <c r="AX534" s="13" t="s">
        <v>73</v>
      </c>
      <c r="AY534" s="273" t="s">
        <v>241</v>
      </c>
    </row>
    <row r="535" s="15" customFormat="1">
      <c r="A535" s="15"/>
      <c r="B535" s="287"/>
      <c r="C535" s="288"/>
      <c r="D535" s="242" t="s">
        <v>1584</v>
      </c>
      <c r="E535" s="289" t="s">
        <v>1</v>
      </c>
      <c r="F535" s="290" t="s">
        <v>2061</v>
      </c>
      <c r="G535" s="288"/>
      <c r="H535" s="291">
        <v>113.46599999999999</v>
      </c>
      <c r="I535" s="292"/>
      <c r="J535" s="288"/>
      <c r="K535" s="288"/>
      <c r="L535" s="293"/>
      <c r="M535" s="294"/>
      <c r="N535" s="295"/>
      <c r="O535" s="295"/>
      <c r="P535" s="295"/>
      <c r="Q535" s="295"/>
      <c r="R535" s="295"/>
      <c r="S535" s="295"/>
      <c r="T535" s="296"/>
      <c r="U535" s="15"/>
      <c r="V535" s="15"/>
      <c r="W535" s="15"/>
      <c r="X535" s="15"/>
      <c r="Y535" s="15"/>
      <c r="Z535" s="15"/>
      <c r="AA535" s="15"/>
      <c r="AB535" s="15"/>
      <c r="AC535" s="15"/>
      <c r="AD535" s="15"/>
      <c r="AE535" s="15"/>
      <c r="AT535" s="297" t="s">
        <v>1584</v>
      </c>
      <c r="AU535" s="297" t="s">
        <v>83</v>
      </c>
      <c r="AV535" s="15" t="s">
        <v>247</v>
      </c>
      <c r="AW535" s="15" t="s">
        <v>30</v>
      </c>
      <c r="AX535" s="15" t="s">
        <v>81</v>
      </c>
      <c r="AY535" s="297" t="s">
        <v>241</v>
      </c>
    </row>
    <row r="536" s="2" customFormat="1" ht="21.75" customHeight="1">
      <c r="A536" s="39"/>
      <c r="B536" s="40"/>
      <c r="C536" s="247" t="s">
        <v>382</v>
      </c>
      <c r="D536" s="247" t="s">
        <v>260</v>
      </c>
      <c r="E536" s="248" t="s">
        <v>2567</v>
      </c>
      <c r="F536" s="249" t="s">
        <v>2568</v>
      </c>
      <c r="G536" s="250" t="s">
        <v>246</v>
      </c>
      <c r="H536" s="251">
        <v>14.967000000000001</v>
      </c>
      <c r="I536" s="252"/>
      <c r="J536" s="253">
        <f>ROUND(I536*H536,2)</f>
        <v>0</v>
      </c>
      <c r="K536" s="254"/>
      <c r="L536" s="255"/>
      <c r="M536" s="256" t="s">
        <v>1</v>
      </c>
      <c r="N536" s="257" t="s">
        <v>38</v>
      </c>
      <c r="O536" s="92"/>
      <c r="P536" s="238">
        <f>O536*H536</f>
        <v>0</v>
      </c>
      <c r="Q536" s="238">
        <v>0.95499999999999996</v>
      </c>
      <c r="R536" s="238">
        <f>Q536*H536</f>
        <v>14.293485</v>
      </c>
      <c r="S536" s="238">
        <v>0</v>
      </c>
      <c r="T536" s="239">
        <f>S536*H536</f>
        <v>0</v>
      </c>
      <c r="U536" s="39"/>
      <c r="V536" s="39"/>
      <c r="W536" s="39"/>
      <c r="X536" s="39"/>
      <c r="Y536" s="39"/>
      <c r="Z536" s="39"/>
      <c r="AA536" s="39"/>
      <c r="AB536" s="39"/>
      <c r="AC536" s="39"/>
      <c r="AD536" s="39"/>
      <c r="AE536" s="39"/>
      <c r="AR536" s="240" t="s">
        <v>258</v>
      </c>
      <c r="AT536" s="240" t="s">
        <v>260</v>
      </c>
      <c r="AU536" s="240" t="s">
        <v>83</v>
      </c>
      <c r="AY536" s="18" t="s">
        <v>241</v>
      </c>
      <c r="BE536" s="241">
        <f>IF(N536="základní",J536,0)</f>
        <v>0</v>
      </c>
      <c r="BF536" s="241">
        <f>IF(N536="snížená",J536,0)</f>
        <v>0</v>
      </c>
      <c r="BG536" s="241">
        <f>IF(N536="zákl. přenesená",J536,0)</f>
        <v>0</v>
      </c>
      <c r="BH536" s="241">
        <f>IF(N536="sníž. přenesená",J536,0)</f>
        <v>0</v>
      </c>
      <c r="BI536" s="241">
        <f>IF(N536="nulová",J536,0)</f>
        <v>0</v>
      </c>
      <c r="BJ536" s="18" t="s">
        <v>81</v>
      </c>
      <c r="BK536" s="241">
        <f>ROUND(I536*H536,2)</f>
        <v>0</v>
      </c>
      <c r="BL536" s="18" t="s">
        <v>247</v>
      </c>
      <c r="BM536" s="240" t="s">
        <v>2717</v>
      </c>
    </row>
    <row r="537" s="2" customFormat="1">
      <c r="A537" s="39"/>
      <c r="B537" s="40"/>
      <c r="C537" s="41"/>
      <c r="D537" s="242" t="s">
        <v>248</v>
      </c>
      <c r="E537" s="41"/>
      <c r="F537" s="243" t="s">
        <v>2568</v>
      </c>
      <c r="G537" s="41"/>
      <c r="H537" s="41"/>
      <c r="I537" s="244"/>
      <c r="J537" s="41"/>
      <c r="K537" s="41"/>
      <c r="L537" s="45"/>
      <c r="M537" s="245"/>
      <c r="N537" s="246"/>
      <c r="O537" s="92"/>
      <c r="P537" s="92"/>
      <c r="Q537" s="92"/>
      <c r="R537" s="92"/>
      <c r="S537" s="92"/>
      <c r="T537" s="93"/>
      <c r="U537" s="39"/>
      <c r="V537" s="39"/>
      <c r="W537" s="39"/>
      <c r="X537" s="39"/>
      <c r="Y537" s="39"/>
      <c r="Z537" s="39"/>
      <c r="AA537" s="39"/>
      <c r="AB537" s="39"/>
      <c r="AC537" s="39"/>
      <c r="AD537" s="39"/>
      <c r="AE537" s="39"/>
      <c r="AT537" s="18" t="s">
        <v>248</v>
      </c>
      <c r="AU537" s="18" t="s">
        <v>83</v>
      </c>
    </row>
    <row r="538" s="14" customFormat="1">
      <c r="A538" s="14"/>
      <c r="B538" s="274"/>
      <c r="C538" s="275"/>
      <c r="D538" s="242" t="s">
        <v>1584</v>
      </c>
      <c r="E538" s="276" t="s">
        <v>1</v>
      </c>
      <c r="F538" s="277" t="s">
        <v>2718</v>
      </c>
      <c r="G538" s="275"/>
      <c r="H538" s="276" t="s">
        <v>1</v>
      </c>
      <c r="I538" s="278"/>
      <c r="J538" s="275"/>
      <c r="K538" s="275"/>
      <c r="L538" s="279"/>
      <c r="M538" s="280"/>
      <c r="N538" s="281"/>
      <c r="O538" s="281"/>
      <c r="P538" s="281"/>
      <c r="Q538" s="281"/>
      <c r="R538" s="281"/>
      <c r="S538" s="281"/>
      <c r="T538" s="282"/>
      <c r="U538" s="14"/>
      <c r="V538" s="14"/>
      <c r="W538" s="14"/>
      <c r="X538" s="14"/>
      <c r="Y538" s="14"/>
      <c r="Z538" s="14"/>
      <c r="AA538" s="14"/>
      <c r="AB538" s="14"/>
      <c r="AC538" s="14"/>
      <c r="AD538" s="14"/>
      <c r="AE538" s="14"/>
      <c r="AT538" s="283" t="s">
        <v>1584</v>
      </c>
      <c r="AU538" s="283" t="s">
        <v>83</v>
      </c>
      <c r="AV538" s="14" t="s">
        <v>81</v>
      </c>
      <c r="AW538" s="14" t="s">
        <v>30</v>
      </c>
      <c r="AX538" s="14" t="s">
        <v>73</v>
      </c>
      <c r="AY538" s="283" t="s">
        <v>241</v>
      </c>
    </row>
    <row r="539" s="13" customFormat="1">
      <c r="A539" s="13"/>
      <c r="B539" s="263"/>
      <c r="C539" s="264"/>
      <c r="D539" s="242" t="s">
        <v>1584</v>
      </c>
      <c r="E539" s="265" t="s">
        <v>1</v>
      </c>
      <c r="F539" s="266" t="s">
        <v>2719</v>
      </c>
      <c r="G539" s="264"/>
      <c r="H539" s="267">
        <v>14.967000000000001</v>
      </c>
      <c r="I539" s="268"/>
      <c r="J539" s="264"/>
      <c r="K539" s="264"/>
      <c r="L539" s="269"/>
      <c r="M539" s="270"/>
      <c r="N539" s="271"/>
      <c r="O539" s="271"/>
      <c r="P539" s="271"/>
      <c r="Q539" s="271"/>
      <c r="R539" s="271"/>
      <c r="S539" s="271"/>
      <c r="T539" s="272"/>
      <c r="U539" s="13"/>
      <c r="V539" s="13"/>
      <c r="W539" s="13"/>
      <c r="X539" s="13"/>
      <c r="Y539" s="13"/>
      <c r="Z539" s="13"/>
      <c r="AA539" s="13"/>
      <c r="AB539" s="13"/>
      <c r="AC539" s="13"/>
      <c r="AD539" s="13"/>
      <c r="AE539" s="13"/>
      <c r="AT539" s="273" t="s">
        <v>1584</v>
      </c>
      <c r="AU539" s="273" t="s">
        <v>83</v>
      </c>
      <c r="AV539" s="13" t="s">
        <v>83</v>
      </c>
      <c r="AW539" s="13" t="s">
        <v>30</v>
      </c>
      <c r="AX539" s="13" t="s">
        <v>81</v>
      </c>
      <c r="AY539" s="273" t="s">
        <v>241</v>
      </c>
    </row>
    <row r="540" s="2" customFormat="1" ht="24.15" customHeight="1">
      <c r="A540" s="39"/>
      <c r="B540" s="40"/>
      <c r="C540" s="247" t="s">
        <v>523</v>
      </c>
      <c r="D540" s="247" t="s">
        <v>260</v>
      </c>
      <c r="E540" s="248" t="s">
        <v>2720</v>
      </c>
      <c r="F540" s="249" t="s">
        <v>2721</v>
      </c>
      <c r="G540" s="250" t="s">
        <v>263</v>
      </c>
      <c r="H540" s="251">
        <v>2</v>
      </c>
      <c r="I540" s="252"/>
      <c r="J540" s="253">
        <f>ROUND(I540*H540,2)</f>
        <v>0</v>
      </c>
      <c r="K540" s="254"/>
      <c r="L540" s="255"/>
      <c r="M540" s="256" t="s">
        <v>1</v>
      </c>
      <c r="N540" s="257" t="s">
        <v>38</v>
      </c>
      <c r="O540" s="92"/>
      <c r="P540" s="238">
        <f>O540*H540</f>
        <v>0</v>
      </c>
      <c r="Q540" s="238">
        <v>14.994999999999999</v>
      </c>
      <c r="R540" s="238">
        <f>Q540*H540</f>
        <v>29.989999999999998</v>
      </c>
      <c r="S540" s="238">
        <v>0</v>
      </c>
      <c r="T540" s="239">
        <f>S540*H540</f>
        <v>0</v>
      </c>
      <c r="U540" s="39"/>
      <c r="V540" s="39"/>
      <c r="W540" s="39"/>
      <c r="X540" s="39"/>
      <c r="Y540" s="39"/>
      <c r="Z540" s="39"/>
      <c r="AA540" s="39"/>
      <c r="AB540" s="39"/>
      <c r="AC540" s="39"/>
      <c r="AD540" s="39"/>
      <c r="AE540" s="39"/>
      <c r="AR540" s="240" t="s">
        <v>258</v>
      </c>
      <c r="AT540" s="240" t="s">
        <v>260</v>
      </c>
      <c r="AU540" s="240" t="s">
        <v>83</v>
      </c>
      <c r="AY540" s="18" t="s">
        <v>241</v>
      </c>
      <c r="BE540" s="241">
        <f>IF(N540="základní",J540,0)</f>
        <v>0</v>
      </c>
      <c r="BF540" s="241">
        <f>IF(N540="snížená",J540,0)</f>
        <v>0</v>
      </c>
      <c r="BG540" s="241">
        <f>IF(N540="zákl. přenesená",J540,0)</f>
        <v>0</v>
      </c>
      <c r="BH540" s="241">
        <f>IF(N540="sníž. přenesená",J540,0)</f>
        <v>0</v>
      </c>
      <c r="BI540" s="241">
        <f>IF(N540="nulová",J540,0)</f>
        <v>0</v>
      </c>
      <c r="BJ540" s="18" t="s">
        <v>81</v>
      </c>
      <c r="BK540" s="241">
        <f>ROUND(I540*H540,2)</f>
        <v>0</v>
      </c>
      <c r="BL540" s="18" t="s">
        <v>247</v>
      </c>
      <c r="BM540" s="240" t="s">
        <v>2722</v>
      </c>
    </row>
    <row r="541" s="2" customFormat="1">
      <c r="A541" s="39"/>
      <c r="B541" s="40"/>
      <c r="C541" s="41"/>
      <c r="D541" s="242" t="s">
        <v>248</v>
      </c>
      <c r="E541" s="41"/>
      <c r="F541" s="243" t="s">
        <v>2723</v>
      </c>
      <c r="G541" s="41"/>
      <c r="H541" s="41"/>
      <c r="I541" s="244"/>
      <c r="J541" s="41"/>
      <c r="K541" s="41"/>
      <c r="L541" s="45"/>
      <c r="M541" s="245"/>
      <c r="N541" s="246"/>
      <c r="O541" s="92"/>
      <c r="P541" s="92"/>
      <c r="Q541" s="92"/>
      <c r="R541" s="92"/>
      <c r="S541" s="92"/>
      <c r="T541" s="93"/>
      <c r="U541" s="39"/>
      <c r="V541" s="39"/>
      <c r="W541" s="39"/>
      <c r="X541" s="39"/>
      <c r="Y541" s="39"/>
      <c r="Z541" s="39"/>
      <c r="AA541" s="39"/>
      <c r="AB541" s="39"/>
      <c r="AC541" s="39"/>
      <c r="AD541" s="39"/>
      <c r="AE541" s="39"/>
      <c r="AT541" s="18" t="s">
        <v>248</v>
      </c>
      <c r="AU541" s="18" t="s">
        <v>83</v>
      </c>
    </row>
    <row r="542" s="14" customFormat="1">
      <c r="A542" s="14"/>
      <c r="B542" s="274"/>
      <c r="C542" s="275"/>
      <c r="D542" s="242" t="s">
        <v>1584</v>
      </c>
      <c r="E542" s="276" t="s">
        <v>1</v>
      </c>
      <c r="F542" s="277" t="s">
        <v>2724</v>
      </c>
      <c r="G542" s="275"/>
      <c r="H542" s="276" t="s">
        <v>1</v>
      </c>
      <c r="I542" s="278"/>
      <c r="J542" s="275"/>
      <c r="K542" s="275"/>
      <c r="L542" s="279"/>
      <c r="M542" s="280"/>
      <c r="N542" s="281"/>
      <c r="O542" s="281"/>
      <c r="P542" s="281"/>
      <c r="Q542" s="281"/>
      <c r="R542" s="281"/>
      <c r="S542" s="281"/>
      <c r="T542" s="282"/>
      <c r="U542" s="14"/>
      <c r="V542" s="14"/>
      <c r="W542" s="14"/>
      <c r="X542" s="14"/>
      <c r="Y542" s="14"/>
      <c r="Z542" s="14"/>
      <c r="AA542" s="14"/>
      <c r="AB542" s="14"/>
      <c r="AC542" s="14"/>
      <c r="AD542" s="14"/>
      <c r="AE542" s="14"/>
      <c r="AT542" s="283" t="s">
        <v>1584</v>
      </c>
      <c r="AU542" s="283" t="s">
        <v>83</v>
      </c>
      <c r="AV542" s="14" t="s">
        <v>81</v>
      </c>
      <c r="AW542" s="14" t="s">
        <v>30</v>
      </c>
      <c r="AX542" s="14" t="s">
        <v>73</v>
      </c>
      <c r="AY542" s="283" t="s">
        <v>241</v>
      </c>
    </row>
    <row r="543" s="14" customFormat="1">
      <c r="A543" s="14"/>
      <c r="B543" s="274"/>
      <c r="C543" s="275"/>
      <c r="D543" s="242" t="s">
        <v>1584</v>
      </c>
      <c r="E543" s="276" t="s">
        <v>1</v>
      </c>
      <c r="F543" s="277" t="s">
        <v>2725</v>
      </c>
      <c r="G543" s="275"/>
      <c r="H543" s="276" t="s">
        <v>1</v>
      </c>
      <c r="I543" s="278"/>
      <c r="J543" s="275"/>
      <c r="K543" s="275"/>
      <c r="L543" s="279"/>
      <c r="M543" s="280"/>
      <c r="N543" s="281"/>
      <c r="O543" s="281"/>
      <c r="P543" s="281"/>
      <c r="Q543" s="281"/>
      <c r="R543" s="281"/>
      <c r="S543" s="281"/>
      <c r="T543" s="282"/>
      <c r="U543" s="14"/>
      <c r="V543" s="14"/>
      <c r="W543" s="14"/>
      <c r="X543" s="14"/>
      <c r="Y543" s="14"/>
      <c r="Z543" s="14"/>
      <c r="AA543" s="14"/>
      <c r="AB543" s="14"/>
      <c r="AC543" s="14"/>
      <c r="AD543" s="14"/>
      <c r="AE543" s="14"/>
      <c r="AT543" s="283" t="s">
        <v>1584</v>
      </c>
      <c r="AU543" s="283" t="s">
        <v>83</v>
      </c>
      <c r="AV543" s="14" t="s">
        <v>81</v>
      </c>
      <c r="AW543" s="14" t="s">
        <v>30</v>
      </c>
      <c r="AX543" s="14" t="s">
        <v>73</v>
      </c>
      <c r="AY543" s="283" t="s">
        <v>241</v>
      </c>
    </row>
    <row r="544" s="13" customFormat="1">
      <c r="A544" s="13"/>
      <c r="B544" s="263"/>
      <c r="C544" s="264"/>
      <c r="D544" s="242" t="s">
        <v>1584</v>
      </c>
      <c r="E544" s="265" t="s">
        <v>1</v>
      </c>
      <c r="F544" s="266" t="s">
        <v>83</v>
      </c>
      <c r="G544" s="264"/>
      <c r="H544" s="267">
        <v>2</v>
      </c>
      <c r="I544" s="268"/>
      <c r="J544" s="264"/>
      <c r="K544" s="264"/>
      <c r="L544" s="269"/>
      <c r="M544" s="270"/>
      <c r="N544" s="271"/>
      <c r="O544" s="271"/>
      <c r="P544" s="271"/>
      <c r="Q544" s="271"/>
      <c r="R544" s="271"/>
      <c r="S544" s="271"/>
      <c r="T544" s="272"/>
      <c r="U544" s="13"/>
      <c r="V544" s="13"/>
      <c r="W544" s="13"/>
      <c r="X544" s="13"/>
      <c r="Y544" s="13"/>
      <c r="Z544" s="13"/>
      <c r="AA544" s="13"/>
      <c r="AB544" s="13"/>
      <c r="AC544" s="13"/>
      <c r="AD544" s="13"/>
      <c r="AE544" s="13"/>
      <c r="AT544" s="273" t="s">
        <v>1584</v>
      </c>
      <c r="AU544" s="273" t="s">
        <v>83</v>
      </c>
      <c r="AV544" s="13" t="s">
        <v>83</v>
      </c>
      <c r="AW544" s="13" t="s">
        <v>30</v>
      </c>
      <c r="AX544" s="13" t="s">
        <v>81</v>
      </c>
      <c r="AY544" s="273" t="s">
        <v>241</v>
      </c>
    </row>
    <row r="545" s="2" customFormat="1" ht="24.15" customHeight="1">
      <c r="A545" s="39"/>
      <c r="B545" s="40"/>
      <c r="C545" s="247" t="s">
        <v>385</v>
      </c>
      <c r="D545" s="247" t="s">
        <v>260</v>
      </c>
      <c r="E545" s="248" t="s">
        <v>2726</v>
      </c>
      <c r="F545" s="249" t="s">
        <v>2727</v>
      </c>
      <c r="G545" s="250" t="s">
        <v>263</v>
      </c>
      <c r="H545" s="251">
        <v>1</v>
      </c>
      <c r="I545" s="252"/>
      <c r="J545" s="253">
        <f>ROUND(I545*H545,2)</f>
        <v>0</v>
      </c>
      <c r="K545" s="254"/>
      <c r="L545" s="255"/>
      <c r="M545" s="256" t="s">
        <v>1</v>
      </c>
      <c r="N545" s="257" t="s">
        <v>38</v>
      </c>
      <c r="O545" s="92"/>
      <c r="P545" s="238">
        <f>O545*H545</f>
        <v>0</v>
      </c>
      <c r="Q545" s="238">
        <v>14.994999999999999</v>
      </c>
      <c r="R545" s="238">
        <f>Q545*H545</f>
        <v>14.994999999999999</v>
      </c>
      <c r="S545" s="238">
        <v>0</v>
      </c>
      <c r="T545" s="239">
        <f>S545*H545</f>
        <v>0</v>
      </c>
      <c r="U545" s="39"/>
      <c r="V545" s="39"/>
      <c r="W545" s="39"/>
      <c r="X545" s="39"/>
      <c r="Y545" s="39"/>
      <c r="Z545" s="39"/>
      <c r="AA545" s="39"/>
      <c r="AB545" s="39"/>
      <c r="AC545" s="39"/>
      <c r="AD545" s="39"/>
      <c r="AE545" s="39"/>
      <c r="AR545" s="240" t="s">
        <v>258</v>
      </c>
      <c r="AT545" s="240" t="s">
        <v>260</v>
      </c>
      <c r="AU545" s="240" t="s">
        <v>83</v>
      </c>
      <c r="AY545" s="18" t="s">
        <v>241</v>
      </c>
      <c r="BE545" s="241">
        <f>IF(N545="základní",J545,0)</f>
        <v>0</v>
      </c>
      <c r="BF545" s="241">
        <f>IF(N545="snížená",J545,0)</f>
        <v>0</v>
      </c>
      <c r="BG545" s="241">
        <f>IF(N545="zákl. přenesená",J545,0)</f>
        <v>0</v>
      </c>
      <c r="BH545" s="241">
        <f>IF(N545="sníž. přenesená",J545,0)</f>
        <v>0</v>
      </c>
      <c r="BI545" s="241">
        <f>IF(N545="nulová",J545,0)</f>
        <v>0</v>
      </c>
      <c r="BJ545" s="18" t="s">
        <v>81</v>
      </c>
      <c r="BK545" s="241">
        <f>ROUND(I545*H545,2)</f>
        <v>0</v>
      </c>
      <c r="BL545" s="18" t="s">
        <v>247</v>
      </c>
      <c r="BM545" s="240" t="s">
        <v>2728</v>
      </c>
    </row>
    <row r="546" s="2" customFormat="1">
      <c r="A546" s="39"/>
      <c r="B546" s="40"/>
      <c r="C546" s="41"/>
      <c r="D546" s="242" t="s">
        <v>248</v>
      </c>
      <c r="E546" s="41"/>
      <c r="F546" s="243" t="s">
        <v>2729</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248</v>
      </c>
      <c r="AU546" s="18" t="s">
        <v>83</v>
      </c>
    </row>
    <row r="547" s="14" customFormat="1">
      <c r="A547" s="14"/>
      <c r="B547" s="274"/>
      <c r="C547" s="275"/>
      <c r="D547" s="242" t="s">
        <v>1584</v>
      </c>
      <c r="E547" s="276" t="s">
        <v>1</v>
      </c>
      <c r="F547" s="277" t="s">
        <v>2730</v>
      </c>
      <c r="G547" s="275"/>
      <c r="H547" s="276" t="s">
        <v>1</v>
      </c>
      <c r="I547" s="278"/>
      <c r="J547" s="275"/>
      <c r="K547" s="275"/>
      <c r="L547" s="279"/>
      <c r="M547" s="280"/>
      <c r="N547" s="281"/>
      <c r="O547" s="281"/>
      <c r="P547" s="281"/>
      <c r="Q547" s="281"/>
      <c r="R547" s="281"/>
      <c r="S547" s="281"/>
      <c r="T547" s="282"/>
      <c r="U547" s="14"/>
      <c r="V547" s="14"/>
      <c r="W547" s="14"/>
      <c r="X547" s="14"/>
      <c r="Y547" s="14"/>
      <c r="Z547" s="14"/>
      <c r="AA547" s="14"/>
      <c r="AB547" s="14"/>
      <c r="AC547" s="14"/>
      <c r="AD547" s="14"/>
      <c r="AE547" s="14"/>
      <c r="AT547" s="283" t="s">
        <v>1584</v>
      </c>
      <c r="AU547" s="283" t="s">
        <v>83</v>
      </c>
      <c r="AV547" s="14" t="s">
        <v>81</v>
      </c>
      <c r="AW547" s="14" t="s">
        <v>30</v>
      </c>
      <c r="AX547" s="14" t="s">
        <v>73</v>
      </c>
      <c r="AY547" s="283" t="s">
        <v>241</v>
      </c>
    </row>
    <row r="548" s="14" customFormat="1">
      <c r="A548" s="14"/>
      <c r="B548" s="274"/>
      <c r="C548" s="275"/>
      <c r="D548" s="242" t="s">
        <v>1584</v>
      </c>
      <c r="E548" s="276" t="s">
        <v>1</v>
      </c>
      <c r="F548" s="277" t="s">
        <v>2731</v>
      </c>
      <c r="G548" s="275"/>
      <c r="H548" s="276" t="s">
        <v>1</v>
      </c>
      <c r="I548" s="278"/>
      <c r="J548" s="275"/>
      <c r="K548" s="275"/>
      <c r="L548" s="279"/>
      <c r="M548" s="280"/>
      <c r="N548" s="281"/>
      <c r="O548" s="281"/>
      <c r="P548" s="281"/>
      <c r="Q548" s="281"/>
      <c r="R548" s="281"/>
      <c r="S548" s="281"/>
      <c r="T548" s="282"/>
      <c r="U548" s="14"/>
      <c r="V548" s="14"/>
      <c r="W548" s="14"/>
      <c r="X548" s="14"/>
      <c r="Y548" s="14"/>
      <c r="Z548" s="14"/>
      <c r="AA548" s="14"/>
      <c r="AB548" s="14"/>
      <c r="AC548" s="14"/>
      <c r="AD548" s="14"/>
      <c r="AE548" s="14"/>
      <c r="AT548" s="283" t="s">
        <v>1584</v>
      </c>
      <c r="AU548" s="283" t="s">
        <v>83</v>
      </c>
      <c r="AV548" s="14" t="s">
        <v>81</v>
      </c>
      <c r="AW548" s="14" t="s">
        <v>30</v>
      </c>
      <c r="AX548" s="14" t="s">
        <v>73</v>
      </c>
      <c r="AY548" s="283" t="s">
        <v>241</v>
      </c>
    </row>
    <row r="549" s="13" customFormat="1">
      <c r="A549" s="13"/>
      <c r="B549" s="263"/>
      <c r="C549" s="264"/>
      <c r="D549" s="242" t="s">
        <v>1584</v>
      </c>
      <c r="E549" s="265" t="s">
        <v>1</v>
      </c>
      <c r="F549" s="266" t="s">
        <v>81</v>
      </c>
      <c r="G549" s="264"/>
      <c r="H549" s="267">
        <v>1</v>
      </c>
      <c r="I549" s="268"/>
      <c r="J549" s="264"/>
      <c r="K549" s="264"/>
      <c r="L549" s="269"/>
      <c r="M549" s="270"/>
      <c r="N549" s="271"/>
      <c r="O549" s="271"/>
      <c r="P549" s="271"/>
      <c r="Q549" s="271"/>
      <c r="R549" s="271"/>
      <c r="S549" s="271"/>
      <c r="T549" s="272"/>
      <c r="U549" s="13"/>
      <c r="V549" s="13"/>
      <c r="W549" s="13"/>
      <c r="X549" s="13"/>
      <c r="Y549" s="13"/>
      <c r="Z549" s="13"/>
      <c r="AA549" s="13"/>
      <c r="AB549" s="13"/>
      <c r="AC549" s="13"/>
      <c r="AD549" s="13"/>
      <c r="AE549" s="13"/>
      <c r="AT549" s="273" t="s">
        <v>1584</v>
      </c>
      <c r="AU549" s="273" t="s">
        <v>83</v>
      </c>
      <c r="AV549" s="13" t="s">
        <v>83</v>
      </c>
      <c r="AW549" s="13" t="s">
        <v>30</v>
      </c>
      <c r="AX549" s="13" t="s">
        <v>81</v>
      </c>
      <c r="AY549" s="273" t="s">
        <v>241</v>
      </c>
    </row>
    <row r="550" s="2" customFormat="1" ht="24.15" customHeight="1">
      <c r="A550" s="39"/>
      <c r="B550" s="40"/>
      <c r="C550" s="228" t="s">
        <v>535</v>
      </c>
      <c r="D550" s="228" t="s">
        <v>243</v>
      </c>
      <c r="E550" s="229" t="s">
        <v>2732</v>
      </c>
      <c r="F550" s="230" t="s">
        <v>2733</v>
      </c>
      <c r="G550" s="231" t="s">
        <v>267</v>
      </c>
      <c r="H550" s="232">
        <v>18.260000000000002</v>
      </c>
      <c r="I550" s="233"/>
      <c r="J550" s="234">
        <f>ROUND(I550*H550,2)</f>
        <v>0</v>
      </c>
      <c r="K550" s="235"/>
      <c r="L550" s="45"/>
      <c r="M550" s="236" t="s">
        <v>1</v>
      </c>
      <c r="N550" s="237" t="s">
        <v>38</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247</v>
      </c>
      <c r="AT550" s="240" t="s">
        <v>243</v>
      </c>
      <c r="AU550" s="240" t="s">
        <v>83</v>
      </c>
      <c r="AY550" s="18" t="s">
        <v>241</v>
      </c>
      <c r="BE550" s="241">
        <f>IF(N550="základní",J550,0)</f>
        <v>0</v>
      </c>
      <c r="BF550" s="241">
        <f>IF(N550="snížená",J550,0)</f>
        <v>0</v>
      </c>
      <c r="BG550" s="241">
        <f>IF(N550="zákl. přenesená",J550,0)</f>
        <v>0</v>
      </c>
      <c r="BH550" s="241">
        <f>IF(N550="sníž. přenesená",J550,0)</f>
        <v>0</v>
      </c>
      <c r="BI550" s="241">
        <f>IF(N550="nulová",J550,0)</f>
        <v>0</v>
      </c>
      <c r="BJ550" s="18" t="s">
        <v>81</v>
      </c>
      <c r="BK550" s="241">
        <f>ROUND(I550*H550,2)</f>
        <v>0</v>
      </c>
      <c r="BL550" s="18" t="s">
        <v>247</v>
      </c>
      <c r="BM550" s="240" t="s">
        <v>2734</v>
      </c>
    </row>
    <row r="551" s="2" customFormat="1">
      <c r="A551" s="39"/>
      <c r="B551" s="40"/>
      <c r="C551" s="41"/>
      <c r="D551" s="242" t="s">
        <v>248</v>
      </c>
      <c r="E551" s="41"/>
      <c r="F551" s="243" t="s">
        <v>2735</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248</v>
      </c>
      <c r="AU551" s="18" t="s">
        <v>83</v>
      </c>
    </row>
    <row r="552" s="14" customFormat="1">
      <c r="A552" s="14"/>
      <c r="B552" s="274"/>
      <c r="C552" s="275"/>
      <c r="D552" s="242" t="s">
        <v>1584</v>
      </c>
      <c r="E552" s="276" t="s">
        <v>1</v>
      </c>
      <c r="F552" s="277" t="s">
        <v>2736</v>
      </c>
      <c r="G552" s="275"/>
      <c r="H552" s="276" t="s">
        <v>1</v>
      </c>
      <c r="I552" s="278"/>
      <c r="J552" s="275"/>
      <c r="K552" s="275"/>
      <c r="L552" s="279"/>
      <c r="M552" s="280"/>
      <c r="N552" s="281"/>
      <c r="O552" s="281"/>
      <c r="P552" s="281"/>
      <c r="Q552" s="281"/>
      <c r="R552" s="281"/>
      <c r="S552" s="281"/>
      <c r="T552" s="282"/>
      <c r="U552" s="14"/>
      <c r="V552" s="14"/>
      <c r="W552" s="14"/>
      <c r="X552" s="14"/>
      <c r="Y552" s="14"/>
      <c r="Z552" s="14"/>
      <c r="AA552" s="14"/>
      <c r="AB552" s="14"/>
      <c r="AC552" s="14"/>
      <c r="AD552" s="14"/>
      <c r="AE552" s="14"/>
      <c r="AT552" s="283" t="s">
        <v>1584</v>
      </c>
      <c r="AU552" s="283" t="s">
        <v>83</v>
      </c>
      <c r="AV552" s="14" t="s">
        <v>81</v>
      </c>
      <c r="AW552" s="14" t="s">
        <v>30</v>
      </c>
      <c r="AX552" s="14" t="s">
        <v>73</v>
      </c>
      <c r="AY552" s="283" t="s">
        <v>241</v>
      </c>
    </row>
    <row r="553" s="13" customFormat="1">
      <c r="A553" s="13"/>
      <c r="B553" s="263"/>
      <c r="C553" s="264"/>
      <c r="D553" s="242" t="s">
        <v>1584</v>
      </c>
      <c r="E553" s="265" t="s">
        <v>1</v>
      </c>
      <c r="F553" s="266" t="s">
        <v>2737</v>
      </c>
      <c r="G553" s="264"/>
      <c r="H553" s="267">
        <v>18.260000000000002</v>
      </c>
      <c r="I553" s="268"/>
      <c r="J553" s="264"/>
      <c r="K553" s="264"/>
      <c r="L553" s="269"/>
      <c r="M553" s="270"/>
      <c r="N553" s="271"/>
      <c r="O553" s="271"/>
      <c r="P553" s="271"/>
      <c r="Q553" s="271"/>
      <c r="R553" s="271"/>
      <c r="S553" s="271"/>
      <c r="T553" s="272"/>
      <c r="U553" s="13"/>
      <c r="V553" s="13"/>
      <c r="W553" s="13"/>
      <c r="X553" s="13"/>
      <c r="Y553" s="13"/>
      <c r="Z553" s="13"/>
      <c r="AA553" s="13"/>
      <c r="AB553" s="13"/>
      <c r="AC553" s="13"/>
      <c r="AD553" s="13"/>
      <c r="AE553" s="13"/>
      <c r="AT553" s="273" t="s">
        <v>1584</v>
      </c>
      <c r="AU553" s="273" t="s">
        <v>83</v>
      </c>
      <c r="AV553" s="13" t="s">
        <v>83</v>
      </c>
      <c r="AW553" s="13" t="s">
        <v>30</v>
      </c>
      <c r="AX553" s="13" t="s">
        <v>81</v>
      </c>
      <c r="AY553" s="273" t="s">
        <v>241</v>
      </c>
    </row>
    <row r="554" s="2" customFormat="1" ht="24.15" customHeight="1">
      <c r="A554" s="39"/>
      <c r="B554" s="40"/>
      <c r="C554" s="247" t="s">
        <v>389</v>
      </c>
      <c r="D554" s="247" t="s">
        <v>260</v>
      </c>
      <c r="E554" s="248" t="s">
        <v>2738</v>
      </c>
      <c r="F554" s="249" t="s">
        <v>2739</v>
      </c>
      <c r="G554" s="250" t="s">
        <v>263</v>
      </c>
      <c r="H554" s="251">
        <v>1</v>
      </c>
      <c r="I554" s="252"/>
      <c r="J554" s="253">
        <f>ROUND(I554*H554,2)</f>
        <v>0</v>
      </c>
      <c r="K554" s="254"/>
      <c r="L554" s="255"/>
      <c r="M554" s="256" t="s">
        <v>1</v>
      </c>
      <c r="N554" s="257" t="s">
        <v>38</v>
      </c>
      <c r="O554" s="92"/>
      <c r="P554" s="238">
        <f>O554*H554</f>
        <v>0</v>
      </c>
      <c r="Q554" s="238">
        <v>48.436</v>
      </c>
      <c r="R554" s="238">
        <f>Q554*H554</f>
        <v>48.436</v>
      </c>
      <c r="S554" s="238">
        <v>0</v>
      </c>
      <c r="T554" s="239">
        <f>S554*H554</f>
        <v>0</v>
      </c>
      <c r="U554" s="39"/>
      <c r="V554" s="39"/>
      <c r="W554" s="39"/>
      <c r="X554" s="39"/>
      <c r="Y554" s="39"/>
      <c r="Z554" s="39"/>
      <c r="AA554" s="39"/>
      <c r="AB554" s="39"/>
      <c r="AC554" s="39"/>
      <c r="AD554" s="39"/>
      <c r="AE554" s="39"/>
      <c r="AR554" s="240" t="s">
        <v>258</v>
      </c>
      <c r="AT554" s="240" t="s">
        <v>260</v>
      </c>
      <c r="AU554" s="240" t="s">
        <v>83</v>
      </c>
      <c r="AY554" s="18" t="s">
        <v>241</v>
      </c>
      <c r="BE554" s="241">
        <f>IF(N554="základní",J554,0)</f>
        <v>0</v>
      </c>
      <c r="BF554" s="241">
        <f>IF(N554="snížená",J554,0)</f>
        <v>0</v>
      </c>
      <c r="BG554" s="241">
        <f>IF(N554="zákl. přenesená",J554,0)</f>
        <v>0</v>
      </c>
      <c r="BH554" s="241">
        <f>IF(N554="sníž. přenesená",J554,0)</f>
        <v>0</v>
      </c>
      <c r="BI554" s="241">
        <f>IF(N554="nulová",J554,0)</f>
        <v>0</v>
      </c>
      <c r="BJ554" s="18" t="s">
        <v>81</v>
      </c>
      <c r="BK554" s="241">
        <f>ROUND(I554*H554,2)</f>
        <v>0</v>
      </c>
      <c r="BL554" s="18" t="s">
        <v>247</v>
      </c>
      <c r="BM554" s="240" t="s">
        <v>2740</v>
      </c>
    </row>
    <row r="555" s="2" customFormat="1">
      <c r="A555" s="39"/>
      <c r="B555" s="40"/>
      <c r="C555" s="41"/>
      <c r="D555" s="242" t="s">
        <v>248</v>
      </c>
      <c r="E555" s="41"/>
      <c r="F555" s="243" t="s">
        <v>2739</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248</v>
      </c>
      <c r="AU555" s="18" t="s">
        <v>83</v>
      </c>
    </row>
    <row r="556" s="14" customFormat="1">
      <c r="A556" s="14"/>
      <c r="B556" s="274"/>
      <c r="C556" s="275"/>
      <c r="D556" s="242" t="s">
        <v>1584</v>
      </c>
      <c r="E556" s="276" t="s">
        <v>1</v>
      </c>
      <c r="F556" s="277" t="s">
        <v>2741</v>
      </c>
      <c r="G556" s="275"/>
      <c r="H556" s="276" t="s">
        <v>1</v>
      </c>
      <c r="I556" s="278"/>
      <c r="J556" s="275"/>
      <c r="K556" s="275"/>
      <c r="L556" s="279"/>
      <c r="M556" s="280"/>
      <c r="N556" s="281"/>
      <c r="O556" s="281"/>
      <c r="P556" s="281"/>
      <c r="Q556" s="281"/>
      <c r="R556" s="281"/>
      <c r="S556" s="281"/>
      <c r="T556" s="282"/>
      <c r="U556" s="14"/>
      <c r="V556" s="14"/>
      <c r="W556" s="14"/>
      <c r="X556" s="14"/>
      <c r="Y556" s="14"/>
      <c r="Z556" s="14"/>
      <c r="AA556" s="14"/>
      <c r="AB556" s="14"/>
      <c r="AC556" s="14"/>
      <c r="AD556" s="14"/>
      <c r="AE556" s="14"/>
      <c r="AT556" s="283" t="s">
        <v>1584</v>
      </c>
      <c r="AU556" s="283" t="s">
        <v>83</v>
      </c>
      <c r="AV556" s="14" t="s">
        <v>81</v>
      </c>
      <c r="AW556" s="14" t="s">
        <v>30</v>
      </c>
      <c r="AX556" s="14" t="s">
        <v>73</v>
      </c>
      <c r="AY556" s="283" t="s">
        <v>241</v>
      </c>
    </row>
    <row r="557" s="13" customFormat="1">
      <c r="A557" s="13"/>
      <c r="B557" s="263"/>
      <c r="C557" s="264"/>
      <c r="D557" s="242" t="s">
        <v>1584</v>
      </c>
      <c r="E557" s="265" t="s">
        <v>1</v>
      </c>
      <c r="F557" s="266" t="s">
        <v>81</v>
      </c>
      <c r="G557" s="264"/>
      <c r="H557" s="267">
        <v>1</v>
      </c>
      <c r="I557" s="268"/>
      <c r="J557" s="264"/>
      <c r="K557" s="264"/>
      <c r="L557" s="269"/>
      <c r="M557" s="270"/>
      <c r="N557" s="271"/>
      <c r="O557" s="271"/>
      <c r="P557" s="271"/>
      <c r="Q557" s="271"/>
      <c r="R557" s="271"/>
      <c r="S557" s="271"/>
      <c r="T557" s="272"/>
      <c r="U557" s="13"/>
      <c r="V557" s="13"/>
      <c r="W557" s="13"/>
      <c r="X557" s="13"/>
      <c r="Y557" s="13"/>
      <c r="Z557" s="13"/>
      <c r="AA557" s="13"/>
      <c r="AB557" s="13"/>
      <c r="AC557" s="13"/>
      <c r="AD557" s="13"/>
      <c r="AE557" s="13"/>
      <c r="AT557" s="273" t="s">
        <v>1584</v>
      </c>
      <c r="AU557" s="273" t="s">
        <v>83</v>
      </c>
      <c r="AV557" s="13" t="s">
        <v>83</v>
      </c>
      <c r="AW557" s="13" t="s">
        <v>30</v>
      </c>
      <c r="AX557" s="13" t="s">
        <v>81</v>
      </c>
      <c r="AY557" s="273" t="s">
        <v>241</v>
      </c>
    </row>
    <row r="558" s="2" customFormat="1" ht="24.15" customHeight="1">
      <c r="A558" s="39"/>
      <c r="B558" s="40"/>
      <c r="C558" s="228" t="s">
        <v>543</v>
      </c>
      <c r="D558" s="228" t="s">
        <v>243</v>
      </c>
      <c r="E558" s="229" t="s">
        <v>2742</v>
      </c>
      <c r="F558" s="230" t="s">
        <v>2743</v>
      </c>
      <c r="G558" s="231" t="s">
        <v>267</v>
      </c>
      <c r="H558" s="232">
        <v>87.506</v>
      </c>
      <c r="I558" s="233"/>
      <c r="J558" s="234">
        <f>ROUND(I558*H558,2)</f>
        <v>0</v>
      </c>
      <c r="K558" s="235"/>
      <c r="L558" s="45"/>
      <c r="M558" s="236" t="s">
        <v>1</v>
      </c>
      <c r="N558" s="237" t="s">
        <v>38</v>
      </c>
      <c r="O558" s="92"/>
      <c r="P558" s="238">
        <f>O558*H558</f>
        <v>0</v>
      </c>
      <c r="Q558" s="238">
        <v>0</v>
      </c>
      <c r="R558" s="238">
        <f>Q558*H558</f>
        <v>0</v>
      </c>
      <c r="S558" s="238">
        <v>0</v>
      </c>
      <c r="T558" s="239">
        <f>S558*H558</f>
        <v>0</v>
      </c>
      <c r="U558" s="39"/>
      <c r="V558" s="39"/>
      <c r="W558" s="39"/>
      <c r="X558" s="39"/>
      <c r="Y558" s="39"/>
      <c r="Z558" s="39"/>
      <c r="AA558" s="39"/>
      <c r="AB558" s="39"/>
      <c r="AC558" s="39"/>
      <c r="AD558" s="39"/>
      <c r="AE558" s="39"/>
      <c r="AR558" s="240" t="s">
        <v>247</v>
      </c>
      <c r="AT558" s="240" t="s">
        <v>243</v>
      </c>
      <c r="AU558" s="240" t="s">
        <v>83</v>
      </c>
      <c r="AY558" s="18" t="s">
        <v>241</v>
      </c>
      <c r="BE558" s="241">
        <f>IF(N558="základní",J558,0)</f>
        <v>0</v>
      </c>
      <c r="BF558" s="241">
        <f>IF(N558="snížená",J558,0)</f>
        <v>0</v>
      </c>
      <c r="BG558" s="241">
        <f>IF(N558="zákl. přenesená",J558,0)</f>
        <v>0</v>
      </c>
      <c r="BH558" s="241">
        <f>IF(N558="sníž. přenesená",J558,0)</f>
        <v>0</v>
      </c>
      <c r="BI558" s="241">
        <f>IF(N558="nulová",J558,0)</f>
        <v>0</v>
      </c>
      <c r="BJ558" s="18" t="s">
        <v>81</v>
      </c>
      <c r="BK558" s="241">
        <f>ROUND(I558*H558,2)</f>
        <v>0</v>
      </c>
      <c r="BL558" s="18" t="s">
        <v>247</v>
      </c>
      <c r="BM558" s="240" t="s">
        <v>2744</v>
      </c>
    </row>
    <row r="559" s="2" customFormat="1">
      <c r="A559" s="39"/>
      <c r="B559" s="40"/>
      <c r="C559" s="41"/>
      <c r="D559" s="242" t="s">
        <v>248</v>
      </c>
      <c r="E559" s="41"/>
      <c r="F559" s="243" t="s">
        <v>2745</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248</v>
      </c>
      <c r="AU559" s="18" t="s">
        <v>83</v>
      </c>
    </row>
    <row r="560" s="14" customFormat="1">
      <c r="A560" s="14"/>
      <c r="B560" s="274"/>
      <c r="C560" s="275"/>
      <c r="D560" s="242" t="s">
        <v>1584</v>
      </c>
      <c r="E560" s="276" t="s">
        <v>1</v>
      </c>
      <c r="F560" s="277" t="s">
        <v>2746</v>
      </c>
      <c r="G560" s="275"/>
      <c r="H560" s="276" t="s">
        <v>1</v>
      </c>
      <c r="I560" s="278"/>
      <c r="J560" s="275"/>
      <c r="K560" s="275"/>
      <c r="L560" s="279"/>
      <c r="M560" s="280"/>
      <c r="N560" s="281"/>
      <c r="O560" s="281"/>
      <c r="P560" s="281"/>
      <c r="Q560" s="281"/>
      <c r="R560" s="281"/>
      <c r="S560" s="281"/>
      <c r="T560" s="282"/>
      <c r="U560" s="14"/>
      <c r="V560" s="14"/>
      <c r="W560" s="14"/>
      <c r="X560" s="14"/>
      <c r="Y560" s="14"/>
      <c r="Z560" s="14"/>
      <c r="AA560" s="14"/>
      <c r="AB560" s="14"/>
      <c r="AC560" s="14"/>
      <c r="AD560" s="14"/>
      <c r="AE560" s="14"/>
      <c r="AT560" s="283" t="s">
        <v>1584</v>
      </c>
      <c r="AU560" s="283" t="s">
        <v>83</v>
      </c>
      <c r="AV560" s="14" t="s">
        <v>81</v>
      </c>
      <c r="AW560" s="14" t="s">
        <v>30</v>
      </c>
      <c r="AX560" s="14" t="s">
        <v>73</v>
      </c>
      <c r="AY560" s="283" t="s">
        <v>241</v>
      </c>
    </row>
    <row r="561" s="13" customFormat="1">
      <c r="A561" s="13"/>
      <c r="B561" s="263"/>
      <c r="C561" s="264"/>
      <c r="D561" s="242" t="s">
        <v>1584</v>
      </c>
      <c r="E561" s="265" t="s">
        <v>1</v>
      </c>
      <c r="F561" s="266" t="s">
        <v>2747</v>
      </c>
      <c r="G561" s="264"/>
      <c r="H561" s="267">
        <v>87.506</v>
      </c>
      <c r="I561" s="268"/>
      <c r="J561" s="264"/>
      <c r="K561" s="264"/>
      <c r="L561" s="269"/>
      <c r="M561" s="270"/>
      <c r="N561" s="271"/>
      <c r="O561" s="271"/>
      <c r="P561" s="271"/>
      <c r="Q561" s="271"/>
      <c r="R561" s="271"/>
      <c r="S561" s="271"/>
      <c r="T561" s="272"/>
      <c r="U561" s="13"/>
      <c r="V561" s="13"/>
      <c r="W561" s="13"/>
      <c r="X561" s="13"/>
      <c r="Y561" s="13"/>
      <c r="Z561" s="13"/>
      <c r="AA561" s="13"/>
      <c r="AB561" s="13"/>
      <c r="AC561" s="13"/>
      <c r="AD561" s="13"/>
      <c r="AE561" s="13"/>
      <c r="AT561" s="273" t="s">
        <v>1584</v>
      </c>
      <c r="AU561" s="273" t="s">
        <v>83</v>
      </c>
      <c r="AV561" s="13" t="s">
        <v>83</v>
      </c>
      <c r="AW561" s="13" t="s">
        <v>30</v>
      </c>
      <c r="AX561" s="13" t="s">
        <v>81</v>
      </c>
      <c r="AY561" s="273" t="s">
        <v>241</v>
      </c>
    </row>
    <row r="562" s="2" customFormat="1" ht="24.15" customHeight="1">
      <c r="A562" s="39"/>
      <c r="B562" s="40"/>
      <c r="C562" s="228" t="s">
        <v>390</v>
      </c>
      <c r="D562" s="228" t="s">
        <v>243</v>
      </c>
      <c r="E562" s="229" t="s">
        <v>2748</v>
      </c>
      <c r="F562" s="230" t="s">
        <v>2749</v>
      </c>
      <c r="G562" s="231" t="s">
        <v>267</v>
      </c>
      <c r="H562" s="232">
        <v>65.489999999999995</v>
      </c>
      <c r="I562" s="233"/>
      <c r="J562" s="234">
        <f>ROUND(I562*H562,2)</f>
        <v>0</v>
      </c>
      <c r="K562" s="235"/>
      <c r="L562" s="45"/>
      <c r="M562" s="236" t="s">
        <v>1</v>
      </c>
      <c r="N562" s="237" t="s">
        <v>38</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247</v>
      </c>
      <c r="AT562" s="240" t="s">
        <v>243</v>
      </c>
      <c r="AU562" s="240" t="s">
        <v>83</v>
      </c>
      <c r="AY562" s="18" t="s">
        <v>241</v>
      </c>
      <c r="BE562" s="241">
        <f>IF(N562="základní",J562,0)</f>
        <v>0</v>
      </c>
      <c r="BF562" s="241">
        <f>IF(N562="snížená",J562,0)</f>
        <v>0</v>
      </c>
      <c r="BG562" s="241">
        <f>IF(N562="zákl. přenesená",J562,0)</f>
        <v>0</v>
      </c>
      <c r="BH562" s="241">
        <f>IF(N562="sníž. přenesená",J562,0)</f>
        <v>0</v>
      </c>
      <c r="BI562" s="241">
        <f>IF(N562="nulová",J562,0)</f>
        <v>0</v>
      </c>
      <c r="BJ562" s="18" t="s">
        <v>81</v>
      </c>
      <c r="BK562" s="241">
        <f>ROUND(I562*H562,2)</f>
        <v>0</v>
      </c>
      <c r="BL562" s="18" t="s">
        <v>247</v>
      </c>
      <c r="BM562" s="240" t="s">
        <v>2750</v>
      </c>
    </row>
    <row r="563" s="2" customFormat="1">
      <c r="A563" s="39"/>
      <c r="B563" s="40"/>
      <c r="C563" s="41"/>
      <c r="D563" s="242" t="s">
        <v>248</v>
      </c>
      <c r="E563" s="41"/>
      <c r="F563" s="243" t="s">
        <v>2751</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248</v>
      </c>
      <c r="AU563" s="18" t="s">
        <v>83</v>
      </c>
    </row>
    <row r="564" s="14" customFormat="1">
      <c r="A564" s="14"/>
      <c r="B564" s="274"/>
      <c r="C564" s="275"/>
      <c r="D564" s="242" t="s">
        <v>1584</v>
      </c>
      <c r="E564" s="276" t="s">
        <v>1</v>
      </c>
      <c r="F564" s="277" t="s">
        <v>2752</v>
      </c>
      <c r="G564" s="275"/>
      <c r="H564" s="276" t="s">
        <v>1</v>
      </c>
      <c r="I564" s="278"/>
      <c r="J564" s="275"/>
      <c r="K564" s="275"/>
      <c r="L564" s="279"/>
      <c r="M564" s="280"/>
      <c r="N564" s="281"/>
      <c r="O564" s="281"/>
      <c r="P564" s="281"/>
      <c r="Q564" s="281"/>
      <c r="R564" s="281"/>
      <c r="S564" s="281"/>
      <c r="T564" s="282"/>
      <c r="U564" s="14"/>
      <c r="V564" s="14"/>
      <c r="W564" s="14"/>
      <c r="X564" s="14"/>
      <c r="Y564" s="14"/>
      <c r="Z564" s="14"/>
      <c r="AA564" s="14"/>
      <c r="AB564" s="14"/>
      <c r="AC564" s="14"/>
      <c r="AD564" s="14"/>
      <c r="AE564" s="14"/>
      <c r="AT564" s="283" t="s">
        <v>1584</v>
      </c>
      <c r="AU564" s="283" t="s">
        <v>83</v>
      </c>
      <c r="AV564" s="14" t="s">
        <v>81</v>
      </c>
      <c r="AW564" s="14" t="s">
        <v>30</v>
      </c>
      <c r="AX564" s="14" t="s">
        <v>73</v>
      </c>
      <c r="AY564" s="283" t="s">
        <v>241</v>
      </c>
    </row>
    <row r="565" s="13" customFormat="1">
      <c r="A565" s="13"/>
      <c r="B565" s="263"/>
      <c r="C565" s="264"/>
      <c r="D565" s="242" t="s">
        <v>1584</v>
      </c>
      <c r="E565" s="265" t="s">
        <v>1</v>
      </c>
      <c r="F565" s="266" t="s">
        <v>2753</v>
      </c>
      <c r="G565" s="264"/>
      <c r="H565" s="267">
        <v>65.489999999999995</v>
      </c>
      <c r="I565" s="268"/>
      <c r="J565" s="264"/>
      <c r="K565" s="264"/>
      <c r="L565" s="269"/>
      <c r="M565" s="270"/>
      <c r="N565" s="271"/>
      <c r="O565" s="271"/>
      <c r="P565" s="271"/>
      <c r="Q565" s="271"/>
      <c r="R565" s="271"/>
      <c r="S565" s="271"/>
      <c r="T565" s="272"/>
      <c r="U565" s="13"/>
      <c r="V565" s="13"/>
      <c r="W565" s="13"/>
      <c r="X565" s="13"/>
      <c r="Y565" s="13"/>
      <c r="Z565" s="13"/>
      <c r="AA565" s="13"/>
      <c r="AB565" s="13"/>
      <c r="AC565" s="13"/>
      <c r="AD565" s="13"/>
      <c r="AE565" s="13"/>
      <c r="AT565" s="273" t="s">
        <v>1584</v>
      </c>
      <c r="AU565" s="273" t="s">
        <v>83</v>
      </c>
      <c r="AV565" s="13" t="s">
        <v>83</v>
      </c>
      <c r="AW565" s="13" t="s">
        <v>30</v>
      </c>
      <c r="AX565" s="13" t="s">
        <v>81</v>
      </c>
      <c r="AY565" s="273" t="s">
        <v>241</v>
      </c>
    </row>
    <row r="566" s="2" customFormat="1" ht="24.15" customHeight="1">
      <c r="A566" s="39"/>
      <c r="B566" s="40"/>
      <c r="C566" s="228" t="s">
        <v>550</v>
      </c>
      <c r="D566" s="228" t="s">
        <v>243</v>
      </c>
      <c r="E566" s="229" t="s">
        <v>2754</v>
      </c>
      <c r="F566" s="230" t="s">
        <v>2755</v>
      </c>
      <c r="G566" s="231" t="s">
        <v>267</v>
      </c>
      <c r="H566" s="232">
        <v>45.969000000000001</v>
      </c>
      <c r="I566" s="233"/>
      <c r="J566" s="234">
        <f>ROUND(I566*H566,2)</f>
        <v>0</v>
      </c>
      <c r="K566" s="235"/>
      <c r="L566" s="45"/>
      <c r="M566" s="236" t="s">
        <v>1</v>
      </c>
      <c r="N566" s="237" t="s">
        <v>38</v>
      </c>
      <c r="O566" s="92"/>
      <c r="P566" s="238">
        <f>O566*H566</f>
        <v>0</v>
      </c>
      <c r="Q566" s="238">
        <v>0</v>
      </c>
      <c r="R566" s="238">
        <f>Q566*H566</f>
        <v>0</v>
      </c>
      <c r="S566" s="238">
        <v>0</v>
      </c>
      <c r="T566" s="239">
        <f>S566*H566</f>
        <v>0</v>
      </c>
      <c r="U566" s="39"/>
      <c r="V566" s="39"/>
      <c r="W566" s="39"/>
      <c r="X566" s="39"/>
      <c r="Y566" s="39"/>
      <c r="Z566" s="39"/>
      <c r="AA566" s="39"/>
      <c r="AB566" s="39"/>
      <c r="AC566" s="39"/>
      <c r="AD566" s="39"/>
      <c r="AE566" s="39"/>
      <c r="AR566" s="240" t="s">
        <v>247</v>
      </c>
      <c r="AT566" s="240" t="s">
        <v>243</v>
      </c>
      <c r="AU566" s="240" t="s">
        <v>83</v>
      </c>
      <c r="AY566" s="18" t="s">
        <v>241</v>
      </c>
      <c r="BE566" s="241">
        <f>IF(N566="základní",J566,0)</f>
        <v>0</v>
      </c>
      <c r="BF566" s="241">
        <f>IF(N566="snížená",J566,0)</f>
        <v>0</v>
      </c>
      <c r="BG566" s="241">
        <f>IF(N566="zákl. přenesená",J566,0)</f>
        <v>0</v>
      </c>
      <c r="BH566" s="241">
        <f>IF(N566="sníž. přenesená",J566,0)</f>
        <v>0</v>
      </c>
      <c r="BI566" s="241">
        <f>IF(N566="nulová",J566,0)</f>
        <v>0</v>
      </c>
      <c r="BJ566" s="18" t="s">
        <v>81</v>
      </c>
      <c r="BK566" s="241">
        <f>ROUND(I566*H566,2)</f>
        <v>0</v>
      </c>
      <c r="BL566" s="18" t="s">
        <v>247</v>
      </c>
      <c r="BM566" s="240" t="s">
        <v>2756</v>
      </c>
    </row>
    <row r="567" s="2" customFormat="1">
      <c r="A567" s="39"/>
      <c r="B567" s="40"/>
      <c r="C567" s="41"/>
      <c r="D567" s="242" t="s">
        <v>248</v>
      </c>
      <c r="E567" s="41"/>
      <c r="F567" s="243" t="s">
        <v>2757</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248</v>
      </c>
      <c r="AU567" s="18" t="s">
        <v>83</v>
      </c>
    </row>
    <row r="568" s="14" customFormat="1">
      <c r="A568" s="14"/>
      <c r="B568" s="274"/>
      <c r="C568" s="275"/>
      <c r="D568" s="242" t="s">
        <v>1584</v>
      </c>
      <c r="E568" s="276" t="s">
        <v>1</v>
      </c>
      <c r="F568" s="277" t="s">
        <v>2758</v>
      </c>
      <c r="G568" s="275"/>
      <c r="H568" s="276" t="s">
        <v>1</v>
      </c>
      <c r="I568" s="278"/>
      <c r="J568" s="275"/>
      <c r="K568" s="275"/>
      <c r="L568" s="279"/>
      <c r="M568" s="280"/>
      <c r="N568" s="281"/>
      <c r="O568" s="281"/>
      <c r="P568" s="281"/>
      <c r="Q568" s="281"/>
      <c r="R568" s="281"/>
      <c r="S568" s="281"/>
      <c r="T568" s="282"/>
      <c r="U568" s="14"/>
      <c r="V568" s="14"/>
      <c r="W568" s="14"/>
      <c r="X568" s="14"/>
      <c r="Y568" s="14"/>
      <c r="Z568" s="14"/>
      <c r="AA568" s="14"/>
      <c r="AB568" s="14"/>
      <c r="AC568" s="14"/>
      <c r="AD568" s="14"/>
      <c r="AE568" s="14"/>
      <c r="AT568" s="283" t="s">
        <v>1584</v>
      </c>
      <c r="AU568" s="283" t="s">
        <v>83</v>
      </c>
      <c r="AV568" s="14" t="s">
        <v>81</v>
      </c>
      <c r="AW568" s="14" t="s">
        <v>30</v>
      </c>
      <c r="AX568" s="14" t="s">
        <v>73</v>
      </c>
      <c r="AY568" s="283" t="s">
        <v>241</v>
      </c>
    </row>
    <row r="569" s="13" customFormat="1">
      <c r="A569" s="13"/>
      <c r="B569" s="263"/>
      <c r="C569" s="264"/>
      <c r="D569" s="242" t="s">
        <v>1584</v>
      </c>
      <c r="E569" s="265" t="s">
        <v>1</v>
      </c>
      <c r="F569" s="266" t="s">
        <v>2759</v>
      </c>
      <c r="G569" s="264"/>
      <c r="H569" s="267">
        <v>45.969000000000001</v>
      </c>
      <c r="I569" s="268"/>
      <c r="J569" s="264"/>
      <c r="K569" s="264"/>
      <c r="L569" s="269"/>
      <c r="M569" s="270"/>
      <c r="N569" s="271"/>
      <c r="O569" s="271"/>
      <c r="P569" s="271"/>
      <c r="Q569" s="271"/>
      <c r="R569" s="271"/>
      <c r="S569" s="271"/>
      <c r="T569" s="272"/>
      <c r="U569" s="13"/>
      <c r="V569" s="13"/>
      <c r="W569" s="13"/>
      <c r="X569" s="13"/>
      <c r="Y569" s="13"/>
      <c r="Z569" s="13"/>
      <c r="AA569" s="13"/>
      <c r="AB569" s="13"/>
      <c r="AC569" s="13"/>
      <c r="AD569" s="13"/>
      <c r="AE569" s="13"/>
      <c r="AT569" s="273" t="s">
        <v>1584</v>
      </c>
      <c r="AU569" s="273" t="s">
        <v>83</v>
      </c>
      <c r="AV569" s="13" t="s">
        <v>83</v>
      </c>
      <c r="AW569" s="13" t="s">
        <v>30</v>
      </c>
      <c r="AX569" s="13" t="s">
        <v>81</v>
      </c>
      <c r="AY569" s="273" t="s">
        <v>241</v>
      </c>
    </row>
    <row r="570" s="2" customFormat="1" ht="24.15" customHeight="1">
      <c r="A570" s="39"/>
      <c r="B570" s="40"/>
      <c r="C570" s="228" t="s">
        <v>392</v>
      </c>
      <c r="D570" s="228" t="s">
        <v>243</v>
      </c>
      <c r="E570" s="229" t="s">
        <v>2760</v>
      </c>
      <c r="F570" s="230" t="s">
        <v>2761</v>
      </c>
      <c r="G570" s="231" t="s">
        <v>267</v>
      </c>
      <c r="H570" s="232">
        <v>43.753</v>
      </c>
      <c r="I570" s="233"/>
      <c r="J570" s="234">
        <f>ROUND(I570*H570,2)</f>
        <v>0</v>
      </c>
      <c r="K570" s="235"/>
      <c r="L570" s="45"/>
      <c r="M570" s="236" t="s">
        <v>1</v>
      </c>
      <c r="N570" s="237" t="s">
        <v>38</v>
      </c>
      <c r="O570" s="92"/>
      <c r="P570" s="238">
        <f>O570*H570</f>
        <v>0</v>
      </c>
      <c r="Q570" s="238">
        <v>0</v>
      </c>
      <c r="R570" s="238">
        <f>Q570*H570</f>
        <v>0</v>
      </c>
      <c r="S570" s="238">
        <v>0</v>
      </c>
      <c r="T570" s="239">
        <f>S570*H570</f>
        <v>0</v>
      </c>
      <c r="U570" s="39"/>
      <c r="V570" s="39"/>
      <c r="W570" s="39"/>
      <c r="X570" s="39"/>
      <c r="Y570" s="39"/>
      <c r="Z570" s="39"/>
      <c r="AA570" s="39"/>
      <c r="AB570" s="39"/>
      <c r="AC570" s="39"/>
      <c r="AD570" s="39"/>
      <c r="AE570" s="39"/>
      <c r="AR570" s="240" t="s">
        <v>247</v>
      </c>
      <c r="AT570" s="240" t="s">
        <v>243</v>
      </c>
      <c r="AU570" s="240" t="s">
        <v>83</v>
      </c>
      <c r="AY570" s="18" t="s">
        <v>241</v>
      </c>
      <c r="BE570" s="241">
        <f>IF(N570="základní",J570,0)</f>
        <v>0</v>
      </c>
      <c r="BF570" s="241">
        <f>IF(N570="snížená",J570,0)</f>
        <v>0</v>
      </c>
      <c r="BG570" s="241">
        <f>IF(N570="zákl. přenesená",J570,0)</f>
        <v>0</v>
      </c>
      <c r="BH570" s="241">
        <f>IF(N570="sníž. přenesená",J570,0)</f>
        <v>0</v>
      </c>
      <c r="BI570" s="241">
        <f>IF(N570="nulová",J570,0)</f>
        <v>0</v>
      </c>
      <c r="BJ570" s="18" t="s">
        <v>81</v>
      </c>
      <c r="BK570" s="241">
        <f>ROUND(I570*H570,2)</f>
        <v>0</v>
      </c>
      <c r="BL570" s="18" t="s">
        <v>247</v>
      </c>
      <c r="BM570" s="240" t="s">
        <v>2762</v>
      </c>
    </row>
    <row r="571" s="2" customFormat="1">
      <c r="A571" s="39"/>
      <c r="B571" s="40"/>
      <c r="C571" s="41"/>
      <c r="D571" s="242" t="s">
        <v>248</v>
      </c>
      <c r="E571" s="41"/>
      <c r="F571" s="243" t="s">
        <v>2763</v>
      </c>
      <c r="G571" s="41"/>
      <c r="H571" s="41"/>
      <c r="I571" s="244"/>
      <c r="J571" s="41"/>
      <c r="K571" s="41"/>
      <c r="L571" s="45"/>
      <c r="M571" s="245"/>
      <c r="N571" s="246"/>
      <c r="O571" s="92"/>
      <c r="P571" s="92"/>
      <c r="Q571" s="92"/>
      <c r="R571" s="92"/>
      <c r="S571" s="92"/>
      <c r="T571" s="93"/>
      <c r="U571" s="39"/>
      <c r="V571" s="39"/>
      <c r="W571" s="39"/>
      <c r="X571" s="39"/>
      <c r="Y571" s="39"/>
      <c r="Z571" s="39"/>
      <c r="AA571" s="39"/>
      <c r="AB571" s="39"/>
      <c r="AC571" s="39"/>
      <c r="AD571" s="39"/>
      <c r="AE571" s="39"/>
      <c r="AT571" s="18" t="s">
        <v>248</v>
      </c>
      <c r="AU571" s="18" t="s">
        <v>83</v>
      </c>
    </row>
    <row r="572" s="14" customFormat="1">
      <c r="A572" s="14"/>
      <c r="B572" s="274"/>
      <c r="C572" s="275"/>
      <c r="D572" s="242" t="s">
        <v>1584</v>
      </c>
      <c r="E572" s="276" t="s">
        <v>1</v>
      </c>
      <c r="F572" s="277" t="s">
        <v>2764</v>
      </c>
      <c r="G572" s="275"/>
      <c r="H572" s="276" t="s">
        <v>1</v>
      </c>
      <c r="I572" s="278"/>
      <c r="J572" s="275"/>
      <c r="K572" s="275"/>
      <c r="L572" s="279"/>
      <c r="M572" s="280"/>
      <c r="N572" s="281"/>
      <c r="O572" s="281"/>
      <c r="P572" s="281"/>
      <c r="Q572" s="281"/>
      <c r="R572" s="281"/>
      <c r="S572" s="281"/>
      <c r="T572" s="282"/>
      <c r="U572" s="14"/>
      <c r="V572" s="14"/>
      <c r="W572" s="14"/>
      <c r="X572" s="14"/>
      <c r="Y572" s="14"/>
      <c r="Z572" s="14"/>
      <c r="AA572" s="14"/>
      <c r="AB572" s="14"/>
      <c r="AC572" s="14"/>
      <c r="AD572" s="14"/>
      <c r="AE572" s="14"/>
      <c r="AT572" s="283" t="s">
        <v>1584</v>
      </c>
      <c r="AU572" s="283" t="s">
        <v>83</v>
      </c>
      <c r="AV572" s="14" t="s">
        <v>81</v>
      </c>
      <c r="AW572" s="14" t="s">
        <v>30</v>
      </c>
      <c r="AX572" s="14" t="s">
        <v>73</v>
      </c>
      <c r="AY572" s="283" t="s">
        <v>241</v>
      </c>
    </row>
    <row r="573" s="13" customFormat="1">
      <c r="A573" s="13"/>
      <c r="B573" s="263"/>
      <c r="C573" s="264"/>
      <c r="D573" s="242" t="s">
        <v>1584</v>
      </c>
      <c r="E573" s="265" t="s">
        <v>1</v>
      </c>
      <c r="F573" s="266" t="s">
        <v>2765</v>
      </c>
      <c r="G573" s="264"/>
      <c r="H573" s="267">
        <v>43.753</v>
      </c>
      <c r="I573" s="268"/>
      <c r="J573" s="264"/>
      <c r="K573" s="264"/>
      <c r="L573" s="269"/>
      <c r="M573" s="270"/>
      <c r="N573" s="271"/>
      <c r="O573" s="271"/>
      <c r="P573" s="271"/>
      <c r="Q573" s="271"/>
      <c r="R573" s="271"/>
      <c r="S573" s="271"/>
      <c r="T573" s="272"/>
      <c r="U573" s="13"/>
      <c r="V573" s="13"/>
      <c r="W573" s="13"/>
      <c r="X573" s="13"/>
      <c r="Y573" s="13"/>
      <c r="Z573" s="13"/>
      <c r="AA573" s="13"/>
      <c r="AB573" s="13"/>
      <c r="AC573" s="13"/>
      <c r="AD573" s="13"/>
      <c r="AE573" s="13"/>
      <c r="AT573" s="273" t="s">
        <v>1584</v>
      </c>
      <c r="AU573" s="273" t="s">
        <v>83</v>
      </c>
      <c r="AV573" s="13" t="s">
        <v>83</v>
      </c>
      <c r="AW573" s="13" t="s">
        <v>30</v>
      </c>
      <c r="AX573" s="13" t="s">
        <v>81</v>
      </c>
      <c r="AY573" s="273" t="s">
        <v>241</v>
      </c>
    </row>
    <row r="574" s="2" customFormat="1" ht="21.75" customHeight="1">
      <c r="A574" s="39"/>
      <c r="B574" s="40"/>
      <c r="C574" s="228" t="s">
        <v>557</v>
      </c>
      <c r="D574" s="228" t="s">
        <v>243</v>
      </c>
      <c r="E574" s="229" t="s">
        <v>2766</v>
      </c>
      <c r="F574" s="230" t="s">
        <v>2767</v>
      </c>
      <c r="G574" s="231" t="s">
        <v>263</v>
      </c>
      <c r="H574" s="232">
        <v>1</v>
      </c>
      <c r="I574" s="233"/>
      <c r="J574" s="234">
        <f>ROUND(I574*H574,2)</f>
        <v>0</v>
      </c>
      <c r="K574" s="235"/>
      <c r="L574" s="45"/>
      <c r="M574" s="236" t="s">
        <v>1</v>
      </c>
      <c r="N574" s="237" t="s">
        <v>38</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247</v>
      </c>
      <c r="AT574" s="240" t="s">
        <v>243</v>
      </c>
      <c r="AU574" s="240" t="s">
        <v>83</v>
      </c>
      <c r="AY574" s="18" t="s">
        <v>241</v>
      </c>
      <c r="BE574" s="241">
        <f>IF(N574="základní",J574,0)</f>
        <v>0</v>
      </c>
      <c r="BF574" s="241">
        <f>IF(N574="snížená",J574,0)</f>
        <v>0</v>
      </c>
      <c r="BG574" s="241">
        <f>IF(N574="zákl. přenesená",J574,0)</f>
        <v>0</v>
      </c>
      <c r="BH574" s="241">
        <f>IF(N574="sníž. přenesená",J574,0)</f>
        <v>0</v>
      </c>
      <c r="BI574" s="241">
        <f>IF(N574="nulová",J574,0)</f>
        <v>0</v>
      </c>
      <c r="BJ574" s="18" t="s">
        <v>81</v>
      </c>
      <c r="BK574" s="241">
        <f>ROUND(I574*H574,2)</f>
        <v>0</v>
      </c>
      <c r="BL574" s="18" t="s">
        <v>247</v>
      </c>
      <c r="BM574" s="240" t="s">
        <v>2768</v>
      </c>
    </row>
    <row r="575" s="2" customFormat="1">
      <c r="A575" s="39"/>
      <c r="B575" s="40"/>
      <c r="C575" s="41"/>
      <c r="D575" s="242" t="s">
        <v>248</v>
      </c>
      <c r="E575" s="41"/>
      <c r="F575" s="243" t="s">
        <v>2769</v>
      </c>
      <c r="G575" s="41"/>
      <c r="H575" s="41"/>
      <c r="I575" s="244"/>
      <c r="J575" s="41"/>
      <c r="K575" s="41"/>
      <c r="L575" s="45"/>
      <c r="M575" s="245"/>
      <c r="N575" s="246"/>
      <c r="O575" s="92"/>
      <c r="P575" s="92"/>
      <c r="Q575" s="92"/>
      <c r="R575" s="92"/>
      <c r="S575" s="92"/>
      <c r="T575" s="93"/>
      <c r="U575" s="39"/>
      <c r="V575" s="39"/>
      <c r="W575" s="39"/>
      <c r="X575" s="39"/>
      <c r="Y575" s="39"/>
      <c r="Z575" s="39"/>
      <c r="AA575" s="39"/>
      <c r="AB575" s="39"/>
      <c r="AC575" s="39"/>
      <c r="AD575" s="39"/>
      <c r="AE575" s="39"/>
      <c r="AT575" s="18" t="s">
        <v>248</v>
      </c>
      <c r="AU575" s="18" t="s">
        <v>83</v>
      </c>
    </row>
    <row r="576" s="14" customFormat="1">
      <c r="A576" s="14"/>
      <c r="B576" s="274"/>
      <c r="C576" s="275"/>
      <c r="D576" s="242" t="s">
        <v>1584</v>
      </c>
      <c r="E576" s="276" t="s">
        <v>1</v>
      </c>
      <c r="F576" s="277" t="s">
        <v>2770</v>
      </c>
      <c r="G576" s="275"/>
      <c r="H576" s="276" t="s">
        <v>1</v>
      </c>
      <c r="I576" s="278"/>
      <c r="J576" s="275"/>
      <c r="K576" s="275"/>
      <c r="L576" s="279"/>
      <c r="M576" s="280"/>
      <c r="N576" s="281"/>
      <c r="O576" s="281"/>
      <c r="P576" s="281"/>
      <c r="Q576" s="281"/>
      <c r="R576" s="281"/>
      <c r="S576" s="281"/>
      <c r="T576" s="282"/>
      <c r="U576" s="14"/>
      <c r="V576" s="14"/>
      <c r="W576" s="14"/>
      <c r="X576" s="14"/>
      <c r="Y576" s="14"/>
      <c r="Z576" s="14"/>
      <c r="AA576" s="14"/>
      <c r="AB576" s="14"/>
      <c r="AC576" s="14"/>
      <c r="AD576" s="14"/>
      <c r="AE576" s="14"/>
      <c r="AT576" s="283" t="s">
        <v>1584</v>
      </c>
      <c r="AU576" s="283" t="s">
        <v>83</v>
      </c>
      <c r="AV576" s="14" t="s">
        <v>81</v>
      </c>
      <c r="AW576" s="14" t="s">
        <v>30</v>
      </c>
      <c r="AX576" s="14" t="s">
        <v>73</v>
      </c>
      <c r="AY576" s="283" t="s">
        <v>241</v>
      </c>
    </row>
    <row r="577" s="13" customFormat="1">
      <c r="A577" s="13"/>
      <c r="B577" s="263"/>
      <c r="C577" s="264"/>
      <c r="D577" s="242" t="s">
        <v>1584</v>
      </c>
      <c r="E577" s="265" t="s">
        <v>1</v>
      </c>
      <c r="F577" s="266" t="s">
        <v>81</v>
      </c>
      <c r="G577" s="264"/>
      <c r="H577" s="267">
        <v>1</v>
      </c>
      <c r="I577" s="268"/>
      <c r="J577" s="264"/>
      <c r="K577" s="264"/>
      <c r="L577" s="269"/>
      <c r="M577" s="270"/>
      <c r="N577" s="271"/>
      <c r="O577" s="271"/>
      <c r="P577" s="271"/>
      <c r="Q577" s="271"/>
      <c r="R577" s="271"/>
      <c r="S577" s="271"/>
      <c r="T577" s="272"/>
      <c r="U577" s="13"/>
      <c r="V577" s="13"/>
      <c r="W577" s="13"/>
      <c r="X577" s="13"/>
      <c r="Y577" s="13"/>
      <c r="Z577" s="13"/>
      <c r="AA577" s="13"/>
      <c r="AB577" s="13"/>
      <c r="AC577" s="13"/>
      <c r="AD577" s="13"/>
      <c r="AE577" s="13"/>
      <c r="AT577" s="273" t="s">
        <v>1584</v>
      </c>
      <c r="AU577" s="273" t="s">
        <v>83</v>
      </c>
      <c r="AV577" s="13" t="s">
        <v>83</v>
      </c>
      <c r="AW577" s="13" t="s">
        <v>30</v>
      </c>
      <c r="AX577" s="13" t="s">
        <v>81</v>
      </c>
      <c r="AY577" s="273" t="s">
        <v>241</v>
      </c>
    </row>
    <row r="578" s="2" customFormat="1" ht="21.75" customHeight="1">
      <c r="A578" s="39"/>
      <c r="B578" s="40"/>
      <c r="C578" s="247" t="s">
        <v>395</v>
      </c>
      <c r="D578" s="247" t="s">
        <v>260</v>
      </c>
      <c r="E578" s="248" t="s">
        <v>1567</v>
      </c>
      <c r="F578" s="249" t="s">
        <v>1568</v>
      </c>
      <c r="G578" s="250" t="s">
        <v>246</v>
      </c>
      <c r="H578" s="251">
        <v>0.071999999999999995</v>
      </c>
      <c r="I578" s="252"/>
      <c r="J578" s="253">
        <f>ROUND(I578*H578,2)</f>
        <v>0</v>
      </c>
      <c r="K578" s="254"/>
      <c r="L578" s="255"/>
      <c r="M578" s="256" t="s">
        <v>1</v>
      </c>
      <c r="N578" s="257" t="s">
        <v>38</v>
      </c>
      <c r="O578" s="92"/>
      <c r="P578" s="238">
        <f>O578*H578</f>
        <v>0</v>
      </c>
      <c r="Q578" s="238">
        <v>2.234</v>
      </c>
      <c r="R578" s="238">
        <f>Q578*H578</f>
        <v>0.16084799999999999</v>
      </c>
      <c r="S578" s="238">
        <v>0</v>
      </c>
      <c r="T578" s="239">
        <f>S578*H578</f>
        <v>0</v>
      </c>
      <c r="U578" s="39"/>
      <c r="V578" s="39"/>
      <c r="W578" s="39"/>
      <c r="X578" s="39"/>
      <c r="Y578" s="39"/>
      <c r="Z578" s="39"/>
      <c r="AA578" s="39"/>
      <c r="AB578" s="39"/>
      <c r="AC578" s="39"/>
      <c r="AD578" s="39"/>
      <c r="AE578" s="39"/>
      <c r="AR578" s="240" t="s">
        <v>258</v>
      </c>
      <c r="AT578" s="240" t="s">
        <v>260</v>
      </c>
      <c r="AU578" s="240" t="s">
        <v>83</v>
      </c>
      <c r="AY578" s="18" t="s">
        <v>241</v>
      </c>
      <c r="BE578" s="241">
        <f>IF(N578="základní",J578,0)</f>
        <v>0</v>
      </c>
      <c r="BF578" s="241">
        <f>IF(N578="snížená",J578,0)</f>
        <v>0</v>
      </c>
      <c r="BG578" s="241">
        <f>IF(N578="zákl. přenesená",J578,0)</f>
        <v>0</v>
      </c>
      <c r="BH578" s="241">
        <f>IF(N578="sníž. přenesená",J578,0)</f>
        <v>0</v>
      </c>
      <c r="BI578" s="241">
        <f>IF(N578="nulová",J578,0)</f>
        <v>0</v>
      </c>
      <c r="BJ578" s="18" t="s">
        <v>81</v>
      </c>
      <c r="BK578" s="241">
        <f>ROUND(I578*H578,2)</f>
        <v>0</v>
      </c>
      <c r="BL578" s="18" t="s">
        <v>247</v>
      </c>
      <c r="BM578" s="240" t="s">
        <v>2771</v>
      </c>
    </row>
    <row r="579" s="2" customFormat="1">
      <c r="A579" s="39"/>
      <c r="B579" s="40"/>
      <c r="C579" s="41"/>
      <c r="D579" s="242" t="s">
        <v>248</v>
      </c>
      <c r="E579" s="41"/>
      <c r="F579" s="243" t="s">
        <v>1568</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248</v>
      </c>
      <c r="AU579" s="18" t="s">
        <v>83</v>
      </c>
    </row>
    <row r="580" s="13" customFormat="1">
      <c r="A580" s="13"/>
      <c r="B580" s="263"/>
      <c r="C580" s="264"/>
      <c r="D580" s="242" t="s">
        <v>1584</v>
      </c>
      <c r="E580" s="265" t="s">
        <v>1</v>
      </c>
      <c r="F580" s="266" t="s">
        <v>2149</v>
      </c>
      <c r="G580" s="264"/>
      <c r="H580" s="267">
        <v>0.071999999999999995</v>
      </c>
      <c r="I580" s="268"/>
      <c r="J580" s="264"/>
      <c r="K580" s="264"/>
      <c r="L580" s="269"/>
      <c r="M580" s="270"/>
      <c r="N580" s="271"/>
      <c r="O580" s="271"/>
      <c r="P580" s="271"/>
      <c r="Q580" s="271"/>
      <c r="R580" s="271"/>
      <c r="S580" s="271"/>
      <c r="T580" s="272"/>
      <c r="U580" s="13"/>
      <c r="V580" s="13"/>
      <c r="W580" s="13"/>
      <c r="X580" s="13"/>
      <c r="Y580" s="13"/>
      <c r="Z580" s="13"/>
      <c r="AA580" s="13"/>
      <c r="AB580" s="13"/>
      <c r="AC580" s="13"/>
      <c r="AD580" s="13"/>
      <c r="AE580" s="13"/>
      <c r="AT580" s="273" t="s">
        <v>1584</v>
      </c>
      <c r="AU580" s="273" t="s">
        <v>83</v>
      </c>
      <c r="AV580" s="13" t="s">
        <v>83</v>
      </c>
      <c r="AW580" s="13" t="s">
        <v>30</v>
      </c>
      <c r="AX580" s="13" t="s">
        <v>81</v>
      </c>
      <c r="AY580" s="273" t="s">
        <v>241</v>
      </c>
    </row>
    <row r="581" s="2" customFormat="1" ht="21.75" customHeight="1">
      <c r="A581" s="39"/>
      <c r="B581" s="40"/>
      <c r="C581" s="228" t="s">
        <v>565</v>
      </c>
      <c r="D581" s="228" t="s">
        <v>243</v>
      </c>
      <c r="E581" s="229" t="s">
        <v>2772</v>
      </c>
      <c r="F581" s="230" t="s">
        <v>2773</v>
      </c>
      <c r="G581" s="231" t="s">
        <v>263</v>
      </c>
      <c r="H581" s="232">
        <v>6</v>
      </c>
      <c r="I581" s="233"/>
      <c r="J581" s="234">
        <f>ROUND(I581*H581,2)</f>
        <v>0</v>
      </c>
      <c r="K581" s="235"/>
      <c r="L581" s="45"/>
      <c r="M581" s="236" t="s">
        <v>1</v>
      </c>
      <c r="N581" s="237" t="s">
        <v>38</v>
      </c>
      <c r="O581" s="92"/>
      <c r="P581" s="238">
        <f>O581*H581</f>
        <v>0</v>
      </c>
      <c r="Q581" s="238">
        <v>0</v>
      </c>
      <c r="R581" s="238">
        <f>Q581*H581</f>
        <v>0</v>
      </c>
      <c r="S581" s="238">
        <v>0</v>
      </c>
      <c r="T581" s="239">
        <f>S581*H581</f>
        <v>0</v>
      </c>
      <c r="U581" s="39"/>
      <c r="V581" s="39"/>
      <c r="W581" s="39"/>
      <c r="X581" s="39"/>
      <c r="Y581" s="39"/>
      <c r="Z581" s="39"/>
      <c r="AA581" s="39"/>
      <c r="AB581" s="39"/>
      <c r="AC581" s="39"/>
      <c r="AD581" s="39"/>
      <c r="AE581" s="39"/>
      <c r="AR581" s="240" t="s">
        <v>247</v>
      </c>
      <c r="AT581" s="240" t="s">
        <v>243</v>
      </c>
      <c r="AU581" s="240" t="s">
        <v>83</v>
      </c>
      <c r="AY581" s="18" t="s">
        <v>241</v>
      </c>
      <c r="BE581" s="241">
        <f>IF(N581="základní",J581,0)</f>
        <v>0</v>
      </c>
      <c r="BF581" s="241">
        <f>IF(N581="snížená",J581,0)</f>
        <v>0</v>
      </c>
      <c r="BG581" s="241">
        <f>IF(N581="zákl. přenesená",J581,0)</f>
        <v>0</v>
      </c>
      <c r="BH581" s="241">
        <f>IF(N581="sníž. přenesená",J581,0)</f>
        <v>0</v>
      </c>
      <c r="BI581" s="241">
        <f>IF(N581="nulová",J581,0)</f>
        <v>0</v>
      </c>
      <c r="BJ581" s="18" t="s">
        <v>81</v>
      </c>
      <c r="BK581" s="241">
        <f>ROUND(I581*H581,2)</f>
        <v>0</v>
      </c>
      <c r="BL581" s="18" t="s">
        <v>247</v>
      </c>
      <c r="BM581" s="240" t="s">
        <v>2774</v>
      </c>
    </row>
    <row r="582" s="2" customFormat="1">
      <c r="A582" s="39"/>
      <c r="B582" s="40"/>
      <c r="C582" s="41"/>
      <c r="D582" s="242" t="s">
        <v>248</v>
      </c>
      <c r="E582" s="41"/>
      <c r="F582" s="243" t="s">
        <v>2775</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248</v>
      </c>
      <c r="AU582" s="18" t="s">
        <v>83</v>
      </c>
    </row>
    <row r="583" s="2" customFormat="1" ht="24.15" customHeight="1">
      <c r="A583" s="39"/>
      <c r="B583" s="40"/>
      <c r="C583" s="228" t="s">
        <v>398</v>
      </c>
      <c r="D583" s="228" t="s">
        <v>243</v>
      </c>
      <c r="E583" s="229" t="s">
        <v>2776</v>
      </c>
      <c r="F583" s="230" t="s">
        <v>2777</v>
      </c>
      <c r="G583" s="231" t="s">
        <v>263</v>
      </c>
      <c r="H583" s="232">
        <v>1</v>
      </c>
      <c r="I583" s="233"/>
      <c r="J583" s="234">
        <f>ROUND(I583*H583,2)</f>
        <v>0</v>
      </c>
      <c r="K583" s="235"/>
      <c r="L583" s="45"/>
      <c r="M583" s="236" t="s">
        <v>1</v>
      </c>
      <c r="N583" s="237" t="s">
        <v>38</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247</v>
      </c>
      <c r="AT583" s="240" t="s">
        <v>243</v>
      </c>
      <c r="AU583" s="240" t="s">
        <v>83</v>
      </c>
      <c r="AY583" s="18" t="s">
        <v>241</v>
      </c>
      <c r="BE583" s="241">
        <f>IF(N583="základní",J583,0)</f>
        <v>0</v>
      </c>
      <c r="BF583" s="241">
        <f>IF(N583="snížená",J583,0)</f>
        <v>0</v>
      </c>
      <c r="BG583" s="241">
        <f>IF(N583="zákl. přenesená",J583,0)</f>
        <v>0</v>
      </c>
      <c r="BH583" s="241">
        <f>IF(N583="sníž. přenesená",J583,0)</f>
        <v>0</v>
      </c>
      <c r="BI583" s="241">
        <f>IF(N583="nulová",J583,0)</f>
        <v>0</v>
      </c>
      <c r="BJ583" s="18" t="s">
        <v>81</v>
      </c>
      <c r="BK583" s="241">
        <f>ROUND(I583*H583,2)</f>
        <v>0</v>
      </c>
      <c r="BL583" s="18" t="s">
        <v>247</v>
      </c>
      <c r="BM583" s="240" t="s">
        <v>2778</v>
      </c>
    </row>
    <row r="584" s="2" customFormat="1">
      <c r="A584" s="39"/>
      <c r="B584" s="40"/>
      <c r="C584" s="41"/>
      <c r="D584" s="242" t="s">
        <v>248</v>
      </c>
      <c r="E584" s="41"/>
      <c r="F584" s="243" t="s">
        <v>2779</v>
      </c>
      <c r="G584" s="41"/>
      <c r="H584" s="41"/>
      <c r="I584" s="244"/>
      <c r="J584" s="41"/>
      <c r="K584" s="41"/>
      <c r="L584" s="45"/>
      <c r="M584" s="245"/>
      <c r="N584" s="246"/>
      <c r="O584" s="92"/>
      <c r="P584" s="92"/>
      <c r="Q584" s="92"/>
      <c r="R584" s="92"/>
      <c r="S584" s="92"/>
      <c r="T584" s="93"/>
      <c r="U584" s="39"/>
      <c r="V584" s="39"/>
      <c r="W584" s="39"/>
      <c r="X584" s="39"/>
      <c r="Y584" s="39"/>
      <c r="Z584" s="39"/>
      <c r="AA584" s="39"/>
      <c r="AB584" s="39"/>
      <c r="AC584" s="39"/>
      <c r="AD584" s="39"/>
      <c r="AE584" s="39"/>
      <c r="AT584" s="18" t="s">
        <v>248</v>
      </c>
      <c r="AU584" s="18" t="s">
        <v>83</v>
      </c>
    </row>
    <row r="585" s="14" customFormat="1">
      <c r="A585" s="14"/>
      <c r="B585" s="274"/>
      <c r="C585" s="275"/>
      <c r="D585" s="242" t="s">
        <v>1584</v>
      </c>
      <c r="E585" s="276" t="s">
        <v>1</v>
      </c>
      <c r="F585" s="277" t="s">
        <v>2780</v>
      </c>
      <c r="G585" s="275"/>
      <c r="H585" s="276" t="s">
        <v>1</v>
      </c>
      <c r="I585" s="278"/>
      <c r="J585" s="275"/>
      <c r="K585" s="275"/>
      <c r="L585" s="279"/>
      <c r="M585" s="280"/>
      <c r="N585" s="281"/>
      <c r="O585" s="281"/>
      <c r="P585" s="281"/>
      <c r="Q585" s="281"/>
      <c r="R585" s="281"/>
      <c r="S585" s="281"/>
      <c r="T585" s="282"/>
      <c r="U585" s="14"/>
      <c r="V585" s="14"/>
      <c r="W585" s="14"/>
      <c r="X585" s="14"/>
      <c r="Y585" s="14"/>
      <c r="Z585" s="14"/>
      <c r="AA585" s="14"/>
      <c r="AB585" s="14"/>
      <c r="AC585" s="14"/>
      <c r="AD585" s="14"/>
      <c r="AE585" s="14"/>
      <c r="AT585" s="283" t="s">
        <v>1584</v>
      </c>
      <c r="AU585" s="283" t="s">
        <v>83</v>
      </c>
      <c r="AV585" s="14" t="s">
        <v>81</v>
      </c>
      <c r="AW585" s="14" t="s">
        <v>30</v>
      </c>
      <c r="AX585" s="14" t="s">
        <v>73</v>
      </c>
      <c r="AY585" s="283" t="s">
        <v>241</v>
      </c>
    </row>
    <row r="586" s="13" customFormat="1">
      <c r="A586" s="13"/>
      <c r="B586" s="263"/>
      <c r="C586" s="264"/>
      <c r="D586" s="242" t="s">
        <v>1584</v>
      </c>
      <c r="E586" s="265" t="s">
        <v>1</v>
      </c>
      <c r="F586" s="266" t="s">
        <v>81</v>
      </c>
      <c r="G586" s="264"/>
      <c r="H586" s="267">
        <v>1</v>
      </c>
      <c r="I586" s="268"/>
      <c r="J586" s="264"/>
      <c r="K586" s="264"/>
      <c r="L586" s="269"/>
      <c r="M586" s="270"/>
      <c r="N586" s="271"/>
      <c r="O586" s="271"/>
      <c r="P586" s="271"/>
      <c r="Q586" s="271"/>
      <c r="R586" s="271"/>
      <c r="S586" s="271"/>
      <c r="T586" s="272"/>
      <c r="U586" s="13"/>
      <c r="V586" s="13"/>
      <c r="W586" s="13"/>
      <c r="X586" s="13"/>
      <c r="Y586" s="13"/>
      <c r="Z586" s="13"/>
      <c r="AA586" s="13"/>
      <c r="AB586" s="13"/>
      <c r="AC586" s="13"/>
      <c r="AD586" s="13"/>
      <c r="AE586" s="13"/>
      <c r="AT586" s="273" t="s">
        <v>1584</v>
      </c>
      <c r="AU586" s="273" t="s">
        <v>83</v>
      </c>
      <c r="AV586" s="13" t="s">
        <v>83</v>
      </c>
      <c r="AW586" s="13" t="s">
        <v>30</v>
      </c>
      <c r="AX586" s="13" t="s">
        <v>81</v>
      </c>
      <c r="AY586" s="273" t="s">
        <v>241</v>
      </c>
    </row>
    <row r="587" s="2" customFormat="1" ht="24.15" customHeight="1">
      <c r="A587" s="39"/>
      <c r="B587" s="40"/>
      <c r="C587" s="228" t="s">
        <v>572</v>
      </c>
      <c r="D587" s="228" t="s">
        <v>243</v>
      </c>
      <c r="E587" s="229" t="s">
        <v>2139</v>
      </c>
      <c r="F587" s="230" t="s">
        <v>2140</v>
      </c>
      <c r="G587" s="231" t="s">
        <v>263</v>
      </c>
      <c r="H587" s="232">
        <v>4</v>
      </c>
      <c r="I587" s="233"/>
      <c r="J587" s="234">
        <f>ROUND(I587*H587,2)</f>
        <v>0</v>
      </c>
      <c r="K587" s="235"/>
      <c r="L587" s="45"/>
      <c r="M587" s="236" t="s">
        <v>1</v>
      </c>
      <c r="N587" s="237" t="s">
        <v>38</v>
      </c>
      <c r="O587" s="92"/>
      <c r="P587" s="238">
        <f>O587*H587</f>
        <v>0</v>
      </c>
      <c r="Q587" s="238">
        <v>0</v>
      </c>
      <c r="R587" s="238">
        <f>Q587*H587</f>
        <v>0</v>
      </c>
      <c r="S587" s="238">
        <v>0</v>
      </c>
      <c r="T587" s="239">
        <f>S587*H587</f>
        <v>0</v>
      </c>
      <c r="U587" s="39"/>
      <c r="V587" s="39"/>
      <c r="W587" s="39"/>
      <c r="X587" s="39"/>
      <c r="Y587" s="39"/>
      <c r="Z587" s="39"/>
      <c r="AA587" s="39"/>
      <c r="AB587" s="39"/>
      <c r="AC587" s="39"/>
      <c r="AD587" s="39"/>
      <c r="AE587" s="39"/>
      <c r="AR587" s="240" t="s">
        <v>247</v>
      </c>
      <c r="AT587" s="240" t="s">
        <v>243</v>
      </c>
      <c r="AU587" s="240" t="s">
        <v>83</v>
      </c>
      <c r="AY587" s="18" t="s">
        <v>241</v>
      </c>
      <c r="BE587" s="241">
        <f>IF(N587="základní",J587,0)</f>
        <v>0</v>
      </c>
      <c r="BF587" s="241">
        <f>IF(N587="snížená",J587,0)</f>
        <v>0</v>
      </c>
      <c r="BG587" s="241">
        <f>IF(N587="zákl. přenesená",J587,0)</f>
        <v>0</v>
      </c>
      <c r="BH587" s="241">
        <f>IF(N587="sníž. přenesená",J587,0)</f>
        <v>0</v>
      </c>
      <c r="BI587" s="241">
        <f>IF(N587="nulová",J587,0)</f>
        <v>0</v>
      </c>
      <c r="BJ587" s="18" t="s">
        <v>81</v>
      </c>
      <c r="BK587" s="241">
        <f>ROUND(I587*H587,2)</f>
        <v>0</v>
      </c>
      <c r="BL587" s="18" t="s">
        <v>247</v>
      </c>
      <c r="BM587" s="240" t="s">
        <v>2781</v>
      </c>
    </row>
    <row r="588" s="2" customFormat="1">
      <c r="A588" s="39"/>
      <c r="B588" s="40"/>
      <c r="C588" s="41"/>
      <c r="D588" s="242" t="s">
        <v>248</v>
      </c>
      <c r="E588" s="41"/>
      <c r="F588" s="243" t="s">
        <v>2142</v>
      </c>
      <c r="G588" s="41"/>
      <c r="H588" s="41"/>
      <c r="I588" s="244"/>
      <c r="J588" s="41"/>
      <c r="K588" s="41"/>
      <c r="L588" s="45"/>
      <c r="M588" s="245"/>
      <c r="N588" s="246"/>
      <c r="O588" s="92"/>
      <c r="P588" s="92"/>
      <c r="Q588" s="92"/>
      <c r="R588" s="92"/>
      <c r="S588" s="92"/>
      <c r="T588" s="93"/>
      <c r="U588" s="39"/>
      <c r="V588" s="39"/>
      <c r="W588" s="39"/>
      <c r="X588" s="39"/>
      <c r="Y588" s="39"/>
      <c r="Z588" s="39"/>
      <c r="AA588" s="39"/>
      <c r="AB588" s="39"/>
      <c r="AC588" s="39"/>
      <c r="AD588" s="39"/>
      <c r="AE588" s="39"/>
      <c r="AT588" s="18" t="s">
        <v>248</v>
      </c>
      <c r="AU588" s="18" t="s">
        <v>83</v>
      </c>
    </row>
    <row r="589" s="14" customFormat="1">
      <c r="A589" s="14"/>
      <c r="B589" s="274"/>
      <c r="C589" s="275"/>
      <c r="D589" s="242" t="s">
        <v>1584</v>
      </c>
      <c r="E589" s="276" t="s">
        <v>1</v>
      </c>
      <c r="F589" s="277" t="s">
        <v>2782</v>
      </c>
      <c r="G589" s="275"/>
      <c r="H589" s="276" t="s">
        <v>1</v>
      </c>
      <c r="I589" s="278"/>
      <c r="J589" s="275"/>
      <c r="K589" s="275"/>
      <c r="L589" s="279"/>
      <c r="M589" s="280"/>
      <c r="N589" s="281"/>
      <c r="O589" s="281"/>
      <c r="P589" s="281"/>
      <c r="Q589" s="281"/>
      <c r="R589" s="281"/>
      <c r="S589" s="281"/>
      <c r="T589" s="282"/>
      <c r="U589" s="14"/>
      <c r="V589" s="14"/>
      <c r="W589" s="14"/>
      <c r="X589" s="14"/>
      <c r="Y589" s="14"/>
      <c r="Z589" s="14"/>
      <c r="AA589" s="14"/>
      <c r="AB589" s="14"/>
      <c r="AC589" s="14"/>
      <c r="AD589" s="14"/>
      <c r="AE589" s="14"/>
      <c r="AT589" s="283" t="s">
        <v>1584</v>
      </c>
      <c r="AU589" s="283" t="s">
        <v>83</v>
      </c>
      <c r="AV589" s="14" t="s">
        <v>81</v>
      </c>
      <c r="AW589" s="14" t="s">
        <v>30</v>
      </c>
      <c r="AX589" s="14" t="s">
        <v>73</v>
      </c>
      <c r="AY589" s="283" t="s">
        <v>241</v>
      </c>
    </row>
    <row r="590" s="13" customFormat="1">
      <c r="A590" s="13"/>
      <c r="B590" s="263"/>
      <c r="C590" s="264"/>
      <c r="D590" s="242" t="s">
        <v>1584</v>
      </c>
      <c r="E590" s="265" t="s">
        <v>1</v>
      </c>
      <c r="F590" s="266" t="s">
        <v>247</v>
      </c>
      <c r="G590" s="264"/>
      <c r="H590" s="267">
        <v>4</v>
      </c>
      <c r="I590" s="268"/>
      <c r="J590" s="264"/>
      <c r="K590" s="264"/>
      <c r="L590" s="269"/>
      <c r="M590" s="270"/>
      <c r="N590" s="271"/>
      <c r="O590" s="271"/>
      <c r="P590" s="271"/>
      <c r="Q590" s="271"/>
      <c r="R590" s="271"/>
      <c r="S590" s="271"/>
      <c r="T590" s="272"/>
      <c r="U590" s="13"/>
      <c r="V590" s="13"/>
      <c r="W590" s="13"/>
      <c r="X590" s="13"/>
      <c r="Y590" s="13"/>
      <c r="Z590" s="13"/>
      <c r="AA590" s="13"/>
      <c r="AB590" s="13"/>
      <c r="AC590" s="13"/>
      <c r="AD590" s="13"/>
      <c r="AE590" s="13"/>
      <c r="AT590" s="273" t="s">
        <v>1584</v>
      </c>
      <c r="AU590" s="273" t="s">
        <v>83</v>
      </c>
      <c r="AV590" s="13" t="s">
        <v>83</v>
      </c>
      <c r="AW590" s="13" t="s">
        <v>30</v>
      </c>
      <c r="AX590" s="13" t="s">
        <v>81</v>
      </c>
      <c r="AY590" s="273" t="s">
        <v>241</v>
      </c>
    </row>
    <row r="591" s="2" customFormat="1" ht="16.5" customHeight="1">
      <c r="A591" s="39"/>
      <c r="B591" s="40"/>
      <c r="C591" s="228" t="s">
        <v>401</v>
      </c>
      <c r="D591" s="228" t="s">
        <v>243</v>
      </c>
      <c r="E591" s="229" t="s">
        <v>2783</v>
      </c>
      <c r="F591" s="230" t="s">
        <v>2784</v>
      </c>
      <c r="G591" s="231" t="s">
        <v>263</v>
      </c>
      <c r="H591" s="232">
        <v>2</v>
      </c>
      <c r="I591" s="233"/>
      <c r="J591" s="234">
        <f>ROUND(I591*H591,2)</f>
        <v>0</v>
      </c>
      <c r="K591" s="235"/>
      <c r="L591" s="45"/>
      <c r="M591" s="236" t="s">
        <v>1</v>
      </c>
      <c r="N591" s="237" t="s">
        <v>38</v>
      </c>
      <c r="O591" s="92"/>
      <c r="P591" s="238">
        <f>O591*H591</f>
        <v>0</v>
      </c>
      <c r="Q591" s="238">
        <v>0</v>
      </c>
      <c r="R591" s="238">
        <f>Q591*H591</f>
        <v>0</v>
      </c>
      <c r="S591" s="238">
        <v>0</v>
      </c>
      <c r="T591" s="239">
        <f>S591*H591</f>
        <v>0</v>
      </c>
      <c r="U591" s="39"/>
      <c r="V591" s="39"/>
      <c r="W591" s="39"/>
      <c r="X591" s="39"/>
      <c r="Y591" s="39"/>
      <c r="Z591" s="39"/>
      <c r="AA591" s="39"/>
      <c r="AB591" s="39"/>
      <c r="AC591" s="39"/>
      <c r="AD591" s="39"/>
      <c r="AE591" s="39"/>
      <c r="AR591" s="240" t="s">
        <v>247</v>
      </c>
      <c r="AT591" s="240" t="s">
        <v>243</v>
      </c>
      <c r="AU591" s="240" t="s">
        <v>83</v>
      </c>
      <c r="AY591" s="18" t="s">
        <v>241</v>
      </c>
      <c r="BE591" s="241">
        <f>IF(N591="základní",J591,0)</f>
        <v>0</v>
      </c>
      <c r="BF591" s="241">
        <f>IF(N591="snížená",J591,0)</f>
        <v>0</v>
      </c>
      <c r="BG591" s="241">
        <f>IF(N591="zákl. přenesená",J591,0)</f>
        <v>0</v>
      </c>
      <c r="BH591" s="241">
        <f>IF(N591="sníž. přenesená",J591,0)</f>
        <v>0</v>
      </c>
      <c r="BI591" s="241">
        <f>IF(N591="nulová",J591,0)</f>
        <v>0</v>
      </c>
      <c r="BJ591" s="18" t="s">
        <v>81</v>
      </c>
      <c r="BK591" s="241">
        <f>ROUND(I591*H591,2)</f>
        <v>0</v>
      </c>
      <c r="BL591" s="18" t="s">
        <v>247</v>
      </c>
      <c r="BM591" s="240" t="s">
        <v>2785</v>
      </c>
    </row>
    <row r="592" s="2" customFormat="1">
      <c r="A592" s="39"/>
      <c r="B592" s="40"/>
      <c r="C592" s="41"/>
      <c r="D592" s="242" t="s">
        <v>248</v>
      </c>
      <c r="E592" s="41"/>
      <c r="F592" s="243" t="s">
        <v>2786</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248</v>
      </c>
      <c r="AU592" s="18" t="s">
        <v>83</v>
      </c>
    </row>
    <row r="593" s="14" customFormat="1">
      <c r="A593" s="14"/>
      <c r="B593" s="274"/>
      <c r="C593" s="275"/>
      <c r="D593" s="242" t="s">
        <v>1584</v>
      </c>
      <c r="E593" s="276" t="s">
        <v>1</v>
      </c>
      <c r="F593" s="277" t="s">
        <v>2787</v>
      </c>
      <c r="G593" s="275"/>
      <c r="H593" s="276" t="s">
        <v>1</v>
      </c>
      <c r="I593" s="278"/>
      <c r="J593" s="275"/>
      <c r="K593" s="275"/>
      <c r="L593" s="279"/>
      <c r="M593" s="280"/>
      <c r="N593" s="281"/>
      <c r="O593" s="281"/>
      <c r="P593" s="281"/>
      <c r="Q593" s="281"/>
      <c r="R593" s="281"/>
      <c r="S593" s="281"/>
      <c r="T593" s="282"/>
      <c r="U593" s="14"/>
      <c r="V593" s="14"/>
      <c r="W593" s="14"/>
      <c r="X593" s="14"/>
      <c r="Y593" s="14"/>
      <c r="Z593" s="14"/>
      <c r="AA593" s="14"/>
      <c r="AB593" s="14"/>
      <c r="AC593" s="14"/>
      <c r="AD593" s="14"/>
      <c r="AE593" s="14"/>
      <c r="AT593" s="283" t="s">
        <v>1584</v>
      </c>
      <c r="AU593" s="283" t="s">
        <v>83</v>
      </c>
      <c r="AV593" s="14" t="s">
        <v>81</v>
      </c>
      <c r="AW593" s="14" t="s">
        <v>30</v>
      </c>
      <c r="AX593" s="14" t="s">
        <v>73</v>
      </c>
      <c r="AY593" s="283" t="s">
        <v>241</v>
      </c>
    </row>
    <row r="594" s="13" customFormat="1">
      <c r="A594" s="13"/>
      <c r="B594" s="263"/>
      <c r="C594" s="264"/>
      <c r="D594" s="242" t="s">
        <v>1584</v>
      </c>
      <c r="E594" s="265" t="s">
        <v>1</v>
      </c>
      <c r="F594" s="266" t="s">
        <v>2788</v>
      </c>
      <c r="G594" s="264"/>
      <c r="H594" s="267">
        <v>2</v>
      </c>
      <c r="I594" s="268"/>
      <c r="J594" s="264"/>
      <c r="K594" s="264"/>
      <c r="L594" s="269"/>
      <c r="M594" s="270"/>
      <c r="N594" s="271"/>
      <c r="O594" s="271"/>
      <c r="P594" s="271"/>
      <c r="Q594" s="271"/>
      <c r="R594" s="271"/>
      <c r="S594" s="271"/>
      <c r="T594" s="272"/>
      <c r="U594" s="13"/>
      <c r="V594" s="13"/>
      <c r="W594" s="13"/>
      <c r="X594" s="13"/>
      <c r="Y594" s="13"/>
      <c r="Z594" s="13"/>
      <c r="AA594" s="13"/>
      <c r="AB594" s="13"/>
      <c r="AC594" s="13"/>
      <c r="AD594" s="13"/>
      <c r="AE594" s="13"/>
      <c r="AT594" s="273" t="s">
        <v>1584</v>
      </c>
      <c r="AU594" s="273" t="s">
        <v>83</v>
      </c>
      <c r="AV594" s="13" t="s">
        <v>83</v>
      </c>
      <c r="AW594" s="13" t="s">
        <v>30</v>
      </c>
      <c r="AX594" s="13" t="s">
        <v>81</v>
      </c>
      <c r="AY594" s="273" t="s">
        <v>241</v>
      </c>
    </row>
    <row r="595" s="2" customFormat="1" ht="21.75" customHeight="1">
      <c r="A595" s="39"/>
      <c r="B595" s="40"/>
      <c r="C595" s="247" t="s">
        <v>579</v>
      </c>
      <c r="D595" s="247" t="s">
        <v>260</v>
      </c>
      <c r="E595" s="248" t="s">
        <v>2156</v>
      </c>
      <c r="F595" s="249" t="s">
        <v>2157</v>
      </c>
      <c r="G595" s="250" t="s">
        <v>263</v>
      </c>
      <c r="H595" s="251">
        <v>4</v>
      </c>
      <c r="I595" s="252"/>
      <c r="J595" s="253">
        <f>ROUND(I595*H595,2)</f>
        <v>0</v>
      </c>
      <c r="K595" s="254"/>
      <c r="L595" s="255"/>
      <c r="M595" s="256" t="s">
        <v>1</v>
      </c>
      <c r="N595" s="257" t="s">
        <v>38</v>
      </c>
      <c r="O595" s="92"/>
      <c r="P595" s="238">
        <f>O595*H595</f>
        <v>0</v>
      </c>
      <c r="Q595" s="238">
        <v>0.00014999999999999999</v>
      </c>
      <c r="R595" s="238">
        <f>Q595*H595</f>
        <v>0.00059999999999999995</v>
      </c>
      <c r="S595" s="238">
        <v>0</v>
      </c>
      <c r="T595" s="239">
        <f>S595*H595</f>
        <v>0</v>
      </c>
      <c r="U595" s="39"/>
      <c r="V595" s="39"/>
      <c r="W595" s="39"/>
      <c r="X595" s="39"/>
      <c r="Y595" s="39"/>
      <c r="Z595" s="39"/>
      <c r="AA595" s="39"/>
      <c r="AB595" s="39"/>
      <c r="AC595" s="39"/>
      <c r="AD595" s="39"/>
      <c r="AE595" s="39"/>
      <c r="AR595" s="240" t="s">
        <v>258</v>
      </c>
      <c r="AT595" s="240" t="s">
        <v>260</v>
      </c>
      <c r="AU595" s="240" t="s">
        <v>83</v>
      </c>
      <c r="AY595" s="18" t="s">
        <v>241</v>
      </c>
      <c r="BE595" s="241">
        <f>IF(N595="základní",J595,0)</f>
        <v>0</v>
      </c>
      <c r="BF595" s="241">
        <f>IF(N595="snížená",J595,0)</f>
        <v>0</v>
      </c>
      <c r="BG595" s="241">
        <f>IF(N595="zákl. přenesená",J595,0)</f>
        <v>0</v>
      </c>
      <c r="BH595" s="241">
        <f>IF(N595="sníž. přenesená",J595,0)</f>
        <v>0</v>
      </c>
      <c r="BI595" s="241">
        <f>IF(N595="nulová",J595,0)</f>
        <v>0</v>
      </c>
      <c r="BJ595" s="18" t="s">
        <v>81</v>
      </c>
      <c r="BK595" s="241">
        <f>ROUND(I595*H595,2)</f>
        <v>0</v>
      </c>
      <c r="BL595" s="18" t="s">
        <v>247</v>
      </c>
      <c r="BM595" s="240" t="s">
        <v>2789</v>
      </c>
    </row>
    <row r="596" s="2" customFormat="1">
      <c r="A596" s="39"/>
      <c r="B596" s="40"/>
      <c r="C596" s="41"/>
      <c r="D596" s="242" t="s">
        <v>248</v>
      </c>
      <c r="E596" s="41"/>
      <c r="F596" s="243" t="s">
        <v>2157</v>
      </c>
      <c r="G596" s="41"/>
      <c r="H596" s="41"/>
      <c r="I596" s="244"/>
      <c r="J596" s="41"/>
      <c r="K596" s="41"/>
      <c r="L596" s="45"/>
      <c r="M596" s="245"/>
      <c r="N596" s="246"/>
      <c r="O596" s="92"/>
      <c r="P596" s="92"/>
      <c r="Q596" s="92"/>
      <c r="R596" s="92"/>
      <c r="S596" s="92"/>
      <c r="T596" s="93"/>
      <c r="U596" s="39"/>
      <c r="V596" s="39"/>
      <c r="W596" s="39"/>
      <c r="X596" s="39"/>
      <c r="Y596" s="39"/>
      <c r="Z596" s="39"/>
      <c r="AA596" s="39"/>
      <c r="AB596" s="39"/>
      <c r="AC596" s="39"/>
      <c r="AD596" s="39"/>
      <c r="AE596" s="39"/>
      <c r="AT596" s="18" t="s">
        <v>248</v>
      </c>
      <c r="AU596" s="18" t="s">
        <v>83</v>
      </c>
    </row>
    <row r="597" s="13" customFormat="1">
      <c r="A597" s="13"/>
      <c r="B597" s="263"/>
      <c r="C597" s="264"/>
      <c r="D597" s="242" t="s">
        <v>1584</v>
      </c>
      <c r="E597" s="265" t="s">
        <v>1</v>
      </c>
      <c r="F597" s="266" t="s">
        <v>2531</v>
      </c>
      <c r="G597" s="264"/>
      <c r="H597" s="267">
        <v>4</v>
      </c>
      <c r="I597" s="268"/>
      <c r="J597" s="264"/>
      <c r="K597" s="264"/>
      <c r="L597" s="269"/>
      <c r="M597" s="270"/>
      <c r="N597" s="271"/>
      <c r="O597" s="271"/>
      <c r="P597" s="271"/>
      <c r="Q597" s="271"/>
      <c r="R597" s="271"/>
      <c r="S597" s="271"/>
      <c r="T597" s="272"/>
      <c r="U597" s="13"/>
      <c r="V597" s="13"/>
      <c r="W597" s="13"/>
      <c r="X597" s="13"/>
      <c r="Y597" s="13"/>
      <c r="Z597" s="13"/>
      <c r="AA597" s="13"/>
      <c r="AB597" s="13"/>
      <c r="AC597" s="13"/>
      <c r="AD597" s="13"/>
      <c r="AE597" s="13"/>
      <c r="AT597" s="273" t="s">
        <v>1584</v>
      </c>
      <c r="AU597" s="273" t="s">
        <v>83</v>
      </c>
      <c r="AV597" s="13" t="s">
        <v>83</v>
      </c>
      <c r="AW597" s="13" t="s">
        <v>30</v>
      </c>
      <c r="AX597" s="13" t="s">
        <v>81</v>
      </c>
      <c r="AY597" s="273" t="s">
        <v>241</v>
      </c>
    </row>
    <row r="598" s="2" customFormat="1" ht="16.5" customHeight="1">
      <c r="A598" s="39"/>
      <c r="B598" s="40"/>
      <c r="C598" s="247" t="s">
        <v>405</v>
      </c>
      <c r="D598" s="247" t="s">
        <v>260</v>
      </c>
      <c r="E598" s="248" t="s">
        <v>2790</v>
      </c>
      <c r="F598" s="249" t="s">
        <v>2791</v>
      </c>
      <c r="G598" s="250" t="s">
        <v>263</v>
      </c>
      <c r="H598" s="251">
        <v>2</v>
      </c>
      <c r="I598" s="252"/>
      <c r="J598" s="253">
        <f>ROUND(I598*H598,2)</f>
        <v>0</v>
      </c>
      <c r="K598" s="254"/>
      <c r="L598" s="255"/>
      <c r="M598" s="256" t="s">
        <v>1</v>
      </c>
      <c r="N598" s="257" t="s">
        <v>38</v>
      </c>
      <c r="O598" s="92"/>
      <c r="P598" s="238">
        <f>O598*H598</f>
        <v>0</v>
      </c>
      <c r="Q598" s="238">
        <v>0.0015</v>
      </c>
      <c r="R598" s="238">
        <f>Q598*H598</f>
        <v>0.0030000000000000001</v>
      </c>
      <c r="S598" s="238">
        <v>0</v>
      </c>
      <c r="T598" s="239">
        <f>S598*H598</f>
        <v>0</v>
      </c>
      <c r="U598" s="39"/>
      <c r="V598" s="39"/>
      <c r="W598" s="39"/>
      <c r="X598" s="39"/>
      <c r="Y598" s="39"/>
      <c r="Z598" s="39"/>
      <c r="AA598" s="39"/>
      <c r="AB598" s="39"/>
      <c r="AC598" s="39"/>
      <c r="AD598" s="39"/>
      <c r="AE598" s="39"/>
      <c r="AR598" s="240" t="s">
        <v>258</v>
      </c>
      <c r="AT598" s="240" t="s">
        <v>260</v>
      </c>
      <c r="AU598" s="240" t="s">
        <v>83</v>
      </c>
      <c r="AY598" s="18" t="s">
        <v>241</v>
      </c>
      <c r="BE598" s="241">
        <f>IF(N598="základní",J598,0)</f>
        <v>0</v>
      </c>
      <c r="BF598" s="241">
        <f>IF(N598="snížená",J598,0)</f>
        <v>0</v>
      </c>
      <c r="BG598" s="241">
        <f>IF(N598="zákl. přenesená",J598,0)</f>
        <v>0</v>
      </c>
      <c r="BH598" s="241">
        <f>IF(N598="sníž. přenesená",J598,0)</f>
        <v>0</v>
      </c>
      <c r="BI598" s="241">
        <f>IF(N598="nulová",J598,0)</f>
        <v>0</v>
      </c>
      <c r="BJ598" s="18" t="s">
        <v>81</v>
      </c>
      <c r="BK598" s="241">
        <f>ROUND(I598*H598,2)</f>
        <v>0</v>
      </c>
      <c r="BL598" s="18" t="s">
        <v>247</v>
      </c>
      <c r="BM598" s="240" t="s">
        <v>2792</v>
      </c>
    </row>
    <row r="599" s="2" customFormat="1">
      <c r="A599" s="39"/>
      <c r="B599" s="40"/>
      <c r="C599" s="41"/>
      <c r="D599" s="242" t="s">
        <v>248</v>
      </c>
      <c r="E599" s="41"/>
      <c r="F599" s="243" t="s">
        <v>2791</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248</v>
      </c>
      <c r="AU599" s="18" t="s">
        <v>83</v>
      </c>
    </row>
    <row r="600" s="2" customFormat="1" ht="21.75" customHeight="1">
      <c r="A600" s="39"/>
      <c r="B600" s="40"/>
      <c r="C600" s="228" t="s">
        <v>586</v>
      </c>
      <c r="D600" s="228" t="s">
        <v>243</v>
      </c>
      <c r="E600" s="229" t="s">
        <v>2793</v>
      </c>
      <c r="F600" s="230" t="s">
        <v>2794</v>
      </c>
      <c r="G600" s="231" t="s">
        <v>263</v>
      </c>
      <c r="H600" s="232">
        <v>5</v>
      </c>
      <c r="I600" s="233"/>
      <c r="J600" s="234">
        <f>ROUND(I600*H600,2)</f>
        <v>0</v>
      </c>
      <c r="K600" s="235"/>
      <c r="L600" s="45"/>
      <c r="M600" s="236" t="s">
        <v>1</v>
      </c>
      <c r="N600" s="237" t="s">
        <v>38</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247</v>
      </c>
      <c r="AT600" s="240" t="s">
        <v>243</v>
      </c>
      <c r="AU600" s="240" t="s">
        <v>83</v>
      </c>
      <c r="AY600" s="18" t="s">
        <v>241</v>
      </c>
      <c r="BE600" s="241">
        <f>IF(N600="základní",J600,0)</f>
        <v>0</v>
      </c>
      <c r="BF600" s="241">
        <f>IF(N600="snížená",J600,0)</f>
        <v>0</v>
      </c>
      <c r="BG600" s="241">
        <f>IF(N600="zákl. přenesená",J600,0)</f>
        <v>0</v>
      </c>
      <c r="BH600" s="241">
        <f>IF(N600="sníž. přenesená",J600,0)</f>
        <v>0</v>
      </c>
      <c r="BI600" s="241">
        <f>IF(N600="nulová",J600,0)</f>
        <v>0</v>
      </c>
      <c r="BJ600" s="18" t="s">
        <v>81</v>
      </c>
      <c r="BK600" s="241">
        <f>ROUND(I600*H600,2)</f>
        <v>0</v>
      </c>
      <c r="BL600" s="18" t="s">
        <v>247</v>
      </c>
      <c r="BM600" s="240" t="s">
        <v>2795</v>
      </c>
    </row>
    <row r="601" s="2" customFormat="1">
      <c r="A601" s="39"/>
      <c r="B601" s="40"/>
      <c r="C601" s="41"/>
      <c r="D601" s="242" t="s">
        <v>248</v>
      </c>
      <c r="E601" s="41"/>
      <c r="F601" s="243" t="s">
        <v>2796</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248</v>
      </c>
      <c r="AU601" s="18" t="s">
        <v>83</v>
      </c>
    </row>
    <row r="602" s="13" customFormat="1">
      <c r="A602" s="13"/>
      <c r="B602" s="263"/>
      <c r="C602" s="264"/>
      <c r="D602" s="242" t="s">
        <v>1584</v>
      </c>
      <c r="E602" s="265" t="s">
        <v>1</v>
      </c>
      <c r="F602" s="266" t="s">
        <v>259</v>
      </c>
      <c r="G602" s="264"/>
      <c r="H602" s="267">
        <v>5</v>
      </c>
      <c r="I602" s="268"/>
      <c r="J602" s="264"/>
      <c r="K602" s="264"/>
      <c r="L602" s="269"/>
      <c r="M602" s="270"/>
      <c r="N602" s="271"/>
      <c r="O602" s="271"/>
      <c r="P602" s="271"/>
      <c r="Q602" s="271"/>
      <c r="R602" s="271"/>
      <c r="S602" s="271"/>
      <c r="T602" s="272"/>
      <c r="U602" s="13"/>
      <c r="V602" s="13"/>
      <c r="W602" s="13"/>
      <c r="X602" s="13"/>
      <c r="Y602" s="13"/>
      <c r="Z602" s="13"/>
      <c r="AA602" s="13"/>
      <c r="AB602" s="13"/>
      <c r="AC602" s="13"/>
      <c r="AD602" s="13"/>
      <c r="AE602" s="13"/>
      <c r="AT602" s="273" t="s">
        <v>1584</v>
      </c>
      <c r="AU602" s="273" t="s">
        <v>83</v>
      </c>
      <c r="AV602" s="13" t="s">
        <v>83</v>
      </c>
      <c r="AW602" s="13" t="s">
        <v>30</v>
      </c>
      <c r="AX602" s="13" t="s">
        <v>81</v>
      </c>
      <c r="AY602" s="273" t="s">
        <v>241</v>
      </c>
    </row>
    <row r="603" s="2" customFormat="1" ht="16.5" customHeight="1">
      <c r="A603" s="39"/>
      <c r="B603" s="40"/>
      <c r="C603" s="247" t="s">
        <v>408</v>
      </c>
      <c r="D603" s="247" t="s">
        <v>260</v>
      </c>
      <c r="E603" s="248" t="s">
        <v>2797</v>
      </c>
      <c r="F603" s="249" t="s">
        <v>2798</v>
      </c>
      <c r="G603" s="250" t="s">
        <v>263</v>
      </c>
      <c r="H603" s="251">
        <v>5</v>
      </c>
      <c r="I603" s="252"/>
      <c r="J603" s="253">
        <f>ROUND(I603*H603,2)</f>
        <v>0</v>
      </c>
      <c r="K603" s="254"/>
      <c r="L603" s="255"/>
      <c r="M603" s="256" t="s">
        <v>1</v>
      </c>
      <c r="N603" s="257" t="s">
        <v>38</v>
      </c>
      <c r="O603" s="92"/>
      <c r="P603" s="238">
        <f>O603*H603</f>
        <v>0</v>
      </c>
      <c r="Q603" s="238">
        <v>0.059999999999999998</v>
      </c>
      <c r="R603" s="238">
        <f>Q603*H603</f>
        <v>0.29999999999999999</v>
      </c>
      <c r="S603" s="238">
        <v>0</v>
      </c>
      <c r="T603" s="239">
        <f>S603*H603</f>
        <v>0</v>
      </c>
      <c r="U603" s="39"/>
      <c r="V603" s="39"/>
      <c r="W603" s="39"/>
      <c r="X603" s="39"/>
      <c r="Y603" s="39"/>
      <c r="Z603" s="39"/>
      <c r="AA603" s="39"/>
      <c r="AB603" s="39"/>
      <c r="AC603" s="39"/>
      <c r="AD603" s="39"/>
      <c r="AE603" s="39"/>
      <c r="AR603" s="240" t="s">
        <v>258</v>
      </c>
      <c r="AT603" s="240" t="s">
        <v>260</v>
      </c>
      <c r="AU603" s="240" t="s">
        <v>83</v>
      </c>
      <c r="AY603" s="18" t="s">
        <v>241</v>
      </c>
      <c r="BE603" s="241">
        <f>IF(N603="základní",J603,0)</f>
        <v>0</v>
      </c>
      <c r="BF603" s="241">
        <f>IF(N603="snížená",J603,0)</f>
        <v>0</v>
      </c>
      <c r="BG603" s="241">
        <f>IF(N603="zákl. přenesená",J603,0)</f>
        <v>0</v>
      </c>
      <c r="BH603" s="241">
        <f>IF(N603="sníž. přenesená",J603,0)</f>
        <v>0</v>
      </c>
      <c r="BI603" s="241">
        <f>IF(N603="nulová",J603,0)</f>
        <v>0</v>
      </c>
      <c r="BJ603" s="18" t="s">
        <v>81</v>
      </c>
      <c r="BK603" s="241">
        <f>ROUND(I603*H603,2)</f>
        <v>0</v>
      </c>
      <c r="BL603" s="18" t="s">
        <v>247</v>
      </c>
      <c r="BM603" s="240" t="s">
        <v>2799</v>
      </c>
    </row>
    <row r="604" s="2" customFormat="1">
      <c r="A604" s="39"/>
      <c r="B604" s="40"/>
      <c r="C604" s="41"/>
      <c r="D604" s="242" t="s">
        <v>248</v>
      </c>
      <c r="E604" s="41"/>
      <c r="F604" s="243" t="s">
        <v>2798</v>
      </c>
      <c r="G604" s="41"/>
      <c r="H604" s="41"/>
      <c r="I604" s="244"/>
      <c r="J604" s="41"/>
      <c r="K604" s="41"/>
      <c r="L604" s="45"/>
      <c r="M604" s="245"/>
      <c r="N604" s="246"/>
      <c r="O604" s="92"/>
      <c r="P604" s="92"/>
      <c r="Q604" s="92"/>
      <c r="R604" s="92"/>
      <c r="S604" s="92"/>
      <c r="T604" s="93"/>
      <c r="U604" s="39"/>
      <c r="V604" s="39"/>
      <c r="W604" s="39"/>
      <c r="X604" s="39"/>
      <c r="Y604" s="39"/>
      <c r="Z604" s="39"/>
      <c r="AA604" s="39"/>
      <c r="AB604" s="39"/>
      <c r="AC604" s="39"/>
      <c r="AD604" s="39"/>
      <c r="AE604" s="39"/>
      <c r="AT604" s="18" t="s">
        <v>248</v>
      </c>
      <c r="AU604" s="18" t="s">
        <v>83</v>
      </c>
    </row>
    <row r="605" s="2" customFormat="1" ht="21.75" customHeight="1">
      <c r="A605" s="39"/>
      <c r="B605" s="40"/>
      <c r="C605" s="228" t="s">
        <v>596</v>
      </c>
      <c r="D605" s="228" t="s">
        <v>243</v>
      </c>
      <c r="E605" s="229" t="s">
        <v>2162</v>
      </c>
      <c r="F605" s="230" t="s">
        <v>2163</v>
      </c>
      <c r="G605" s="231" t="s">
        <v>263</v>
      </c>
      <c r="H605" s="232">
        <v>5</v>
      </c>
      <c r="I605" s="233"/>
      <c r="J605" s="234">
        <f>ROUND(I605*H605,2)</f>
        <v>0</v>
      </c>
      <c r="K605" s="235"/>
      <c r="L605" s="45"/>
      <c r="M605" s="236" t="s">
        <v>1</v>
      </c>
      <c r="N605" s="237" t="s">
        <v>38</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247</v>
      </c>
      <c r="AT605" s="240" t="s">
        <v>243</v>
      </c>
      <c r="AU605" s="240" t="s">
        <v>83</v>
      </c>
      <c r="AY605" s="18" t="s">
        <v>241</v>
      </c>
      <c r="BE605" s="241">
        <f>IF(N605="základní",J605,0)</f>
        <v>0</v>
      </c>
      <c r="BF605" s="241">
        <f>IF(N605="snížená",J605,0)</f>
        <v>0</v>
      </c>
      <c r="BG605" s="241">
        <f>IF(N605="zákl. přenesená",J605,0)</f>
        <v>0</v>
      </c>
      <c r="BH605" s="241">
        <f>IF(N605="sníž. přenesená",J605,0)</f>
        <v>0</v>
      </c>
      <c r="BI605" s="241">
        <f>IF(N605="nulová",J605,0)</f>
        <v>0</v>
      </c>
      <c r="BJ605" s="18" t="s">
        <v>81</v>
      </c>
      <c r="BK605" s="241">
        <f>ROUND(I605*H605,2)</f>
        <v>0</v>
      </c>
      <c r="BL605" s="18" t="s">
        <v>247</v>
      </c>
      <c r="BM605" s="240" t="s">
        <v>2800</v>
      </c>
    </row>
    <row r="606" s="2" customFormat="1">
      <c r="A606" s="39"/>
      <c r="B606" s="40"/>
      <c r="C606" s="41"/>
      <c r="D606" s="242" t="s">
        <v>248</v>
      </c>
      <c r="E606" s="41"/>
      <c r="F606" s="243" t="s">
        <v>2165</v>
      </c>
      <c r="G606" s="41"/>
      <c r="H606" s="41"/>
      <c r="I606" s="244"/>
      <c r="J606" s="41"/>
      <c r="K606" s="41"/>
      <c r="L606" s="45"/>
      <c r="M606" s="245"/>
      <c r="N606" s="246"/>
      <c r="O606" s="92"/>
      <c r="P606" s="92"/>
      <c r="Q606" s="92"/>
      <c r="R606" s="92"/>
      <c r="S606" s="92"/>
      <c r="T606" s="93"/>
      <c r="U606" s="39"/>
      <c r="V606" s="39"/>
      <c r="W606" s="39"/>
      <c r="X606" s="39"/>
      <c r="Y606" s="39"/>
      <c r="Z606" s="39"/>
      <c r="AA606" s="39"/>
      <c r="AB606" s="39"/>
      <c r="AC606" s="39"/>
      <c r="AD606" s="39"/>
      <c r="AE606" s="39"/>
      <c r="AT606" s="18" t="s">
        <v>248</v>
      </c>
      <c r="AU606" s="18" t="s">
        <v>83</v>
      </c>
    </row>
    <row r="607" s="14" customFormat="1">
      <c r="A607" s="14"/>
      <c r="B607" s="274"/>
      <c r="C607" s="275"/>
      <c r="D607" s="242" t="s">
        <v>1584</v>
      </c>
      <c r="E607" s="276" t="s">
        <v>1</v>
      </c>
      <c r="F607" s="277" t="s">
        <v>2801</v>
      </c>
      <c r="G607" s="275"/>
      <c r="H607" s="276" t="s">
        <v>1</v>
      </c>
      <c r="I607" s="278"/>
      <c r="J607" s="275"/>
      <c r="K607" s="275"/>
      <c r="L607" s="279"/>
      <c r="M607" s="280"/>
      <c r="N607" s="281"/>
      <c r="O607" s="281"/>
      <c r="P607" s="281"/>
      <c r="Q607" s="281"/>
      <c r="R607" s="281"/>
      <c r="S607" s="281"/>
      <c r="T607" s="282"/>
      <c r="U607" s="14"/>
      <c r="V607" s="14"/>
      <c r="W607" s="14"/>
      <c r="X607" s="14"/>
      <c r="Y607" s="14"/>
      <c r="Z607" s="14"/>
      <c r="AA607" s="14"/>
      <c r="AB607" s="14"/>
      <c r="AC607" s="14"/>
      <c r="AD607" s="14"/>
      <c r="AE607" s="14"/>
      <c r="AT607" s="283" t="s">
        <v>1584</v>
      </c>
      <c r="AU607" s="283" t="s">
        <v>83</v>
      </c>
      <c r="AV607" s="14" t="s">
        <v>81</v>
      </c>
      <c r="AW607" s="14" t="s">
        <v>30</v>
      </c>
      <c r="AX607" s="14" t="s">
        <v>73</v>
      </c>
      <c r="AY607" s="283" t="s">
        <v>241</v>
      </c>
    </row>
    <row r="608" s="14" customFormat="1">
      <c r="A608" s="14"/>
      <c r="B608" s="274"/>
      <c r="C608" s="275"/>
      <c r="D608" s="242" t="s">
        <v>1584</v>
      </c>
      <c r="E608" s="276" t="s">
        <v>1</v>
      </c>
      <c r="F608" s="277" t="s">
        <v>2802</v>
      </c>
      <c r="G608" s="275"/>
      <c r="H608" s="276" t="s">
        <v>1</v>
      </c>
      <c r="I608" s="278"/>
      <c r="J608" s="275"/>
      <c r="K608" s="275"/>
      <c r="L608" s="279"/>
      <c r="M608" s="280"/>
      <c r="N608" s="281"/>
      <c r="O608" s="281"/>
      <c r="P608" s="281"/>
      <c r="Q608" s="281"/>
      <c r="R608" s="281"/>
      <c r="S608" s="281"/>
      <c r="T608" s="282"/>
      <c r="U608" s="14"/>
      <c r="V608" s="14"/>
      <c r="W608" s="14"/>
      <c r="X608" s="14"/>
      <c r="Y608" s="14"/>
      <c r="Z608" s="14"/>
      <c r="AA608" s="14"/>
      <c r="AB608" s="14"/>
      <c r="AC608" s="14"/>
      <c r="AD608" s="14"/>
      <c r="AE608" s="14"/>
      <c r="AT608" s="283" t="s">
        <v>1584</v>
      </c>
      <c r="AU608" s="283" t="s">
        <v>83</v>
      </c>
      <c r="AV608" s="14" t="s">
        <v>81</v>
      </c>
      <c r="AW608" s="14" t="s">
        <v>30</v>
      </c>
      <c r="AX608" s="14" t="s">
        <v>73</v>
      </c>
      <c r="AY608" s="283" t="s">
        <v>241</v>
      </c>
    </row>
    <row r="609" s="13" customFormat="1">
      <c r="A609" s="13"/>
      <c r="B609" s="263"/>
      <c r="C609" s="264"/>
      <c r="D609" s="242" t="s">
        <v>1584</v>
      </c>
      <c r="E609" s="265" t="s">
        <v>1</v>
      </c>
      <c r="F609" s="266" t="s">
        <v>259</v>
      </c>
      <c r="G609" s="264"/>
      <c r="H609" s="267">
        <v>5</v>
      </c>
      <c r="I609" s="268"/>
      <c r="J609" s="264"/>
      <c r="K609" s="264"/>
      <c r="L609" s="269"/>
      <c r="M609" s="270"/>
      <c r="N609" s="271"/>
      <c r="O609" s="271"/>
      <c r="P609" s="271"/>
      <c r="Q609" s="271"/>
      <c r="R609" s="271"/>
      <c r="S609" s="271"/>
      <c r="T609" s="272"/>
      <c r="U609" s="13"/>
      <c r="V609" s="13"/>
      <c r="W609" s="13"/>
      <c r="X609" s="13"/>
      <c r="Y609" s="13"/>
      <c r="Z609" s="13"/>
      <c r="AA609" s="13"/>
      <c r="AB609" s="13"/>
      <c r="AC609" s="13"/>
      <c r="AD609" s="13"/>
      <c r="AE609" s="13"/>
      <c r="AT609" s="273" t="s">
        <v>1584</v>
      </c>
      <c r="AU609" s="273" t="s">
        <v>83</v>
      </c>
      <c r="AV609" s="13" t="s">
        <v>83</v>
      </c>
      <c r="AW609" s="13" t="s">
        <v>30</v>
      </c>
      <c r="AX609" s="13" t="s">
        <v>81</v>
      </c>
      <c r="AY609" s="273" t="s">
        <v>241</v>
      </c>
    </row>
    <row r="610" s="2" customFormat="1" ht="16.5" customHeight="1">
      <c r="A610" s="39"/>
      <c r="B610" s="40"/>
      <c r="C610" s="247" t="s">
        <v>412</v>
      </c>
      <c r="D610" s="247" t="s">
        <v>260</v>
      </c>
      <c r="E610" s="248" t="s">
        <v>2159</v>
      </c>
      <c r="F610" s="249" t="s">
        <v>2160</v>
      </c>
      <c r="G610" s="250" t="s">
        <v>263</v>
      </c>
      <c r="H610" s="251">
        <v>5</v>
      </c>
      <c r="I610" s="252"/>
      <c r="J610" s="253">
        <f>ROUND(I610*H610,2)</f>
        <v>0</v>
      </c>
      <c r="K610" s="254"/>
      <c r="L610" s="255"/>
      <c r="M610" s="256" t="s">
        <v>1</v>
      </c>
      <c r="N610" s="257" t="s">
        <v>38</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258</v>
      </c>
      <c r="AT610" s="240" t="s">
        <v>260</v>
      </c>
      <c r="AU610" s="240" t="s">
        <v>83</v>
      </c>
      <c r="AY610" s="18" t="s">
        <v>241</v>
      </c>
      <c r="BE610" s="241">
        <f>IF(N610="základní",J610,0)</f>
        <v>0</v>
      </c>
      <c r="BF610" s="241">
        <f>IF(N610="snížená",J610,0)</f>
        <v>0</v>
      </c>
      <c r="BG610" s="241">
        <f>IF(N610="zákl. přenesená",J610,0)</f>
        <v>0</v>
      </c>
      <c r="BH610" s="241">
        <f>IF(N610="sníž. přenesená",J610,0)</f>
        <v>0</v>
      </c>
      <c r="BI610" s="241">
        <f>IF(N610="nulová",J610,0)</f>
        <v>0</v>
      </c>
      <c r="BJ610" s="18" t="s">
        <v>81</v>
      </c>
      <c r="BK610" s="241">
        <f>ROUND(I610*H610,2)</f>
        <v>0</v>
      </c>
      <c r="BL610" s="18" t="s">
        <v>247</v>
      </c>
      <c r="BM610" s="240" t="s">
        <v>2803</v>
      </c>
    </row>
    <row r="611" s="2" customFormat="1">
      <c r="A611" s="39"/>
      <c r="B611" s="40"/>
      <c r="C611" s="41"/>
      <c r="D611" s="242" t="s">
        <v>248</v>
      </c>
      <c r="E611" s="41"/>
      <c r="F611" s="243" t="s">
        <v>2160</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248</v>
      </c>
      <c r="AU611" s="18" t="s">
        <v>83</v>
      </c>
    </row>
    <row r="612" s="13" customFormat="1">
      <c r="A612" s="13"/>
      <c r="B612" s="263"/>
      <c r="C612" s="264"/>
      <c r="D612" s="242" t="s">
        <v>1584</v>
      </c>
      <c r="E612" s="265" t="s">
        <v>1</v>
      </c>
      <c r="F612" s="266" t="s">
        <v>259</v>
      </c>
      <c r="G612" s="264"/>
      <c r="H612" s="267">
        <v>5</v>
      </c>
      <c r="I612" s="268"/>
      <c r="J612" s="264"/>
      <c r="K612" s="264"/>
      <c r="L612" s="269"/>
      <c r="M612" s="270"/>
      <c r="N612" s="271"/>
      <c r="O612" s="271"/>
      <c r="P612" s="271"/>
      <c r="Q612" s="271"/>
      <c r="R612" s="271"/>
      <c r="S612" s="271"/>
      <c r="T612" s="272"/>
      <c r="U612" s="13"/>
      <c r="V612" s="13"/>
      <c r="W612" s="13"/>
      <c r="X612" s="13"/>
      <c r="Y612" s="13"/>
      <c r="Z612" s="13"/>
      <c r="AA612" s="13"/>
      <c r="AB612" s="13"/>
      <c r="AC612" s="13"/>
      <c r="AD612" s="13"/>
      <c r="AE612" s="13"/>
      <c r="AT612" s="273" t="s">
        <v>1584</v>
      </c>
      <c r="AU612" s="273" t="s">
        <v>83</v>
      </c>
      <c r="AV612" s="13" t="s">
        <v>83</v>
      </c>
      <c r="AW612" s="13" t="s">
        <v>30</v>
      </c>
      <c r="AX612" s="13" t="s">
        <v>81</v>
      </c>
      <c r="AY612" s="273" t="s">
        <v>241</v>
      </c>
    </row>
    <row r="613" s="2" customFormat="1" ht="21.75" customHeight="1">
      <c r="A613" s="39"/>
      <c r="B613" s="40"/>
      <c r="C613" s="247" t="s">
        <v>606</v>
      </c>
      <c r="D613" s="247" t="s">
        <v>260</v>
      </c>
      <c r="E613" s="248" t="s">
        <v>1567</v>
      </c>
      <c r="F613" s="249" t="s">
        <v>1568</v>
      </c>
      <c r="G613" s="250" t="s">
        <v>246</v>
      </c>
      <c r="H613" s="251">
        <v>0.35999999999999999</v>
      </c>
      <c r="I613" s="252"/>
      <c r="J613" s="253">
        <f>ROUND(I613*H613,2)</f>
        <v>0</v>
      </c>
      <c r="K613" s="254"/>
      <c r="L613" s="255"/>
      <c r="M613" s="256" t="s">
        <v>1</v>
      </c>
      <c r="N613" s="257" t="s">
        <v>38</v>
      </c>
      <c r="O613" s="92"/>
      <c r="P613" s="238">
        <f>O613*H613</f>
        <v>0</v>
      </c>
      <c r="Q613" s="238">
        <v>2.234</v>
      </c>
      <c r="R613" s="238">
        <f>Q613*H613</f>
        <v>0.80423999999999995</v>
      </c>
      <c r="S613" s="238">
        <v>0</v>
      </c>
      <c r="T613" s="239">
        <f>S613*H613</f>
        <v>0</v>
      </c>
      <c r="U613" s="39"/>
      <c r="V613" s="39"/>
      <c r="W613" s="39"/>
      <c r="X613" s="39"/>
      <c r="Y613" s="39"/>
      <c r="Z613" s="39"/>
      <c r="AA613" s="39"/>
      <c r="AB613" s="39"/>
      <c r="AC613" s="39"/>
      <c r="AD613" s="39"/>
      <c r="AE613" s="39"/>
      <c r="AR613" s="240" t="s">
        <v>258</v>
      </c>
      <c r="AT613" s="240" t="s">
        <v>260</v>
      </c>
      <c r="AU613" s="240" t="s">
        <v>83</v>
      </c>
      <c r="AY613" s="18" t="s">
        <v>241</v>
      </c>
      <c r="BE613" s="241">
        <f>IF(N613="základní",J613,0)</f>
        <v>0</v>
      </c>
      <c r="BF613" s="241">
        <f>IF(N613="snížená",J613,0)</f>
        <v>0</v>
      </c>
      <c r="BG613" s="241">
        <f>IF(N613="zákl. přenesená",J613,0)</f>
        <v>0</v>
      </c>
      <c r="BH613" s="241">
        <f>IF(N613="sníž. přenesená",J613,0)</f>
        <v>0</v>
      </c>
      <c r="BI613" s="241">
        <f>IF(N613="nulová",J613,0)</f>
        <v>0</v>
      </c>
      <c r="BJ613" s="18" t="s">
        <v>81</v>
      </c>
      <c r="BK613" s="241">
        <f>ROUND(I613*H613,2)</f>
        <v>0</v>
      </c>
      <c r="BL613" s="18" t="s">
        <v>247</v>
      </c>
      <c r="BM613" s="240" t="s">
        <v>2804</v>
      </c>
    </row>
    <row r="614" s="2" customFormat="1">
      <c r="A614" s="39"/>
      <c r="B614" s="40"/>
      <c r="C614" s="41"/>
      <c r="D614" s="242" t="s">
        <v>248</v>
      </c>
      <c r="E614" s="41"/>
      <c r="F614" s="243" t="s">
        <v>1568</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248</v>
      </c>
      <c r="AU614" s="18" t="s">
        <v>83</v>
      </c>
    </row>
    <row r="615" s="13" customFormat="1">
      <c r="A615" s="13"/>
      <c r="B615" s="263"/>
      <c r="C615" s="264"/>
      <c r="D615" s="242" t="s">
        <v>1584</v>
      </c>
      <c r="E615" s="265" t="s">
        <v>1</v>
      </c>
      <c r="F615" s="266" t="s">
        <v>2180</v>
      </c>
      <c r="G615" s="264"/>
      <c r="H615" s="267">
        <v>0.35999999999999999</v>
      </c>
      <c r="I615" s="268"/>
      <c r="J615" s="264"/>
      <c r="K615" s="264"/>
      <c r="L615" s="269"/>
      <c r="M615" s="270"/>
      <c r="N615" s="271"/>
      <c r="O615" s="271"/>
      <c r="P615" s="271"/>
      <c r="Q615" s="271"/>
      <c r="R615" s="271"/>
      <c r="S615" s="271"/>
      <c r="T615" s="272"/>
      <c r="U615" s="13"/>
      <c r="V615" s="13"/>
      <c r="W615" s="13"/>
      <c r="X615" s="13"/>
      <c r="Y615" s="13"/>
      <c r="Z615" s="13"/>
      <c r="AA615" s="13"/>
      <c r="AB615" s="13"/>
      <c r="AC615" s="13"/>
      <c r="AD615" s="13"/>
      <c r="AE615" s="13"/>
      <c r="AT615" s="273" t="s">
        <v>1584</v>
      </c>
      <c r="AU615" s="273" t="s">
        <v>83</v>
      </c>
      <c r="AV615" s="13" t="s">
        <v>83</v>
      </c>
      <c r="AW615" s="13" t="s">
        <v>30</v>
      </c>
      <c r="AX615" s="13" t="s">
        <v>81</v>
      </c>
      <c r="AY615" s="273" t="s">
        <v>241</v>
      </c>
    </row>
    <row r="616" s="2" customFormat="1" ht="16.5" customHeight="1">
      <c r="A616" s="39"/>
      <c r="B616" s="40"/>
      <c r="C616" s="247" t="s">
        <v>415</v>
      </c>
      <c r="D616" s="247" t="s">
        <v>260</v>
      </c>
      <c r="E616" s="248" t="s">
        <v>2168</v>
      </c>
      <c r="F616" s="249" t="s">
        <v>2169</v>
      </c>
      <c r="G616" s="250" t="s">
        <v>263</v>
      </c>
      <c r="H616" s="251">
        <v>5</v>
      </c>
      <c r="I616" s="252"/>
      <c r="J616" s="253">
        <f>ROUND(I616*H616,2)</f>
        <v>0</v>
      </c>
      <c r="K616" s="254"/>
      <c r="L616" s="255"/>
      <c r="M616" s="256" t="s">
        <v>1</v>
      </c>
      <c r="N616" s="257" t="s">
        <v>38</v>
      </c>
      <c r="O616" s="92"/>
      <c r="P616" s="238">
        <f>O616*H616</f>
        <v>0</v>
      </c>
      <c r="Q616" s="238">
        <v>0.0035000000000000001</v>
      </c>
      <c r="R616" s="238">
        <f>Q616*H616</f>
        <v>0.017500000000000002</v>
      </c>
      <c r="S616" s="238">
        <v>0</v>
      </c>
      <c r="T616" s="239">
        <f>S616*H616</f>
        <v>0</v>
      </c>
      <c r="U616" s="39"/>
      <c r="V616" s="39"/>
      <c r="W616" s="39"/>
      <c r="X616" s="39"/>
      <c r="Y616" s="39"/>
      <c r="Z616" s="39"/>
      <c r="AA616" s="39"/>
      <c r="AB616" s="39"/>
      <c r="AC616" s="39"/>
      <c r="AD616" s="39"/>
      <c r="AE616" s="39"/>
      <c r="AR616" s="240" t="s">
        <v>258</v>
      </c>
      <c r="AT616" s="240" t="s">
        <v>260</v>
      </c>
      <c r="AU616" s="240" t="s">
        <v>83</v>
      </c>
      <c r="AY616" s="18" t="s">
        <v>241</v>
      </c>
      <c r="BE616" s="241">
        <f>IF(N616="základní",J616,0)</f>
        <v>0</v>
      </c>
      <c r="BF616" s="241">
        <f>IF(N616="snížená",J616,0)</f>
        <v>0</v>
      </c>
      <c r="BG616" s="241">
        <f>IF(N616="zákl. přenesená",J616,0)</f>
        <v>0</v>
      </c>
      <c r="BH616" s="241">
        <f>IF(N616="sníž. přenesená",J616,0)</f>
        <v>0</v>
      </c>
      <c r="BI616" s="241">
        <f>IF(N616="nulová",J616,0)</f>
        <v>0</v>
      </c>
      <c r="BJ616" s="18" t="s">
        <v>81</v>
      </c>
      <c r="BK616" s="241">
        <f>ROUND(I616*H616,2)</f>
        <v>0</v>
      </c>
      <c r="BL616" s="18" t="s">
        <v>247</v>
      </c>
      <c r="BM616" s="240" t="s">
        <v>2805</v>
      </c>
    </row>
    <row r="617" s="2" customFormat="1">
      <c r="A617" s="39"/>
      <c r="B617" s="40"/>
      <c r="C617" s="41"/>
      <c r="D617" s="242" t="s">
        <v>248</v>
      </c>
      <c r="E617" s="41"/>
      <c r="F617" s="243" t="s">
        <v>2169</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248</v>
      </c>
      <c r="AU617" s="18" t="s">
        <v>83</v>
      </c>
    </row>
    <row r="618" s="13" customFormat="1">
      <c r="A618" s="13"/>
      <c r="B618" s="263"/>
      <c r="C618" s="264"/>
      <c r="D618" s="242" t="s">
        <v>1584</v>
      </c>
      <c r="E618" s="265" t="s">
        <v>1</v>
      </c>
      <c r="F618" s="266" t="s">
        <v>259</v>
      </c>
      <c r="G618" s="264"/>
      <c r="H618" s="267">
        <v>5</v>
      </c>
      <c r="I618" s="268"/>
      <c r="J618" s="264"/>
      <c r="K618" s="264"/>
      <c r="L618" s="269"/>
      <c r="M618" s="270"/>
      <c r="N618" s="271"/>
      <c r="O618" s="271"/>
      <c r="P618" s="271"/>
      <c r="Q618" s="271"/>
      <c r="R618" s="271"/>
      <c r="S618" s="271"/>
      <c r="T618" s="272"/>
      <c r="U618" s="13"/>
      <c r="V618" s="13"/>
      <c r="W618" s="13"/>
      <c r="X618" s="13"/>
      <c r="Y618" s="13"/>
      <c r="Z618" s="13"/>
      <c r="AA618" s="13"/>
      <c r="AB618" s="13"/>
      <c r="AC618" s="13"/>
      <c r="AD618" s="13"/>
      <c r="AE618" s="13"/>
      <c r="AT618" s="273" t="s">
        <v>1584</v>
      </c>
      <c r="AU618" s="273" t="s">
        <v>83</v>
      </c>
      <c r="AV618" s="13" t="s">
        <v>83</v>
      </c>
      <c r="AW618" s="13" t="s">
        <v>30</v>
      </c>
      <c r="AX618" s="13" t="s">
        <v>81</v>
      </c>
      <c r="AY618" s="273" t="s">
        <v>241</v>
      </c>
    </row>
    <row r="619" s="2" customFormat="1" ht="16.5" customHeight="1">
      <c r="A619" s="39"/>
      <c r="B619" s="40"/>
      <c r="C619" s="247" t="s">
        <v>614</v>
      </c>
      <c r="D619" s="247" t="s">
        <v>260</v>
      </c>
      <c r="E619" s="248" t="s">
        <v>2153</v>
      </c>
      <c r="F619" s="249" t="s">
        <v>2154</v>
      </c>
      <c r="G619" s="250" t="s">
        <v>263</v>
      </c>
      <c r="H619" s="251">
        <v>5</v>
      </c>
      <c r="I619" s="252"/>
      <c r="J619" s="253">
        <f>ROUND(I619*H619,2)</f>
        <v>0</v>
      </c>
      <c r="K619" s="254"/>
      <c r="L619" s="255"/>
      <c r="M619" s="256" t="s">
        <v>1</v>
      </c>
      <c r="N619" s="257" t="s">
        <v>38</v>
      </c>
      <c r="O619" s="92"/>
      <c r="P619" s="238">
        <f>O619*H619</f>
        <v>0</v>
      </c>
      <c r="Q619" s="238">
        <v>0.00265</v>
      </c>
      <c r="R619" s="238">
        <f>Q619*H619</f>
        <v>0.01325</v>
      </c>
      <c r="S619" s="238">
        <v>0</v>
      </c>
      <c r="T619" s="239">
        <f>S619*H619</f>
        <v>0</v>
      </c>
      <c r="U619" s="39"/>
      <c r="V619" s="39"/>
      <c r="W619" s="39"/>
      <c r="X619" s="39"/>
      <c r="Y619" s="39"/>
      <c r="Z619" s="39"/>
      <c r="AA619" s="39"/>
      <c r="AB619" s="39"/>
      <c r="AC619" s="39"/>
      <c r="AD619" s="39"/>
      <c r="AE619" s="39"/>
      <c r="AR619" s="240" t="s">
        <v>258</v>
      </c>
      <c r="AT619" s="240" t="s">
        <v>260</v>
      </c>
      <c r="AU619" s="240" t="s">
        <v>83</v>
      </c>
      <c r="AY619" s="18" t="s">
        <v>241</v>
      </c>
      <c r="BE619" s="241">
        <f>IF(N619="základní",J619,0)</f>
        <v>0</v>
      </c>
      <c r="BF619" s="241">
        <f>IF(N619="snížená",J619,0)</f>
        <v>0</v>
      </c>
      <c r="BG619" s="241">
        <f>IF(N619="zákl. přenesená",J619,0)</f>
        <v>0</v>
      </c>
      <c r="BH619" s="241">
        <f>IF(N619="sníž. přenesená",J619,0)</f>
        <v>0</v>
      </c>
      <c r="BI619" s="241">
        <f>IF(N619="nulová",J619,0)</f>
        <v>0</v>
      </c>
      <c r="BJ619" s="18" t="s">
        <v>81</v>
      </c>
      <c r="BK619" s="241">
        <f>ROUND(I619*H619,2)</f>
        <v>0</v>
      </c>
      <c r="BL619" s="18" t="s">
        <v>247</v>
      </c>
      <c r="BM619" s="240" t="s">
        <v>2806</v>
      </c>
    </row>
    <row r="620" s="2" customFormat="1">
      <c r="A620" s="39"/>
      <c r="B620" s="40"/>
      <c r="C620" s="41"/>
      <c r="D620" s="242" t="s">
        <v>248</v>
      </c>
      <c r="E620" s="41"/>
      <c r="F620" s="243" t="s">
        <v>2154</v>
      </c>
      <c r="G620" s="41"/>
      <c r="H620" s="41"/>
      <c r="I620" s="244"/>
      <c r="J620" s="41"/>
      <c r="K620" s="41"/>
      <c r="L620" s="45"/>
      <c r="M620" s="245"/>
      <c r="N620" s="246"/>
      <c r="O620" s="92"/>
      <c r="P620" s="92"/>
      <c r="Q620" s="92"/>
      <c r="R620" s="92"/>
      <c r="S620" s="92"/>
      <c r="T620" s="93"/>
      <c r="U620" s="39"/>
      <c r="V620" s="39"/>
      <c r="W620" s="39"/>
      <c r="X620" s="39"/>
      <c r="Y620" s="39"/>
      <c r="Z620" s="39"/>
      <c r="AA620" s="39"/>
      <c r="AB620" s="39"/>
      <c r="AC620" s="39"/>
      <c r="AD620" s="39"/>
      <c r="AE620" s="39"/>
      <c r="AT620" s="18" t="s">
        <v>248</v>
      </c>
      <c r="AU620" s="18" t="s">
        <v>83</v>
      </c>
    </row>
    <row r="621" s="13" customFormat="1">
      <c r="A621" s="13"/>
      <c r="B621" s="263"/>
      <c r="C621" s="264"/>
      <c r="D621" s="242" t="s">
        <v>1584</v>
      </c>
      <c r="E621" s="265" t="s">
        <v>1</v>
      </c>
      <c r="F621" s="266" t="s">
        <v>259</v>
      </c>
      <c r="G621" s="264"/>
      <c r="H621" s="267">
        <v>5</v>
      </c>
      <c r="I621" s="268"/>
      <c r="J621" s="264"/>
      <c r="K621" s="264"/>
      <c r="L621" s="269"/>
      <c r="M621" s="270"/>
      <c r="N621" s="271"/>
      <c r="O621" s="271"/>
      <c r="P621" s="271"/>
      <c r="Q621" s="271"/>
      <c r="R621" s="271"/>
      <c r="S621" s="271"/>
      <c r="T621" s="272"/>
      <c r="U621" s="13"/>
      <c r="V621" s="13"/>
      <c r="W621" s="13"/>
      <c r="X621" s="13"/>
      <c r="Y621" s="13"/>
      <c r="Z621" s="13"/>
      <c r="AA621" s="13"/>
      <c r="AB621" s="13"/>
      <c r="AC621" s="13"/>
      <c r="AD621" s="13"/>
      <c r="AE621" s="13"/>
      <c r="AT621" s="273" t="s">
        <v>1584</v>
      </c>
      <c r="AU621" s="273" t="s">
        <v>83</v>
      </c>
      <c r="AV621" s="13" t="s">
        <v>83</v>
      </c>
      <c r="AW621" s="13" t="s">
        <v>30</v>
      </c>
      <c r="AX621" s="13" t="s">
        <v>81</v>
      </c>
      <c r="AY621" s="273" t="s">
        <v>241</v>
      </c>
    </row>
    <row r="622" s="2" customFormat="1" ht="21.75" customHeight="1">
      <c r="A622" s="39"/>
      <c r="B622" s="40"/>
      <c r="C622" s="247" t="s">
        <v>419</v>
      </c>
      <c r="D622" s="247" t="s">
        <v>260</v>
      </c>
      <c r="E622" s="248" t="s">
        <v>2156</v>
      </c>
      <c r="F622" s="249" t="s">
        <v>2157</v>
      </c>
      <c r="G622" s="250" t="s">
        <v>263</v>
      </c>
      <c r="H622" s="251">
        <v>10</v>
      </c>
      <c r="I622" s="252"/>
      <c r="J622" s="253">
        <f>ROUND(I622*H622,2)</f>
        <v>0</v>
      </c>
      <c r="K622" s="254"/>
      <c r="L622" s="255"/>
      <c r="M622" s="256" t="s">
        <v>1</v>
      </c>
      <c r="N622" s="257" t="s">
        <v>38</v>
      </c>
      <c r="O622" s="92"/>
      <c r="P622" s="238">
        <f>O622*H622</f>
        <v>0</v>
      </c>
      <c r="Q622" s="238">
        <v>0.00014999999999999999</v>
      </c>
      <c r="R622" s="238">
        <f>Q622*H622</f>
        <v>0.0014999999999999998</v>
      </c>
      <c r="S622" s="238">
        <v>0</v>
      </c>
      <c r="T622" s="239">
        <f>S622*H622</f>
        <v>0</v>
      </c>
      <c r="U622" s="39"/>
      <c r="V622" s="39"/>
      <c r="W622" s="39"/>
      <c r="X622" s="39"/>
      <c r="Y622" s="39"/>
      <c r="Z622" s="39"/>
      <c r="AA622" s="39"/>
      <c r="AB622" s="39"/>
      <c r="AC622" s="39"/>
      <c r="AD622" s="39"/>
      <c r="AE622" s="39"/>
      <c r="AR622" s="240" t="s">
        <v>258</v>
      </c>
      <c r="AT622" s="240" t="s">
        <v>260</v>
      </c>
      <c r="AU622" s="240" t="s">
        <v>83</v>
      </c>
      <c r="AY622" s="18" t="s">
        <v>241</v>
      </c>
      <c r="BE622" s="241">
        <f>IF(N622="základní",J622,0)</f>
        <v>0</v>
      </c>
      <c r="BF622" s="241">
        <f>IF(N622="snížená",J622,0)</f>
        <v>0</v>
      </c>
      <c r="BG622" s="241">
        <f>IF(N622="zákl. přenesená",J622,0)</f>
        <v>0</v>
      </c>
      <c r="BH622" s="241">
        <f>IF(N622="sníž. přenesená",J622,0)</f>
        <v>0</v>
      </c>
      <c r="BI622" s="241">
        <f>IF(N622="nulová",J622,0)</f>
        <v>0</v>
      </c>
      <c r="BJ622" s="18" t="s">
        <v>81</v>
      </c>
      <c r="BK622" s="241">
        <f>ROUND(I622*H622,2)</f>
        <v>0</v>
      </c>
      <c r="BL622" s="18" t="s">
        <v>247</v>
      </c>
      <c r="BM622" s="240" t="s">
        <v>2807</v>
      </c>
    </row>
    <row r="623" s="2" customFormat="1">
      <c r="A623" s="39"/>
      <c r="B623" s="40"/>
      <c r="C623" s="41"/>
      <c r="D623" s="242" t="s">
        <v>248</v>
      </c>
      <c r="E623" s="41"/>
      <c r="F623" s="243" t="s">
        <v>2157</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248</v>
      </c>
      <c r="AU623" s="18" t="s">
        <v>83</v>
      </c>
    </row>
    <row r="624" s="13" customFormat="1">
      <c r="A624" s="13"/>
      <c r="B624" s="263"/>
      <c r="C624" s="264"/>
      <c r="D624" s="242" t="s">
        <v>1584</v>
      </c>
      <c r="E624" s="265" t="s">
        <v>1</v>
      </c>
      <c r="F624" s="266" t="s">
        <v>2808</v>
      </c>
      <c r="G624" s="264"/>
      <c r="H624" s="267">
        <v>10</v>
      </c>
      <c r="I624" s="268"/>
      <c r="J624" s="264"/>
      <c r="K624" s="264"/>
      <c r="L624" s="269"/>
      <c r="M624" s="270"/>
      <c r="N624" s="271"/>
      <c r="O624" s="271"/>
      <c r="P624" s="271"/>
      <c r="Q624" s="271"/>
      <c r="R624" s="271"/>
      <c r="S624" s="271"/>
      <c r="T624" s="272"/>
      <c r="U624" s="13"/>
      <c r="V624" s="13"/>
      <c r="W624" s="13"/>
      <c r="X624" s="13"/>
      <c r="Y624" s="13"/>
      <c r="Z624" s="13"/>
      <c r="AA624" s="13"/>
      <c r="AB624" s="13"/>
      <c r="AC624" s="13"/>
      <c r="AD624" s="13"/>
      <c r="AE624" s="13"/>
      <c r="AT624" s="273" t="s">
        <v>1584</v>
      </c>
      <c r="AU624" s="273" t="s">
        <v>83</v>
      </c>
      <c r="AV624" s="13" t="s">
        <v>83</v>
      </c>
      <c r="AW624" s="13" t="s">
        <v>30</v>
      </c>
      <c r="AX624" s="13" t="s">
        <v>81</v>
      </c>
      <c r="AY624" s="273" t="s">
        <v>241</v>
      </c>
    </row>
    <row r="625" s="2" customFormat="1" ht="21.75" customHeight="1">
      <c r="A625" s="39"/>
      <c r="B625" s="40"/>
      <c r="C625" s="228" t="s">
        <v>621</v>
      </c>
      <c r="D625" s="228" t="s">
        <v>243</v>
      </c>
      <c r="E625" s="229" t="s">
        <v>2175</v>
      </c>
      <c r="F625" s="230" t="s">
        <v>2176</v>
      </c>
      <c r="G625" s="231" t="s">
        <v>263</v>
      </c>
      <c r="H625" s="232">
        <v>4</v>
      </c>
      <c r="I625" s="233"/>
      <c r="J625" s="234">
        <f>ROUND(I625*H625,2)</f>
        <v>0</v>
      </c>
      <c r="K625" s="235"/>
      <c r="L625" s="45"/>
      <c r="M625" s="236" t="s">
        <v>1</v>
      </c>
      <c r="N625" s="237" t="s">
        <v>38</v>
      </c>
      <c r="O625" s="92"/>
      <c r="P625" s="238">
        <f>O625*H625</f>
        <v>0</v>
      </c>
      <c r="Q625" s="238">
        <v>0</v>
      </c>
      <c r="R625" s="238">
        <f>Q625*H625</f>
        <v>0</v>
      </c>
      <c r="S625" s="238">
        <v>0</v>
      </c>
      <c r="T625" s="239">
        <f>S625*H625</f>
        <v>0</v>
      </c>
      <c r="U625" s="39"/>
      <c r="V625" s="39"/>
      <c r="W625" s="39"/>
      <c r="X625" s="39"/>
      <c r="Y625" s="39"/>
      <c r="Z625" s="39"/>
      <c r="AA625" s="39"/>
      <c r="AB625" s="39"/>
      <c r="AC625" s="39"/>
      <c r="AD625" s="39"/>
      <c r="AE625" s="39"/>
      <c r="AR625" s="240" t="s">
        <v>247</v>
      </c>
      <c r="AT625" s="240" t="s">
        <v>243</v>
      </c>
      <c r="AU625" s="240" t="s">
        <v>83</v>
      </c>
      <c r="AY625" s="18" t="s">
        <v>241</v>
      </c>
      <c r="BE625" s="241">
        <f>IF(N625="základní",J625,0)</f>
        <v>0</v>
      </c>
      <c r="BF625" s="241">
        <f>IF(N625="snížená",J625,0)</f>
        <v>0</v>
      </c>
      <c r="BG625" s="241">
        <f>IF(N625="zákl. přenesená",J625,0)</f>
        <v>0</v>
      </c>
      <c r="BH625" s="241">
        <f>IF(N625="sníž. přenesená",J625,0)</f>
        <v>0</v>
      </c>
      <c r="BI625" s="241">
        <f>IF(N625="nulová",J625,0)</f>
        <v>0</v>
      </c>
      <c r="BJ625" s="18" t="s">
        <v>81</v>
      </c>
      <c r="BK625" s="241">
        <f>ROUND(I625*H625,2)</f>
        <v>0</v>
      </c>
      <c r="BL625" s="18" t="s">
        <v>247</v>
      </c>
      <c r="BM625" s="240" t="s">
        <v>2809</v>
      </c>
    </row>
    <row r="626" s="2" customFormat="1">
      <c r="A626" s="39"/>
      <c r="B626" s="40"/>
      <c r="C626" s="41"/>
      <c r="D626" s="242" t="s">
        <v>248</v>
      </c>
      <c r="E626" s="41"/>
      <c r="F626" s="243" t="s">
        <v>2178</v>
      </c>
      <c r="G626" s="41"/>
      <c r="H626" s="41"/>
      <c r="I626" s="244"/>
      <c r="J626" s="41"/>
      <c r="K626" s="41"/>
      <c r="L626" s="45"/>
      <c r="M626" s="245"/>
      <c r="N626" s="246"/>
      <c r="O626" s="92"/>
      <c r="P626" s="92"/>
      <c r="Q626" s="92"/>
      <c r="R626" s="92"/>
      <c r="S626" s="92"/>
      <c r="T626" s="93"/>
      <c r="U626" s="39"/>
      <c r="V626" s="39"/>
      <c r="W626" s="39"/>
      <c r="X626" s="39"/>
      <c r="Y626" s="39"/>
      <c r="Z626" s="39"/>
      <c r="AA626" s="39"/>
      <c r="AB626" s="39"/>
      <c r="AC626" s="39"/>
      <c r="AD626" s="39"/>
      <c r="AE626" s="39"/>
      <c r="AT626" s="18" t="s">
        <v>248</v>
      </c>
      <c r="AU626" s="18" t="s">
        <v>83</v>
      </c>
    </row>
    <row r="627" s="13" customFormat="1">
      <c r="A627" s="13"/>
      <c r="B627" s="263"/>
      <c r="C627" s="264"/>
      <c r="D627" s="242" t="s">
        <v>1584</v>
      </c>
      <c r="E627" s="265" t="s">
        <v>1</v>
      </c>
      <c r="F627" s="266" t="s">
        <v>247</v>
      </c>
      <c r="G627" s="264"/>
      <c r="H627" s="267">
        <v>4</v>
      </c>
      <c r="I627" s="268"/>
      <c r="J627" s="264"/>
      <c r="K627" s="264"/>
      <c r="L627" s="269"/>
      <c r="M627" s="270"/>
      <c r="N627" s="271"/>
      <c r="O627" s="271"/>
      <c r="P627" s="271"/>
      <c r="Q627" s="271"/>
      <c r="R627" s="271"/>
      <c r="S627" s="271"/>
      <c r="T627" s="272"/>
      <c r="U627" s="13"/>
      <c r="V627" s="13"/>
      <c r="W627" s="13"/>
      <c r="X627" s="13"/>
      <c r="Y627" s="13"/>
      <c r="Z627" s="13"/>
      <c r="AA627" s="13"/>
      <c r="AB627" s="13"/>
      <c r="AC627" s="13"/>
      <c r="AD627" s="13"/>
      <c r="AE627" s="13"/>
      <c r="AT627" s="273" t="s">
        <v>1584</v>
      </c>
      <c r="AU627" s="273" t="s">
        <v>83</v>
      </c>
      <c r="AV627" s="13" t="s">
        <v>83</v>
      </c>
      <c r="AW627" s="13" t="s">
        <v>30</v>
      </c>
      <c r="AX627" s="13" t="s">
        <v>81</v>
      </c>
      <c r="AY627" s="273" t="s">
        <v>241</v>
      </c>
    </row>
    <row r="628" s="2" customFormat="1" ht="21.75" customHeight="1">
      <c r="A628" s="39"/>
      <c r="B628" s="40"/>
      <c r="C628" s="247" t="s">
        <v>422</v>
      </c>
      <c r="D628" s="247" t="s">
        <v>260</v>
      </c>
      <c r="E628" s="248" t="s">
        <v>1567</v>
      </c>
      <c r="F628" s="249" t="s">
        <v>1568</v>
      </c>
      <c r="G628" s="250" t="s">
        <v>246</v>
      </c>
      <c r="H628" s="251">
        <v>0.216</v>
      </c>
      <c r="I628" s="252"/>
      <c r="J628" s="253">
        <f>ROUND(I628*H628,2)</f>
        <v>0</v>
      </c>
      <c r="K628" s="254"/>
      <c r="L628" s="255"/>
      <c r="M628" s="256" t="s">
        <v>1</v>
      </c>
      <c r="N628" s="257" t="s">
        <v>38</v>
      </c>
      <c r="O628" s="92"/>
      <c r="P628" s="238">
        <f>O628*H628</f>
        <v>0</v>
      </c>
      <c r="Q628" s="238">
        <v>2.234</v>
      </c>
      <c r="R628" s="238">
        <f>Q628*H628</f>
        <v>0.48254399999999997</v>
      </c>
      <c r="S628" s="238">
        <v>0</v>
      </c>
      <c r="T628" s="239">
        <f>S628*H628</f>
        <v>0</v>
      </c>
      <c r="U628" s="39"/>
      <c r="V628" s="39"/>
      <c r="W628" s="39"/>
      <c r="X628" s="39"/>
      <c r="Y628" s="39"/>
      <c r="Z628" s="39"/>
      <c r="AA628" s="39"/>
      <c r="AB628" s="39"/>
      <c r="AC628" s="39"/>
      <c r="AD628" s="39"/>
      <c r="AE628" s="39"/>
      <c r="AR628" s="240" t="s">
        <v>258</v>
      </c>
      <c r="AT628" s="240" t="s">
        <v>260</v>
      </c>
      <c r="AU628" s="240" t="s">
        <v>83</v>
      </c>
      <c r="AY628" s="18" t="s">
        <v>241</v>
      </c>
      <c r="BE628" s="241">
        <f>IF(N628="základní",J628,0)</f>
        <v>0</v>
      </c>
      <c r="BF628" s="241">
        <f>IF(N628="snížená",J628,0)</f>
        <v>0</v>
      </c>
      <c r="BG628" s="241">
        <f>IF(N628="zákl. přenesená",J628,0)</f>
        <v>0</v>
      </c>
      <c r="BH628" s="241">
        <f>IF(N628="sníž. přenesená",J628,0)</f>
        <v>0</v>
      </c>
      <c r="BI628" s="241">
        <f>IF(N628="nulová",J628,0)</f>
        <v>0</v>
      </c>
      <c r="BJ628" s="18" t="s">
        <v>81</v>
      </c>
      <c r="BK628" s="241">
        <f>ROUND(I628*H628,2)</f>
        <v>0</v>
      </c>
      <c r="BL628" s="18" t="s">
        <v>247</v>
      </c>
      <c r="BM628" s="240" t="s">
        <v>2810</v>
      </c>
    </row>
    <row r="629" s="2" customFormat="1">
      <c r="A629" s="39"/>
      <c r="B629" s="40"/>
      <c r="C629" s="41"/>
      <c r="D629" s="242" t="s">
        <v>248</v>
      </c>
      <c r="E629" s="41"/>
      <c r="F629" s="243" t="s">
        <v>1568</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248</v>
      </c>
      <c r="AU629" s="18" t="s">
        <v>83</v>
      </c>
    </row>
    <row r="630" s="13" customFormat="1">
      <c r="A630" s="13"/>
      <c r="B630" s="263"/>
      <c r="C630" s="264"/>
      <c r="D630" s="242" t="s">
        <v>1584</v>
      </c>
      <c r="E630" s="265" t="s">
        <v>1</v>
      </c>
      <c r="F630" s="266" t="s">
        <v>2167</v>
      </c>
      <c r="G630" s="264"/>
      <c r="H630" s="267">
        <v>0.216</v>
      </c>
      <c r="I630" s="268"/>
      <c r="J630" s="264"/>
      <c r="K630" s="264"/>
      <c r="L630" s="269"/>
      <c r="M630" s="270"/>
      <c r="N630" s="271"/>
      <c r="O630" s="271"/>
      <c r="P630" s="271"/>
      <c r="Q630" s="271"/>
      <c r="R630" s="271"/>
      <c r="S630" s="271"/>
      <c r="T630" s="272"/>
      <c r="U630" s="13"/>
      <c r="V630" s="13"/>
      <c r="W630" s="13"/>
      <c r="X630" s="13"/>
      <c r="Y630" s="13"/>
      <c r="Z630" s="13"/>
      <c r="AA630" s="13"/>
      <c r="AB630" s="13"/>
      <c r="AC630" s="13"/>
      <c r="AD630" s="13"/>
      <c r="AE630" s="13"/>
      <c r="AT630" s="273" t="s">
        <v>1584</v>
      </c>
      <c r="AU630" s="273" t="s">
        <v>83</v>
      </c>
      <c r="AV630" s="13" t="s">
        <v>83</v>
      </c>
      <c r="AW630" s="13" t="s">
        <v>30</v>
      </c>
      <c r="AX630" s="13" t="s">
        <v>81</v>
      </c>
      <c r="AY630" s="273" t="s">
        <v>241</v>
      </c>
    </row>
    <row r="631" s="2" customFormat="1" ht="16.5" customHeight="1">
      <c r="A631" s="39"/>
      <c r="B631" s="40"/>
      <c r="C631" s="247" t="s">
        <v>629</v>
      </c>
      <c r="D631" s="247" t="s">
        <v>260</v>
      </c>
      <c r="E631" s="248" t="s">
        <v>2181</v>
      </c>
      <c r="F631" s="249" t="s">
        <v>2182</v>
      </c>
      <c r="G631" s="250" t="s">
        <v>263</v>
      </c>
      <c r="H631" s="251">
        <v>4</v>
      </c>
      <c r="I631" s="252"/>
      <c r="J631" s="253">
        <f>ROUND(I631*H631,2)</f>
        <v>0</v>
      </c>
      <c r="K631" s="254"/>
      <c r="L631" s="255"/>
      <c r="M631" s="256" t="s">
        <v>1</v>
      </c>
      <c r="N631" s="257" t="s">
        <v>38</v>
      </c>
      <c r="O631" s="92"/>
      <c r="P631" s="238">
        <f>O631*H631</f>
        <v>0</v>
      </c>
      <c r="Q631" s="238">
        <v>0.0022499999999999998</v>
      </c>
      <c r="R631" s="238">
        <f>Q631*H631</f>
        <v>0.0089999999999999993</v>
      </c>
      <c r="S631" s="238">
        <v>0</v>
      </c>
      <c r="T631" s="239">
        <f>S631*H631</f>
        <v>0</v>
      </c>
      <c r="U631" s="39"/>
      <c r="V631" s="39"/>
      <c r="W631" s="39"/>
      <c r="X631" s="39"/>
      <c r="Y631" s="39"/>
      <c r="Z631" s="39"/>
      <c r="AA631" s="39"/>
      <c r="AB631" s="39"/>
      <c r="AC631" s="39"/>
      <c r="AD631" s="39"/>
      <c r="AE631" s="39"/>
      <c r="AR631" s="240" t="s">
        <v>258</v>
      </c>
      <c r="AT631" s="240" t="s">
        <v>260</v>
      </c>
      <c r="AU631" s="240" t="s">
        <v>83</v>
      </c>
      <c r="AY631" s="18" t="s">
        <v>241</v>
      </c>
      <c r="BE631" s="241">
        <f>IF(N631="základní",J631,0)</f>
        <v>0</v>
      </c>
      <c r="BF631" s="241">
        <f>IF(N631="snížená",J631,0)</f>
        <v>0</v>
      </c>
      <c r="BG631" s="241">
        <f>IF(N631="zákl. přenesená",J631,0)</f>
        <v>0</v>
      </c>
      <c r="BH631" s="241">
        <f>IF(N631="sníž. přenesená",J631,0)</f>
        <v>0</v>
      </c>
      <c r="BI631" s="241">
        <f>IF(N631="nulová",J631,0)</f>
        <v>0</v>
      </c>
      <c r="BJ631" s="18" t="s">
        <v>81</v>
      </c>
      <c r="BK631" s="241">
        <f>ROUND(I631*H631,2)</f>
        <v>0</v>
      </c>
      <c r="BL631" s="18" t="s">
        <v>247</v>
      </c>
      <c r="BM631" s="240" t="s">
        <v>2811</v>
      </c>
    </row>
    <row r="632" s="2" customFormat="1">
      <c r="A632" s="39"/>
      <c r="B632" s="40"/>
      <c r="C632" s="41"/>
      <c r="D632" s="242" t="s">
        <v>248</v>
      </c>
      <c r="E632" s="41"/>
      <c r="F632" s="243" t="s">
        <v>2182</v>
      </c>
      <c r="G632" s="41"/>
      <c r="H632" s="41"/>
      <c r="I632" s="244"/>
      <c r="J632" s="41"/>
      <c r="K632" s="41"/>
      <c r="L632" s="45"/>
      <c r="M632" s="245"/>
      <c r="N632" s="246"/>
      <c r="O632" s="92"/>
      <c r="P632" s="92"/>
      <c r="Q632" s="92"/>
      <c r="R632" s="92"/>
      <c r="S632" s="92"/>
      <c r="T632" s="93"/>
      <c r="U632" s="39"/>
      <c r="V632" s="39"/>
      <c r="W632" s="39"/>
      <c r="X632" s="39"/>
      <c r="Y632" s="39"/>
      <c r="Z632" s="39"/>
      <c r="AA632" s="39"/>
      <c r="AB632" s="39"/>
      <c r="AC632" s="39"/>
      <c r="AD632" s="39"/>
      <c r="AE632" s="39"/>
      <c r="AT632" s="18" t="s">
        <v>248</v>
      </c>
      <c r="AU632" s="18" t="s">
        <v>83</v>
      </c>
    </row>
    <row r="633" s="2" customFormat="1" ht="16.5" customHeight="1">
      <c r="A633" s="39"/>
      <c r="B633" s="40"/>
      <c r="C633" s="247" t="s">
        <v>427</v>
      </c>
      <c r="D633" s="247" t="s">
        <v>260</v>
      </c>
      <c r="E633" s="248" t="s">
        <v>2153</v>
      </c>
      <c r="F633" s="249" t="s">
        <v>2154</v>
      </c>
      <c r="G633" s="250" t="s">
        <v>263</v>
      </c>
      <c r="H633" s="251">
        <v>3</v>
      </c>
      <c r="I633" s="252"/>
      <c r="J633" s="253">
        <f>ROUND(I633*H633,2)</f>
        <v>0</v>
      </c>
      <c r="K633" s="254"/>
      <c r="L633" s="255"/>
      <c r="M633" s="256" t="s">
        <v>1</v>
      </c>
      <c r="N633" s="257" t="s">
        <v>38</v>
      </c>
      <c r="O633" s="92"/>
      <c r="P633" s="238">
        <f>O633*H633</f>
        <v>0</v>
      </c>
      <c r="Q633" s="238">
        <v>0.00265</v>
      </c>
      <c r="R633" s="238">
        <f>Q633*H633</f>
        <v>0.0079500000000000005</v>
      </c>
      <c r="S633" s="238">
        <v>0</v>
      </c>
      <c r="T633" s="239">
        <f>S633*H633</f>
        <v>0</v>
      </c>
      <c r="U633" s="39"/>
      <c r="V633" s="39"/>
      <c r="W633" s="39"/>
      <c r="X633" s="39"/>
      <c r="Y633" s="39"/>
      <c r="Z633" s="39"/>
      <c r="AA633" s="39"/>
      <c r="AB633" s="39"/>
      <c r="AC633" s="39"/>
      <c r="AD633" s="39"/>
      <c r="AE633" s="39"/>
      <c r="AR633" s="240" t="s">
        <v>258</v>
      </c>
      <c r="AT633" s="240" t="s">
        <v>260</v>
      </c>
      <c r="AU633" s="240" t="s">
        <v>83</v>
      </c>
      <c r="AY633" s="18" t="s">
        <v>241</v>
      </c>
      <c r="BE633" s="241">
        <f>IF(N633="základní",J633,0)</f>
        <v>0</v>
      </c>
      <c r="BF633" s="241">
        <f>IF(N633="snížená",J633,0)</f>
        <v>0</v>
      </c>
      <c r="BG633" s="241">
        <f>IF(N633="zákl. přenesená",J633,0)</f>
        <v>0</v>
      </c>
      <c r="BH633" s="241">
        <f>IF(N633="sníž. přenesená",J633,0)</f>
        <v>0</v>
      </c>
      <c r="BI633" s="241">
        <f>IF(N633="nulová",J633,0)</f>
        <v>0</v>
      </c>
      <c r="BJ633" s="18" t="s">
        <v>81</v>
      </c>
      <c r="BK633" s="241">
        <f>ROUND(I633*H633,2)</f>
        <v>0</v>
      </c>
      <c r="BL633" s="18" t="s">
        <v>247</v>
      </c>
      <c r="BM633" s="240" t="s">
        <v>2812</v>
      </c>
    </row>
    <row r="634" s="2" customFormat="1">
      <c r="A634" s="39"/>
      <c r="B634" s="40"/>
      <c r="C634" s="41"/>
      <c r="D634" s="242" t="s">
        <v>248</v>
      </c>
      <c r="E634" s="41"/>
      <c r="F634" s="243" t="s">
        <v>2154</v>
      </c>
      <c r="G634" s="41"/>
      <c r="H634" s="41"/>
      <c r="I634" s="244"/>
      <c r="J634" s="41"/>
      <c r="K634" s="41"/>
      <c r="L634" s="45"/>
      <c r="M634" s="245"/>
      <c r="N634" s="246"/>
      <c r="O634" s="92"/>
      <c r="P634" s="92"/>
      <c r="Q634" s="92"/>
      <c r="R634" s="92"/>
      <c r="S634" s="92"/>
      <c r="T634" s="93"/>
      <c r="U634" s="39"/>
      <c r="V634" s="39"/>
      <c r="W634" s="39"/>
      <c r="X634" s="39"/>
      <c r="Y634" s="39"/>
      <c r="Z634" s="39"/>
      <c r="AA634" s="39"/>
      <c r="AB634" s="39"/>
      <c r="AC634" s="39"/>
      <c r="AD634" s="39"/>
      <c r="AE634" s="39"/>
      <c r="AT634" s="18" t="s">
        <v>248</v>
      </c>
      <c r="AU634" s="18" t="s">
        <v>83</v>
      </c>
    </row>
    <row r="635" s="13" customFormat="1">
      <c r="A635" s="13"/>
      <c r="B635" s="263"/>
      <c r="C635" s="264"/>
      <c r="D635" s="242" t="s">
        <v>1584</v>
      </c>
      <c r="E635" s="265" t="s">
        <v>1</v>
      </c>
      <c r="F635" s="266" t="s">
        <v>251</v>
      </c>
      <c r="G635" s="264"/>
      <c r="H635" s="267">
        <v>3</v>
      </c>
      <c r="I635" s="268"/>
      <c r="J635" s="264"/>
      <c r="K635" s="264"/>
      <c r="L635" s="269"/>
      <c r="M635" s="270"/>
      <c r="N635" s="271"/>
      <c r="O635" s="271"/>
      <c r="P635" s="271"/>
      <c r="Q635" s="271"/>
      <c r="R635" s="271"/>
      <c r="S635" s="271"/>
      <c r="T635" s="272"/>
      <c r="U635" s="13"/>
      <c r="V635" s="13"/>
      <c r="W635" s="13"/>
      <c r="X635" s="13"/>
      <c r="Y635" s="13"/>
      <c r="Z635" s="13"/>
      <c r="AA635" s="13"/>
      <c r="AB635" s="13"/>
      <c r="AC635" s="13"/>
      <c r="AD635" s="13"/>
      <c r="AE635" s="13"/>
      <c r="AT635" s="273" t="s">
        <v>1584</v>
      </c>
      <c r="AU635" s="273" t="s">
        <v>83</v>
      </c>
      <c r="AV635" s="13" t="s">
        <v>83</v>
      </c>
      <c r="AW635" s="13" t="s">
        <v>30</v>
      </c>
      <c r="AX635" s="13" t="s">
        <v>81</v>
      </c>
      <c r="AY635" s="273" t="s">
        <v>241</v>
      </c>
    </row>
    <row r="636" s="2" customFormat="1" ht="16.5" customHeight="1">
      <c r="A636" s="39"/>
      <c r="B636" s="40"/>
      <c r="C636" s="247" t="s">
        <v>638</v>
      </c>
      <c r="D636" s="247" t="s">
        <v>260</v>
      </c>
      <c r="E636" s="248" t="s">
        <v>2159</v>
      </c>
      <c r="F636" s="249" t="s">
        <v>2160</v>
      </c>
      <c r="G636" s="250" t="s">
        <v>263</v>
      </c>
      <c r="H636" s="251">
        <v>3</v>
      </c>
      <c r="I636" s="252"/>
      <c r="J636" s="253">
        <f>ROUND(I636*H636,2)</f>
        <v>0</v>
      </c>
      <c r="K636" s="254"/>
      <c r="L636" s="255"/>
      <c r="M636" s="256" t="s">
        <v>1</v>
      </c>
      <c r="N636" s="257" t="s">
        <v>38</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258</v>
      </c>
      <c r="AT636" s="240" t="s">
        <v>260</v>
      </c>
      <c r="AU636" s="240" t="s">
        <v>83</v>
      </c>
      <c r="AY636" s="18" t="s">
        <v>241</v>
      </c>
      <c r="BE636" s="241">
        <f>IF(N636="základní",J636,0)</f>
        <v>0</v>
      </c>
      <c r="BF636" s="241">
        <f>IF(N636="snížená",J636,0)</f>
        <v>0</v>
      </c>
      <c r="BG636" s="241">
        <f>IF(N636="zákl. přenesená",J636,0)</f>
        <v>0</v>
      </c>
      <c r="BH636" s="241">
        <f>IF(N636="sníž. přenesená",J636,0)</f>
        <v>0</v>
      </c>
      <c r="BI636" s="241">
        <f>IF(N636="nulová",J636,0)</f>
        <v>0</v>
      </c>
      <c r="BJ636" s="18" t="s">
        <v>81</v>
      </c>
      <c r="BK636" s="241">
        <f>ROUND(I636*H636,2)</f>
        <v>0</v>
      </c>
      <c r="BL636" s="18" t="s">
        <v>247</v>
      </c>
      <c r="BM636" s="240" t="s">
        <v>2813</v>
      </c>
    </row>
    <row r="637" s="2" customFormat="1">
      <c r="A637" s="39"/>
      <c r="B637" s="40"/>
      <c r="C637" s="41"/>
      <c r="D637" s="242" t="s">
        <v>248</v>
      </c>
      <c r="E637" s="41"/>
      <c r="F637" s="243" t="s">
        <v>2160</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248</v>
      </c>
      <c r="AU637" s="18" t="s">
        <v>83</v>
      </c>
    </row>
    <row r="638" s="13" customFormat="1">
      <c r="A638" s="13"/>
      <c r="B638" s="263"/>
      <c r="C638" s="264"/>
      <c r="D638" s="242" t="s">
        <v>1584</v>
      </c>
      <c r="E638" s="265" t="s">
        <v>1</v>
      </c>
      <c r="F638" s="266" t="s">
        <v>251</v>
      </c>
      <c r="G638" s="264"/>
      <c r="H638" s="267">
        <v>3</v>
      </c>
      <c r="I638" s="268"/>
      <c r="J638" s="264"/>
      <c r="K638" s="264"/>
      <c r="L638" s="269"/>
      <c r="M638" s="270"/>
      <c r="N638" s="271"/>
      <c r="O638" s="271"/>
      <c r="P638" s="271"/>
      <c r="Q638" s="271"/>
      <c r="R638" s="271"/>
      <c r="S638" s="271"/>
      <c r="T638" s="272"/>
      <c r="U638" s="13"/>
      <c r="V638" s="13"/>
      <c r="W638" s="13"/>
      <c r="X638" s="13"/>
      <c r="Y638" s="13"/>
      <c r="Z638" s="13"/>
      <c r="AA638" s="13"/>
      <c r="AB638" s="13"/>
      <c r="AC638" s="13"/>
      <c r="AD638" s="13"/>
      <c r="AE638" s="13"/>
      <c r="AT638" s="273" t="s">
        <v>1584</v>
      </c>
      <c r="AU638" s="273" t="s">
        <v>83</v>
      </c>
      <c r="AV638" s="13" t="s">
        <v>83</v>
      </c>
      <c r="AW638" s="13" t="s">
        <v>30</v>
      </c>
      <c r="AX638" s="13" t="s">
        <v>81</v>
      </c>
      <c r="AY638" s="273" t="s">
        <v>241</v>
      </c>
    </row>
    <row r="639" s="2" customFormat="1" ht="21.75" customHeight="1">
      <c r="A639" s="39"/>
      <c r="B639" s="40"/>
      <c r="C639" s="247" t="s">
        <v>430</v>
      </c>
      <c r="D639" s="247" t="s">
        <v>260</v>
      </c>
      <c r="E639" s="248" t="s">
        <v>2156</v>
      </c>
      <c r="F639" s="249" t="s">
        <v>2157</v>
      </c>
      <c r="G639" s="250" t="s">
        <v>263</v>
      </c>
      <c r="H639" s="251">
        <v>8</v>
      </c>
      <c r="I639" s="252"/>
      <c r="J639" s="253">
        <f>ROUND(I639*H639,2)</f>
        <v>0</v>
      </c>
      <c r="K639" s="254"/>
      <c r="L639" s="255"/>
      <c r="M639" s="256" t="s">
        <v>1</v>
      </c>
      <c r="N639" s="257" t="s">
        <v>38</v>
      </c>
      <c r="O639" s="92"/>
      <c r="P639" s="238">
        <f>O639*H639</f>
        <v>0</v>
      </c>
      <c r="Q639" s="238">
        <v>0.00014999999999999999</v>
      </c>
      <c r="R639" s="238">
        <f>Q639*H639</f>
        <v>0.0011999999999999999</v>
      </c>
      <c r="S639" s="238">
        <v>0</v>
      </c>
      <c r="T639" s="239">
        <f>S639*H639</f>
        <v>0</v>
      </c>
      <c r="U639" s="39"/>
      <c r="V639" s="39"/>
      <c r="W639" s="39"/>
      <c r="X639" s="39"/>
      <c r="Y639" s="39"/>
      <c r="Z639" s="39"/>
      <c r="AA639" s="39"/>
      <c r="AB639" s="39"/>
      <c r="AC639" s="39"/>
      <c r="AD639" s="39"/>
      <c r="AE639" s="39"/>
      <c r="AR639" s="240" t="s">
        <v>258</v>
      </c>
      <c r="AT639" s="240" t="s">
        <v>260</v>
      </c>
      <c r="AU639" s="240" t="s">
        <v>83</v>
      </c>
      <c r="AY639" s="18" t="s">
        <v>241</v>
      </c>
      <c r="BE639" s="241">
        <f>IF(N639="základní",J639,0)</f>
        <v>0</v>
      </c>
      <c r="BF639" s="241">
        <f>IF(N639="snížená",J639,0)</f>
        <v>0</v>
      </c>
      <c r="BG639" s="241">
        <f>IF(N639="zákl. přenesená",J639,0)</f>
        <v>0</v>
      </c>
      <c r="BH639" s="241">
        <f>IF(N639="sníž. přenesená",J639,0)</f>
        <v>0</v>
      </c>
      <c r="BI639" s="241">
        <f>IF(N639="nulová",J639,0)</f>
        <v>0</v>
      </c>
      <c r="BJ639" s="18" t="s">
        <v>81</v>
      </c>
      <c r="BK639" s="241">
        <f>ROUND(I639*H639,2)</f>
        <v>0</v>
      </c>
      <c r="BL639" s="18" t="s">
        <v>247</v>
      </c>
      <c r="BM639" s="240" t="s">
        <v>2814</v>
      </c>
    </row>
    <row r="640" s="2" customFormat="1">
      <c r="A640" s="39"/>
      <c r="B640" s="40"/>
      <c r="C640" s="41"/>
      <c r="D640" s="242" t="s">
        <v>248</v>
      </c>
      <c r="E640" s="41"/>
      <c r="F640" s="243" t="s">
        <v>2157</v>
      </c>
      <c r="G640" s="41"/>
      <c r="H640" s="41"/>
      <c r="I640" s="244"/>
      <c r="J640" s="41"/>
      <c r="K640" s="41"/>
      <c r="L640" s="45"/>
      <c r="M640" s="245"/>
      <c r="N640" s="246"/>
      <c r="O640" s="92"/>
      <c r="P640" s="92"/>
      <c r="Q640" s="92"/>
      <c r="R640" s="92"/>
      <c r="S640" s="92"/>
      <c r="T640" s="93"/>
      <c r="U640" s="39"/>
      <c r="V640" s="39"/>
      <c r="W640" s="39"/>
      <c r="X640" s="39"/>
      <c r="Y640" s="39"/>
      <c r="Z640" s="39"/>
      <c r="AA640" s="39"/>
      <c r="AB640" s="39"/>
      <c r="AC640" s="39"/>
      <c r="AD640" s="39"/>
      <c r="AE640" s="39"/>
      <c r="AT640" s="18" t="s">
        <v>248</v>
      </c>
      <c r="AU640" s="18" t="s">
        <v>83</v>
      </c>
    </row>
    <row r="641" s="13" customFormat="1">
      <c r="A641" s="13"/>
      <c r="B641" s="263"/>
      <c r="C641" s="264"/>
      <c r="D641" s="242" t="s">
        <v>1584</v>
      </c>
      <c r="E641" s="265" t="s">
        <v>1</v>
      </c>
      <c r="F641" s="266" t="s">
        <v>2815</v>
      </c>
      <c r="G641" s="264"/>
      <c r="H641" s="267">
        <v>8</v>
      </c>
      <c r="I641" s="268"/>
      <c r="J641" s="264"/>
      <c r="K641" s="264"/>
      <c r="L641" s="269"/>
      <c r="M641" s="270"/>
      <c r="N641" s="271"/>
      <c r="O641" s="271"/>
      <c r="P641" s="271"/>
      <c r="Q641" s="271"/>
      <c r="R641" s="271"/>
      <c r="S641" s="271"/>
      <c r="T641" s="272"/>
      <c r="U641" s="13"/>
      <c r="V641" s="13"/>
      <c r="W641" s="13"/>
      <c r="X641" s="13"/>
      <c r="Y641" s="13"/>
      <c r="Z641" s="13"/>
      <c r="AA641" s="13"/>
      <c r="AB641" s="13"/>
      <c r="AC641" s="13"/>
      <c r="AD641" s="13"/>
      <c r="AE641" s="13"/>
      <c r="AT641" s="273" t="s">
        <v>1584</v>
      </c>
      <c r="AU641" s="273" t="s">
        <v>83</v>
      </c>
      <c r="AV641" s="13" t="s">
        <v>83</v>
      </c>
      <c r="AW641" s="13" t="s">
        <v>30</v>
      </c>
      <c r="AX641" s="13" t="s">
        <v>81</v>
      </c>
      <c r="AY641" s="273" t="s">
        <v>241</v>
      </c>
    </row>
    <row r="642" s="2" customFormat="1" ht="16.5" customHeight="1">
      <c r="A642" s="39"/>
      <c r="B642" s="40"/>
      <c r="C642" s="228" t="s">
        <v>646</v>
      </c>
      <c r="D642" s="228" t="s">
        <v>243</v>
      </c>
      <c r="E642" s="229" t="s">
        <v>2187</v>
      </c>
      <c r="F642" s="230" t="s">
        <v>2188</v>
      </c>
      <c r="G642" s="231" t="s">
        <v>263</v>
      </c>
      <c r="H642" s="232">
        <v>6</v>
      </c>
      <c r="I642" s="233"/>
      <c r="J642" s="234">
        <f>ROUND(I642*H642,2)</f>
        <v>0</v>
      </c>
      <c r="K642" s="235"/>
      <c r="L642" s="45"/>
      <c r="M642" s="236" t="s">
        <v>1</v>
      </c>
      <c r="N642" s="237" t="s">
        <v>38</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247</v>
      </c>
      <c r="AT642" s="240" t="s">
        <v>243</v>
      </c>
      <c r="AU642" s="240" t="s">
        <v>83</v>
      </c>
      <c r="AY642" s="18" t="s">
        <v>241</v>
      </c>
      <c r="BE642" s="241">
        <f>IF(N642="základní",J642,0)</f>
        <v>0</v>
      </c>
      <c r="BF642" s="241">
        <f>IF(N642="snížená",J642,0)</f>
        <v>0</v>
      </c>
      <c r="BG642" s="241">
        <f>IF(N642="zákl. přenesená",J642,0)</f>
        <v>0</v>
      </c>
      <c r="BH642" s="241">
        <f>IF(N642="sníž. přenesená",J642,0)</f>
        <v>0</v>
      </c>
      <c r="BI642" s="241">
        <f>IF(N642="nulová",J642,0)</f>
        <v>0</v>
      </c>
      <c r="BJ642" s="18" t="s">
        <v>81</v>
      </c>
      <c r="BK642" s="241">
        <f>ROUND(I642*H642,2)</f>
        <v>0</v>
      </c>
      <c r="BL642" s="18" t="s">
        <v>247</v>
      </c>
      <c r="BM642" s="240" t="s">
        <v>2816</v>
      </c>
    </row>
    <row r="643" s="2" customFormat="1">
      <c r="A643" s="39"/>
      <c r="B643" s="40"/>
      <c r="C643" s="41"/>
      <c r="D643" s="242" t="s">
        <v>248</v>
      </c>
      <c r="E643" s="41"/>
      <c r="F643" s="243" t="s">
        <v>2190</v>
      </c>
      <c r="G643" s="41"/>
      <c r="H643" s="41"/>
      <c r="I643" s="244"/>
      <c r="J643" s="41"/>
      <c r="K643" s="41"/>
      <c r="L643" s="45"/>
      <c r="M643" s="245"/>
      <c r="N643" s="246"/>
      <c r="O643" s="92"/>
      <c r="P643" s="92"/>
      <c r="Q643" s="92"/>
      <c r="R643" s="92"/>
      <c r="S643" s="92"/>
      <c r="T643" s="93"/>
      <c r="U643" s="39"/>
      <c r="V643" s="39"/>
      <c r="W643" s="39"/>
      <c r="X643" s="39"/>
      <c r="Y643" s="39"/>
      <c r="Z643" s="39"/>
      <c r="AA643" s="39"/>
      <c r="AB643" s="39"/>
      <c r="AC643" s="39"/>
      <c r="AD643" s="39"/>
      <c r="AE643" s="39"/>
      <c r="AT643" s="18" t="s">
        <v>248</v>
      </c>
      <c r="AU643" s="18" t="s">
        <v>83</v>
      </c>
    </row>
    <row r="644" s="14" customFormat="1">
      <c r="A644" s="14"/>
      <c r="B644" s="274"/>
      <c r="C644" s="275"/>
      <c r="D644" s="242" t="s">
        <v>1584</v>
      </c>
      <c r="E644" s="276" t="s">
        <v>1</v>
      </c>
      <c r="F644" s="277" t="s">
        <v>2817</v>
      </c>
      <c r="G644" s="275"/>
      <c r="H644" s="276" t="s">
        <v>1</v>
      </c>
      <c r="I644" s="278"/>
      <c r="J644" s="275"/>
      <c r="K644" s="275"/>
      <c r="L644" s="279"/>
      <c r="M644" s="280"/>
      <c r="N644" s="281"/>
      <c r="O644" s="281"/>
      <c r="P644" s="281"/>
      <c r="Q644" s="281"/>
      <c r="R644" s="281"/>
      <c r="S644" s="281"/>
      <c r="T644" s="282"/>
      <c r="U644" s="14"/>
      <c r="V644" s="14"/>
      <c r="W644" s="14"/>
      <c r="X644" s="14"/>
      <c r="Y644" s="14"/>
      <c r="Z644" s="14"/>
      <c r="AA644" s="14"/>
      <c r="AB644" s="14"/>
      <c r="AC644" s="14"/>
      <c r="AD644" s="14"/>
      <c r="AE644" s="14"/>
      <c r="AT644" s="283" t="s">
        <v>1584</v>
      </c>
      <c r="AU644" s="283" t="s">
        <v>83</v>
      </c>
      <c r="AV644" s="14" t="s">
        <v>81</v>
      </c>
      <c r="AW644" s="14" t="s">
        <v>30</v>
      </c>
      <c r="AX644" s="14" t="s">
        <v>73</v>
      </c>
      <c r="AY644" s="283" t="s">
        <v>241</v>
      </c>
    </row>
    <row r="645" s="13" customFormat="1">
      <c r="A645" s="13"/>
      <c r="B645" s="263"/>
      <c r="C645" s="264"/>
      <c r="D645" s="242" t="s">
        <v>1584</v>
      </c>
      <c r="E645" s="265" t="s">
        <v>1</v>
      </c>
      <c r="F645" s="266" t="s">
        <v>254</v>
      </c>
      <c r="G645" s="264"/>
      <c r="H645" s="267">
        <v>6</v>
      </c>
      <c r="I645" s="268"/>
      <c r="J645" s="264"/>
      <c r="K645" s="264"/>
      <c r="L645" s="269"/>
      <c r="M645" s="270"/>
      <c r="N645" s="271"/>
      <c r="O645" s="271"/>
      <c r="P645" s="271"/>
      <c r="Q645" s="271"/>
      <c r="R645" s="271"/>
      <c r="S645" s="271"/>
      <c r="T645" s="272"/>
      <c r="U645" s="13"/>
      <c r="V645" s="13"/>
      <c r="W645" s="13"/>
      <c r="X645" s="13"/>
      <c r="Y645" s="13"/>
      <c r="Z645" s="13"/>
      <c r="AA645" s="13"/>
      <c r="AB645" s="13"/>
      <c r="AC645" s="13"/>
      <c r="AD645" s="13"/>
      <c r="AE645" s="13"/>
      <c r="AT645" s="273" t="s">
        <v>1584</v>
      </c>
      <c r="AU645" s="273" t="s">
        <v>83</v>
      </c>
      <c r="AV645" s="13" t="s">
        <v>83</v>
      </c>
      <c r="AW645" s="13" t="s">
        <v>30</v>
      </c>
      <c r="AX645" s="13" t="s">
        <v>81</v>
      </c>
      <c r="AY645" s="273" t="s">
        <v>241</v>
      </c>
    </row>
    <row r="646" s="2" customFormat="1" ht="16.5" customHeight="1">
      <c r="A646" s="39"/>
      <c r="B646" s="40"/>
      <c r="C646" s="247" t="s">
        <v>434</v>
      </c>
      <c r="D646" s="247" t="s">
        <v>260</v>
      </c>
      <c r="E646" s="248" t="s">
        <v>2192</v>
      </c>
      <c r="F646" s="249" t="s">
        <v>2193</v>
      </c>
      <c r="G646" s="250" t="s">
        <v>2194</v>
      </c>
      <c r="H646" s="251">
        <v>5</v>
      </c>
      <c r="I646" s="252"/>
      <c r="J646" s="253">
        <f>ROUND(I646*H646,2)</f>
        <v>0</v>
      </c>
      <c r="K646" s="254"/>
      <c r="L646" s="255"/>
      <c r="M646" s="256" t="s">
        <v>1</v>
      </c>
      <c r="N646" s="257" t="s">
        <v>38</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258</v>
      </c>
      <c r="AT646" s="240" t="s">
        <v>260</v>
      </c>
      <c r="AU646" s="240" t="s">
        <v>83</v>
      </c>
      <c r="AY646" s="18" t="s">
        <v>241</v>
      </c>
      <c r="BE646" s="241">
        <f>IF(N646="základní",J646,0)</f>
        <v>0</v>
      </c>
      <c r="BF646" s="241">
        <f>IF(N646="snížená",J646,0)</f>
        <v>0</v>
      </c>
      <c r="BG646" s="241">
        <f>IF(N646="zákl. přenesená",J646,0)</f>
        <v>0</v>
      </c>
      <c r="BH646" s="241">
        <f>IF(N646="sníž. přenesená",J646,0)</f>
        <v>0</v>
      </c>
      <c r="BI646" s="241">
        <f>IF(N646="nulová",J646,0)</f>
        <v>0</v>
      </c>
      <c r="BJ646" s="18" t="s">
        <v>81</v>
      </c>
      <c r="BK646" s="241">
        <f>ROUND(I646*H646,2)</f>
        <v>0</v>
      </c>
      <c r="BL646" s="18" t="s">
        <v>247</v>
      </c>
      <c r="BM646" s="240" t="s">
        <v>2818</v>
      </c>
    </row>
    <row r="647" s="2" customFormat="1">
      <c r="A647" s="39"/>
      <c r="B647" s="40"/>
      <c r="C647" s="41"/>
      <c r="D647" s="242" t="s">
        <v>248</v>
      </c>
      <c r="E647" s="41"/>
      <c r="F647" s="243" t="s">
        <v>2193</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248</v>
      </c>
      <c r="AU647" s="18" t="s">
        <v>83</v>
      </c>
    </row>
    <row r="648" s="2" customFormat="1" ht="16.5" customHeight="1">
      <c r="A648" s="39"/>
      <c r="B648" s="40"/>
      <c r="C648" s="228" t="s">
        <v>653</v>
      </c>
      <c r="D648" s="228" t="s">
        <v>243</v>
      </c>
      <c r="E648" s="229" t="s">
        <v>2819</v>
      </c>
      <c r="F648" s="230" t="s">
        <v>2820</v>
      </c>
      <c r="G648" s="231" t="s">
        <v>263</v>
      </c>
      <c r="H648" s="232">
        <v>1</v>
      </c>
      <c r="I648" s="233"/>
      <c r="J648" s="234">
        <f>ROUND(I648*H648,2)</f>
        <v>0</v>
      </c>
      <c r="K648" s="235"/>
      <c r="L648" s="45"/>
      <c r="M648" s="236" t="s">
        <v>1</v>
      </c>
      <c r="N648" s="237" t="s">
        <v>38</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247</v>
      </c>
      <c r="AT648" s="240" t="s">
        <v>243</v>
      </c>
      <c r="AU648" s="240" t="s">
        <v>83</v>
      </c>
      <c r="AY648" s="18" t="s">
        <v>241</v>
      </c>
      <c r="BE648" s="241">
        <f>IF(N648="základní",J648,0)</f>
        <v>0</v>
      </c>
      <c r="BF648" s="241">
        <f>IF(N648="snížená",J648,0)</f>
        <v>0</v>
      </c>
      <c r="BG648" s="241">
        <f>IF(N648="zákl. přenesená",J648,0)</f>
        <v>0</v>
      </c>
      <c r="BH648" s="241">
        <f>IF(N648="sníž. přenesená",J648,0)</f>
        <v>0</v>
      </c>
      <c r="BI648" s="241">
        <f>IF(N648="nulová",J648,0)</f>
        <v>0</v>
      </c>
      <c r="BJ648" s="18" t="s">
        <v>81</v>
      </c>
      <c r="BK648" s="241">
        <f>ROUND(I648*H648,2)</f>
        <v>0</v>
      </c>
      <c r="BL648" s="18" t="s">
        <v>247</v>
      </c>
      <c r="BM648" s="240" t="s">
        <v>2821</v>
      </c>
    </row>
    <row r="649" s="2" customFormat="1">
      <c r="A649" s="39"/>
      <c r="B649" s="40"/>
      <c r="C649" s="41"/>
      <c r="D649" s="242" t="s">
        <v>248</v>
      </c>
      <c r="E649" s="41"/>
      <c r="F649" s="243" t="s">
        <v>2822</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248</v>
      </c>
      <c r="AU649" s="18" t="s">
        <v>83</v>
      </c>
    </row>
    <row r="650" s="14" customFormat="1">
      <c r="A650" s="14"/>
      <c r="B650" s="274"/>
      <c r="C650" s="275"/>
      <c r="D650" s="242" t="s">
        <v>1584</v>
      </c>
      <c r="E650" s="276" t="s">
        <v>1</v>
      </c>
      <c r="F650" s="277" t="s">
        <v>2823</v>
      </c>
      <c r="G650" s="275"/>
      <c r="H650" s="276" t="s">
        <v>1</v>
      </c>
      <c r="I650" s="278"/>
      <c r="J650" s="275"/>
      <c r="K650" s="275"/>
      <c r="L650" s="279"/>
      <c r="M650" s="280"/>
      <c r="N650" s="281"/>
      <c r="O650" s="281"/>
      <c r="P650" s="281"/>
      <c r="Q650" s="281"/>
      <c r="R650" s="281"/>
      <c r="S650" s="281"/>
      <c r="T650" s="282"/>
      <c r="U650" s="14"/>
      <c r="V650" s="14"/>
      <c r="W650" s="14"/>
      <c r="X650" s="14"/>
      <c r="Y650" s="14"/>
      <c r="Z650" s="14"/>
      <c r="AA650" s="14"/>
      <c r="AB650" s="14"/>
      <c r="AC650" s="14"/>
      <c r="AD650" s="14"/>
      <c r="AE650" s="14"/>
      <c r="AT650" s="283" t="s">
        <v>1584</v>
      </c>
      <c r="AU650" s="283" t="s">
        <v>83</v>
      </c>
      <c r="AV650" s="14" t="s">
        <v>81</v>
      </c>
      <c r="AW650" s="14" t="s">
        <v>30</v>
      </c>
      <c r="AX650" s="14" t="s">
        <v>73</v>
      </c>
      <c r="AY650" s="283" t="s">
        <v>241</v>
      </c>
    </row>
    <row r="651" s="13" customFormat="1">
      <c r="A651" s="13"/>
      <c r="B651" s="263"/>
      <c r="C651" s="264"/>
      <c r="D651" s="242" t="s">
        <v>1584</v>
      </c>
      <c r="E651" s="265" t="s">
        <v>1</v>
      </c>
      <c r="F651" s="266" t="s">
        <v>81</v>
      </c>
      <c r="G651" s="264"/>
      <c r="H651" s="267">
        <v>1</v>
      </c>
      <c r="I651" s="268"/>
      <c r="J651" s="264"/>
      <c r="K651" s="264"/>
      <c r="L651" s="269"/>
      <c r="M651" s="270"/>
      <c r="N651" s="271"/>
      <c r="O651" s="271"/>
      <c r="P651" s="271"/>
      <c r="Q651" s="271"/>
      <c r="R651" s="271"/>
      <c r="S651" s="271"/>
      <c r="T651" s="272"/>
      <c r="U651" s="13"/>
      <c r="V651" s="13"/>
      <c r="W651" s="13"/>
      <c r="X651" s="13"/>
      <c r="Y651" s="13"/>
      <c r="Z651" s="13"/>
      <c r="AA651" s="13"/>
      <c r="AB651" s="13"/>
      <c r="AC651" s="13"/>
      <c r="AD651" s="13"/>
      <c r="AE651" s="13"/>
      <c r="AT651" s="273" t="s">
        <v>1584</v>
      </c>
      <c r="AU651" s="273" t="s">
        <v>83</v>
      </c>
      <c r="AV651" s="13" t="s">
        <v>83</v>
      </c>
      <c r="AW651" s="13" t="s">
        <v>30</v>
      </c>
      <c r="AX651" s="13" t="s">
        <v>81</v>
      </c>
      <c r="AY651" s="273" t="s">
        <v>241</v>
      </c>
    </row>
    <row r="652" s="2" customFormat="1" ht="24.15" customHeight="1">
      <c r="A652" s="39"/>
      <c r="B652" s="40"/>
      <c r="C652" s="228" t="s">
        <v>437</v>
      </c>
      <c r="D652" s="228" t="s">
        <v>243</v>
      </c>
      <c r="E652" s="229" t="s">
        <v>2824</v>
      </c>
      <c r="F652" s="230" t="s">
        <v>2825</v>
      </c>
      <c r="G652" s="231" t="s">
        <v>257</v>
      </c>
      <c r="H652" s="232">
        <v>153.33099999999999</v>
      </c>
      <c r="I652" s="233"/>
      <c r="J652" s="234">
        <f>ROUND(I652*H652,2)</f>
        <v>0</v>
      </c>
      <c r="K652" s="235"/>
      <c r="L652" s="45"/>
      <c r="M652" s="236" t="s">
        <v>1</v>
      </c>
      <c r="N652" s="237" t="s">
        <v>38</v>
      </c>
      <c r="O652" s="92"/>
      <c r="P652" s="238">
        <f>O652*H652</f>
        <v>0</v>
      </c>
      <c r="Q652" s="238">
        <v>0</v>
      </c>
      <c r="R652" s="238">
        <f>Q652*H652</f>
        <v>0</v>
      </c>
      <c r="S652" s="238">
        <v>0</v>
      </c>
      <c r="T652" s="239">
        <f>S652*H652</f>
        <v>0</v>
      </c>
      <c r="U652" s="39"/>
      <c r="V652" s="39"/>
      <c r="W652" s="39"/>
      <c r="X652" s="39"/>
      <c r="Y652" s="39"/>
      <c r="Z652" s="39"/>
      <c r="AA652" s="39"/>
      <c r="AB652" s="39"/>
      <c r="AC652" s="39"/>
      <c r="AD652" s="39"/>
      <c r="AE652" s="39"/>
      <c r="AR652" s="240" t="s">
        <v>247</v>
      </c>
      <c r="AT652" s="240" t="s">
        <v>243</v>
      </c>
      <c r="AU652" s="240" t="s">
        <v>83</v>
      </c>
      <c r="AY652" s="18" t="s">
        <v>241</v>
      </c>
      <c r="BE652" s="241">
        <f>IF(N652="základní",J652,0)</f>
        <v>0</v>
      </c>
      <c r="BF652" s="241">
        <f>IF(N652="snížená",J652,0)</f>
        <v>0</v>
      </c>
      <c r="BG652" s="241">
        <f>IF(N652="zákl. přenesená",J652,0)</f>
        <v>0</v>
      </c>
      <c r="BH652" s="241">
        <f>IF(N652="sníž. přenesená",J652,0)</f>
        <v>0</v>
      </c>
      <c r="BI652" s="241">
        <f>IF(N652="nulová",J652,0)</f>
        <v>0</v>
      </c>
      <c r="BJ652" s="18" t="s">
        <v>81</v>
      </c>
      <c r="BK652" s="241">
        <f>ROUND(I652*H652,2)</f>
        <v>0</v>
      </c>
      <c r="BL652" s="18" t="s">
        <v>247</v>
      </c>
      <c r="BM652" s="240" t="s">
        <v>2826</v>
      </c>
    </row>
    <row r="653" s="2" customFormat="1">
      <c r="A653" s="39"/>
      <c r="B653" s="40"/>
      <c r="C653" s="41"/>
      <c r="D653" s="242" t="s">
        <v>248</v>
      </c>
      <c r="E653" s="41"/>
      <c r="F653" s="243" t="s">
        <v>2827</v>
      </c>
      <c r="G653" s="41"/>
      <c r="H653" s="41"/>
      <c r="I653" s="244"/>
      <c r="J653" s="41"/>
      <c r="K653" s="41"/>
      <c r="L653" s="45"/>
      <c r="M653" s="245"/>
      <c r="N653" s="246"/>
      <c r="O653" s="92"/>
      <c r="P653" s="92"/>
      <c r="Q653" s="92"/>
      <c r="R653" s="92"/>
      <c r="S653" s="92"/>
      <c r="T653" s="93"/>
      <c r="U653" s="39"/>
      <c r="V653" s="39"/>
      <c r="W653" s="39"/>
      <c r="X653" s="39"/>
      <c r="Y653" s="39"/>
      <c r="Z653" s="39"/>
      <c r="AA653" s="39"/>
      <c r="AB653" s="39"/>
      <c r="AC653" s="39"/>
      <c r="AD653" s="39"/>
      <c r="AE653" s="39"/>
      <c r="AT653" s="18" t="s">
        <v>248</v>
      </c>
      <c r="AU653" s="18" t="s">
        <v>83</v>
      </c>
    </row>
    <row r="654" s="14" customFormat="1">
      <c r="A654" s="14"/>
      <c r="B654" s="274"/>
      <c r="C654" s="275"/>
      <c r="D654" s="242" t="s">
        <v>1584</v>
      </c>
      <c r="E654" s="276" t="s">
        <v>1</v>
      </c>
      <c r="F654" s="277" t="s">
        <v>2828</v>
      </c>
      <c r="G654" s="275"/>
      <c r="H654" s="276" t="s">
        <v>1</v>
      </c>
      <c r="I654" s="278"/>
      <c r="J654" s="275"/>
      <c r="K654" s="275"/>
      <c r="L654" s="279"/>
      <c r="M654" s="280"/>
      <c r="N654" s="281"/>
      <c r="O654" s="281"/>
      <c r="P654" s="281"/>
      <c r="Q654" s="281"/>
      <c r="R654" s="281"/>
      <c r="S654" s="281"/>
      <c r="T654" s="282"/>
      <c r="U654" s="14"/>
      <c r="V654" s="14"/>
      <c r="W654" s="14"/>
      <c r="X654" s="14"/>
      <c r="Y654" s="14"/>
      <c r="Z654" s="14"/>
      <c r="AA654" s="14"/>
      <c r="AB654" s="14"/>
      <c r="AC654" s="14"/>
      <c r="AD654" s="14"/>
      <c r="AE654" s="14"/>
      <c r="AT654" s="283" t="s">
        <v>1584</v>
      </c>
      <c r="AU654" s="283" t="s">
        <v>83</v>
      </c>
      <c r="AV654" s="14" t="s">
        <v>81</v>
      </c>
      <c r="AW654" s="14" t="s">
        <v>30</v>
      </c>
      <c r="AX654" s="14" t="s">
        <v>73</v>
      </c>
      <c r="AY654" s="283" t="s">
        <v>241</v>
      </c>
    </row>
    <row r="655" s="13" customFormat="1">
      <c r="A655" s="13"/>
      <c r="B655" s="263"/>
      <c r="C655" s="264"/>
      <c r="D655" s="242" t="s">
        <v>1584</v>
      </c>
      <c r="E655" s="265" t="s">
        <v>1</v>
      </c>
      <c r="F655" s="266" t="s">
        <v>2829</v>
      </c>
      <c r="G655" s="264"/>
      <c r="H655" s="267">
        <v>153.33099999999999</v>
      </c>
      <c r="I655" s="268"/>
      <c r="J655" s="264"/>
      <c r="K655" s="264"/>
      <c r="L655" s="269"/>
      <c r="M655" s="270"/>
      <c r="N655" s="271"/>
      <c r="O655" s="271"/>
      <c r="P655" s="271"/>
      <c r="Q655" s="271"/>
      <c r="R655" s="271"/>
      <c r="S655" s="271"/>
      <c r="T655" s="272"/>
      <c r="U655" s="13"/>
      <c r="V655" s="13"/>
      <c r="W655" s="13"/>
      <c r="X655" s="13"/>
      <c r="Y655" s="13"/>
      <c r="Z655" s="13"/>
      <c r="AA655" s="13"/>
      <c r="AB655" s="13"/>
      <c r="AC655" s="13"/>
      <c r="AD655" s="13"/>
      <c r="AE655" s="13"/>
      <c r="AT655" s="273" t="s">
        <v>1584</v>
      </c>
      <c r="AU655" s="273" t="s">
        <v>83</v>
      </c>
      <c r="AV655" s="13" t="s">
        <v>83</v>
      </c>
      <c r="AW655" s="13" t="s">
        <v>30</v>
      </c>
      <c r="AX655" s="13" t="s">
        <v>81</v>
      </c>
      <c r="AY655" s="273" t="s">
        <v>241</v>
      </c>
    </row>
    <row r="656" s="2" customFormat="1" ht="16.5" customHeight="1">
      <c r="A656" s="39"/>
      <c r="B656" s="40"/>
      <c r="C656" s="228" t="s">
        <v>660</v>
      </c>
      <c r="D656" s="228" t="s">
        <v>243</v>
      </c>
      <c r="E656" s="229" t="s">
        <v>2830</v>
      </c>
      <c r="F656" s="230" t="s">
        <v>2831</v>
      </c>
      <c r="G656" s="231" t="s">
        <v>563</v>
      </c>
      <c r="H656" s="232">
        <v>399.64999999999998</v>
      </c>
      <c r="I656" s="233"/>
      <c r="J656" s="234">
        <f>ROUND(I656*H656,2)</f>
        <v>0</v>
      </c>
      <c r="K656" s="235"/>
      <c r="L656" s="45"/>
      <c r="M656" s="236" t="s">
        <v>1</v>
      </c>
      <c r="N656" s="237" t="s">
        <v>38</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247</v>
      </c>
      <c r="AT656" s="240" t="s">
        <v>243</v>
      </c>
      <c r="AU656" s="240" t="s">
        <v>83</v>
      </c>
      <c r="AY656" s="18" t="s">
        <v>241</v>
      </c>
      <c r="BE656" s="241">
        <f>IF(N656="základní",J656,0)</f>
        <v>0</v>
      </c>
      <c r="BF656" s="241">
        <f>IF(N656="snížená",J656,0)</f>
        <v>0</v>
      </c>
      <c r="BG656" s="241">
        <f>IF(N656="zákl. přenesená",J656,0)</f>
        <v>0</v>
      </c>
      <c r="BH656" s="241">
        <f>IF(N656="sníž. přenesená",J656,0)</f>
        <v>0</v>
      </c>
      <c r="BI656" s="241">
        <f>IF(N656="nulová",J656,0)</f>
        <v>0</v>
      </c>
      <c r="BJ656" s="18" t="s">
        <v>81</v>
      </c>
      <c r="BK656" s="241">
        <f>ROUND(I656*H656,2)</f>
        <v>0</v>
      </c>
      <c r="BL656" s="18" t="s">
        <v>247</v>
      </c>
      <c r="BM656" s="240" t="s">
        <v>2832</v>
      </c>
    </row>
    <row r="657" s="2" customFormat="1">
      <c r="A657" s="39"/>
      <c r="B657" s="40"/>
      <c r="C657" s="41"/>
      <c r="D657" s="242" t="s">
        <v>248</v>
      </c>
      <c r="E657" s="41"/>
      <c r="F657" s="243" t="s">
        <v>2833</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248</v>
      </c>
      <c r="AU657" s="18" t="s">
        <v>83</v>
      </c>
    </row>
    <row r="658" s="14" customFormat="1">
      <c r="A658" s="14"/>
      <c r="B658" s="274"/>
      <c r="C658" s="275"/>
      <c r="D658" s="242" t="s">
        <v>1584</v>
      </c>
      <c r="E658" s="276" t="s">
        <v>1</v>
      </c>
      <c r="F658" s="277" t="s">
        <v>2834</v>
      </c>
      <c r="G658" s="275"/>
      <c r="H658" s="276" t="s">
        <v>1</v>
      </c>
      <c r="I658" s="278"/>
      <c r="J658" s="275"/>
      <c r="K658" s="275"/>
      <c r="L658" s="279"/>
      <c r="M658" s="280"/>
      <c r="N658" s="281"/>
      <c r="O658" s="281"/>
      <c r="P658" s="281"/>
      <c r="Q658" s="281"/>
      <c r="R658" s="281"/>
      <c r="S658" s="281"/>
      <c r="T658" s="282"/>
      <c r="U658" s="14"/>
      <c r="V658" s="14"/>
      <c r="W658" s="14"/>
      <c r="X658" s="14"/>
      <c r="Y658" s="14"/>
      <c r="Z658" s="14"/>
      <c r="AA658" s="14"/>
      <c r="AB658" s="14"/>
      <c r="AC658" s="14"/>
      <c r="AD658" s="14"/>
      <c r="AE658" s="14"/>
      <c r="AT658" s="283" t="s">
        <v>1584</v>
      </c>
      <c r="AU658" s="283" t="s">
        <v>83</v>
      </c>
      <c r="AV658" s="14" t="s">
        <v>81</v>
      </c>
      <c r="AW658" s="14" t="s">
        <v>30</v>
      </c>
      <c r="AX658" s="14" t="s">
        <v>73</v>
      </c>
      <c r="AY658" s="283" t="s">
        <v>241</v>
      </c>
    </row>
    <row r="659" s="13" customFormat="1">
      <c r="A659" s="13"/>
      <c r="B659" s="263"/>
      <c r="C659" s="264"/>
      <c r="D659" s="242" t="s">
        <v>1584</v>
      </c>
      <c r="E659" s="265" t="s">
        <v>1</v>
      </c>
      <c r="F659" s="266" t="s">
        <v>2835</v>
      </c>
      <c r="G659" s="264"/>
      <c r="H659" s="267">
        <v>361.25</v>
      </c>
      <c r="I659" s="268"/>
      <c r="J659" s="264"/>
      <c r="K659" s="264"/>
      <c r="L659" s="269"/>
      <c r="M659" s="270"/>
      <c r="N659" s="271"/>
      <c r="O659" s="271"/>
      <c r="P659" s="271"/>
      <c r="Q659" s="271"/>
      <c r="R659" s="271"/>
      <c r="S659" s="271"/>
      <c r="T659" s="272"/>
      <c r="U659" s="13"/>
      <c r="V659" s="13"/>
      <c r="W659" s="13"/>
      <c r="X659" s="13"/>
      <c r="Y659" s="13"/>
      <c r="Z659" s="13"/>
      <c r="AA659" s="13"/>
      <c r="AB659" s="13"/>
      <c r="AC659" s="13"/>
      <c r="AD659" s="13"/>
      <c r="AE659" s="13"/>
      <c r="AT659" s="273" t="s">
        <v>1584</v>
      </c>
      <c r="AU659" s="273" t="s">
        <v>83</v>
      </c>
      <c r="AV659" s="13" t="s">
        <v>83</v>
      </c>
      <c r="AW659" s="13" t="s">
        <v>30</v>
      </c>
      <c r="AX659" s="13" t="s">
        <v>73</v>
      </c>
      <c r="AY659" s="273" t="s">
        <v>241</v>
      </c>
    </row>
    <row r="660" s="14" customFormat="1">
      <c r="A660" s="14"/>
      <c r="B660" s="274"/>
      <c r="C660" s="275"/>
      <c r="D660" s="242" t="s">
        <v>1584</v>
      </c>
      <c r="E660" s="276" t="s">
        <v>1</v>
      </c>
      <c r="F660" s="277" t="s">
        <v>2836</v>
      </c>
      <c r="G660" s="275"/>
      <c r="H660" s="276" t="s">
        <v>1</v>
      </c>
      <c r="I660" s="278"/>
      <c r="J660" s="275"/>
      <c r="K660" s="275"/>
      <c r="L660" s="279"/>
      <c r="M660" s="280"/>
      <c r="N660" s="281"/>
      <c r="O660" s="281"/>
      <c r="P660" s="281"/>
      <c r="Q660" s="281"/>
      <c r="R660" s="281"/>
      <c r="S660" s="281"/>
      <c r="T660" s="282"/>
      <c r="U660" s="14"/>
      <c r="V660" s="14"/>
      <c r="W660" s="14"/>
      <c r="X660" s="14"/>
      <c r="Y660" s="14"/>
      <c r="Z660" s="14"/>
      <c r="AA660" s="14"/>
      <c r="AB660" s="14"/>
      <c r="AC660" s="14"/>
      <c r="AD660" s="14"/>
      <c r="AE660" s="14"/>
      <c r="AT660" s="283" t="s">
        <v>1584</v>
      </c>
      <c r="AU660" s="283" t="s">
        <v>83</v>
      </c>
      <c r="AV660" s="14" t="s">
        <v>81</v>
      </c>
      <c r="AW660" s="14" t="s">
        <v>30</v>
      </c>
      <c r="AX660" s="14" t="s">
        <v>73</v>
      </c>
      <c r="AY660" s="283" t="s">
        <v>241</v>
      </c>
    </row>
    <row r="661" s="13" customFormat="1">
      <c r="A661" s="13"/>
      <c r="B661" s="263"/>
      <c r="C661" s="264"/>
      <c r="D661" s="242" t="s">
        <v>1584</v>
      </c>
      <c r="E661" s="265" t="s">
        <v>1</v>
      </c>
      <c r="F661" s="266" t="s">
        <v>2837</v>
      </c>
      <c r="G661" s="264"/>
      <c r="H661" s="267">
        <v>38.399999999999999</v>
      </c>
      <c r="I661" s="268"/>
      <c r="J661" s="264"/>
      <c r="K661" s="264"/>
      <c r="L661" s="269"/>
      <c r="M661" s="270"/>
      <c r="N661" s="271"/>
      <c r="O661" s="271"/>
      <c r="P661" s="271"/>
      <c r="Q661" s="271"/>
      <c r="R661" s="271"/>
      <c r="S661" s="271"/>
      <c r="T661" s="272"/>
      <c r="U661" s="13"/>
      <c r="V661" s="13"/>
      <c r="W661" s="13"/>
      <c r="X661" s="13"/>
      <c r="Y661" s="13"/>
      <c r="Z661" s="13"/>
      <c r="AA661" s="13"/>
      <c r="AB661" s="13"/>
      <c r="AC661" s="13"/>
      <c r="AD661" s="13"/>
      <c r="AE661" s="13"/>
      <c r="AT661" s="273" t="s">
        <v>1584</v>
      </c>
      <c r="AU661" s="273" t="s">
        <v>83</v>
      </c>
      <c r="AV661" s="13" t="s">
        <v>83</v>
      </c>
      <c r="AW661" s="13" t="s">
        <v>30</v>
      </c>
      <c r="AX661" s="13" t="s">
        <v>73</v>
      </c>
      <c r="AY661" s="273" t="s">
        <v>241</v>
      </c>
    </row>
    <row r="662" s="15" customFormat="1">
      <c r="A662" s="15"/>
      <c r="B662" s="287"/>
      <c r="C662" s="288"/>
      <c r="D662" s="242" t="s">
        <v>1584</v>
      </c>
      <c r="E662" s="289" t="s">
        <v>1</v>
      </c>
      <c r="F662" s="290" t="s">
        <v>2061</v>
      </c>
      <c r="G662" s="288"/>
      <c r="H662" s="291">
        <v>399.64999999999998</v>
      </c>
      <c r="I662" s="292"/>
      <c r="J662" s="288"/>
      <c r="K662" s="288"/>
      <c r="L662" s="293"/>
      <c r="M662" s="294"/>
      <c r="N662" s="295"/>
      <c r="O662" s="295"/>
      <c r="P662" s="295"/>
      <c r="Q662" s="295"/>
      <c r="R662" s="295"/>
      <c r="S662" s="295"/>
      <c r="T662" s="296"/>
      <c r="U662" s="15"/>
      <c r="V662" s="15"/>
      <c r="W662" s="15"/>
      <c r="X662" s="15"/>
      <c r="Y662" s="15"/>
      <c r="Z662" s="15"/>
      <c r="AA662" s="15"/>
      <c r="AB662" s="15"/>
      <c r="AC662" s="15"/>
      <c r="AD662" s="15"/>
      <c r="AE662" s="15"/>
      <c r="AT662" s="297" t="s">
        <v>1584</v>
      </c>
      <c r="AU662" s="297" t="s">
        <v>83</v>
      </c>
      <c r="AV662" s="15" t="s">
        <v>247</v>
      </c>
      <c r="AW662" s="15" t="s">
        <v>30</v>
      </c>
      <c r="AX662" s="15" t="s">
        <v>81</v>
      </c>
      <c r="AY662" s="297" t="s">
        <v>241</v>
      </c>
    </row>
    <row r="663" s="2" customFormat="1" ht="16.5" customHeight="1">
      <c r="A663" s="39"/>
      <c r="B663" s="40"/>
      <c r="C663" s="228" t="s">
        <v>443</v>
      </c>
      <c r="D663" s="228" t="s">
        <v>243</v>
      </c>
      <c r="E663" s="229" t="s">
        <v>2224</v>
      </c>
      <c r="F663" s="230" t="s">
        <v>2225</v>
      </c>
      <c r="G663" s="231" t="s">
        <v>563</v>
      </c>
      <c r="H663" s="232">
        <v>189.143</v>
      </c>
      <c r="I663" s="233"/>
      <c r="J663" s="234">
        <f>ROUND(I663*H663,2)</f>
        <v>0</v>
      </c>
      <c r="K663" s="235"/>
      <c r="L663" s="45"/>
      <c r="M663" s="236" t="s">
        <v>1</v>
      </c>
      <c r="N663" s="237" t="s">
        <v>38</v>
      </c>
      <c r="O663" s="92"/>
      <c r="P663" s="238">
        <f>O663*H663</f>
        <v>0</v>
      </c>
      <c r="Q663" s="238">
        <v>0</v>
      </c>
      <c r="R663" s="238">
        <f>Q663*H663</f>
        <v>0</v>
      </c>
      <c r="S663" s="238">
        <v>0</v>
      </c>
      <c r="T663" s="239">
        <f>S663*H663</f>
        <v>0</v>
      </c>
      <c r="U663" s="39"/>
      <c r="V663" s="39"/>
      <c r="W663" s="39"/>
      <c r="X663" s="39"/>
      <c r="Y663" s="39"/>
      <c r="Z663" s="39"/>
      <c r="AA663" s="39"/>
      <c r="AB663" s="39"/>
      <c r="AC663" s="39"/>
      <c r="AD663" s="39"/>
      <c r="AE663" s="39"/>
      <c r="AR663" s="240" t="s">
        <v>247</v>
      </c>
      <c r="AT663" s="240" t="s">
        <v>243</v>
      </c>
      <c r="AU663" s="240" t="s">
        <v>83</v>
      </c>
      <c r="AY663" s="18" t="s">
        <v>241</v>
      </c>
      <c r="BE663" s="241">
        <f>IF(N663="základní",J663,0)</f>
        <v>0</v>
      </c>
      <c r="BF663" s="241">
        <f>IF(N663="snížená",J663,0)</f>
        <v>0</v>
      </c>
      <c r="BG663" s="241">
        <f>IF(N663="zákl. přenesená",J663,0)</f>
        <v>0</v>
      </c>
      <c r="BH663" s="241">
        <f>IF(N663="sníž. přenesená",J663,0)</f>
        <v>0</v>
      </c>
      <c r="BI663" s="241">
        <f>IF(N663="nulová",J663,0)</f>
        <v>0</v>
      </c>
      <c r="BJ663" s="18" t="s">
        <v>81</v>
      </c>
      <c r="BK663" s="241">
        <f>ROUND(I663*H663,2)</f>
        <v>0</v>
      </c>
      <c r="BL663" s="18" t="s">
        <v>247</v>
      </c>
      <c r="BM663" s="240" t="s">
        <v>2838</v>
      </c>
    </row>
    <row r="664" s="2" customFormat="1">
      <c r="A664" s="39"/>
      <c r="B664" s="40"/>
      <c r="C664" s="41"/>
      <c r="D664" s="242" t="s">
        <v>248</v>
      </c>
      <c r="E664" s="41"/>
      <c r="F664" s="243" t="s">
        <v>2227</v>
      </c>
      <c r="G664" s="41"/>
      <c r="H664" s="41"/>
      <c r="I664" s="244"/>
      <c r="J664" s="41"/>
      <c r="K664" s="41"/>
      <c r="L664" s="45"/>
      <c r="M664" s="245"/>
      <c r="N664" s="246"/>
      <c r="O664" s="92"/>
      <c r="P664" s="92"/>
      <c r="Q664" s="92"/>
      <c r="R664" s="92"/>
      <c r="S664" s="92"/>
      <c r="T664" s="93"/>
      <c r="U664" s="39"/>
      <c r="V664" s="39"/>
      <c r="W664" s="39"/>
      <c r="X664" s="39"/>
      <c r="Y664" s="39"/>
      <c r="Z664" s="39"/>
      <c r="AA664" s="39"/>
      <c r="AB664" s="39"/>
      <c r="AC664" s="39"/>
      <c r="AD664" s="39"/>
      <c r="AE664" s="39"/>
      <c r="AT664" s="18" t="s">
        <v>248</v>
      </c>
      <c r="AU664" s="18" t="s">
        <v>83</v>
      </c>
    </row>
    <row r="665" s="14" customFormat="1">
      <c r="A665" s="14"/>
      <c r="B665" s="274"/>
      <c r="C665" s="275"/>
      <c r="D665" s="242" t="s">
        <v>1584</v>
      </c>
      <c r="E665" s="276" t="s">
        <v>1</v>
      </c>
      <c r="F665" s="277" t="s">
        <v>2839</v>
      </c>
      <c r="G665" s="275"/>
      <c r="H665" s="276" t="s">
        <v>1</v>
      </c>
      <c r="I665" s="278"/>
      <c r="J665" s="275"/>
      <c r="K665" s="275"/>
      <c r="L665" s="279"/>
      <c r="M665" s="280"/>
      <c r="N665" s="281"/>
      <c r="O665" s="281"/>
      <c r="P665" s="281"/>
      <c r="Q665" s="281"/>
      <c r="R665" s="281"/>
      <c r="S665" s="281"/>
      <c r="T665" s="282"/>
      <c r="U665" s="14"/>
      <c r="V665" s="14"/>
      <c r="W665" s="14"/>
      <c r="X665" s="14"/>
      <c r="Y665" s="14"/>
      <c r="Z665" s="14"/>
      <c r="AA665" s="14"/>
      <c r="AB665" s="14"/>
      <c r="AC665" s="14"/>
      <c r="AD665" s="14"/>
      <c r="AE665" s="14"/>
      <c r="AT665" s="283" t="s">
        <v>1584</v>
      </c>
      <c r="AU665" s="283" t="s">
        <v>83</v>
      </c>
      <c r="AV665" s="14" t="s">
        <v>81</v>
      </c>
      <c r="AW665" s="14" t="s">
        <v>30</v>
      </c>
      <c r="AX665" s="14" t="s">
        <v>73</v>
      </c>
      <c r="AY665" s="283" t="s">
        <v>241</v>
      </c>
    </row>
    <row r="666" s="14" customFormat="1">
      <c r="A666" s="14"/>
      <c r="B666" s="274"/>
      <c r="C666" s="275"/>
      <c r="D666" s="242" t="s">
        <v>1584</v>
      </c>
      <c r="E666" s="276" t="s">
        <v>1</v>
      </c>
      <c r="F666" s="277" t="s">
        <v>2840</v>
      </c>
      <c r="G666" s="275"/>
      <c r="H666" s="276" t="s">
        <v>1</v>
      </c>
      <c r="I666" s="278"/>
      <c r="J666" s="275"/>
      <c r="K666" s="275"/>
      <c r="L666" s="279"/>
      <c r="M666" s="280"/>
      <c r="N666" s="281"/>
      <c r="O666" s="281"/>
      <c r="P666" s="281"/>
      <c r="Q666" s="281"/>
      <c r="R666" s="281"/>
      <c r="S666" s="281"/>
      <c r="T666" s="282"/>
      <c r="U666" s="14"/>
      <c r="V666" s="14"/>
      <c r="W666" s="14"/>
      <c r="X666" s="14"/>
      <c r="Y666" s="14"/>
      <c r="Z666" s="14"/>
      <c r="AA666" s="14"/>
      <c r="AB666" s="14"/>
      <c r="AC666" s="14"/>
      <c r="AD666" s="14"/>
      <c r="AE666" s="14"/>
      <c r="AT666" s="283" t="s">
        <v>1584</v>
      </c>
      <c r="AU666" s="283" t="s">
        <v>83</v>
      </c>
      <c r="AV666" s="14" t="s">
        <v>81</v>
      </c>
      <c r="AW666" s="14" t="s">
        <v>30</v>
      </c>
      <c r="AX666" s="14" t="s">
        <v>73</v>
      </c>
      <c r="AY666" s="283" t="s">
        <v>241</v>
      </c>
    </row>
    <row r="667" s="13" customFormat="1">
      <c r="A667" s="13"/>
      <c r="B667" s="263"/>
      <c r="C667" s="264"/>
      <c r="D667" s="242" t="s">
        <v>1584</v>
      </c>
      <c r="E667" s="265" t="s">
        <v>1</v>
      </c>
      <c r="F667" s="266" t="s">
        <v>2841</v>
      </c>
      <c r="G667" s="264"/>
      <c r="H667" s="267">
        <v>130.63399999999999</v>
      </c>
      <c r="I667" s="268"/>
      <c r="J667" s="264"/>
      <c r="K667" s="264"/>
      <c r="L667" s="269"/>
      <c r="M667" s="270"/>
      <c r="N667" s="271"/>
      <c r="O667" s="271"/>
      <c r="P667" s="271"/>
      <c r="Q667" s="271"/>
      <c r="R667" s="271"/>
      <c r="S667" s="271"/>
      <c r="T667" s="272"/>
      <c r="U667" s="13"/>
      <c r="V667" s="13"/>
      <c r="W667" s="13"/>
      <c r="X667" s="13"/>
      <c r="Y667" s="13"/>
      <c r="Z667" s="13"/>
      <c r="AA667" s="13"/>
      <c r="AB667" s="13"/>
      <c r="AC667" s="13"/>
      <c r="AD667" s="13"/>
      <c r="AE667" s="13"/>
      <c r="AT667" s="273" t="s">
        <v>1584</v>
      </c>
      <c r="AU667" s="273" t="s">
        <v>83</v>
      </c>
      <c r="AV667" s="13" t="s">
        <v>83</v>
      </c>
      <c r="AW667" s="13" t="s">
        <v>30</v>
      </c>
      <c r="AX667" s="13" t="s">
        <v>73</v>
      </c>
      <c r="AY667" s="273" t="s">
        <v>241</v>
      </c>
    </row>
    <row r="668" s="14" customFormat="1">
      <c r="A668" s="14"/>
      <c r="B668" s="274"/>
      <c r="C668" s="275"/>
      <c r="D668" s="242" t="s">
        <v>1584</v>
      </c>
      <c r="E668" s="276" t="s">
        <v>1</v>
      </c>
      <c r="F668" s="277" t="s">
        <v>2842</v>
      </c>
      <c r="G668" s="275"/>
      <c r="H668" s="276" t="s">
        <v>1</v>
      </c>
      <c r="I668" s="278"/>
      <c r="J668" s="275"/>
      <c r="K668" s="275"/>
      <c r="L668" s="279"/>
      <c r="M668" s="280"/>
      <c r="N668" s="281"/>
      <c r="O668" s="281"/>
      <c r="P668" s="281"/>
      <c r="Q668" s="281"/>
      <c r="R668" s="281"/>
      <c r="S668" s="281"/>
      <c r="T668" s="282"/>
      <c r="U668" s="14"/>
      <c r="V668" s="14"/>
      <c r="W668" s="14"/>
      <c r="X668" s="14"/>
      <c r="Y668" s="14"/>
      <c r="Z668" s="14"/>
      <c r="AA668" s="14"/>
      <c r="AB668" s="14"/>
      <c r="AC668" s="14"/>
      <c r="AD668" s="14"/>
      <c r="AE668" s="14"/>
      <c r="AT668" s="283" t="s">
        <v>1584</v>
      </c>
      <c r="AU668" s="283" t="s">
        <v>83</v>
      </c>
      <c r="AV668" s="14" t="s">
        <v>81</v>
      </c>
      <c r="AW668" s="14" t="s">
        <v>30</v>
      </c>
      <c r="AX668" s="14" t="s">
        <v>73</v>
      </c>
      <c r="AY668" s="283" t="s">
        <v>241</v>
      </c>
    </row>
    <row r="669" s="13" customFormat="1">
      <c r="A669" s="13"/>
      <c r="B669" s="263"/>
      <c r="C669" s="264"/>
      <c r="D669" s="242" t="s">
        <v>1584</v>
      </c>
      <c r="E669" s="265" t="s">
        <v>1</v>
      </c>
      <c r="F669" s="266" t="s">
        <v>2843</v>
      </c>
      <c r="G669" s="264"/>
      <c r="H669" s="267">
        <v>54.340000000000003</v>
      </c>
      <c r="I669" s="268"/>
      <c r="J669" s="264"/>
      <c r="K669" s="264"/>
      <c r="L669" s="269"/>
      <c r="M669" s="270"/>
      <c r="N669" s="271"/>
      <c r="O669" s="271"/>
      <c r="P669" s="271"/>
      <c r="Q669" s="271"/>
      <c r="R669" s="271"/>
      <c r="S669" s="271"/>
      <c r="T669" s="272"/>
      <c r="U669" s="13"/>
      <c r="V669" s="13"/>
      <c r="W669" s="13"/>
      <c r="X669" s="13"/>
      <c r="Y669" s="13"/>
      <c r="Z669" s="13"/>
      <c r="AA669" s="13"/>
      <c r="AB669" s="13"/>
      <c r="AC669" s="13"/>
      <c r="AD669" s="13"/>
      <c r="AE669" s="13"/>
      <c r="AT669" s="273" t="s">
        <v>1584</v>
      </c>
      <c r="AU669" s="273" t="s">
        <v>83</v>
      </c>
      <c r="AV669" s="13" t="s">
        <v>83</v>
      </c>
      <c r="AW669" s="13" t="s">
        <v>30</v>
      </c>
      <c r="AX669" s="13" t="s">
        <v>73</v>
      </c>
      <c r="AY669" s="273" t="s">
        <v>241</v>
      </c>
    </row>
    <row r="670" s="14" customFormat="1">
      <c r="A670" s="14"/>
      <c r="B670" s="274"/>
      <c r="C670" s="275"/>
      <c r="D670" s="242" t="s">
        <v>1584</v>
      </c>
      <c r="E670" s="276" t="s">
        <v>1</v>
      </c>
      <c r="F670" s="277" t="s">
        <v>2844</v>
      </c>
      <c r="G670" s="275"/>
      <c r="H670" s="276" t="s">
        <v>1</v>
      </c>
      <c r="I670" s="278"/>
      <c r="J670" s="275"/>
      <c r="K670" s="275"/>
      <c r="L670" s="279"/>
      <c r="M670" s="280"/>
      <c r="N670" s="281"/>
      <c r="O670" s="281"/>
      <c r="P670" s="281"/>
      <c r="Q670" s="281"/>
      <c r="R670" s="281"/>
      <c r="S670" s="281"/>
      <c r="T670" s="282"/>
      <c r="U670" s="14"/>
      <c r="V670" s="14"/>
      <c r="W670" s="14"/>
      <c r="X670" s="14"/>
      <c r="Y670" s="14"/>
      <c r="Z670" s="14"/>
      <c r="AA670" s="14"/>
      <c r="AB670" s="14"/>
      <c r="AC670" s="14"/>
      <c r="AD670" s="14"/>
      <c r="AE670" s="14"/>
      <c r="AT670" s="283" t="s">
        <v>1584</v>
      </c>
      <c r="AU670" s="283" t="s">
        <v>83</v>
      </c>
      <c r="AV670" s="14" t="s">
        <v>81</v>
      </c>
      <c r="AW670" s="14" t="s">
        <v>30</v>
      </c>
      <c r="AX670" s="14" t="s">
        <v>73</v>
      </c>
      <c r="AY670" s="283" t="s">
        <v>241</v>
      </c>
    </row>
    <row r="671" s="13" customFormat="1">
      <c r="A671" s="13"/>
      <c r="B671" s="263"/>
      <c r="C671" s="264"/>
      <c r="D671" s="242" t="s">
        <v>1584</v>
      </c>
      <c r="E671" s="265" t="s">
        <v>1</v>
      </c>
      <c r="F671" s="266" t="s">
        <v>2845</v>
      </c>
      <c r="G671" s="264"/>
      <c r="H671" s="267">
        <v>4.1689999999999996</v>
      </c>
      <c r="I671" s="268"/>
      <c r="J671" s="264"/>
      <c r="K671" s="264"/>
      <c r="L671" s="269"/>
      <c r="M671" s="270"/>
      <c r="N671" s="271"/>
      <c r="O671" s="271"/>
      <c r="P671" s="271"/>
      <c r="Q671" s="271"/>
      <c r="R671" s="271"/>
      <c r="S671" s="271"/>
      <c r="T671" s="272"/>
      <c r="U671" s="13"/>
      <c r="V671" s="13"/>
      <c r="W671" s="13"/>
      <c r="X671" s="13"/>
      <c r="Y671" s="13"/>
      <c r="Z671" s="13"/>
      <c r="AA671" s="13"/>
      <c r="AB671" s="13"/>
      <c r="AC671" s="13"/>
      <c r="AD671" s="13"/>
      <c r="AE671" s="13"/>
      <c r="AT671" s="273" t="s">
        <v>1584</v>
      </c>
      <c r="AU671" s="273" t="s">
        <v>83</v>
      </c>
      <c r="AV671" s="13" t="s">
        <v>83</v>
      </c>
      <c r="AW671" s="13" t="s">
        <v>30</v>
      </c>
      <c r="AX671" s="13" t="s">
        <v>73</v>
      </c>
      <c r="AY671" s="273" t="s">
        <v>241</v>
      </c>
    </row>
    <row r="672" s="15" customFormat="1">
      <c r="A672" s="15"/>
      <c r="B672" s="287"/>
      <c r="C672" s="288"/>
      <c r="D672" s="242" t="s">
        <v>1584</v>
      </c>
      <c r="E672" s="289" t="s">
        <v>1</v>
      </c>
      <c r="F672" s="290" t="s">
        <v>2061</v>
      </c>
      <c r="G672" s="288"/>
      <c r="H672" s="291">
        <v>189.143</v>
      </c>
      <c r="I672" s="292"/>
      <c r="J672" s="288"/>
      <c r="K672" s="288"/>
      <c r="L672" s="293"/>
      <c r="M672" s="294"/>
      <c r="N672" s="295"/>
      <c r="O672" s="295"/>
      <c r="P672" s="295"/>
      <c r="Q672" s="295"/>
      <c r="R672" s="295"/>
      <c r="S672" s="295"/>
      <c r="T672" s="296"/>
      <c r="U672" s="15"/>
      <c r="V672" s="15"/>
      <c r="W672" s="15"/>
      <c r="X672" s="15"/>
      <c r="Y672" s="15"/>
      <c r="Z672" s="15"/>
      <c r="AA672" s="15"/>
      <c r="AB672" s="15"/>
      <c r="AC672" s="15"/>
      <c r="AD672" s="15"/>
      <c r="AE672" s="15"/>
      <c r="AT672" s="297" t="s">
        <v>1584</v>
      </c>
      <c r="AU672" s="297" t="s">
        <v>83</v>
      </c>
      <c r="AV672" s="15" t="s">
        <v>247</v>
      </c>
      <c r="AW672" s="15" t="s">
        <v>30</v>
      </c>
      <c r="AX672" s="15" t="s">
        <v>81</v>
      </c>
      <c r="AY672" s="297" t="s">
        <v>241</v>
      </c>
    </row>
    <row r="673" s="2" customFormat="1" ht="24.15" customHeight="1">
      <c r="A673" s="39"/>
      <c r="B673" s="40"/>
      <c r="C673" s="228" t="s">
        <v>667</v>
      </c>
      <c r="D673" s="228" t="s">
        <v>243</v>
      </c>
      <c r="E673" s="229" t="s">
        <v>2232</v>
      </c>
      <c r="F673" s="230" t="s">
        <v>2233</v>
      </c>
      <c r="G673" s="231" t="s">
        <v>563</v>
      </c>
      <c r="H673" s="232">
        <v>969.24699999999996</v>
      </c>
      <c r="I673" s="233"/>
      <c r="J673" s="234">
        <f>ROUND(I673*H673,2)</f>
        <v>0</v>
      </c>
      <c r="K673" s="235"/>
      <c r="L673" s="45"/>
      <c r="M673" s="236" t="s">
        <v>1</v>
      </c>
      <c r="N673" s="237" t="s">
        <v>38</v>
      </c>
      <c r="O673" s="92"/>
      <c r="P673" s="238">
        <f>O673*H673</f>
        <v>0</v>
      </c>
      <c r="Q673" s="238">
        <v>0</v>
      </c>
      <c r="R673" s="238">
        <f>Q673*H673</f>
        <v>0</v>
      </c>
      <c r="S673" s="238">
        <v>0</v>
      </c>
      <c r="T673" s="239">
        <f>S673*H673</f>
        <v>0</v>
      </c>
      <c r="U673" s="39"/>
      <c r="V673" s="39"/>
      <c r="W673" s="39"/>
      <c r="X673" s="39"/>
      <c r="Y673" s="39"/>
      <c r="Z673" s="39"/>
      <c r="AA673" s="39"/>
      <c r="AB673" s="39"/>
      <c r="AC673" s="39"/>
      <c r="AD673" s="39"/>
      <c r="AE673" s="39"/>
      <c r="AR673" s="240" t="s">
        <v>247</v>
      </c>
      <c r="AT673" s="240" t="s">
        <v>243</v>
      </c>
      <c r="AU673" s="240" t="s">
        <v>83</v>
      </c>
      <c r="AY673" s="18" t="s">
        <v>241</v>
      </c>
      <c r="BE673" s="241">
        <f>IF(N673="základní",J673,0)</f>
        <v>0</v>
      </c>
      <c r="BF673" s="241">
        <f>IF(N673="snížená",J673,0)</f>
        <v>0</v>
      </c>
      <c r="BG673" s="241">
        <f>IF(N673="zákl. přenesená",J673,0)</f>
        <v>0</v>
      </c>
      <c r="BH673" s="241">
        <f>IF(N673="sníž. přenesená",J673,0)</f>
        <v>0</v>
      </c>
      <c r="BI673" s="241">
        <f>IF(N673="nulová",J673,0)</f>
        <v>0</v>
      </c>
      <c r="BJ673" s="18" t="s">
        <v>81</v>
      </c>
      <c r="BK673" s="241">
        <f>ROUND(I673*H673,2)</f>
        <v>0</v>
      </c>
      <c r="BL673" s="18" t="s">
        <v>247</v>
      </c>
      <c r="BM673" s="240" t="s">
        <v>2846</v>
      </c>
    </row>
    <row r="674" s="2" customFormat="1">
      <c r="A674" s="39"/>
      <c r="B674" s="40"/>
      <c r="C674" s="41"/>
      <c r="D674" s="242" t="s">
        <v>248</v>
      </c>
      <c r="E674" s="41"/>
      <c r="F674" s="243" t="s">
        <v>2235</v>
      </c>
      <c r="G674" s="41"/>
      <c r="H674" s="41"/>
      <c r="I674" s="244"/>
      <c r="J674" s="41"/>
      <c r="K674" s="41"/>
      <c r="L674" s="45"/>
      <c r="M674" s="245"/>
      <c r="N674" s="246"/>
      <c r="O674" s="92"/>
      <c r="P674" s="92"/>
      <c r="Q674" s="92"/>
      <c r="R674" s="92"/>
      <c r="S674" s="92"/>
      <c r="T674" s="93"/>
      <c r="U674" s="39"/>
      <c r="V674" s="39"/>
      <c r="W674" s="39"/>
      <c r="X674" s="39"/>
      <c r="Y674" s="39"/>
      <c r="Z674" s="39"/>
      <c r="AA674" s="39"/>
      <c r="AB674" s="39"/>
      <c r="AC674" s="39"/>
      <c r="AD674" s="39"/>
      <c r="AE674" s="39"/>
      <c r="AT674" s="18" t="s">
        <v>248</v>
      </c>
      <c r="AU674" s="18" t="s">
        <v>83</v>
      </c>
    </row>
    <row r="675" s="14" customFormat="1">
      <c r="A675" s="14"/>
      <c r="B675" s="274"/>
      <c r="C675" s="275"/>
      <c r="D675" s="242" t="s">
        <v>1584</v>
      </c>
      <c r="E675" s="276" t="s">
        <v>1</v>
      </c>
      <c r="F675" s="277" t="s">
        <v>2847</v>
      </c>
      <c r="G675" s="275"/>
      <c r="H675" s="276" t="s">
        <v>1</v>
      </c>
      <c r="I675" s="278"/>
      <c r="J675" s="275"/>
      <c r="K675" s="275"/>
      <c r="L675" s="279"/>
      <c r="M675" s="280"/>
      <c r="N675" s="281"/>
      <c r="O675" s="281"/>
      <c r="P675" s="281"/>
      <c r="Q675" s="281"/>
      <c r="R675" s="281"/>
      <c r="S675" s="281"/>
      <c r="T675" s="282"/>
      <c r="U675" s="14"/>
      <c r="V675" s="14"/>
      <c r="W675" s="14"/>
      <c r="X675" s="14"/>
      <c r="Y675" s="14"/>
      <c r="Z675" s="14"/>
      <c r="AA675" s="14"/>
      <c r="AB675" s="14"/>
      <c r="AC675" s="14"/>
      <c r="AD675" s="14"/>
      <c r="AE675" s="14"/>
      <c r="AT675" s="283" t="s">
        <v>1584</v>
      </c>
      <c r="AU675" s="283" t="s">
        <v>83</v>
      </c>
      <c r="AV675" s="14" t="s">
        <v>81</v>
      </c>
      <c r="AW675" s="14" t="s">
        <v>30</v>
      </c>
      <c r="AX675" s="14" t="s">
        <v>73</v>
      </c>
      <c r="AY675" s="283" t="s">
        <v>241</v>
      </c>
    </row>
    <row r="676" s="14" customFormat="1">
      <c r="A676" s="14"/>
      <c r="B676" s="274"/>
      <c r="C676" s="275"/>
      <c r="D676" s="242" t="s">
        <v>1584</v>
      </c>
      <c r="E676" s="276" t="s">
        <v>1</v>
      </c>
      <c r="F676" s="277" t="s">
        <v>2848</v>
      </c>
      <c r="G676" s="275"/>
      <c r="H676" s="276" t="s">
        <v>1</v>
      </c>
      <c r="I676" s="278"/>
      <c r="J676" s="275"/>
      <c r="K676" s="275"/>
      <c r="L676" s="279"/>
      <c r="M676" s="280"/>
      <c r="N676" s="281"/>
      <c r="O676" s="281"/>
      <c r="P676" s="281"/>
      <c r="Q676" s="281"/>
      <c r="R676" s="281"/>
      <c r="S676" s="281"/>
      <c r="T676" s="282"/>
      <c r="U676" s="14"/>
      <c r="V676" s="14"/>
      <c r="W676" s="14"/>
      <c r="X676" s="14"/>
      <c r="Y676" s="14"/>
      <c r="Z676" s="14"/>
      <c r="AA676" s="14"/>
      <c r="AB676" s="14"/>
      <c r="AC676" s="14"/>
      <c r="AD676" s="14"/>
      <c r="AE676" s="14"/>
      <c r="AT676" s="283" t="s">
        <v>1584</v>
      </c>
      <c r="AU676" s="283" t="s">
        <v>83</v>
      </c>
      <c r="AV676" s="14" t="s">
        <v>81</v>
      </c>
      <c r="AW676" s="14" t="s">
        <v>30</v>
      </c>
      <c r="AX676" s="14" t="s">
        <v>73</v>
      </c>
      <c r="AY676" s="283" t="s">
        <v>241</v>
      </c>
    </row>
    <row r="677" s="13" customFormat="1">
      <c r="A677" s="13"/>
      <c r="B677" s="263"/>
      <c r="C677" s="264"/>
      <c r="D677" s="242" t="s">
        <v>1584</v>
      </c>
      <c r="E677" s="265" t="s">
        <v>1</v>
      </c>
      <c r="F677" s="266" t="s">
        <v>2849</v>
      </c>
      <c r="G677" s="264"/>
      <c r="H677" s="267">
        <v>650.94899999999996</v>
      </c>
      <c r="I677" s="268"/>
      <c r="J677" s="264"/>
      <c r="K677" s="264"/>
      <c r="L677" s="269"/>
      <c r="M677" s="270"/>
      <c r="N677" s="271"/>
      <c r="O677" s="271"/>
      <c r="P677" s="271"/>
      <c r="Q677" s="271"/>
      <c r="R677" s="271"/>
      <c r="S677" s="271"/>
      <c r="T677" s="272"/>
      <c r="U677" s="13"/>
      <c r="V677" s="13"/>
      <c r="W677" s="13"/>
      <c r="X677" s="13"/>
      <c r="Y677" s="13"/>
      <c r="Z677" s="13"/>
      <c r="AA677" s="13"/>
      <c r="AB677" s="13"/>
      <c r="AC677" s="13"/>
      <c r="AD677" s="13"/>
      <c r="AE677" s="13"/>
      <c r="AT677" s="273" t="s">
        <v>1584</v>
      </c>
      <c r="AU677" s="273" t="s">
        <v>83</v>
      </c>
      <c r="AV677" s="13" t="s">
        <v>83</v>
      </c>
      <c r="AW677" s="13" t="s">
        <v>30</v>
      </c>
      <c r="AX677" s="13" t="s">
        <v>73</v>
      </c>
      <c r="AY677" s="273" t="s">
        <v>241</v>
      </c>
    </row>
    <row r="678" s="14" customFormat="1">
      <c r="A678" s="14"/>
      <c r="B678" s="274"/>
      <c r="C678" s="275"/>
      <c r="D678" s="242" t="s">
        <v>1584</v>
      </c>
      <c r="E678" s="276" t="s">
        <v>1</v>
      </c>
      <c r="F678" s="277" t="s">
        <v>2850</v>
      </c>
      <c r="G678" s="275"/>
      <c r="H678" s="276" t="s">
        <v>1</v>
      </c>
      <c r="I678" s="278"/>
      <c r="J678" s="275"/>
      <c r="K678" s="275"/>
      <c r="L678" s="279"/>
      <c r="M678" s="280"/>
      <c r="N678" s="281"/>
      <c r="O678" s="281"/>
      <c r="P678" s="281"/>
      <c r="Q678" s="281"/>
      <c r="R678" s="281"/>
      <c r="S678" s="281"/>
      <c r="T678" s="282"/>
      <c r="U678" s="14"/>
      <c r="V678" s="14"/>
      <c r="W678" s="14"/>
      <c r="X678" s="14"/>
      <c r="Y678" s="14"/>
      <c r="Z678" s="14"/>
      <c r="AA678" s="14"/>
      <c r="AB678" s="14"/>
      <c r="AC678" s="14"/>
      <c r="AD678" s="14"/>
      <c r="AE678" s="14"/>
      <c r="AT678" s="283" t="s">
        <v>1584</v>
      </c>
      <c r="AU678" s="283" t="s">
        <v>83</v>
      </c>
      <c r="AV678" s="14" t="s">
        <v>81</v>
      </c>
      <c r="AW678" s="14" t="s">
        <v>30</v>
      </c>
      <c r="AX678" s="14" t="s">
        <v>73</v>
      </c>
      <c r="AY678" s="283" t="s">
        <v>241</v>
      </c>
    </row>
    <row r="679" s="13" customFormat="1">
      <c r="A679" s="13"/>
      <c r="B679" s="263"/>
      <c r="C679" s="264"/>
      <c r="D679" s="242" t="s">
        <v>1584</v>
      </c>
      <c r="E679" s="265" t="s">
        <v>1</v>
      </c>
      <c r="F679" s="266" t="s">
        <v>2851</v>
      </c>
      <c r="G679" s="264"/>
      <c r="H679" s="267">
        <v>41.637</v>
      </c>
      <c r="I679" s="268"/>
      <c r="J679" s="264"/>
      <c r="K679" s="264"/>
      <c r="L679" s="269"/>
      <c r="M679" s="270"/>
      <c r="N679" s="271"/>
      <c r="O679" s="271"/>
      <c r="P679" s="271"/>
      <c r="Q679" s="271"/>
      <c r="R679" s="271"/>
      <c r="S679" s="271"/>
      <c r="T679" s="272"/>
      <c r="U679" s="13"/>
      <c r="V679" s="13"/>
      <c r="W679" s="13"/>
      <c r="X679" s="13"/>
      <c r="Y679" s="13"/>
      <c r="Z679" s="13"/>
      <c r="AA679" s="13"/>
      <c r="AB679" s="13"/>
      <c r="AC679" s="13"/>
      <c r="AD679" s="13"/>
      <c r="AE679" s="13"/>
      <c r="AT679" s="273" t="s">
        <v>1584</v>
      </c>
      <c r="AU679" s="273" t="s">
        <v>83</v>
      </c>
      <c r="AV679" s="13" t="s">
        <v>83</v>
      </c>
      <c r="AW679" s="13" t="s">
        <v>30</v>
      </c>
      <c r="AX679" s="13" t="s">
        <v>73</v>
      </c>
      <c r="AY679" s="273" t="s">
        <v>241</v>
      </c>
    </row>
    <row r="680" s="14" customFormat="1">
      <c r="A680" s="14"/>
      <c r="B680" s="274"/>
      <c r="C680" s="275"/>
      <c r="D680" s="242" t="s">
        <v>1584</v>
      </c>
      <c r="E680" s="276" t="s">
        <v>1</v>
      </c>
      <c r="F680" s="277" t="s">
        <v>2852</v>
      </c>
      <c r="G680" s="275"/>
      <c r="H680" s="276" t="s">
        <v>1</v>
      </c>
      <c r="I680" s="278"/>
      <c r="J680" s="275"/>
      <c r="K680" s="275"/>
      <c r="L680" s="279"/>
      <c r="M680" s="280"/>
      <c r="N680" s="281"/>
      <c r="O680" s="281"/>
      <c r="P680" s="281"/>
      <c r="Q680" s="281"/>
      <c r="R680" s="281"/>
      <c r="S680" s="281"/>
      <c r="T680" s="282"/>
      <c r="U680" s="14"/>
      <c r="V680" s="14"/>
      <c r="W680" s="14"/>
      <c r="X680" s="14"/>
      <c r="Y680" s="14"/>
      <c r="Z680" s="14"/>
      <c r="AA680" s="14"/>
      <c r="AB680" s="14"/>
      <c r="AC680" s="14"/>
      <c r="AD680" s="14"/>
      <c r="AE680" s="14"/>
      <c r="AT680" s="283" t="s">
        <v>1584</v>
      </c>
      <c r="AU680" s="283" t="s">
        <v>83</v>
      </c>
      <c r="AV680" s="14" t="s">
        <v>81</v>
      </c>
      <c r="AW680" s="14" t="s">
        <v>30</v>
      </c>
      <c r="AX680" s="14" t="s">
        <v>73</v>
      </c>
      <c r="AY680" s="283" t="s">
        <v>241</v>
      </c>
    </row>
    <row r="681" s="13" customFormat="1">
      <c r="A681" s="13"/>
      <c r="B681" s="263"/>
      <c r="C681" s="264"/>
      <c r="D681" s="242" t="s">
        <v>1584</v>
      </c>
      <c r="E681" s="265" t="s">
        <v>1</v>
      </c>
      <c r="F681" s="266" t="s">
        <v>2853</v>
      </c>
      <c r="G681" s="264"/>
      <c r="H681" s="267">
        <v>131.30799999999999</v>
      </c>
      <c r="I681" s="268"/>
      <c r="J681" s="264"/>
      <c r="K681" s="264"/>
      <c r="L681" s="269"/>
      <c r="M681" s="270"/>
      <c r="N681" s="271"/>
      <c r="O681" s="271"/>
      <c r="P681" s="271"/>
      <c r="Q681" s="271"/>
      <c r="R681" s="271"/>
      <c r="S681" s="271"/>
      <c r="T681" s="272"/>
      <c r="U681" s="13"/>
      <c r="V681" s="13"/>
      <c r="W681" s="13"/>
      <c r="X681" s="13"/>
      <c r="Y681" s="13"/>
      <c r="Z681" s="13"/>
      <c r="AA681" s="13"/>
      <c r="AB681" s="13"/>
      <c r="AC681" s="13"/>
      <c r="AD681" s="13"/>
      <c r="AE681" s="13"/>
      <c r="AT681" s="273" t="s">
        <v>1584</v>
      </c>
      <c r="AU681" s="273" t="s">
        <v>83</v>
      </c>
      <c r="AV681" s="13" t="s">
        <v>83</v>
      </c>
      <c r="AW681" s="13" t="s">
        <v>30</v>
      </c>
      <c r="AX681" s="13" t="s">
        <v>73</v>
      </c>
      <c r="AY681" s="273" t="s">
        <v>241</v>
      </c>
    </row>
    <row r="682" s="14" customFormat="1">
      <c r="A682" s="14"/>
      <c r="B682" s="274"/>
      <c r="C682" s="275"/>
      <c r="D682" s="242" t="s">
        <v>1584</v>
      </c>
      <c r="E682" s="276" t="s">
        <v>1</v>
      </c>
      <c r="F682" s="277" t="s">
        <v>2854</v>
      </c>
      <c r="G682" s="275"/>
      <c r="H682" s="276" t="s">
        <v>1</v>
      </c>
      <c r="I682" s="278"/>
      <c r="J682" s="275"/>
      <c r="K682" s="275"/>
      <c r="L682" s="279"/>
      <c r="M682" s="280"/>
      <c r="N682" s="281"/>
      <c r="O682" s="281"/>
      <c r="P682" s="281"/>
      <c r="Q682" s="281"/>
      <c r="R682" s="281"/>
      <c r="S682" s="281"/>
      <c r="T682" s="282"/>
      <c r="U682" s="14"/>
      <c r="V682" s="14"/>
      <c r="W682" s="14"/>
      <c r="X682" s="14"/>
      <c r="Y682" s="14"/>
      <c r="Z682" s="14"/>
      <c r="AA682" s="14"/>
      <c r="AB682" s="14"/>
      <c r="AC682" s="14"/>
      <c r="AD682" s="14"/>
      <c r="AE682" s="14"/>
      <c r="AT682" s="283" t="s">
        <v>1584</v>
      </c>
      <c r="AU682" s="283" t="s">
        <v>83</v>
      </c>
      <c r="AV682" s="14" t="s">
        <v>81</v>
      </c>
      <c r="AW682" s="14" t="s">
        <v>30</v>
      </c>
      <c r="AX682" s="14" t="s">
        <v>73</v>
      </c>
      <c r="AY682" s="283" t="s">
        <v>241</v>
      </c>
    </row>
    <row r="683" s="13" customFormat="1">
      <c r="A683" s="13"/>
      <c r="B683" s="263"/>
      <c r="C683" s="264"/>
      <c r="D683" s="242" t="s">
        <v>1584</v>
      </c>
      <c r="E683" s="265" t="s">
        <v>1</v>
      </c>
      <c r="F683" s="266" t="s">
        <v>2855</v>
      </c>
      <c r="G683" s="264"/>
      <c r="H683" s="267">
        <v>52.762</v>
      </c>
      <c r="I683" s="268"/>
      <c r="J683" s="264"/>
      <c r="K683" s="264"/>
      <c r="L683" s="269"/>
      <c r="M683" s="270"/>
      <c r="N683" s="271"/>
      <c r="O683" s="271"/>
      <c r="P683" s="271"/>
      <c r="Q683" s="271"/>
      <c r="R683" s="271"/>
      <c r="S683" s="271"/>
      <c r="T683" s="272"/>
      <c r="U683" s="13"/>
      <c r="V683" s="13"/>
      <c r="W683" s="13"/>
      <c r="X683" s="13"/>
      <c r="Y683" s="13"/>
      <c r="Z683" s="13"/>
      <c r="AA683" s="13"/>
      <c r="AB683" s="13"/>
      <c r="AC683" s="13"/>
      <c r="AD683" s="13"/>
      <c r="AE683" s="13"/>
      <c r="AT683" s="273" t="s">
        <v>1584</v>
      </c>
      <c r="AU683" s="273" t="s">
        <v>83</v>
      </c>
      <c r="AV683" s="13" t="s">
        <v>83</v>
      </c>
      <c r="AW683" s="13" t="s">
        <v>30</v>
      </c>
      <c r="AX683" s="13" t="s">
        <v>73</v>
      </c>
      <c r="AY683" s="273" t="s">
        <v>241</v>
      </c>
    </row>
    <row r="684" s="14" customFormat="1">
      <c r="A684" s="14"/>
      <c r="B684" s="274"/>
      <c r="C684" s="275"/>
      <c r="D684" s="242" t="s">
        <v>1584</v>
      </c>
      <c r="E684" s="276" t="s">
        <v>1</v>
      </c>
      <c r="F684" s="277" t="s">
        <v>2856</v>
      </c>
      <c r="G684" s="275"/>
      <c r="H684" s="276" t="s">
        <v>1</v>
      </c>
      <c r="I684" s="278"/>
      <c r="J684" s="275"/>
      <c r="K684" s="275"/>
      <c r="L684" s="279"/>
      <c r="M684" s="280"/>
      <c r="N684" s="281"/>
      <c r="O684" s="281"/>
      <c r="P684" s="281"/>
      <c r="Q684" s="281"/>
      <c r="R684" s="281"/>
      <c r="S684" s="281"/>
      <c r="T684" s="282"/>
      <c r="U684" s="14"/>
      <c r="V684" s="14"/>
      <c r="W684" s="14"/>
      <c r="X684" s="14"/>
      <c r="Y684" s="14"/>
      <c r="Z684" s="14"/>
      <c r="AA684" s="14"/>
      <c r="AB684" s="14"/>
      <c r="AC684" s="14"/>
      <c r="AD684" s="14"/>
      <c r="AE684" s="14"/>
      <c r="AT684" s="283" t="s">
        <v>1584</v>
      </c>
      <c r="AU684" s="283" t="s">
        <v>83</v>
      </c>
      <c r="AV684" s="14" t="s">
        <v>81</v>
      </c>
      <c r="AW684" s="14" t="s">
        <v>30</v>
      </c>
      <c r="AX684" s="14" t="s">
        <v>73</v>
      </c>
      <c r="AY684" s="283" t="s">
        <v>241</v>
      </c>
    </row>
    <row r="685" s="13" customFormat="1">
      <c r="A685" s="13"/>
      <c r="B685" s="263"/>
      <c r="C685" s="264"/>
      <c r="D685" s="242" t="s">
        <v>1584</v>
      </c>
      <c r="E685" s="265" t="s">
        <v>1</v>
      </c>
      <c r="F685" s="266" t="s">
        <v>2857</v>
      </c>
      <c r="G685" s="264"/>
      <c r="H685" s="267">
        <v>22.741</v>
      </c>
      <c r="I685" s="268"/>
      <c r="J685" s="264"/>
      <c r="K685" s="264"/>
      <c r="L685" s="269"/>
      <c r="M685" s="270"/>
      <c r="N685" s="271"/>
      <c r="O685" s="271"/>
      <c r="P685" s="271"/>
      <c r="Q685" s="271"/>
      <c r="R685" s="271"/>
      <c r="S685" s="271"/>
      <c r="T685" s="272"/>
      <c r="U685" s="13"/>
      <c r="V685" s="13"/>
      <c r="W685" s="13"/>
      <c r="X685" s="13"/>
      <c r="Y685" s="13"/>
      <c r="Z685" s="13"/>
      <c r="AA685" s="13"/>
      <c r="AB685" s="13"/>
      <c r="AC685" s="13"/>
      <c r="AD685" s="13"/>
      <c r="AE685" s="13"/>
      <c r="AT685" s="273" t="s">
        <v>1584</v>
      </c>
      <c r="AU685" s="273" t="s">
        <v>83</v>
      </c>
      <c r="AV685" s="13" t="s">
        <v>83</v>
      </c>
      <c r="AW685" s="13" t="s">
        <v>30</v>
      </c>
      <c r="AX685" s="13" t="s">
        <v>73</v>
      </c>
      <c r="AY685" s="273" t="s">
        <v>241</v>
      </c>
    </row>
    <row r="686" s="14" customFormat="1">
      <c r="A686" s="14"/>
      <c r="B686" s="274"/>
      <c r="C686" s="275"/>
      <c r="D686" s="242" t="s">
        <v>1584</v>
      </c>
      <c r="E686" s="276" t="s">
        <v>1</v>
      </c>
      <c r="F686" s="277" t="s">
        <v>2858</v>
      </c>
      <c r="G686" s="275"/>
      <c r="H686" s="276" t="s">
        <v>1</v>
      </c>
      <c r="I686" s="278"/>
      <c r="J686" s="275"/>
      <c r="K686" s="275"/>
      <c r="L686" s="279"/>
      <c r="M686" s="280"/>
      <c r="N686" s="281"/>
      <c r="O686" s="281"/>
      <c r="P686" s="281"/>
      <c r="Q686" s="281"/>
      <c r="R686" s="281"/>
      <c r="S686" s="281"/>
      <c r="T686" s="282"/>
      <c r="U686" s="14"/>
      <c r="V686" s="14"/>
      <c r="W686" s="14"/>
      <c r="X686" s="14"/>
      <c r="Y686" s="14"/>
      <c r="Z686" s="14"/>
      <c r="AA686" s="14"/>
      <c r="AB686" s="14"/>
      <c r="AC686" s="14"/>
      <c r="AD686" s="14"/>
      <c r="AE686" s="14"/>
      <c r="AT686" s="283" t="s">
        <v>1584</v>
      </c>
      <c r="AU686" s="283" t="s">
        <v>83</v>
      </c>
      <c r="AV686" s="14" t="s">
        <v>81</v>
      </c>
      <c r="AW686" s="14" t="s">
        <v>30</v>
      </c>
      <c r="AX686" s="14" t="s">
        <v>73</v>
      </c>
      <c r="AY686" s="283" t="s">
        <v>241</v>
      </c>
    </row>
    <row r="687" s="13" customFormat="1">
      <c r="A687" s="13"/>
      <c r="B687" s="263"/>
      <c r="C687" s="264"/>
      <c r="D687" s="242" t="s">
        <v>1584</v>
      </c>
      <c r="E687" s="265" t="s">
        <v>1</v>
      </c>
      <c r="F687" s="266" t="s">
        <v>2859</v>
      </c>
      <c r="G687" s="264"/>
      <c r="H687" s="267">
        <v>0.13</v>
      </c>
      <c r="I687" s="268"/>
      <c r="J687" s="264"/>
      <c r="K687" s="264"/>
      <c r="L687" s="269"/>
      <c r="M687" s="270"/>
      <c r="N687" s="271"/>
      <c r="O687" s="271"/>
      <c r="P687" s="271"/>
      <c r="Q687" s="271"/>
      <c r="R687" s="271"/>
      <c r="S687" s="271"/>
      <c r="T687" s="272"/>
      <c r="U687" s="13"/>
      <c r="V687" s="13"/>
      <c r="W687" s="13"/>
      <c r="X687" s="13"/>
      <c r="Y687" s="13"/>
      <c r="Z687" s="13"/>
      <c r="AA687" s="13"/>
      <c r="AB687" s="13"/>
      <c r="AC687" s="13"/>
      <c r="AD687" s="13"/>
      <c r="AE687" s="13"/>
      <c r="AT687" s="273" t="s">
        <v>1584</v>
      </c>
      <c r="AU687" s="273" t="s">
        <v>83</v>
      </c>
      <c r="AV687" s="13" t="s">
        <v>83</v>
      </c>
      <c r="AW687" s="13" t="s">
        <v>30</v>
      </c>
      <c r="AX687" s="13" t="s">
        <v>73</v>
      </c>
      <c r="AY687" s="273" t="s">
        <v>241</v>
      </c>
    </row>
    <row r="688" s="14" customFormat="1">
      <c r="A688" s="14"/>
      <c r="B688" s="274"/>
      <c r="C688" s="275"/>
      <c r="D688" s="242" t="s">
        <v>1584</v>
      </c>
      <c r="E688" s="276" t="s">
        <v>1</v>
      </c>
      <c r="F688" s="277" t="s">
        <v>2860</v>
      </c>
      <c r="G688" s="275"/>
      <c r="H688" s="276" t="s">
        <v>1</v>
      </c>
      <c r="I688" s="278"/>
      <c r="J688" s="275"/>
      <c r="K688" s="275"/>
      <c r="L688" s="279"/>
      <c r="M688" s="280"/>
      <c r="N688" s="281"/>
      <c r="O688" s="281"/>
      <c r="P688" s="281"/>
      <c r="Q688" s="281"/>
      <c r="R688" s="281"/>
      <c r="S688" s="281"/>
      <c r="T688" s="282"/>
      <c r="U688" s="14"/>
      <c r="V688" s="14"/>
      <c r="W688" s="14"/>
      <c r="X688" s="14"/>
      <c r="Y688" s="14"/>
      <c r="Z688" s="14"/>
      <c r="AA688" s="14"/>
      <c r="AB688" s="14"/>
      <c r="AC688" s="14"/>
      <c r="AD688" s="14"/>
      <c r="AE688" s="14"/>
      <c r="AT688" s="283" t="s">
        <v>1584</v>
      </c>
      <c r="AU688" s="283" t="s">
        <v>83</v>
      </c>
      <c r="AV688" s="14" t="s">
        <v>81</v>
      </c>
      <c r="AW688" s="14" t="s">
        <v>30</v>
      </c>
      <c r="AX688" s="14" t="s">
        <v>73</v>
      </c>
      <c r="AY688" s="283" t="s">
        <v>241</v>
      </c>
    </row>
    <row r="689" s="13" customFormat="1">
      <c r="A689" s="13"/>
      <c r="B689" s="263"/>
      <c r="C689" s="264"/>
      <c r="D689" s="242" t="s">
        <v>1584</v>
      </c>
      <c r="E689" s="265" t="s">
        <v>1</v>
      </c>
      <c r="F689" s="266" t="s">
        <v>2861</v>
      </c>
      <c r="G689" s="264"/>
      <c r="H689" s="267">
        <v>14.42</v>
      </c>
      <c r="I689" s="268"/>
      <c r="J689" s="264"/>
      <c r="K689" s="264"/>
      <c r="L689" s="269"/>
      <c r="M689" s="270"/>
      <c r="N689" s="271"/>
      <c r="O689" s="271"/>
      <c r="P689" s="271"/>
      <c r="Q689" s="271"/>
      <c r="R689" s="271"/>
      <c r="S689" s="271"/>
      <c r="T689" s="272"/>
      <c r="U689" s="13"/>
      <c r="V689" s="13"/>
      <c r="W689" s="13"/>
      <c r="X689" s="13"/>
      <c r="Y689" s="13"/>
      <c r="Z689" s="13"/>
      <c r="AA689" s="13"/>
      <c r="AB689" s="13"/>
      <c r="AC689" s="13"/>
      <c r="AD689" s="13"/>
      <c r="AE689" s="13"/>
      <c r="AT689" s="273" t="s">
        <v>1584</v>
      </c>
      <c r="AU689" s="273" t="s">
        <v>83</v>
      </c>
      <c r="AV689" s="13" t="s">
        <v>83</v>
      </c>
      <c r="AW689" s="13" t="s">
        <v>30</v>
      </c>
      <c r="AX689" s="13" t="s">
        <v>73</v>
      </c>
      <c r="AY689" s="273" t="s">
        <v>241</v>
      </c>
    </row>
    <row r="690" s="14" customFormat="1">
      <c r="A690" s="14"/>
      <c r="B690" s="274"/>
      <c r="C690" s="275"/>
      <c r="D690" s="242" t="s">
        <v>1584</v>
      </c>
      <c r="E690" s="276" t="s">
        <v>1</v>
      </c>
      <c r="F690" s="277" t="s">
        <v>2862</v>
      </c>
      <c r="G690" s="275"/>
      <c r="H690" s="276" t="s">
        <v>1</v>
      </c>
      <c r="I690" s="278"/>
      <c r="J690" s="275"/>
      <c r="K690" s="275"/>
      <c r="L690" s="279"/>
      <c r="M690" s="280"/>
      <c r="N690" s="281"/>
      <c r="O690" s="281"/>
      <c r="P690" s="281"/>
      <c r="Q690" s="281"/>
      <c r="R690" s="281"/>
      <c r="S690" s="281"/>
      <c r="T690" s="282"/>
      <c r="U690" s="14"/>
      <c r="V690" s="14"/>
      <c r="W690" s="14"/>
      <c r="X690" s="14"/>
      <c r="Y690" s="14"/>
      <c r="Z690" s="14"/>
      <c r="AA690" s="14"/>
      <c r="AB690" s="14"/>
      <c r="AC690" s="14"/>
      <c r="AD690" s="14"/>
      <c r="AE690" s="14"/>
      <c r="AT690" s="283" t="s">
        <v>1584</v>
      </c>
      <c r="AU690" s="283" t="s">
        <v>83</v>
      </c>
      <c r="AV690" s="14" t="s">
        <v>81</v>
      </c>
      <c r="AW690" s="14" t="s">
        <v>30</v>
      </c>
      <c r="AX690" s="14" t="s">
        <v>73</v>
      </c>
      <c r="AY690" s="283" t="s">
        <v>241</v>
      </c>
    </row>
    <row r="691" s="13" customFormat="1">
      <c r="A691" s="13"/>
      <c r="B691" s="263"/>
      <c r="C691" s="264"/>
      <c r="D691" s="242" t="s">
        <v>1584</v>
      </c>
      <c r="E691" s="265" t="s">
        <v>1</v>
      </c>
      <c r="F691" s="266" t="s">
        <v>2863</v>
      </c>
      <c r="G691" s="264"/>
      <c r="H691" s="267">
        <v>13.83</v>
      </c>
      <c r="I691" s="268"/>
      <c r="J691" s="264"/>
      <c r="K691" s="264"/>
      <c r="L691" s="269"/>
      <c r="M691" s="270"/>
      <c r="N691" s="271"/>
      <c r="O691" s="271"/>
      <c r="P691" s="271"/>
      <c r="Q691" s="271"/>
      <c r="R691" s="271"/>
      <c r="S691" s="271"/>
      <c r="T691" s="272"/>
      <c r="U691" s="13"/>
      <c r="V691" s="13"/>
      <c r="W691" s="13"/>
      <c r="X691" s="13"/>
      <c r="Y691" s="13"/>
      <c r="Z691" s="13"/>
      <c r="AA691" s="13"/>
      <c r="AB691" s="13"/>
      <c r="AC691" s="13"/>
      <c r="AD691" s="13"/>
      <c r="AE691" s="13"/>
      <c r="AT691" s="273" t="s">
        <v>1584</v>
      </c>
      <c r="AU691" s="273" t="s">
        <v>83</v>
      </c>
      <c r="AV691" s="13" t="s">
        <v>83</v>
      </c>
      <c r="AW691" s="13" t="s">
        <v>30</v>
      </c>
      <c r="AX691" s="13" t="s">
        <v>73</v>
      </c>
      <c r="AY691" s="273" t="s">
        <v>241</v>
      </c>
    </row>
    <row r="692" s="14" customFormat="1">
      <c r="A692" s="14"/>
      <c r="B692" s="274"/>
      <c r="C692" s="275"/>
      <c r="D692" s="242" t="s">
        <v>1584</v>
      </c>
      <c r="E692" s="276" t="s">
        <v>1</v>
      </c>
      <c r="F692" s="277" t="s">
        <v>2864</v>
      </c>
      <c r="G692" s="275"/>
      <c r="H692" s="276" t="s">
        <v>1</v>
      </c>
      <c r="I692" s="278"/>
      <c r="J692" s="275"/>
      <c r="K692" s="275"/>
      <c r="L692" s="279"/>
      <c r="M692" s="280"/>
      <c r="N692" s="281"/>
      <c r="O692" s="281"/>
      <c r="P692" s="281"/>
      <c r="Q692" s="281"/>
      <c r="R692" s="281"/>
      <c r="S692" s="281"/>
      <c r="T692" s="282"/>
      <c r="U692" s="14"/>
      <c r="V692" s="14"/>
      <c r="W692" s="14"/>
      <c r="X692" s="14"/>
      <c r="Y692" s="14"/>
      <c r="Z692" s="14"/>
      <c r="AA692" s="14"/>
      <c r="AB692" s="14"/>
      <c r="AC692" s="14"/>
      <c r="AD692" s="14"/>
      <c r="AE692" s="14"/>
      <c r="AT692" s="283" t="s">
        <v>1584</v>
      </c>
      <c r="AU692" s="283" t="s">
        <v>83</v>
      </c>
      <c r="AV692" s="14" t="s">
        <v>81</v>
      </c>
      <c r="AW692" s="14" t="s">
        <v>30</v>
      </c>
      <c r="AX692" s="14" t="s">
        <v>73</v>
      </c>
      <c r="AY692" s="283" t="s">
        <v>241</v>
      </c>
    </row>
    <row r="693" s="13" customFormat="1">
      <c r="A693" s="13"/>
      <c r="B693" s="263"/>
      <c r="C693" s="264"/>
      <c r="D693" s="242" t="s">
        <v>1584</v>
      </c>
      <c r="E693" s="265" t="s">
        <v>1</v>
      </c>
      <c r="F693" s="266" t="s">
        <v>2863</v>
      </c>
      <c r="G693" s="264"/>
      <c r="H693" s="267">
        <v>13.83</v>
      </c>
      <c r="I693" s="268"/>
      <c r="J693" s="264"/>
      <c r="K693" s="264"/>
      <c r="L693" s="269"/>
      <c r="M693" s="270"/>
      <c r="N693" s="271"/>
      <c r="O693" s="271"/>
      <c r="P693" s="271"/>
      <c r="Q693" s="271"/>
      <c r="R693" s="271"/>
      <c r="S693" s="271"/>
      <c r="T693" s="272"/>
      <c r="U693" s="13"/>
      <c r="V693" s="13"/>
      <c r="W693" s="13"/>
      <c r="X693" s="13"/>
      <c r="Y693" s="13"/>
      <c r="Z693" s="13"/>
      <c r="AA693" s="13"/>
      <c r="AB693" s="13"/>
      <c r="AC693" s="13"/>
      <c r="AD693" s="13"/>
      <c r="AE693" s="13"/>
      <c r="AT693" s="273" t="s">
        <v>1584</v>
      </c>
      <c r="AU693" s="273" t="s">
        <v>83</v>
      </c>
      <c r="AV693" s="13" t="s">
        <v>83</v>
      </c>
      <c r="AW693" s="13" t="s">
        <v>30</v>
      </c>
      <c r="AX693" s="13" t="s">
        <v>73</v>
      </c>
      <c r="AY693" s="273" t="s">
        <v>241</v>
      </c>
    </row>
    <row r="694" s="14" customFormat="1">
      <c r="A694" s="14"/>
      <c r="B694" s="274"/>
      <c r="C694" s="275"/>
      <c r="D694" s="242" t="s">
        <v>1584</v>
      </c>
      <c r="E694" s="276" t="s">
        <v>1</v>
      </c>
      <c r="F694" s="277" t="s">
        <v>2865</v>
      </c>
      <c r="G694" s="275"/>
      <c r="H694" s="276" t="s">
        <v>1</v>
      </c>
      <c r="I694" s="278"/>
      <c r="J694" s="275"/>
      <c r="K694" s="275"/>
      <c r="L694" s="279"/>
      <c r="M694" s="280"/>
      <c r="N694" s="281"/>
      <c r="O694" s="281"/>
      <c r="P694" s="281"/>
      <c r="Q694" s="281"/>
      <c r="R694" s="281"/>
      <c r="S694" s="281"/>
      <c r="T694" s="282"/>
      <c r="U694" s="14"/>
      <c r="V694" s="14"/>
      <c r="W694" s="14"/>
      <c r="X694" s="14"/>
      <c r="Y694" s="14"/>
      <c r="Z694" s="14"/>
      <c r="AA694" s="14"/>
      <c r="AB694" s="14"/>
      <c r="AC694" s="14"/>
      <c r="AD694" s="14"/>
      <c r="AE694" s="14"/>
      <c r="AT694" s="283" t="s">
        <v>1584</v>
      </c>
      <c r="AU694" s="283" t="s">
        <v>83</v>
      </c>
      <c r="AV694" s="14" t="s">
        <v>81</v>
      </c>
      <c r="AW694" s="14" t="s">
        <v>30</v>
      </c>
      <c r="AX694" s="14" t="s">
        <v>73</v>
      </c>
      <c r="AY694" s="283" t="s">
        <v>241</v>
      </c>
    </row>
    <row r="695" s="13" customFormat="1">
      <c r="A695" s="13"/>
      <c r="B695" s="263"/>
      <c r="C695" s="264"/>
      <c r="D695" s="242" t="s">
        <v>1584</v>
      </c>
      <c r="E695" s="265" t="s">
        <v>1</v>
      </c>
      <c r="F695" s="266" t="s">
        <v>2866</v>
      </c>
      <c r="G695" s="264"/>
      <c r="H695" s="267">
        <v>11.810000000000001</v>
      </c>
      <c r="I695" s="268"/>
      <c r="J695" s="264"/>
      <c r="K695" s="264"/>
      <c r="L695" s="269"/>
      <c r="M695" s="270"/>
      <c r="N695" s="271"/>
      <c r="O695" s="271"/>
      <c r="P695" s="271"/>
      <c r="Q695" s="271"/>
      <c r="R695" s="271"/>
      <c r="S695" s="271"/>
      <c r="T695" s="272"/>
      <c r="U695" s="13"/>
      <c r="V695" s="13"/>
      <c r="W695" s="13"/>
      <c r="X695" s="13"/>
      <c r="Y695" s="13"/>
      <c r="Z695" s="13"/>
      <c r="AA695" s="13"/>
      <c r="AB695" s="13"/>
      <c r="AC695" s="13"/>
      <c r="AD695" s="13"/>
      <c r="AE695" s="13"/>
      <c r="AT695" s="273" t="s">
        <v>1584</v>
      </c>
      <c r="AU695" s="273" t="s">
        <v>83</v>
      </c>
      <c r="AV695" s="13" t="s">
        <v>83</v>
      </c>
      <c r="AW695" s="13" t="s">
        <v>30</v>
      </c>
      <c r="AX695" s="13" t="s">
        <v>73</v>
      </c>
      <c r="AY695" s="273" t="s">
        <v>241</v>
      </c>
    </row>
    <row r="696" s="14" customFormat="1">
      <c r="A696" s="14"/>
      <c r="B696" s="274"/>
      <c r="C696" s="275"/>
      <c r="D696" s="242" t="s">
        <v>1584</v>
      </c>
      <c r="E696" s="276" t="s">
        <v>1</v>
      </c>
      <c r="F696" s="277" t="s">
        <v>2867</v>
      </c>
      <c r="G696" s="275"/>
      <c r="H696" s="276" t="s">
        <v>1</v>
      </c>
      <c r="I696" s="278"/>
      <c r="J696" s="275"/>
      <c r="K696" s="275"/>
      <c r="L696" s="279"/>
      <c r="M696" s="280"/>
      <c r="N696" s="281"/>
      <c r="O696" s="281"/>
      <c r="P696" s="281"/>
      <c r="Q696" s="281"/>
      <c r="R696" s="281"/>
      <c r="S696" s="281"/>
      <c r="T696" s="282"/>
      <c r="U696" s="14"/>
      <c r="V696" s="14"/>
      <c r="W696" s="14"/>
      <c r="X696" s="14"/>
      <c r="Y696" s="14"/>
      <c r="Z696" s="14"/>
      <c r="AA696" s="14"/>
      <c r="AB696" s="14"/>
      <c r="AC696" s="14"/>
      <c r="AD696" s="14"/>
      <c r="AE696" s="14"/>
      <c r="AT696" s="283" t="s">
        <v>1584</v>
      </c>
      <c r="AU696" s="283" t="s">
        <v>83</v>
      </c>
      <c r="AV696" s="14" t="s">
        <v>81</v>
      </c>
      <c r="AW696" s="14" t="s">
        <v>30</v>
      </c>
      <c r="AX696" s="14" t="s">
        <v>73</v>
      </c>
      <c r="AY696" s="283" t="s">
        <v>241</v>
      </c>
    </row>
    <row r="697" s="13" customFormat="1">
      <c r="A697" s="13"/>
      <c r="B697" s="263"/>
      <c r="C697" s="264"/>
      <c r="D697" s="242" t="s">
        <v>1584</v>
      </c>
      <c r="E697" s="265" t="s">
        <v>1</v>
      </c>
      <c r="F697" s="266" t="s">
        <v>2868</v>
      </c>
      <c r="G697" s="264"/>
      <c r="H697" s="267">
        <v>15.83</v>
      </c>
      <c r="I697" s="268"/>
      <c r="J697" s="264"/>
      <c r="K697" s="264"/>
      <c r="L697" s="269"/>
      <c r="M697" s="270"/>
      <c r="N697" s="271"/>
      <c r="O697" s="271"/>
      <c r="P697" s="271"/>
      <c r="Q697" s="271"/>
      <c r="R697" s="271"/>
      <c r="S697" s="271"/>
      <c r="T697" s="272"/>
      <c r="U697" s="13"/>
      <c r="V697" s="13"/>
      <c r="W697" s="13"/>
      <c r="X697" s="13"/>
      <c r="Y697" s="13"/>
      <c r="Z697" s="13"/>
      <c r="AA697" s="13"/>
      <c r="AB697" s="13"/>
      <c r="AC697" s="13"/>
      <c r="AD697" s="13"/>
      <c r="AE697" s="13"/>
      <c r="AT697" s="273" t="s">
        <v>1584</v>
      </c>
      <c r="AU697" s="273" t="s">
        <v>83</v>
      </c>
      <c r="AV697" s="13" t="s">
        <v>83</v>
      </c>
      <c r="AW697" s="13" t="s">
        <v>30</v>
      </c>
      <c r="AX697" s="13" t="s">
        <v>73</v>
      </c>
      <c r="AY697" s="273" t="s">
        <v>241</v>
      </c>
    </row>
    <row r="698" s="15" customFormat="1">
      <c r="A698" s="15"/>
      <c r="B698" s="287"/>
      <c r="C698" s="288"/>
      <c r="D698" s="242" t="s">
        <v>1584</v>
      </c>
      <c r="E698" s="289" t="s">
        <v>1</v>
      </c>
      <c r="F698" s="290" t="s">
        <v>2061</v>
      </c>
      <c r="G698" s="288"/>
      <c r="H698" s="291">
        <v>969.24699999999996</v>
      </c>
      <c r="I698" s="292"/>
      <c r="J698" s="288"/>
      <c r="K698" s="288"/>
      <c r="L698" s="293"/>
      <c r="M698" s="294"/>
      <c r="N698" s="295"/>
      <c r="O698" s="295"/>
      <c r="P698" s="295"/>
      <c r="Q698" s="295"/>
      <c r="R698" s="295"/>
      <c r="S698" s="295"/>
      <c r="T698" s="296"/>
      <c r="U698" s="15"/>
      <c r="V698" s="15"/>
      <c r="W698" s="15"/>
      <c r="X698" s="15"/>
      <c r="Y698" s="15"/>
      <c r="Z698" s="15"/>
      <c r="AA698" s="15"/>
      <c r="AB698" s="15"/>
      <c r="AC698" s="15"/>
      <c r="AD698" s="15"/>
      <c r="AE698" s="15"/>
      <c r="AT698" s="297" t="s">
        <v>1584</v>
      </c>
      <c r="AU698" s="297" t="s">
        <v>83</v>
      </c>
      <c r="AV698" s="15" t="s">
        <v>247</v>
      </c>
      <c r="AW698" s="15" t="s">
        <v>30</v>
      </c>
      <c r="AX698" s="15" t="s">
        <v>81</v>
      </c>
      <c r="AY698" s="297" t="s">
        <v>241</v>
      </c>
    </row>
    <row r="699" s="2" customFormat="1" ht="16.5" customHeight="1">
      <c r="A699" s="39"/>
      <c r="B699" s="40"/>
      <c r="C699" s="228" t="s">
        <v>446</v>
      </c>
      <c r="D699" s="228" t="s">
        <v>243</v>
      </c>
      <c r="E699" s="229" t="s">
        <v>2869</v>
      </c>
      <c r="F699" s="230" t="s">
        <v>2870</v>
      </c>
      <c r="G699" s="231" t="s">
        <v>563</v>
      </c>
      <c r="H699" s="232">
        <v>1042.355</v>
      </c>
      <c r="I699" s="233"/>
      <c r="J699" s="234">
        <f>ROUND(I699*H699,2)</f>
        <v>0</v>
      </c>
      <c r="K699" s="235"/>
      <c r="L699" s="45"/>
      <c r="M699" s="236" t="s">
        <v>1</v>
      </c>
      <c r="N699" s="237" t="s">
        <v>38</v>
      </c>
      <c r="O699" s="92"/>
      <c r="P699" s="238">
        <f>O699*H699</f>
        <v>0</v>
      </c>
      <c r="Q699" s="238">
        <v>0</v>
      </c>
      <c r="R699" s="238">
        <f>Q699*H699</f>
        <v>0</v>
      </c>
      <c r="S699" s="238">
        <v>0</v>
      </c>
      <c r="T699" s="239">
        <f>S699*H699</f>
        <v>0</v>
      </c>
      <c r="U699" s="39"/>
      <c r="V699" s="39"/>
      <c r="W699" s="39"/>
      <c r="X699" s="39"/>
      <c r="Y699" s="39"/>
      <c r="Z699" s="39"/>
      <c r="AA699" s="39"/>
      <c r="AB699" s="39"/>
      <c r="AC699" s="39"/>
      <c r="AD699" s="39"/>
      <c r="AE699" s="39"/>
      <c r="AR699" s="240" t="s">
        <v>247</v>
      </c>
      <c r="AT699" s="240" t="s">
        <v>243</v>
      </c>
      <c r="AU699" s="240" t="s">
        <v>83</v>
      </c>
      <c r="AY699" s="18" t="s">
        <v>241</v>
      </c>
      <c r="BE699" s="241">
        <f>IF(N699="základní",J699,0)</f>
        <v>0</v>
      </c>
      <c r="BF699" s="241">
        <f>IF(N699="snížená",J699,0)</f>
        <v>0</v>
      </c>
      <c r="BG699" s="241">
        <f>IF(N699="zákl. přenesená",J699,0)</f>
        <v>0</v>
      </c>
      <c r="BH699" s="241">
        <f>IF(N699="sníž. přenesená",J699,0)</f>
        <v>0</v>
      </c>
      <c r="BI699" s="241">
        <f>IF(N699="nulová",J699,0)</f>
        <v>0</v>
      </c>
      <c r="BJ699" s="18" t="s">
        <v>81</v>
      </c>
      <c r="BK699" s="241">
        <f>ROUND(I699*H699,2)</f>
        <v>0</v>
      </c>
      <c r="BL699" s="18" t="s">
        <v>247</v>
      </c>
      <c r="BM699" s="240" t="s">
        <v>2871</v>
      </c>
    </row>
    <row r="700" s="2" customFormat="1">
      <c r="A700" s="39"/>
      <c r="B700" s="40"/>
      <c r="C700" s="41"/>
      <c r="D700" s="242" t="s">
        <v>248</v>
      </c>
      <c r="E700" s="41"/>
      <c r="F700" s="243" t="s">
        <v>2872</v>
      </c>
      <c r="G700" s="41"/>
      <c r="H700" s="41"/>
      <c r="I700" s="244"/>
      <c r="J700" s="41"/>
      <c r="K700" s="41"/>
      <c r="L700" s="45"/>
      <c r="M700" s="245"/>
      <c r="N700" s="246"/>
      <c r="O700" s="92"/>
      <c r="P700" s="92"/>
      <c r="Q700" s="92"/>
      <c r="R700" s="92"/>
      <c r="S700" s="92"/>
      <c r="T700" s="93"/>
      <c r="U700" s="39"/>
      <c r="V700" s="39"/>
      <c r="W700" s="39"/>
      <c r="X700" s="39"/>
      <c r="Y700" s="39"/>
      <c r="Z700" s="39"/>
      <c r="AA700" s="39"/>
      <c r="AB700" s="39"/>
      <c r="AC700" s="39"/>
      <c r="AD700" s="39"/>
      <c r="AE700" s="39"/>
      <c r="AT700" s="18" t="s">
        <v>248</v>
      </c>
      <c r="AU700" s="18" t="s">
        <v>83</v>
      </c>
    </row>
    <row r="701" s="14" customFormat="1">
      <c r="A701" s="14"/>
      <c r="B701" s="274"/>
      <c r="C701" s="275"/>
      <c r="D701" s="242" t="s">
        <v>1584</v>
      </c>
      <c r="E701" s="276" t="s">
        <v>1</v>
      </c>
      <c r="F701" s="277" t="s">
        <v>2414</v>
      </c>
      <c r="G701" s="275"/>
      <c r="H701" s="276" t="s">
        <v>1</v>
      </c>
      <c r="I701" s="278"/>
      <c r="J701" s="275"/>
      <c r="K701" s="275"/>
      <c r="L701" s="279"/>
      <c r="M701" s="280"/>
      <c r="N701" s="281"/>
      <c r="O701" s="281"/>
      <c r="P701" s="281"/>
      <c r="Q701" s="281"/>
      <c r="R701" s="281"/>
      <c r="S701" s="281"/>
      <c r="T701" s="282"/>
      <c r="U701" s="14"/>
      <c r="V701" s="14"/>
      <c r="W701" s="14"/>
      <c r="X701" s="14"/>
      <c r="Y701" s="14"/>
      <c r="Z701" s="14"/>
      <c r="AA701" s="14"/>
      <c r="AB701" s="14"/>
      <c r="AC701" s="14"/>
      <c r="AD701" s="14"/>
      <c r="AE701" s="14"/>
      <c r="AT701" s="283" t="s">
        <v>1584</v>
      </c>
      <c r="AU701" s="283" t="s">
        <v>83</v>
      </c>
      <c r="AV701" s="14" t="s">
        <v>81</v>
      </c>
      <c r="AW701" s="14" t="s">
        <v>30</v>
      </c>
      <c r="AX701" s="14" t="s">
        <v>73</v>
      </c>
      <c r="AY701" s="283" t="s">
        <v>241</v>
      </c>
    </row>
    <row r="702" s="13" customFormat="1">
      <c r="A702" s="13"/>
      <c r="B702" s="263"/>
      <c r="C702" s="264"/>
      <c r="D702" s="242" t="s">
        <v>1584</v>
      </c>
      <c r="E702" s="265" t="s">
        <v>1</v>
      </c>
      <c r="F702" s="266" t="s">
        <v>2873</v>
      </c>
      <c r="G702" s="264"/>
      <c r="H702" s="267">
        <v>248.35900000000001</v>
      </c>
      <c r="I702" s="268"/>
      <c r="J702" s="264"/>
      <c r="K702" s="264"/>
      <c r="L702" s="269"/>
      <c r="M702" s="270"/>
      <c r="N702" s="271"/>
      <c r="O702" s="271"/>
      <c r="P702" s="271"/>
      <c r="Q702" s="271"/>
      <c r="R702" s="271"/>
      <c r="S702" s="271"/>
      <c r="T702" s="272"/>
      <c r="U702" s="13"/>
      <c r="V702" s="13"/>
      <c r="W702" s="13"/>
      <c r="X702" s="13"/>
      <c r="Y702" s="13"/>
      <c r="Z702" s="13"/>
      <c r="AA702" s="13"/>
      <c r="AB702" s="13"/>
      <c r="AC702" s="13"/>
      <c r="AD702" s="13"/>
      <c r="AE702" s="13"/>
      <c r="AT702" s="273" t="s">
        <v>1584</v>
      </c>
      <c r="AU702" s="273" t="s">
        <v>83</v>
      </c>
      <c r="AV702" s="13" t="s">
        <v>83</v>
      </c>
      <c r="AW702" s="13" t="s">
        <v>30</v>
      </c>
      <c r="AX702" s="13" t="s">
        <v>73</v>
      </c>
      <c r="AY702" s="273" t="s">
        <v>241</v>
      </c>
    </row>
    <row r="703" s="14" customFormat="1">
      <c r="A703" s="14"/>
      <c r="B703" s="274"/>
      <c r="C703" s="275"/>
      <c r="D703" s="242" t="s">
        <v>1584</v>
      </c>
      <c r="E703" s="276" t="s">
        <v>1</v>
      </c>
      <c r="F703" s="277" t="s">
        <v>2874</v>
      </c>
      <c r="G703" s="275"/>
      <c r="H703" s="276" t="s">
        <v>1</v>
      </c>
      <c r="I703" s="278"/>
      <c r="J703" s="275"/>
      <c r="K703" s="275"/>
      <c r="L703" s="279"/>
      <c r="M703" s="280"/>
      <c r="N703" s="281"/>
      <c r="O703" s="281"/>
      <c r="P703" s="281"/>
      <c r="Q703" s="281"/>
      <c r="R703" s="281"/>
      <c r="S703" s="281"/>
      <c r="T703" s="282"/>
      <c r="U703" s="14"/>
      <c r="V703" s="14"/>
      <c r="W703" s="14"/>
      <c r="X703" s="14"/>
      <c r="Y703" s="14"/>
      <c r="Z703" s="14"/>
      <c r="AA703" s="14"/>
      <c r="AB703" s="14"/>
      <c r="AC703" s="14"/>
      <c r="AD703" s="14"/>
      <c r="AE703" s="14"/>
      <c r="AT703" s="283" t="s">
        <v>1584</v>
      </c>
      <c r="AU703" s="283" t="s">
        <v>83</v>
      </c>
      <c r="AV703" s="14" t="s">
        <v>81</v>
      </c>
      <c r="AW703" s="14" t="s">
        <v>30</v>
      </c>
      <c r="AX703" s="14" t="s">
        <v>73</v>
      </c>
      <c r="AY703" s="283" t="s">
        <v>241</v>
      </c>
    </row>
    <row r="704" s="13" customFormat="1">
      <c r="A704" s="13"/>
      <c r="B704" s="263"/>
      <c r="C704" s="264"/>
      <c r="D704" s="242" t="s">
        <v>1584</v>
      </c>
      <c r="E704" s="265" t="s">
        <v>1</v>
      </c>
      <c r="F704" s="266" t="s">
        <v>2875</v>
      </c>
      <c r="G704" s="264"/>
      <c r="H704" s="267">
        <v>21.686</v>
      </c>
      <c r="I704" s="268"/>
      <c r="J704" s="264"/>
      <c r="K704" s="264"/>
      <c r="L704" s="269"/>
      <c r="M704" s="270"/>
      <c r="N704" s="271"/>
      <c r="O704" s="271"/>
      <c r="P704" s="271"/>
      <c r="Q704" s="271"/>
      <c r="R704" s="271"/>
      <c r="S704" s="271"/>
      <c r="T704" s="272"/>
      <c r="U704" s="13"/>
      <c r="V704" s="13"/>
      <c r="W704" s="13"/>
      <c r="X704" s="13"/>
      <c r="Y704" s="13"/>
      <c r="Z704" s="13"/>
      <c r="AA704" s="13"/>
      <c r="AB704" s="13"/>
      <c r="AC704" s="13"/>
      <c r="AD704" s="13"/>
      <c r="AE704" s="13"/>
      <c r="AT704" s="273" t="s">
        <v>1584</v>
      </c>
      <c r="AU704" s="273" t="s">
        <v>83</v>
      </c>
      <c r="AV704" s="13" t="s">
        <v>83</v>
      </c>
      <c r="AW704" s="13" t="s">
        <v>30</v>
      </c>
      <c r="AX704" s="13" t="s">
        <v>73</v>
      </c>
      <c r="AY704" s="273" t="s">
        <v>241</v>
      </c>
    </row>
    <row r="705" s="14" customFormat="1">
      <c r="A705" s="14"/>
      <c r="B705" s="274"/>
      <c r="C705" s="275"/>
      <c r="D705" s="242" t="s">
        <v>1584</v>
      </c>
      <c r="E705" s="276" t="s">
        <v>1</v>
      </c>
      <c r="F705" s="277" t="s">
        <v>2410</v>
      </c>
      <c r="G705" s="275"/>
      <c r="H705" s="276" t="s">
        <v>1</v>
      </c>
      <c r="I705" s="278"/>
      <c r="J705" s="275"/>
      <c r="K705" s="275"/>
      <c r="L705" s="279"/>
      <c r="M705" s="280"/>
      <c r="N705" s="281"/>
      <c r="O705" s="281"/>
      <c r="P705" s="281"/>
      <c r="Q705" s="281"/>
      <c r="R705" s="281"/>
      <c r="S705" s="281"/>
      <c r="T705" s="282"/>
      <c r="U705" s="14"/>
      <c r="V705" s="14"/>
      <c r="W705" s="14"/>
      <c r="X705" s="14"/>
      <c r="Y705" s="14"/>
      <c r="Z705" s="14"/>
      <c r="AA705" s="14"/>
      <c r="AB705" s="14"/>
      <c r="AC705" s="14"/>
      <c r="AD705" s="14"/>
      <c r="AE705" s="14"/>
      <c r="AT705" s="283" t="s">
        <v>1584</v>
      </c>
      <c r="AU705" s="283" t="s">
        <v>83</v>
      </c>
      <c r="AV705" s="14" t="s">
        <v>81</v>
      </c>
      <c r="AW705" s="14" t="s">
        <v>30</v>
      </c>
      <c r="AX705" s="14" t="s">
        <v>73</v>
      </c>
      <c r="AY705" s="283" t="s">
        <v>241</v>
      </c>
    </row>
    <row r="706" s="13" customFormat="1">
      <c r="A706" s="13"/>
      <c r="B706" s="263"/>
      <c r="C706" s="264"/>
      <c r="D706" s="242" t="s">
        <v>1584</v>
      </c>
      <c r="E706" s="265" t="s">
        <v>1</v>
      </c>
      <c r="F706" s="266" t="s">
        <v>2876</v>
      </c>
      <c r="G706" s="264"/>
      <c r="H706" s="267">
        <v>678.34000000000003</v>
      </c>
      <c r="I706" s="268"/>
      <c r="J706" s="264"/>
      <c r="K706" s="264"/>
      <c r="L706" s="269"/>
      <c r="M706" s="270"/>
      <c r="N706" s="271"/>
      <c r="O706" s="271"/>
      <c r="P706" s="271"/>
      <c r="Q706" s="271"/>
      <c r="R706" s="271"/>
      <c r="S706" s="271"/>
      <c r="T706" s="272"/>
      <c r="U706" s="13"/>
      <c r="V706" s="13"/>
      <c r="W706" s="13"/>
      <c r="X706" s="13"/>
      <c r="Y706" s="13"/>
      <c r="Z706" s="13"/>
      <c r="AA706" s="13"/>
      <c r="AB706" s="13"/>
      <c r="AC706" s="13"/>
      <c r="AD706" s="13"/>
      <c r="AE706" s="13"/>
      <c r="AT706" s="273" t="s">
        <v>1584</v>
      </c>
      <c r="AU706" s="273" t="s">
        <v>83</v>
      </c>
      <c r="AV706" s="13" t="s">
        <v>83</v>
      </c>
      <c r="AW706" s="13" t="s">
        <v>30</v>
      </c>
      <c r="AX706" s="13" t="s">
        <v>73</v>
      </c>
      <c r="AY706" s="273" t="s">
        <v>241</v>
      </c>
    </row>
    <row r="707" s="14" customFormat="1">
      <c r="A707" s="14"/>
      <c r="B707" s="274"/>
      <c r="C707" s="275"/>
      <c r="D707" s="242" t="s">
        <v>1584</v>
      </c>
      <c r="E707" s="276" t="s">
        <v>1</v>
      </c>
      <c r="F707" s="277" t="s">
        <v>2615</v>
      </c>
      <c r="G707" s="275"/>
      <c r="H707" s="276" t="s">
        <v>1</v>
      </c>
      <c r="I707" s="278"/>
      <c r="J707" s="275"/>
      <c r="K707" s="275"/>
      <c r="L707" s="279"/>
      <c r="M707" s="280"/>
      <c r="N707" s="281"/>
      <c r="O707" s="281"/>
      <c r="P707" s="281"/>
      <c r="Q707" s="281"/>
      <c r="R707" s="281"/>
      <c r="S707" s="281"/>
      <c r="T707" s="282"/>
      <c r="U707" s="14"/>
      <c r="V707" s="14"/>
      <c r="W707" s="14"/>
      <c r="X707" s="14"/>
      <c r="Y707" s="14"/>
      <c r="Z707" s="14"/>
      <c r="AA707" s="14"/>
      <c r="AB707" s="14"/>
      <c r="AC707" s="14"/>
      <c r="AD707" s="14"/>
      <c r="AE707" s="14"/>
      <c r="AT707" s="283" t="s">
        <v>1584</v>
      </c>
      <c r="AU707" s="283" t="s">
        <v>83</v>
      </c>
      <c r="AV707" s="14" t="s">
        <v>81</v>
      </c>
      <c r="AW707" s="14" t="s">
        <v>30</v>
      </c>
      <c r="AX707" s="14" t="s">
        <v>73</v>
      </c>
      <c r="AY707" s="283" t="s">
        <v>241</v>
      </c>
    </row>
    <row r="708" s="13" customFormat="1">
      <c r="A708" s="13"/>
      <c r="B708" s="263"/>
      <c r="C708" s="264"/>
      <c r="D708" s="242" t="s">
        <v>1584</v>
      </c>
      <c r="E708" s="265" t="s">
        <v>1</v>
      </c>
      <c r="F708" s="266" t="s">
        <v>2877</v>
      </c>
      <c r="G708" s="264"/>
      <c r="H708" s="267">
        <v>14.994999999999999</v>
      </c>
      <c r="I708" s="268"/>
      <c r="J708" s="264"/>
      <c r="K708" s="264"/>
      <c r="L708" s="269"/>
      <c r="M708" s="270"/>
      <c r="N708" s="271"/>
      <c r="O708" s="271"/>
      <c r="P708" s="271"/>
      <c r="Q708" s="271"/>
      <c r="R708" s="271"/>
      <c r="S708" s="271"/>
      <c r="T708" s="272"/>
      <c r="U708" s="13"/>
      <c r="V708" s="13"/>
      <c r="W708" s="13"/>
      <c r="X708" s="13"/>
      <c r="Y708" s="13"/>
      <c r="Z708" s="13"/>
      <c r="AA708" s="13"/>
      <c r="AB708" s="13"/>
      <c r="AC708" s="13"/>
      <c r="AD708" s="13"/>
      <c r="AE708" s="13"/>
      <c r="AT708" s="273" t="s">
        <v>1584</v>
      </c>
      <c r="AU708" s="273" t="s">
        <v>83</v>
      </c>
      <c r="AV708" s="13" t="s">
        <v>83</v>
      </c>
      <c r="AW708" s="13" t="s">
        <v>30</v>
      </c>
      <c r="AX708" s="13" t="s">
        <v>73</v>
      </c>
      <c r="AY708" s="273" t="s">
        <v>241</v>
      </c>
    </row>
    <row r="709" s="14" customFormat="1">
      <c r="A709" s="14"/>
      <c r="B709" s="274"/>
      <c r="C709" s="275"/>
      <c r="D709" s="242" t="s">
        <v>1584</v>
      </c>
      <c r="E709" s="276" t="s">
        <v>1</v>
      </c>
      <c r="F709" s="277" t="s">
        <v>2617</v>
      </c>
      <c r="G709" s="275"/>
      <c r="H709" s="276" t="s">
        <v>1</v>
      </c>
      <c r="I709" s="278"/>
      <c r="J709" s="275"/>
      <c r="K709" s="275"/>
      <c r="L709" s="279"/>
      <c r="M709" s="280"/>
      <c r="N709" s="281"/>
      <c r="O709" s="281"/>
      <c r="P709" s="281"/>
      <c r="Q709" s="281"/>
      <c r="R709" s="281"/>
      <c r="S709" s="281"/>
      <c r="T709" s="282"/>
      <c r="U709" s="14"/>
      <c r="V709" s="14"/>
      <c r="W709" s="14"/>
      <c r="X709" s="14"/>
      <c r="Y709" s="14"/>
      <c r="Z709" s="14"/>
      <c r="AA709" s="14"/>
      <c r="AB709" s="14"/>
      <c r="AC709" s="14"/>
      <c r="AD709" s="14"/>
      <c r="AE709" s="14"/>
      <c r="AT709" s="283" t="s">
        <v>1584</v>
      </c>
      <c r="AU709" s="283" t="s">
        <v>83</v>
      </c>
      <c r="AV709" s="14" t="s">
        <v>81</v>
      </c>
      <c r="AW709" s="14" t="s">
        <v>30</v>
      </c>
      <c r="AX709" s="14" t="s">
        <v>73</v>
      </c>
      <c r="AY709" s="283" t="s">
        <v>241</v>
      </c>
    </row>
    <row r="710" s="13" customFormat="1">
      <c r="A710" s="13"/>
      <c r="B710" s="263"/>
      <c r="C710" s="264"/>
      <c r="D710" s="242" t="s">
        <v>1584</v>
      </c>
      <c r="E710" s="265" t="s">
        <v>1</v>
      </c>
      <c r="F710" s="266" t="s">
        <v>2877</v>
      </c>
      <c r="G710" s="264"/>
      <c r="H710" s="267">
        <v>14.994999999999999</v>
      </c>
      <c r="I710" s="268"/>
      <c r="J710" s="264"/>
      <c r="K710" s="264"/>
      <c r="L710" s="269"/>
      <c r="M710" s="270"/>
      <c r="N710" s="271"/>
      <c r="O710" s="271"/>
      <c r="P710" s="271"/>
      <c r="Q710" s="271"/>
      <c r="R710" s="271"/>
      <c r="S710" s="271"/>
      <c r="T710" s="272"/>
      <c r="U710" s="13"/>
      <c r="V710" s="13"/>
      <c r="W710" s="13"/>
      <c r="X710" s="13"/>
      <c r="Y710" s="13"/>
      <c r="Z710" s="13"/>
      <c r="AA710" s="13"/>
      <c r="AB710" s="13"/>
      <c r="AC710" s="13"/>
      <c r="AD710" s="13"/>
      <c r="AE710" s="13"/>
      <c r="AT710" s="273" t="s">
        <v>1584</v>
      </c>
      <c r="AU710" s="273" t="s">
        <v>83</v>
      </c>
      <c r="AV710" s="13" t="s">
        <v>83</v>
      </c>
      <c r="AW710" s="13" t="s">
        <v>30</v>
      </c>
      <c r="AX710" s="13" t="s">
        <v>73</v>
      </c>
      <c r="AY710" s="273" t="s">
        <v>241</v>
      </c>
    </row>
    <row r="711" s="14" customFormat="1">
      <c r="A711" s="14"/>
      <c r="B711" s="274"/>
      <c r="C711" s="275"/>
      <c r="D711" s="242" t="s">
        <v>1584</v>
      </c>
      <c r="E711" s="276" t="s">
        <v>1</v>
      </c>
      <c r="F711" s="277" t="s">
        <v>2618</v>
      </c>
      <c r="G711" s="275"/>
      <c r="H711" s="276" t="s">
        <v>1</v>
      </c>
      <c r="I711" s="278"/>
      <c r="J711" s="275"/>
      <c r="K711" s="275"/>
      <c r="L711" s="279"/>
      <c r="M711" s="280"/>
      <c r="N711" s="281"/>
      <c r="O711" s="281"/>
      <c r="P711" s="281"/>
      <c r="Q711" s="281"/>
      <c r="R711" s="281"/>
      <c r="S711" s="281"/>
      <c r="T711" s="282"/>
      <c r="U711" s="14"/>
      <c r="V711" s="14"/>
      <c r="W711" s="14"/>
      <c r="X711" s="14"/>
      <c r="Y711" s="14"/>
      <c r="Z711" s="14"/>
      <c r="AA711" s="14"/>
      <c r="AB711" s="14"/>
      <c r="AC711" s="14"/>
      <c r="AD711" s="14"/>
      <c r="AE711" s="14"/>
      <c r="AT711" s="283" t="s">
        <v>1584</v>
      </c>
      <c r="AU711" s="283" t="s">
        <v>83</v>
      </c>
      <c r="AV711" s="14" t="s">
        <v>81</v>
      </c>
      <c r="AW711" s="14" t="s">
        <v>30</v>
      </c>
      <c r="AX711" s="14" t="s">
        <v>73</v>
      </c>
      <c r="AY711" s="283" t="s">
        <v>241</v>
      </c>
    </row>
    <row r="712" s="13" customFormat="1">
      <c r="A712" s="13"/>
      <c r="B712" s="263"/>
      <c r="C712" s="264"/>
      <c r="D712" s="242" t="s">
        <v>1584</v>
      </c>
      <c r="E712" s="265" t="s">
        <v>1</v>
      </c>
      <c r="F712" s="266" t="s">
        <v>2877</v>
      </c>
      <c r="G712" s="264"/>
      <c r="H712" s="267">
        <v>14.994999999999999</v>
      </c>
      <c r="I712" s="268"/>
      <c r="J712" s="264"/>
      <c r="K712" s="264"/>
      <c r="L712" s="269"/>
      <c r="M712" s="270"/>
      <c r="N712" s="271"/>
      <c r="O712" s="271"/>
      <c r="P712" s="271"/>
      <c r="Q712" s="271"/>
      <c r="R712" s="271"/>
      <c r="S712" s="271"/>
      <c r="T712" s="272"/>
      <c r="U712" s="13"/>
      <c r="V712" s="13"/>
      <c r="W712" s="13"/>
      <c r="X712" s="13"/>
      <c r="Y712" s="13"/>
      <c r="Z712" s="13"/>
      <c r="AA712" s="13"/>
      <c r="AB712" s="13"/>
      <c r="AC712" s="13"/>
      <c r="AD712" s="13"/>
      <c r="AE712" s="13"/>
      <c r="AT712" s="273" t="s">
        <v>1584</v>
      </c>
      <c r="AU712" s="273" t="s">
        <v>83</v>
      </c>
      <c r="AV712" s="13" t="s">
        <v>83</v>
      </c>
      <c r="AW712" s="13" t="s">
        <v>30</v>
      </c>
      <c r="AX712" s="13" t="s">
        <v>73</v>
      </c>
      <c r="AY712" s="273" t="s">
        <v>241</v>
      </c>
    </row>
    <row r="713" s="14" customFormat="1">
      <c r="A713" s="14"/>
      <c r="B713" s="274"/>
      <c r="C713" s="275"/>
      <c r="D713" s="242" t="s">
        <v>1584</v>
      </c>
      <c r="E713" s="276" t="s">
        <v>1</v>
      </c>
      <c r="F713" s="277" t="s">
        <v>2626</v>
      </c>
      <c r="G713" s="275"/>
      <c r="H713" s="276" t="s">
        <v>1</v>
      </c>
      <c r="I713" s="278"/>
      <c r="J713" s="275"/>
      <c r="K713" s="275"/>
      <c r="L713" s="279"/>
      <c r="M713" s="280"/>
      <c r="N713" s="281"/>
      <c r="O713" s="281"/>
      <c r="P713" s="281"/>
      <c r="Q713" s="281"/>
      <c r="R713" s="281"/>
      <c r="S713" s="281"/>
      <c r="T713" s="282"/>
      <c r="U713" s="14"/>
      <c r="V713" s="14"/>
      <c r="W713" s="14"/>
      <c r="X713" s="14"/>
      <c r="Y713" s="14"/>
      <c r="Z713" s="14"/>
      <c r="AA713" s="14"/>
      <c r="AB713" s="14"/>
      <c r="AC713" s="14"/>
      <c r="AD713" s="14"/>
      <c r="AE713" s="14"/>
      <c r="AT713" s="283" t="s">
        <v>1584</v>
      </c>
      <c r="AU713" s="283" t="s">
        <v>83</v>
      </c>
      <c r="AV713" s="14" t="s">
        <v>81</v>
      </c>
      <c r="AW713" s="14" t="s">
        <v>30</v>
      </c>
      <c r="AX713" s="14" t="s">
        <v>73</v>
      </c>
      <c r="AY713" s="283" t="s">
        <v>241</v>
      </c>
    </row>
    <row r="714" s="13" customFormat="1">
      <c r="A714" s="13"/>
      <c r="B714" s="263"/>
      <c r="C714" s="264"/>
      <c r="D714" s="242" t="s">
        <v>1584</v>
      </c>
      <c r="E714" s="265" t="s">
        <v>1</v>
      </c>
      <c r="F714" s="266" t="s">
        <v>2627</v>
      </c>
      <c r="G714" s="264"/>
      <c r="H714" s="267">
        <v>48.984999999999999</v>
      </c>
      <c r="I714" s="268"/>
      <c r="J714" s="264"/>
      <c r="K714" s="264"/>
      <c r="L714" s="269"/>
      <c r="M714" s="270"/>
      <c r="N714" s="271"/>
      <c r="O714" s="271"/>
      <c r="P714" s="271"/>
      <c r="Q714" s="271"/>
      <c r="R714" s="271"/>
      <c r="S714" s="271"/>
      <c r="T714" s="272"/>
      <c r="U714" s="13"/>
      <c r="V714" s="13"/>
      <c r="W714" s="13"/>
      <c r="X714" s="13"/>
      <c r="Y714" s="13"/>
      <c r="Z714" s="13"/>
      <c r="AA714" s="13"/>
      <c r="AB714" s="13"/>
      <c r="AC714" s="13"/>
      <c r="AD714" s="13"/>
      <c r="AE714" s="13"/>
      <c r="AT714" s="273" t="s">
        <v>1584</v>
      </c>
      <c r="AU714" s="273" t="s">
        <v>83</v>
      </c>
      <c r="AV714" s="13" t="s">
        <v>83</v>
      </c>
      <c r="AW714" s="13" t="s">
        <v>30</v>
      </c>
      <c r="AX714" s="13" t="s">
        <v>73</v>
      </c>
      <c r="AY714" s="273" t="s">
        <v>241</v>
      </c>
    </row>
    <row r="715" s="15" customFormat="1">
      <c r="A715" s="15"/>
      <c r="B715" s="287"/>
      <c r="C715" s="288"/>
      <c r="D715" s="242" t="s">
        <v>1584</v>
      </c>
      <c r="E715" s="289" t="s">
        <v>1</v>
      </c>
      <c r="F715" s="290" t="s">
        <v>2061</v>
      </c>
      <c r="G715" s="288"/>
      <c r="H715" s="291">
        <v>1042.355</v>
      </c>
      <c r="I715" s="292"/>
      <c r="J715" s="288"/>
      <c r="K715" s="288"/>
      <c r="L715" s="293"/>
      <c r="M715" s="294"/>
      <c r="N715" s="295"/>
      <c r="O715" s="295"/>
      <c r="P715" s="295"/>
      <c r="Q715" s="295"/>
      <c r="R715" s="295"/>
      <c r="S715" s="295"/>
      <c r="T715" s="296"/>
      <c r="U715" s="15"/>
      <c r="V715" s="15"/>
      <c r="W715" s="15"/>
      <c r="X715" s="15"/>
      <c r="Y715" s="15"/>
      <c r="Z715" s="15"/>
      <c r="AA715" s="15"/>
      <c r="AB715" s="15"/>
      <c r="AC715" s="15"/>
      <c r="AD715" s="15"/>
      <c r="AE715" s="15"/>
      <c r="AT715" s="297" t="s">
        <v>1584</v>
      </c>
      <c r="AU715" s="297" t="s">
        <v>83</v>
      </c>
      <c r="AV715" s="15" t="s">
        <v>247</v>
      </c>
      <c r="AW715" s="15" t="s">
        <v>30</v>
      </c>
      <c r="AX715" s="15" t="s">
        <v>81</v>
      </c>
      <c r="AY715" s="297" t="s">
        <v>241</v>
      </c>
    </row>
    <row r="716" s="12" customFormat="1" ht="25.92" customHeight="1">
      <c r="A716" s="12"/>
      <c r="B716" s="212"/>
      <c r="C716" s="213"/>
      <c r="D716" s="214" t="s">
        <v>72</v>
      </c>
      <c r="E716" s="215" t="s">
        <v>636</v>
      </c>
      <c r="F716" s="215" t="s">
        <v>637</v>
      </c>
      <c r="G716" s="213"/>
      <c r="H716" s="213"/>
      <c r="I716" s="216"/>
      <c r="J716" s="217">
        <f>BK716</f>
        <v>0</v>
      </c>
      <c r="K716" s="213"/>
      <c r="L716" s="218"/>
      <c r="M716" s="219"/>
      <c r="N716" s="220"/>
      <c r="O716" s="220"/>
      <c r="P716" s="221">
        <f>SUM(P717:P870)</f>
        <v>0</v>
      </c>
      <c r="Q716" s="220"/>
      <c r="R716" s="221">
        <f>SUM(R717:R870)</f>
        <v>0</v>
      </c>
      <c r="S716" s="220"/>
      <c r="T716" s="222">
        <f>SUM(T717:T870)</f>
        <v>0</v>
      </c>
      <c r="U716" s="12"/>
      <c r="V716" s="12"/>
      <c r="W716" s="12"/>
      <c r="X716" s="12"/>
      <c r="Y716" s="12"/>
      <c r="Z716" s="12"/>
      <c r="AA716" s="12"/>
      <c r="AB716" s="12"/>
      <c r="AC716" s="12"/>
      <c r="AD716" s="12"/>
      <c r="AE716" s="12"/>
      <c r="AR716" s="223" t="s">
        <v>247</v>
      </c>
      <c r="AT716" s="224" t="s">
        <v>72</v>
      </c>
      <c r="AU716" s="224" t="s">
        <v>73</v>
      </c>
      <c r="AY716" s="223" t="s">
        <v>241</v>
      </c>
      <c r="BK716" s="225">
        <f>SUM(BK717:BK870)</f>
        <v>0</v>
      </c>
    </row>
    <row r="717" s="2" customFormat="1" ht="62.7" customHeight="1">
      <c r="A717" s="39"/>
      <c r="B717" s="40"/>
      <c r="C717" s="228" t="s">
        <v>674</v>
      </c>
      <c r="D717" s="228" t="s">
        <v>243</v>
      </c>
      <c r="E717" s="229" t="s">
        <v>2243</v>
      </c>
      <c r="F717" s="230" t="s">
        <v>2244</v>
      </c>
      <c r="G717" s="231" t="s">
        <v>263</v>
      </c>
      <c r="H717" s="232">
        <v>2</v>
      </c>
      <c r="I717" s="233"/>
      <c r="J717" s="234">
        <f>ROUND(I717*H717,2)</f>
        <v>0</v>
      </c>
      <c r="K717" s="235"/>
      <c r="L717" s="45"/>
      <c r="M717" s="236" t="s">
        <v>1</v>
      </c>
      <c r="N717" s="237" t="s">
        <v>38</v>
      </c>
      <c r="O717" s="92"/>
      <c r="P717" s="238">
        <f>O717*H717</f>
        <v>0</v>
      </c>
      <c r="Q717" s="238">
        <v>0</v>
      </c>
      <c r="R717" s="238">
        <f>Q717*H717</f>
        <v>0</v>
      </c>
      <c r="S717" s="238">
        <v>0</v>
      </c>
      <c r="T717" s="239">
        <f>S717*H717</f>
        <v>0</v>
      </c>
      <c r="U717" s="39"/>
      <c r="V717" s="39"/>
      <c r="W717" s="39"/>
      <c r="X717" s="39"/>
      <c r="Y717" s="39"/>
      <c r="Z717" s="39"/>
      <c r="AA717" s="39"/>
      <c r="AB717" s="39"/>
      <c r="AC717" s="39"/>
      <c r="AD717" s="39"/>
      <c r="AE717" s="39"/>
      <c r="AR717" s="240" t="s">
        <v>1164</v>
      </c>
      <c r="AT717" s="240" t="s">
        <v>243</v>
      </c>
      <c r="AU717" s="240" t="s">
        <v>81</v>
      </c>
      <c r="AY717" s="18" t="s">
        <v>241</v>
      </c>
      <c r="BE717" s="241">
        <f>IF(N717="základní",J717,0)</f>
        <v>0</v>
      </c>
      <c r="BF717" s="241">
        <f>IF(N717="snížená",J717,0)</f>
        <v>0</v>
      </c>
      <c r="BG717" s="241">
        <f>IF(N717="zákl. přenesená",J717,0)</f>
        <v>0</v>
      </c>
      <c r="BH717" s="241">
        <f>IF(N717="sníž. přenesená",J717,0)</f>
        <v>0</v>
      </c>
      <c r="BI717" s="241">
        <f>IF(N717="nulová",J717,0)</f>
        <v>0</v>
      </c>
      <c r="BJ717" s="18" t="s">
        <v>81</v>
      </c>
      <c r="BK717" s="241">
        <f>ROUND(I717*H717,2)</f>
        <v>0</v>
      </c>
      <c r="BL717" s="18" t="s">
        <v>1164</v>
      </c>
      <c r="BM717" s="240" t="s">
        <v>2878</v>
      </c>
    </row>
    <row r="718" s="2" customFormat="1">
      <c r="A718" s="39"/>
      <c r="B718" s="40"/>
      <c r="C718" s="41"/>
      <c r="D718" s="242" t="s">
        <v>248</v>
      </c>
      <c r="E718" s="41"/>
      <c r="F718" s="243" t="s">
        <v>2246</v>
      </c>
      <c r="G718" s="41"/>
      <c r="H718" s="41"/>
      <c r="I718" s="244"/>
      <c r="J718" s="41"/>
      <c r="K718" s="41"/>
      <c r="L718" s="45"/>
      <c r="M718" s="245"/>
      <c r="N718" s="246"/>
      <c r="O718" s="92"/>
      <c r="P718" s="92"/>
      <c r="Q718" s="92"/>
      <c r="R718" s="92"/>
      <c r="S718" s="92"/>
      <c r="T718" s="93"/>
      <c r="U718" s="39"/>
      <c r="V718" s="39"/>
      <c r="W718" s="39"/>
      <c r="X718" s="39"/>
      <c r="Y718" s="39"/>
      <c r="Z718" s="39"/>
      <c r="AA718" s="39"/>
      <c r="AB718" s="39"/>
      <c r="AC718" s="39"/>
      <c r="AD718" s="39"/>
      <c r="AE718" s="39"/>
      <c r="AT718" s="18" t="s">
        <v>248</v>
      </c>
      <c r="AU718" s="18" t="s">
        <v>81</v>
      </c>
    </row>
    <row r="719" s="14" customFormat="1">
      <c r="A719" s="14"/>
      <c r="B719" s="274"/>
      <c r="C719" s="275"/>
      <c r="D719" s="242" t="s">
        <v>1584</v>
      </c>
      <c r="E719" s="276" t="s">
        <v>1</v>
      </c>
      <c r="F719" s="277" t="s">
        <v>2879</v>
      </c>
      <c r="G719" s="275"/>
      <c r="H719" s="276" t="s">
        <v>1</v>
      </c>
      <c r="I719" s="278"/>
      <c r="J719" s="275"/>
      <c r="K719" s="275"/>
      <c r="L719" s="279"/>
      <c r="M719" s="280"/>
      <c r="N719" s="281"/>
      <c r="O719" s="281"/>
      <c r="P719" s="281"/>
      <c r="Q719" s="281"/>
      <c r="R719" s="281"/>
      <c r="S719" s="281"/>
      <c r="T719" s="282"/>
      <c r="U719" s="14"/>
      <c r="V719" s="14"/>
      <c r="W719" s="14"/>
      <c r="X719" s="14"/>
      <c r="Y719" s="14"/>
      <c r="Z719" s="14"/>
      <c r="AA719" s="14"/>
      <c r="AB719" s="14"/>
      <c r="AC719" s="14"/>
      <c r="AD719" s="14"/>
      <c r="AE719" s="14"/>
      <c r="AT719" s="283" t="s">
        <v>1584</v>
      </c>
      <c r="AU719" s="283" t="s">
        <v>81</v>
      </c>
      <c r="AV719" s="14" t="s">
        <v>81</v>
      </c>
      <c r="AW719" s="14" t="s">
        <v>30</v>
      </c>
      <c r="AX719" s="14" t="s">
        <v>73</v>
      </c>
      <c r="AY719" s="283" t="s">
        <v>241</v>
      </c>
    </row>
    <row r="720" s="14" customFormat="1">
      <c r="A720" s="14"/>
      <c r="B720" s="274"/>
      <c r="C720" s="275"/>
      <c r="D720" s="242" t="s">
        <v>1584</v>
      </c>
      <c r="E720" s="276" t="s">
        <v>1</v>
      </c>
      <c r="F720" s="277" t="s">
        <v>2880</v>
      </c>
      <c r="G720" s="275"/>
      <c r="H720" s="276" t="s">
        <v>1</v>
      </c>
      <c r="I720" s="278"/>
      <c r="J720" s="275"/>
      <c r="K720" s="275"/>
      <c r="L720" s="279"/>
      <c r="M720" s="280"/>
      <c r="N720" s="281"/>
      <c r="O720" s="281"/>
      <c r="P720" s="281"/>
      <c r="Q720" s="281"/>
      <c r="R720" s="281"/>
      <c r="S720" s="281"/>
      <c r="T720" s="282"/>
      <c r="U720" s="14"/>
      <c r="V720" s="14"/>
      <c r="W720" s="14"/>
      <c r="X720" s="14"/>
      <c r="Y720" s="14"/>
      <c r="Z720" s="14"/>
      <c r="AA720" s="14"/>
      <c r="AB720" s="14"/>
      <c r="AC720" s="14"/>
      <c r="AD720" s="14"/>
      <c r="AE720" s="14"/>
      <c r="AT720" s="283" t="s">
        <v>1584</v>
      </c>
      <c r="AU720" s="283" t="s">
        <v>81</v>
      </c>
      <c r="AV720" s="14" t="s">
        <v>81</v>
      </c>
      <c r="AW720" s="14" t="s">
        <v>30</v>
      </c>
      <c r="AX720" s="14" t="s">
        <v>73</v>
      </c>
      <c r="AY720" s="283" t="s">
        <v>241</v>
      </c>
    </row>
    <row r="721" s="13" customFormat="1">
      <c r="A721" s="13"/>
      <c r="B721" s="263"/>
      <c r="C721" s="264"/>
      <c r="D721" s="242" t="s">
        <v>1584</v>
      </c>
      <c r="E721" s="265" t="s">
        <v>1</v>
      </c>
      <c r="F721" s="266" t="s">
        <v>81</v>
      </c>
      <c r="G721" s="264"/>
      <c r="H721" s="267">
        <v>1</v>
      </c>
      <c r="I721" s="268"/>
      <c r="J721" s="264"/>
      <c r="K721" s="264"/>
      <c r="L721" s="269"/>
      <c r="M721" s="270"/>
      <c r="N721" s="271"/>
      <c r="O721" s="271"/>
      <c r="P721" s="271"/>
      <c r="Q721" s="271"/>
      <c r="R721" s="271"/>
      <c r="S721" s="271"/>
      <c r="T721" s="272"/>
      <c r="U721" s="13"/>
      <c r="V721" s="13"/>
      <c r="W721" s="13"/>
      <c r="X721" s="13"/>
      <c r="Y721" s="13"/>
      <c r="Z721" s="13"/>
      <c r="AA721" s="13"/>
      <c r="AB721" s="13"/>
      <c r="AC721" s="13"/>
      <c r="AD721" s="13"/>
      <c r="AE721" s="13"/>
      <c r="AT721" s="273" t="s">
        <v>1584</v>
      </c>
      <c r="AU721" s="273" t="s">
        <v>81</v>
      </c>
      <c r="AV721" s="13" t="s">
        <v>83</v>
      </c>
      <c r="AW721" s="13" t="s">
        <v>30</v>
      </c>
      <c r="AX721" s="13" t="s">
        <v>73</v>
      </c>
      <c r="AY721" s="273" t="s">
        <v>241</v>
      </c>
    </row>
    <row r="722" s="14" customFormat="1">
      <c r="A722" s="14"/>
      <c r="B722" s="274"/>
      <c r="C722" s="275"/>
      <c r="D722" s="242" t="s">
        <v>1584</v>
      </c>
      <c r="E722" s="276" t="s">
        <v>1</v>
      </c>
      <c r="F722" s="277" t="s">
        <v>2881</v>
      </c>
      <c r="G722" s="275"/>
      <c r="H722" s="276" t="s">
        <v>1</v>
      </c>
      <c r="I722" s="278"/>
      <c r="J722" s="275"/>
      <c r="K722" s="275"/>
      <c r="L722" s="279"/>
      <c r="M722" s="280"/>
      <c r="N722" s="281"/>
      <c r="O722" s="281"/>
      <c r="P722" s="281"/>
      <c r="Q722" s="281"/>
      <c r="R722" s="281"/>
      <c r="S722" s="281"/>
      <c r="T722" s="282"/>
      <c r="U722" s="14"/>
      <c r="V722" s="14"/>
      <c r="W722" s="14"/>
      <c r="X722" s="14"/>
      <c r="Y722" s="14"/>
      <c r="Z722" s="14"/>
      <c r="AA722" s="14"/>
      <c r="AB722" s="14"/>
      <c r="AC722" s="14"/>
      <c r="AD722" s="14"/>
      <c r="AE722" s="14"/>
      <c r="AT722" s="283" t="s">
        <v>1584</v>
      </c>
      <c r="AU722" s="283" t="s">
        <v>81</v>
      </c>
      <c r="AV722" s="14" t="s">
        <v>81</v>
      </c>
      <c r="AW722" s="14" t="s">
        <v>30</v>
      </c>
      <c r="AX722" s="14" t="s">
        <v>73</v>
      </c>
      <c r="AY722" s="283" t="s">
        <v>241</v>
      </c>
    </row>
    <row r="723" s="13" customFormat="1">
      <c r="A723" s="13"/>
      <c r="B723" s="263"/>
      <c r="C723" s="264"/>
      <c r="D723" s="242" t="s">
        <v>1584</v>
      </c>
      <c r="E723" s="265" t="s">
        <v>1</v>
      </c>
      <c r="F723" s="266" t="s">
        <v>81</v>
      </c>
      <c r="G723" s="264"/>
      <c r="H723" s="267">
        <v>1</v>
      </c>
      <c r="I723" s="268"/>
      <c r="J723" s="264"/>
      <c r="K723" s="264"/>
      <c r="L723" s="269"/>
      <c r="M723" s="270"/>
      <c r="N723" s="271"/>
      <c r="O723" s="271"/>
      <c r="P723" s="271"/>
      <c r="Q723" s="271"/>
      <c r="R723" s="271"/>
      <c r="S723" s="271"/>
      <c r="T723" s="272"/>
      <c r="U723" s="13"/>
      <c r="V723" s="13"/>
      <c r="W723" s="13"/>
      <c r="X723" s="13"/>
      <c r="Y723" s="13"/>
      <c r="Z723" s="13"/>
      <c r="AA723" s="13"/>
      <c r="AB723" s="13"/>
      <c r="AC723" s="13"/>
      <c r="AD723" s="13"/>
      <c r="AE723" s="13"/>
      <c r="AT723" s="273" t="s">
        <v>1584</v>
      </c>
      <c r="AU723" s="273" t="s">
        <v>81</v>
      </c>
      <c r="AV723" s="13" t="s">
        <v>83</v>
      </c>
      <c r="AW723" s="13" t="s">
        <v>30</v>
      </c>
      <c r="AX723" s="13" t="s">
        <v>73</v>
      </c>
      <c r="AY723" s="273" t="s">
        <v>241</v>
      </c>
    </row>
    <row r="724" s="15" customFormat="1">
      <c r="A724" s="15"/>
      <c r="B724" s="287"/>
      <c r="C724" s="288"/>
      <c r="D724" s="242" t="s">
        <v>1584</v>
      </c>
      <c r="E724" s="289" t="s">
        <v>1</v>
      </c>
      <c r="F724" s="290" t="s">
        <v>2061</v>
      </c>
      <c r="G724" s="288"/>
      <c r="H724" s="291">
        <v>2</v>
      </c>
      <c r="I724" s="292"/>
      <c r="J724" s="288"/>
      <c r="K724" s="288"/>
      <c r="L724" s="293"/>
      <c r="M724" s="294"/>
      <c r="N724" s="295"/>
      <c r="O724" s="295"/>
      <c r="P724" s="295"/>
      <c r="Q724" s="295"/>
      <c r="R724" s="295"/>
      <c r="S724" s="295"/>
      <c r="T724" s="296"/>
      <c r="U724" s="15"/>
      <c r="V724" s="15"/>
      <c r="W724" s="15"/>
      <c r="X724" s="15"/>
      <c r="Y724" s="15"/>
      <c r="Z724" s="15"/>
      <c r="AA724" s="15"/>
      <c r="AB724" s="15"/>
      <c r="AC724" s="15"/>
      <c r="AD724" s="15"/>
      <c r="AE724" s="15"/>
      <c r="AT724" s="297" t="s">
        <v>1584</v>
      </c>
      <c r="AU724" s="297" t="s">
        <v>81</v>
      </c>
      <c r="AV724" s="15" t="s">
        <v>247</v>
      </c>
      <c r="AW724" s="15" t="s">
        <v>30</v>
      </c>
      <c r="AX724" s="15" t="s">
        <v>81</v>
      </c>
      <c r="AY724" s="297" t="s">
        <v>241</v>
      </c>
    </row>
    <row r="725" s="2" customFormat="1" ht="55.5" customHeight="1">
      <c r="A725" s="39"/>
      <c r="B725" s="40"/>
      <c r="C725" s="228" t="s">
        <v>450</v>
      </c>
      <c r="D725" s="228" t="s">
        <v>243</v>
      </c>
      <c r="E725" s="229" t="s">
        <v>2249</v>
      </c>
      <c r="F725" s="230" t="s">
        <v>2250</v>
      </c>
      <c r="G725" s="231" t="s">
        <v>563</v>
      </c>
      <c r="H725" s="232">
        <v>8141.0420000000004</v>
      </c>
      <c r="I725" s="233"/>
      <c r="J725" s="234">
        <f>ROUND(I725*H725,2)</f>
        <v>0</v>
      </c>
      <c r="K725" s="235"/>
      <c r="L725" s="45"/>
      <c r="M725" s="236" t="s">
        <v>1</v>
      </c>
      <c r="N725" s="237" t="s">
        <v>38</v>
      </c>
      <c r="O725" s="92"/>
      <c r="P725" s="238">
        <f>O725*H725</f>
        <v>0</v>
      </c>
      <c r="Q725" s="238">
        <v>0</v>
      </c>
      <c r="R725" s="238">
        <f>Q725*H725</f>
        <v>0</v>
      </c>
      <c r="S725" s="238">
        <v>0</v>
      </c>
      <c r="T725" s="239">
        <f>S725*H725</f>
        <v>0</v>
      </c>
      <c r="U725" s="39"/>
      <c r="V725" s="39"/>
      <c r="W725" s="39"/>
      <c r="X725" s="39"/>
      <c r="Y725" s="39"/>
      <c r="Z725" s="39"/>
      <c r="AA725" s="39"/>
      <c r="AB725" s="39"/>
      <c r="AC725" s="39"/>
      <c r="AD725" s="39"/>
      <c r="AE725" s="39"/>
      <c r="AR725" s="240" t="s">
        <v>1164</v>
      </c>
      <c r="AT725" s="240" t="s">
        <v>243</v>
      </c>
      <c r="AU725" s="240" t="s">
        <v>81</v>
      </c>
      <c r="AY725" s="18" t="s">
        <v>241</v>
      </c>
      <c r="BE725" s="241">
        <f>IF(N725="základní",J725,0)</f>
        <v>0</v>
      </c>
      <c r="BF725" s="241">
        <f>IF(N725="snížená",J725,0)</f>
        <v>0</v>
      </c>
      <c r="BG725" s="241">
        <f>IF(N725="zákl. přenesená",J725,0)</f>
        <v>0</v>
      </c>
      <c r="BH725" s="241">
        <f>IF(N725="sníž. přenesená",J725,0)</f>
        <v>0</v>
      </c>
      <c r="BI725" s="241">
        <f>IF(N725="nulová",J725,0)</f>
        <v>0</v>
      </c>
      <c r="BJ725" s="18" t="s">
        <v>81</v>
      </c>
      <c r="BK725" s="241">
        <f>ROUND(I725*H725,2)</f>
        <v>0</v>
      </c>
      <c r="BL725" s="18" t="s">
        <v>1164</v>
      </c>
      <c r="BM725" s="240" t="s">
        <v>2882</v>
      </c>
    </row>
    <row r="726" s="2" customFormat="1">
      <c r="A726" s="39"/>
      <c r="B726" s="40"/>
      <c r="C726" s="41"/>
      <c r="D726" s="242" t="s">
        <v>248</v>
      </c>
      <c r="E726" s="41"/>
      <c r="F726" s="243" t="s">
        <v>2252</v>
      </c>
      <c r="G726" s="41"/>
      <c r="H726" s="41"/>
      <c r="I726" s="244"/>
      <c r="J726" s="41"/>
      <c r="K726" s="41"/>
      <c r="L726" s="45"/>
      <c r="M726" s="245"/>
      <c r="N726" s="246"/>
      <c r="O726" s="92"/>
      <c r="P726" s="92"/>
      <c r="Q726" s="92"/>
      <c r="R726" s="92"/>
      <c r="S726" s="92"/>
      <c r="T726" s="93"/>
      <c r="U726" s="39"/>
      <c r="V726" s="39"/>
      <c r="W726" s="39"/>
      <c r="X726" s="39"/>
      <c r="Y726" s="39"/>
      <c r="Z726" s="39"/>
      <c r="AA726" s="39"/>
      <c r="AB726" s="39"/>
      <c r="AC726" s="39"/>
      <c r="AD726" s="39"/>
      <c r="AE726" s="39"/>
      <c r="AT726" s="18" t="s">
        <v>248</v>
      </c>
      <c r="AU726" s="18" t="s">
        <v>81</v>
      </c>
    </row>
    <row r="727" s="14" customFormat="1">
      <c r="A727" s="14"/>
      <c r="B727" s="274"/>
      <c r="C727" s="275"/>
      <c r="D727" s="242" t="s">
        <v>1584</v>
      </c>
      <c r="E727" s="276" t="s">
        <v>1</v>
      </c>
      <c r="F727" s="277" t="s">
        <v>2883</v>
      </c>
      <c r="G727" s="275"/>
      <c r="H727" s="276" t="s">
        <v>1</v>
      </c>
      <c r="I727" s="278"/>
      <c r="J727" s="275"/>
      <c r="K727" s="275"/>
      <c r="L727" s="279"/>
      <c r="M727" s="280"/>
      <c r="N727" s="281"/>
      <c r="O727" s="281"/>
      <c r="P727" s="281"/>
      <c r="Q727" s="281"/>
      <c r="R727" s="281"/>
      <c r="S727" s="281"/>
      <c r="T727" s="282"/>
      <c r="U727" s="14"/>
      <c r="V727" s="14"/>
      <c r="W727" s="14"/>
      <c r="X727" s="14"/>
      <c r="Y727" s="14"/>
      <c r="Z727" s="14"/>
      <c r="AA727" s="14"/>
      <c r="AB727" s="14"/>
      <c r="AC727" s="14"/>
      <c r="AD727" s="14"/>
      <c r="AE727" s="14"/>
      <c r="AT727" s="283" t="s">
        <v>1584</v>
      </c>
      <c r="AU727" s="283" t="s">
        <v>81</v>
      </c>
      <c r="AV727" s="14" t="s">
        <v>81</v>
      </c>
      <c r="AW727" s="14" t="s">
        <v>30</v>
      </c>
      <c r="AX727" s="14" t="s">
        <v>73</v>
      </c>
      <c r="AY727" s="283" t="s">
        <v>241</v>
      </c>
    </row>
    <row r="728" s="13" customFormat="1">
      <c r="A728" s="13"/>
      <c r="B728" s="263"/>
      <c r="C728" s="264"/>
      <c r="D728" s="242" t="s">
        <v>1584</v>
      </c>
      <c r="E728" s="265" t="s">
        <v>1</v>
      </c>
      <c r="F728" s="266" t="s">
        <v>2884</v>
      </c>
      <c r="G728" s="264"/>
      <c r="H728" s="267">
        <v>5436.6559999999999</v>
      </c>
      <c r="I728" s="268"/>
      <c r="J728" s="264"/>
      <c r="K728" s="264"/>
      <c r="L728" s="269"/>
      <c r="M728" s="270"/>
      <c r="N728" s="271"/>
      <c r="O728" s="271"/>
      <c r="P728" s="271"/>
      <c r="Q728" s="271"/>
      <c r="R728" s="271"/>
      <c r="S728" s="271"/>
      <c r="T728" s="272"/>
      <c r="U728" s="13"/>
      <c r="V728" s="13"/>
      <c r="W728" s="13"/>
      <c r="X728" s="13"/>
      <c r="Y728" s="13"/>
      <c r="Z728" s="13"/>
      <c r="AA728" s="13"/>
      <c r="AB728" s="13"/>
      <c r="AC728" s="13"/>
      <c r="AD728" s="13"/>
      <c r="AE728" s="13"/>
      <c r="AT728" s="273" t="s">
        <v>1584</v>
      </c>
      <c r="AU728" s="273" t="s">
        <v>81</v>
      </c>
      <c r="AV728" s="13" t="s">
        <v>83</v>
      </c>
      <c r="AW728" s="13" t="s">
        <v>30</v>
      </c>
      <c r="AX728" s="13" t="s">
        <v>73</v>
      </c>
      <c r="AY728" s="273" t="s">
        <v>241</v>
      </c>
    </row>
    <row r="729" s="14" customFormat="1">
      <c r="A729" s="14"/>
      <c r="B729" s="274"/>
      <c r="C729" s="275"/>
      <c r="D729" s="242" t="s">
        <v>1584</v>
      </c>
      <c r="E729" s="276" t="s">
        <v>1</v>
      </c>
      <c r="F729" s="277" t="s">
        <v>2885</v>
      </c>
      <c r="G729" s="275"/>
      <c r="H729" s="276" t="s">
        <v>1</v>
      </c>
      <c r="I729" s="278"/>
      <c r="J729" s="275"/>
      <c r="K729" s="275"/>
      <c r="L729" s="279"/>
      <c r="M729" s="280"/>
      <c r="N729" s="281"/>
      <c r="O729" s="281"/>
      <c r="P729" s="281"/>
      <c r="Q729" s="281"/>
      <c r="R729" s="281"/>
      <c r="S729" s="281"/>
      <c r="T729" s="282"/>
      <c r="U729" s="14"/>
      <c r="V729" s="14"/>
      <c r="W729" s="14"/>
      <c r="X729" s="14"/>
      <c r="Y729" s="14"/>
      <c r="Z729" s="14"/>
      <c r="AA729" s="14"/>
      <c r="AB729" s="14"/>
      <c r="AC729" s="14"/>
      <c r="AD729" s="14"/>
      <c r="AE729" s="14"/>
      <c r="AT729" s="283" t="s">
        <v>1584</v>
      </c>
      <c r="AU729" s="283" t="s">
        <v>81</v>
      </c>
      <c r="AV729" s="14" t="s">
        <v>81</v>
      </c>
      <c r="AW729" s="14" t="s">
        <v>30</v>
      </c>
      <c r="AX729" s="14" t="s">
        <v>73</v>
      </c>
      <c r="AY729" s="283" t="s">
        <v>241</v>
      </c>
    </row>
    <row r="730" s="13" customFormat="1">
      <c r="A730" s="13"/>
      <c r="B730" s="263"/>
      <c r="C730" s="264"/>
      <c r="D730" s="242" t="s">
        <v>1584</v>
      </c>
      <c r="E730" s="265" t="s">
        <v>1</v>
      </c>
      <c r="F730" s="266" t="s">
        <v>2886</v>
      </c>
      <c r="G730" s="264"/>
      <c r="H730" s="267">
        <v>2702.96</v>
      </c>
      <c r="I730" s="268"/>
      <c r="J730" s="264"/>
      <c r="K730" s="264"/>
      <c r="L730" s="269"/>
      <c r="M730" s="270"/>
      <c r="N730" s="271"/>
      <c r="O730" s="271"/>
      <c r="P730" s="271"/>
      <c r="Q730" s="271"/>
      <c r="R730" s="271"/>
      <c r="S730" s="271"/>
      <c r="T730" s="272"/>
      <c r="U730" s="13"/>
      <c r="V730" s="13"/>
      <c r="W730" s="13"/>
      <c r="X730" s="13"/>
      <c r="Y730" s="13"/>
      <c r="Z730" s="13"/>
      <c r="AA730" s="13"/>
      <c r="AB730" s="13"/>
      <c r="AC730" s="13"/>
      <c r="AD730" s="13"/>
      <c r="AE730" s="13"/>
      <c r="AT730" s="273" t="s">
        <v>1584</v>
      </c>
      <c r="AU730" s="273" t="s">
        <v>81</v>
      </c>
      <c r="AV730" s="13" t="s">
        <v>83</v>
      </c>
      <c r="AW730" s="13" t="s">
        <v>30</v>
      </c>
      <c r="AX730" s="13" t="s">
        <v>73</v>
      </c>
      <c r="AY730" s="273" t="s">
        <v>241</v>
      </c>
    </row>
    <row r="731" s="14" customFormat="1">
      <c r="A731" s="14"/>
      <c r="B731" s="274"/>
      <c r="C731" s="275"/>
      <c r="D731" s="242" t="s">
        <v>1584</v>
      </c>
      <c r="E731" s="276" t="s">
        <v>1</v>
      </c>
      <c r="F731" s="277" t="s">
        <v>2887</v>
      </c>
      <c r="G731" s="275"/>
      <c r="H731" s="276" t="s">
        <v>1</v>
      </c>
      <c r="I731" s="278"/>
      <c r="J731" s="275"/>
      <c r="K731" s="275"/>
      <c r="L731" s="279"/>
      <c r="M731" s="280"/>
      <c r="N731" s="281"/>
      <c r="O731" s="281"/>
      <c r="P731" s="281"/>
      <c r="Q731" s="281"/>
      <c r="R731" s="281"/>
      <c r="S731" s="281"/>
      <c r="T731" s="282"/>
      <c r="U731" s="14"/>
      <c r="V731" s="14"/>
      <c r="W731" s="14"/>
      <c r="X731" s="14"/>
      <c r="Y731" s="14"/>
      <c r="Z731" s="14"/>
      <c r="AA731" s="14"/>
      <c r="AB731" s="14"/>
      <c r="AC731" s="14"/>
      <c r="AD731" s="14"/>
      <c r="AE731" s="14"/>
      <c r="AT731" s="283" t="s">
        <v>1584</v>
      </c>
      <c r="AU731" s="283" t="s">
        <v>81</v>
      </c>
      <c r="AV731" s="14" t="s">
        <v>81</v>
      </c>
      <c r="AW731" s="14" t="s">
        <v>30</v>
      </c>
      <c r="AX731" s="14" t="s">
        <v>73</v>
      </c>
      <c r="AY731" s="283" t="s">
        <v>241</v>
      </c>
    </row>
    <row r="732" s="13" customFormat="1">
      <c r="A732" s="13"/>
      <c r="B732" s="263"/>
      <c r="C732" s="264"/>
      <c r="D732" s="242" t="s">
        <v>1584</v>
      </c>
      <c r="E732" s="265" t="s">
        <v>1</v>
      </c>
      <c r="F732" s="266" t="s">
        <v>2888</v>
      </c>
      <c r="G732" s="264"/>
      <c r="H732" s="267">
        <v>1.4259999999999999</v>
      </c>
      <c r="I732" s="268"/>
      <c r="J732" s="264"/>
      <c r="K732" s="264"/>
      <c r="L732" s="269"/>
      <c r="M732" s="270"/>
      <c r="N732" s="271"/>
      <c r="O732" s="271"/>
      <c r="P732" s="271"/>
      <c r="Q732" s="271"/>
      <c r="R732" s="271"/>
      <c r="S732" s="271"/>
      <c r="T732" s="272"/>
      <c r="U732" s="13"/>
      <c r="V732" s="13"/>
      <c r="W732" s="13"/>
      <c r="X732" s="13"/>
      <c r="Y732" s="13"/>
      <c r="Z732" s="13"/>
      <c r="AA732" s="13"/>
      <c r="AB732" s="13"/>
      <c r="AC732" s="13"/>
      <c r="AD732" s="13"/>
      <c r="AE732" s="13"/>
      <c r="AT732" s="273" t="s">
        <v>1584</v>
      </c>
      <c r="AU732" s="273" t="s">
        <v>81</v>
      </c>
      <c r="AV732" s="13" t="s">
        <v>83</v>
      </c>
      <c r="AW732" s="13" t="s">
        <v>30</v>
      </c>
      <c r="AX732" s="13" t="s">
        <v>73</v>
      </c>
      <c r="AY732" s="273" t="s">
        <v>241</v>
      </c>
    </row>
    <row r="733" s="15" customFormat="1">
      <c r="A733" s="15"/>
      <c r="B733" s="287"/>
      <c r="C733" s="288"/>
      <c r="D733" s="242" t="s">
        <v>1584</v>
      </c>
      <c r="E733" s="289" t="s">
        <v>1</v>
      </c>
      <c r="F733" s="290" t="s">
        <v>2061</v>
      </c>
      <c r="G733" s="288"/>
      <c r="H733" s="291">
        <v>8141.0420000000004</v>
      </c>
      <c r="I733" s="292"/>
      <c r="J733" s="288"/>
      <c r="K733" s="288"/>
      <c r="L733" s="293"/>
      <c r="M733" s="294"/>
      <c r="N733" s="295"/>
      <c r="O733" s="295"/>
      <c r="P733" s="295"/>
      <c r="Q733" s="295"/>
      <c r="R733" s="295"/>
      <c r="S733" s="295"/>
      <c r="T733" s="296"/>
      <c r="U733" s="15"/>
      <c r="V733" s="15"/>
      <c r="W733" s="15"/>
      <c r="X733" s="15"/>
      <c r="Y733" s="15"/>
      <c r="Z733" s="15"/>
      <c r="AA733" s="15"/>
      <c r="AB733" s="15"/>
      <c r="AC733" s="15"/>
      <c r="AD733" s="15"/>
      <c r="AE733" s="15"/>
      <c r="AT733" s="297" t="s">
        <v>1584</v>
      </c>
      <c r="AU733" s="297" t="s">
        <v>81</v>
      </c>
      <c r="AV733" s="15" t="s">
        <v>247</v>
      </c>
      <c r="AW733" s="15" t="s">
        <v>30</v>
      </c>
      <c r="AX733" s="15" t="s">
        <v>81</v>
      </c>
      <c r="AY733" s="297" t="s">
        <v>241</v>
      </c>
    </row>
    <row r="734" s="2" customFormat="1" ht="55.5" customHeight="1">
      <c r="A734" s="39"/>
      <c r="B734" s="40"/>
      <c r="C734" s="228" t="s">
        <v>681</v>
      </c>
      <c r="D734" s="228" t="s">
        <v>243</v>
      </c>
      <c r="E734" s="229" t="s">
        <v>2263</v>
      </c>
      <c r="F734" s="230" t="s">
        <v>2264</v>
      </c>
      <c r="G734" s="231" t="s">
        <v>563</v>
      </c>
      <c r="H734" s="232">
        <v>1938.1759999999999</v>
      </c>
      <c r="I734" s="233"/>
      <c r="J734" s="234">
        <f>ROUND(I734*H734,2)</f>
        <v>0</v>
      </c>
      <c r="K734" s="235"/>
      <c r="L734" s="45"/>
      <c r="M734" s="236" t="s">
        <v>1</v>
      </c>
      <c r="N734" s="237" t="s">
        <v>38</v>
      </c>
      <c r="O734" s="92"/>
      <c r="P734" s="238">
        <f>O734*H734</f>
        <v>0</v>
      </c>
      <c r="Q734" s="238">
        <v>0</v>
      </c>
      <c r="R734" s="238">
        <f>Q734*H734</f>
        <v>0</v>
      </c>
      <c r="S734" s="238">
        <v>0</v>
      </c>
      <c r="T734" s="239">
        <f>S734*H734</f>
        <v>0</v>
      </c>
      <c r="U734" s="39"/>
      <c r="V734" s="39"/>
      <c r="W734" s="39"/>
      <c r="X734" s="39"/>
      <c r="Y734" s="39"/>
      <c r="Z734" s="39"/>
      <c r="AA734" s="39"/>
      <c r="AB734" s="39"/>
      <c r="AC734" s="39"/>
      <c r="AD734" s="39"/>
      <c r="AE734" s="39"/>
      <c r="AR734" s="240" t="s">
        <v>1164</v>
      </c>
      <c r="AT734" s="240" t="s">
        <v>243</v>
      </c>
      <c r="AU734" s="240" t="s">
        <v>81</v>
      </c>
      <c r="AY734" s="18" t="s">
        <v>241</v>
      </c>
      <c r="BE734" s="241">
        <f>IF(N734="základní",J734,0)</f>
        <v>0</v>
      </c>
      <c r="BF734" s="241">
        <f>IF(N734="snížená",J734,0)</f>
        <v>0</v>
      </c>
      <c r="BG734" s="241">
        <f>IF(N734="zákl. přenesená",J734,0)</f>
        <v>0</v>
      </c>
      <c r="BH734" s="241">
        <f>IF(N734="sníž. přenesená",J734,0)</f>
        <v>0</v>
      </c>
      <c r="BI734" s="241">
        <f>IF(N734="nulová",J734,0)</f>
        <v>0</v>
      </c>
      <c r="BJ734" s="18" t="s">
        <v>81</v>
      </c>
      <c r="BK734" s="241">
        <f>ROUND(I734*H734,2)</f>
        <v>0</v>
      </c>
      <c r="BL734" s="18" t="s">
        <v>1164</v>
      </c>
      <c r="BM734" s="240" t="s">
        <v>2889</v>
      </c>
    </row>
    <row r="735" s="2" customFormat="1">
      <c r="A735" s="39"/>
      <c r="B735" s="40"/>
      <c r="C735" s="41"/>
      <c r="D735" s="242" t="s">
        <v>248</v>
      </c>
      <c r="E735" s="41"/>
      <c r="F735" s="243" t="s">
        <v>2266</v>
      </c>
      <c r="G735" s="41"/>
      <c r="H735" s="41"/>
      <c r="I735" s="244"/>
      <c r="J735" s="41"/>
      <c r="K735" s="41"/>
      <c r="L735" s="45"/>
      <c r="M735" s="245"/>
      <c r="N735" s="246"/>
      <c r="O735" s="92"/>
      <c r="P735" s="92"/>
      <c r="Q735" s="92"/>
      <c r="R735" s="92"/>
      <c r="S735" s="92"/>
      <c r="T735" s="93"/>
      <c r="U735" s="39"/>
      <c r="V735" s="39"/>
      <c r="W735" s="39"/>
      <c r="X735" s="39"/>
      <c r="Y735" s="39"/>
      <c r="Z735" s="39"/>
      <c r="AA735" s="39"/>
      <c r="AB735" s="39"/>
      <c r="AC735" s="39"/>
      <c r="AD735" s="39"/>
      <c r="AE735" s="39"/>
      <c r="AT735" s="18" t="s">
        <v>248</v>
      </c>
      <c r="AU735" s="18" t="s">
        <v>81</v>
      </c>
    </row>
    <row r="736" s="14" customFormat="1">
      <c r="A736" s="14"/>
      <c r="B736" s="274"/>
      <c r="C736" s="275"/>
      <c r="D736" s="242" t="s">
        <v>1584</v>
      </c>
      <c r="E736" s="276" t="s">
        <v>1</v>
      </c>
      <c r="F736" s="277" t="s">
        <v>2890</v>
      </c>
      <c r="G736" s="275"/>
      <c r="H736" s="276" t="s">
        <v>1</v>
      </c>
      <c r="I736" s="278"/>
      <c r="J736" s="275"/>
      <c r="K736" s="275"/>
      <c r="L736" s="279"/>
      <c r="M736" s="280"/>
      <c r="N736" s="281"/>
      <c r="O736" s="281"/>
      <c r="P736" s="281"/>
      <c r="Q736" s="281"/>
      <c r="R736" s="281"/>
      <c r="S736" s="281"/>
      <c r="T736" s="282"/>
      <c r="U736" s="14"/>
      <c r="V736" s="14"/>
      <c r="W736" s="14"/>
      <c r="X736" s="14"/>
      <c r="Y736" s="14"/>
      <c r="Z736" s="14"/>
      <c r="AA736" s="14"/>
      <c r="AB736" s="14"/>
      <c r="AC736" s="14"/>
      <c r="AD736" s="14"/>
      <c r="AE736" s="14"/>
      <c r="AT736" s="283" t="s">
        <v>1584</v>
      </c>
      <c r="AU736" s="283" t="s">
        <v>81</v>
      </c>
      <c r="AV736" s="14" t="s">
        <v>81</v>
      </c>
      <c r="AW736" s="14" t="s">
        <v>30</v>
      </c>
      <c r="AX736" s="14" t="s">
        <v>73</v>
      </c>
      <c r="AY736" s="283" t="s">
        <v>241</v>
      </c>
    </row>
    <row r="737" s="13" customFormat="1">
      <c r="A737" s="13"/>
      <c r="B737" s="263"/>
      <c r="C737" s="264"/>
      <c r="D737" s="242" t="s">
        <v>1584</v>
      </c>
      <c r="E737" s="265" t="s">
        <v>1</v>
      </c>
      <c r="F737" s="266" t="s">
        <v>2891</v>
      </c>
      <c r="G737" s="264"/>
      <c r="H737" s="267">
        <v>1938.1759999999999</v>
      </c>
      <c r="I737" s="268"/>
      <c r="J737" s="264"/>
      <c r="K737" s="264"/>
      <c r="L737" s="269"/>
      <c r="M737" s="270"/>
      <c r="N737" s="271"/>
      <c r="O737" s="271"/>
      <c r="P737" s="271"/>
      <c r="Q737" s="271"/>
      <c r="R737" s="271"/>
      <c r="S737" s="271"/>
      <c r="T737" s="272"/>
      <c r="U737" s="13"/>
      <c r="V737" s="13"/>
      <c r="W737" s="13"/>
      <c r="X737" s="13"/>
      <c r="Y737" s="13"/>
      <c r="Z737" s="13"/>
      <c r="AA737" s="13"/>
      <c r="AB737" s="13"/>
      <c r="AC737" s="13"/>
      <c r="AD737" s="13"/>
      <c r="AE737" s="13"/>
      <c r="AT737" s="273" t="s">
        <v>1584</v>
      </c>
      <c r="AU737" s="273" t="s">
        <v>81</v>
      </c>
      <c r="AV737" s="13" t="s">
        <v>83</v>
      </c>
      <c r="AW737" s="13" t="s">
        <v>30</v>
      </c>
      <c r="AX737" s="13" t="s">
        <v>81</v>
      </c>
      <c r="AY737" s="273" t="s">
        <v>241</v>
      </c>
    </row>
    <row r="738" s="2" customFormat="1" ht="55.5" customHeight="1">
      <c r="A738" s="39"/>
      <c r="B738" s="40"/>
      <c r="C738" s="228" t="s">
        <v>453</v>
      </c>
      <c r="D738" s="228" t="s">
        <v>243</v>
      </c>
      <c r="E738" s="229" t="s">
        <v>2270</v>
      </c>
      <c r="F738" s="230" t="s">
        <v>2271</v>
      </c>
      <c r="G738" s="231" t="s">
        <v>563</v>
      </c>
      <c r="H738" s="232">
        <v>6992.0039999999999</v>
      </c>
      <c r="I738" s="233"/>
      <c r="J738" s="234">
        <f>ROUND(I738*H738,2)</f>
        <v>0</v>
      </c>
      <c r="K738" s="235"/>
      <c r="L738" s="45"/>
      <c r="M738" s="236" t="s">
        <v>1</v>
      </c>
      <c r="N738" s="237" t="s">
        <v>38</v>
      </c>
      <c r="O738" s="92"/>
      <c r="P738" s="238">
        <f>O738*H738</f>
        <v>0</v>
      </c>
      <c r="Q738" s="238">
        <v>0</v>
      </c>
      <c r="R738" s="238">
        <f>Q738*H738</f>
        <v>0</v>
      </c>
      <c r="S738" s="238">
        <v>0</v>
      </c>
      <c r="T738" s="239">
        <f>S738*H738</f>
        <v>0</v>
      </c>
      <c r="U738" s="39"/>
      <c r="V738" s="39"/>
      <c r="W738" s="39"/>
      <c r="X738" s="39"/>
      <c r="Y738" s="39"/>
      <c r="Z738" s="39"/>
      <c r="AA738" s="39"/>
      <c r="AB738" s="39"/>
      <c r="AC738" s="39"/>
      <c r="AD738" s="39"/>
      <c r="AE738" s="39"/>
      <c r="AR738" s="240" t="s">
        <v>247</v>
      </c>
      <c r="AT738" s="240" t="s">
        <v>243</v>
      </c>
      <c r="AU738" s="240" t="s">
        <v>81</v>
      </c>
      <c r="AY738" s="18" t="s">
        <v>241</v>
      </c>
      <c r="BE738" s="241">
        <f>IF(N738="základní",J738,0)</f>
        <v>0</v>
      </c>
      <c r="BF738" s="241">
        <f>IF(N738="snížená",J738,0)</f>
        <v>0</v>
      </c>
      <c r="BG738" s="241">
        <f>IF(N738="zákl. přenesená",J738,0)</f>
        <v>0</v>
      </c>
      <c r="BH738" s="241">
        <f>IF(N738="sníž. přenesená",J738,0)</f>
        <v>0</v>
      </c>
      <c r="BI738" s="241">
        <f>IF(N738="nulová",J738,0)</f>
        <v>0</v>
      </c>
      <c r="BJ738" s="18" t="s">
        <v>81</v>
      </c>
      <c r="BK738" s="241">
        <f>ROUND(I738*H738,2)</f>
        <v>0</v>
      </c>
      <c r="BL738" s="18" t="s">
        <v>247</v>
      </c>
      <c r="BM738" s="240" t="s">
        <v>2892</v>
      </c>
    </row>
    <row r="739" s="2" customFormat="1">
      <c r="A739" s="39"/>
      <c r="B739" s="40"/>
      <c r="C739" s="41"/>
      <c r="D739" s="242" t="s">
        <v>248</v>
      </c>
      <c r="E739" s="41"/>
      <c r="F739" s="243" t="s">
        <v>2273</v>
      </c>
      <c r="G739" s="41"/>
      <c r="H739" s="41"/>
      <c r="I739" s="244"/>
      <c r="J739" s="41"/>
      <c r="K739" s="41"/>
      <c r="L739" s="45"/>
      <c r="M739" s="245"/>
      <c r="N739" s="246"/>
      <c r="O739" s="92"/>
      <c r="P739" s="92"/>
      <c r="Q739" s="92"/>
      <c r="R739" s="92"/>
      <c r="S739" s="92"/>
      <c r="T739" s="93"/>
      <c r="U739" s="39"/>
      <c r="V739" s="39"/>
      <c r="W739" s="39"/>
      <c r="X739" s="39"/>
      <c r="Y739" s="39"/>
      <c r="Z739" s="39"/>
      <c r="AA739" s="39"/>
      <c r="AB739" s="39"/>
      <c r="AC739" s="39"/>
      <c r="AD739" s="39"/>
      <c r="AE739" s="39"/>
      <c r="AT739" s="18" t="s">
        <v>248</v>
      </c>
      <c r="AU739" s="18" t="s">
        <v>81</v>
      </c>
    </row>
    <row r="740" s="14" customFormat="1">
      <c r="A740" s="14"/>
      <c r="B740" s="274"/>
      <c r="C740" s="275"/>
      <c r="D740" s="242" t="s">
        <v>1584</v>
      </c>
      <c r="E740" s="276" t="s">
        <v>1</v>
      </c>
      <c r="F740" s="277" t="s">
        <v>2893</v>
      </c>
      <c r="G740" s="275"/>
      <c r="H740" s="276" t="s">
        <v>1</v>
      </c>
      <c r="I740" s="278"/>
      <c r="J740" s="275"/>
      <c r="K740" s="275"/>
      <c r="L740" s="279"/>
      <c r="M740" s="280"/>
      <c r="N740" s="281"/>
      <c r="O740" s="281"/>
      <c r="P740" s="281"/>
      <c r="Q740" s="281"/>
      <c r="R740" s="281"/>
      <c r="S740" s="281"/>
      <c r="T740" s="282"/>
      <c r="U740" s="14"/>
      <c r="V740" s="14"/>
      <c r="W740" s="14"/>
      <c r="X740" s="14"/>
      <c r="Y740" s="14"/>
      <c r="Z740" s="14"/>
      <c r="AA740" s="14"/>
      <c r="AB740" s="14"/>
      <c r="AC740" s="14"/>
      <c r="AD740" s="14"/>
      <c r="AE740" s="14"/>
      <c r="AT740" s="283" t="s">
        <v>1584</v>
      </c>
      <c r="AU740" s="283" t="s">
        <v>81</v>
      </c>
      <c r="AV740" s="14" t="s">
        <v>81</v>
      </c>
      <c r="AW740" s="14" t="s">
        <v>30</v>
      </c>
      <c r="AX740" s="14" t="s">
        <v>73</v>
      </c>
      <c r="AY740" s="283" t="s">
        <v>241</v>
      </c>
    </row>
    <row r="741" s="13" customFormat="1">
      <c r="A741" s="13"/>
      <c r="B741" s="263"/>
      <c r="C741" s="264"/>
      <c r="D741" s="242" t="s">
        <v>1584</v>
      </c>
      <c r="E741" s="265" t="s">
        <v>1</v>
      </c>
      <c r="F741" s="266" t="s">
        <v>2894</v>
      </c>
      <c r="G741" s="264"/>
      <c r="H741" s="267">
        <v>5999.7659999999996</v>
      </c>
      <c r="I741" s="268"/>
      <c r="J741" s="264"/>
      <c r="K741" s="264"/>
      <c r="L741" s="269"/>
      <c r="M741" s="270"/>
      <c r="N741" s="271"/>
      <c r="O741" s="271"/>
      <c r="P741" s="271"/>
      <c r="Q741" s="271"/>
      <c r="R741" s="271"/>
      <c r="S741" s="271"/>
      <c r="T741" s="272"/>
      <c r="U741" s="13"/>
      <c r="V741" s="13"/>
      <c r="W741" s="13"/>
      <c r="X741" s="13"/>
      <c r="Y741" s="13"/>
      <c r="Z741" s="13"/>
      <c r="AA741" s="13"/>
      <c r="AB741" s="13"/>
      <c r="AC741" s="13"/>
      <c r="AD741" s="13"/>
      <c r="AE741" s="13"/>
      <c r="AT741" s="273" t="s">
        <v>1584</v>
      </c>
      <c r="AU741" s="273" t="s">
        <v>81</v>
      </c>
      <c r="AV741" s="13" t="s">
        <v>83</v>
      </c>
      <c r="AW741" s="13" t="s">
        <v>30</v>
      </c>
      <c r="AX741" s="13" t="s">
        <v>73</v>
      </c>
      <c r="AY741" s="273" t="s">
        <v>241</v>
      </c>
    </row>
    <row r="742" s="14" customFormat="1">
      <c r="A742" s="14"/>
      <c r="B742" s="274"/>
      <c r="C742" s="275"/>
      <c r="D742" s="242" t="s">
        <v>1584</v>
      </c>
      <c r="E742" s="276" t="s">
        <v>1</v>
      </c>
      <c r="F742" s="277" t="s">
        <v>2442</v>
      </c>
      <c r="G742" s="275"/>
      <c r="H742" s="276" t="s">
        <v>1</v>
      </c>
      <c r="I742" s="278"/>
      <c r="J742" s="275"/>
      <c r="K742" s="275"/>
      <c r="L742" s="279"/>
      <c r="M742" s="280"/>
      <c r="N742" s="281"/>
      <c r="O742" s="281"/>
      <c r="P742" s="281"/>
      <c r="Q742" s="281"/>
      <c r="R742" s="281"/>
      <c r="S742" s="281"/>
      <c r="T742" s="282"/>
      <c r="U742" s="14"/>
      <c r="V742" s="14"/>
      <c r="W742" s="14"/>
      <c r="X742" s="14"/>
      <c r="Y742" s="14"/>
      <c r="Z742" s="14"/>
      <c r="AA742" s="14"/>
      <c r="AB742" s="14"/>
      <c r="AC742" s="14"/>
      <c r="AD742" s="14"/>
      <c r="AE742" s="14"/>
      <c r="AT742" s="283" t="s">
        <v>1584</v>
      </c>
      <c r="AU742" s="283" t="s">
        <v>81</v>
      </c>
      <c r="AV742" s="14" t="s">
        <v>81</v>
      </c>
      <c r="AW742" s="14" t="s">
        <v>30</v>
      </c>
      <c r="AX742" s="14" t="s">
        <v>73</v>
      </c>
      <c r="AY742" s="283" t="s">
        <v>241</v>
      </c>
    </row>
    <row r="743" s="13" customFormat="1">
      <c r="A743" s="13"/>
      <c r="B743" s="263"/>
      <c r="C743" s="264"/>
      <c r="D743" s="242" t="s">
        <v>1584</v>
      </c>
      <c r="E743" s="265" t="s">
        <v>1</v>
      </c>
      <c r="F743" s="266" t="s">
        <v>2443</v>
      </c>
      <c r="G743" s="264"/>
      <c r="H743" s="267">
        <v>45.389000000000003</v>
      </c>
      <c r="I743" s="268"/>
      <c r="J743" s="264"/>
      <c r="K743" s="264"/>
      <c r="L743" s="269"/>
      <c r="M743" s="270"/>
      <c r="N743" s="271"/>
      <c r="O743" s="271"/>
      <c r="P743" s="271"/>
      <c r="Q743" s="271"/>
      <c r="R743" s="271"/>
      <c r="S743" s="271"/>
      <c r="T743" s="272"/>
      <c r="U743" s="13"/>
      <c r="V743" s="13"/>
      <c r="W743" s="13"/>
      <c r="X743" s="13"/>
      <c r="Y743" s="13"/>
      <c r="Z743" s="13"/>
      <c r="AA743" s="13"/>
      <c r="AB743" s="13"/>
      <c r="AC743" s="13"/>
      <c r="AD743" s="13"/>
      <c r="AE743" s="13"/>
      <c r="AT743" s="273" t="s">
        <v>1584</v>
      </c>
      <c r="AU743" s="273" t="s">
        <v>81</v>
      </c>
      <c r="AV743" s="13" t="s">
        <v>83</v>
      </c>
      <c r="AW743" s="13" t="s">
        <v>30</v>
      </c>
      <c r="AX743" s="13" t="s">
        <v>73</v>
      </c>
      <c r="AY743" s="273" t="s">
        <v>241</v>
      </c>
    </row>
    <row r="744" s="14" customFormat="1">
      <c r="A744" s="14"/>
      <c r="B744" s="274"/>
      <c r="C744" s="275"/>
      <c r="D744" s="242" t="s">
        <v>1584</v>
      </c>
      <c r="E744" s="276" t="s">
        <v>1</v>
      </c>
      <c r="F744" s="277" t="s">
        <v>2449</v>
      </c>
      <c r="G744" s="275"/>
      <c r="H744" s="276" t="s">
        <v>1</v>
      </c>
      <c r="I744" s="278"/>
      <c r="J744" s="275"/>
      <c r="K744" s="275"/>
      <c r="L744" s="279"/>
      <c r="M744" s="280"/>
      <c r="N744" s="281"/>
      <c r="O744" s="281"/>
      <c r="P744" s="281"/>
      <c r="Q744" s="281"/>
      <c r="R744" s="281"/>
      <c r="S744" s="281"/>
      <c r="T744" s="282"/>
      <c r="U744" s="14"/>
      <c r="V744" s="14"/>
      <c r="W744" s="14"/>
      <c r="X744" s="14"/>
      <c r="Y744" s="14"/>
      <c r="Z744" s="14"/>
      <c r="AA744" s="14"/>
      <c r="AB744" s="14"/>
      <c r="AC744" s="14"/>
      <c r="AD744" s="14"/>
      <c r="AE744" s="14"/>
      <c r="AT744" s="283" t="s">
        <v>1584</v>
      </c>
      <c r="AU744" s="283" t="s">
        <v>81</v>
      </c>
      <c r="AV744" s="14" t="s">
        <v>81</v>
      </c>
      <c r="AW744" s="14" t="s">
        <v>30</v>
      </c>
      <c r="AX744" s="14" t="s">
        <v>73</v>
      </c>
      <c r="AY744" s="283" t="s">
        <v>241</v>
      </c>
    </row>
    <row r="745" s="13" customFormat="1">
      <c r="A745" s="13"/>
      <c r="B745" s="263"/>
      <c r="C745" s="264"/>
      <c r="D745" s="242" t="s">
        <v>1584</v>
      </c>
      <c r="E745" s="265" t="s">
        <v>1</v>
      </c>
      <c r="F745" s="266" t="s">
        <v>2450</v>
      </c>
      <c r="G745" s="264"/>
      <c r="H745" s="267">
        <v>54.786000000000001</v>
      </c>
      <c r="I745" s="268"/>
      <c r="J745" s="264"/>
      <c r="K745" s="264"/>
      <c r="L745" s="269"/>
      <c r="M745" s="270"/>
      <c r="N745" s="271"/>
      <c r="O745" s="271"/>
      <c r="P745" s="271"/>
      <c r="Q745" s="271"/>
      <c r="R745" s="271"/>
      <c r="S745" s="271"/>
      <c r="T745" s="272"/>
      <c r="U745" s="13"/>
      <c r="V745" s="13"/>
      <c r="W745" s="13"/>
      <c r="X745" s="13"/>
      <c r="Y745" s="13"/>
      <c r="Z745" s="13"/>
      <c r="AA745" s="13"/>
      <c r="AB745" s="13"/>
      <c r="AC745" s="13"/>
      <c r="AD745" s="13"/>
      <c r="AE745" s="13"/>
      <c r="AT745" s="273" t="s">
        <v>1584</v>
      </c>
      <c r="AU745" s="273" t="s">
        <v>81</v>
      </c>
      <c r="AV745" s="13" t="s">
        <v>83</v>
      </c>
      <c r="AW745" s="13" t="s">
        <v>30</v>
      </c>
      <c r="AX745" s="13" t="s">
        <v>73</v>
      </c>
      <c r="AY745" s="273" t="s">
        <v>241</v>
      </c>
    </row>
    <row r="746" s="14" customFormat="1">
      <c r="A746" s="14"/>
      <c r="B746" s="274"/>
      <c r="C746" s="275"/>
      <c r="D746" s="242" t="s">
        <v>1584</v>
      </c>
      <c r="E746" s="276" t="s">
        <v>1</v>
      </c>
      <c r="F746" s="277" t="s">
        <v>2895</v>
      </c>
      <c r="G746" s="275"/>
      <c r="H746" s="276" t="s">
        <v>1</v>
      </c>
      <c r="I746" s="278"/>
      <c r="J746" s="275"/>
      <c r="K746" s="275"/>
      <c r="L746" s="279"/>
      <c r="M746" s="280"/>
      <c r="N746" s="281"/>
      <c r="O746" s="281"/>
      <c r="P746" s="281"/>
      <c r="Q746" s="281"/>
      <c r="R746" s="281"/>
      <c r="S746" s="281"/>
      <c r="T746" s="282"/>
      <c r="U746" s="14"/>
      <c r="V746" s="14"/>
      <c r="W746" s="14"/>
      <c r="X746" s="14"/>
      <c r="Y746" s="14"/>
      <c r="Z746" s="14"/>
      <c r="AA746" s="14"/>
      <c r="AB746" s="14"/>
      <c r="AC746" s="14"/>
      <c r="AD746" s="14"/>
      <c r="AE746" s="14"/>
      <c r="AT746" s="283" t="s">
        <v>1584</v>
      </c>
      <c r="AU746" s="283" t="s">
        <v>81</v>
      </c>
      <c r="AV746" s="14" t="s">
        <v>81</v>
      </c>
      <c r="AW746" s="14" t="s">
        <v>30</v>
      </c>
      <c r="AX746" s="14" t="s">
        <v>73</v>
      </c>
      <c r="AY746" s="283" t="s">
        <v>241</v>
      </c>
    </row>
    <row r="747" s="13" customFormat="1">
      <c r="A747" s="13"/>
      <c r="B747" s="263"/>
      <c r="C747" s="264"/>
      <c r="D747" s="242" t="s">
        <v>1584</v>
      </c>
      <c r="E747" s="265" t="s">
        <v>1</v>
      </c>
      <c r="F747" s="266" t="s">
        <v>2896</v>
      </c>
      <c r="G747" s="264"/>
      <c r="H747" s="267">
        <v>323.565</v>
      </c>
      <c r="I747" s="268"/>
      <c r="J747" s="264"/>
      <c r="K747" s="264"/>
      <c r="L747" s="269"/>
      <c r="M747" s="270"/>
      <c r="N747" s="271"/>
      <c r="O747" s="271"/>
      <c r="P747" s="271"/>
      <c r="Q747" s="271"/>
      <c r="R747" s="271"/>
      <c r="S747" s="271"/>
      <c r="T747" s="272"/>
      <c r="U747" s="13"/>
      <c r="V747" s="13"/>
      <c r="W747" s="13"/>
      <c r="X747" s="13"/>
      <c r="Y747" s="13"/>
      <c r="Z747" s="13"/>
      <c r="AA747" s="13"/>
      <c r="AB747" s="13"/>
      <c r="AC747" s="13"/>
      <c r="AD747" s="13"/>
      <c r="AE747" s="13"/>
      <c r="AT747" s="273" t="s">
        <v>1584</v>
      </c>
      <c r="AU747" s="273" t="s">
        <v>81</v>
      </c>
      <c r="AV747" s="13" t="s">
        <v>83</v>
      </c>
      <c r="AW747" s="13" t="s">
        <v>30</v>
      </c>
      <c r="AX747" s="13" t="s">
        <v>73</v>
      </c>
      <c r="AY747" s="273" t="s">
        <v>241</v>
      </c>
    </row>
    <row r="748" s="14" customFormat="1">
      <c r="A748" s="14"/>
      <c r="B748" s="274"/>
      <c r="C748" s="275"/>
      <c r="D748" s="242" t="s">
        <v>1584</v>
      </c>
      <c r="E748" s="276" t="s">
        <v>1</v>
      </c>
      <c r="F748" s="277" t="s">
        <v>2897</v>
      </c>
      <c r="G748" s="275"/>
      <c r="H748" s="276" t="s">
        <v>1</v>
      </c>
      <c r="I748" s="278"/>
      <c r="J748" s="275"/>
      <c r="K748" s="275"/>
      <c r="L748" s="279"/>
      <c r="M748" s="280"/>
      <c r="N748" s="281"/>
      <c r="O748" s="281"/>
      <c r="P748" s="281"/>
      <c r="Q748" s="281"/>
      <c r="R748" s="281"/>
      <c r="S748" s="281"/>
      <c r="T748" s="282"/>
      <c r="U748" s="14"/>
      <c r="V748" s="14"/>
      <c r="W748" s="14"/>
      <c r="X748" s="14"/>
      <c r="Y748" s="14"/>
      <c r="Z748" s="14"/>
      <c r="AA748" s="14"/>
      <c r="AB748" s="14"/>
      <c r="AC748" s="14"/>
      <c r="AD748" s="14"/>
      <c r="AE748" s="14"/>
      <c r="AT748" s="283" t="s">
        <v>1584</v>
      </c>
      <c r="AU748" s="283" t="s">
        <v>81</v>
      </c>
      <c r="AV748" s="14" t="s">
        <v>81</v>
      </c>
      <c r="AW748" s="14" t="s">
        <v>30</v>
      </c>
      <c r="AX748" s="14" t="s">
        <v>73</v>
      </c>
      <c r="AY748" s="283" t="s">
        <v>241</v>
      </c>
    </row>
    <row r="749" s="13" customFormat="1">
      <c r="A749" s="13"/>
      <c r="B749" s="263"/>
      <c r="C749" s="264"/>
      <c r="D749" s="242" t="s">
        <v>1584</v>
      </c>
      <c r="E749" s="265" t="s">
        <v>1</v>
      </c>
      <c r="F749" s="266" t="s">
        <v>2898</v>
      </c>
      <c r="G749" s="264"/>
      <c r="H749" s="267">
        <v>179.08000000000001</v>
      </c>
      <c r="I749" s="268"/>
      <c r="J749" s="264"/>
      <c r="K749" s="264"/>
      <c r="L749" s="269"/>
      <c r="M749" s="270"/>
      <c r="N749" s="271"/>
      <c r="O749" s="271"/>
      <c r="P749" s="271"/>
      <c r="Q749" s="271"/>
      <c r="R749" s="271"/>
      <c r="S749" s="271"/>
      <c r="T749" s="272"/>
      <c r="U749" s="13"/>
      <c r="V749" s="13"/>
      <c r="W749" s="13"/>
      <c r="X749" s="13"/>
      <c r="Y749" s="13"/>
      <c r="Z749" s="13"/>
      <c r="AA749" s="13"/>
      <c r="AB749" s="13"/>
      <c r="AC749" s="13"/>
      <c r="AD749" s="13"/>
      <c r="AE749" s="13"/>
      <c r="AT749" s="273" t="s">
        <v>1584</v>
      </c>
      <c r="AU749" s="273" t="s">
        <v>81</v>
      </c>
      <c r="AV749" s="13" t="s">
        <v>83</v>
      </c>
      <c r="AW749" s="13" t="s">
        <v>30</v>
      </c>
      <c r="AX749" s="13" t="s">
        <v>73</v>
      </c>
      <c r="AY749" s="273" t="s">
        <v>241</v>
      </c>
    </row>
    <row r="750" s="14" customFormat="1">
      <c r="A750" s="14"/>
      <c r="B750" s="274"/>
      <c r="C750" s="275"/>
      <c r="D750" s="242" t="s">
        <v>1584</v>
      </c>
      <c r="E750" s="276" t="s">
        <v>1</v>
      </c>
      <c r="F750" s="277" t="s">
        <v>2389</v>
      </c>
      <c r="G750" s="275"/>
      <c r="H750" s="276" t="s">
        <v>1</v>
      </c>
      <c r="I750" s="278"/>
      <c r="J750" s="275"/>
      <c r="K750" s="275"/>
      <c r="L750" s="279"/>
      <c r="M750" s="280"/>
      <c r="N750" s="281"/>
      <c r="O750" s="281"/>
      <c r="P750" s="281"/>
      <c r="Q750" s="281"/>
      <c r="R750" s="281"/>
      <c r="S750" s="281"/>
      <c r="T750" s="282"/>
      <c r="U750" s="14"/>
      <c r="V750" s="14"/>
      <c r="W750" s="14"/>
      <c r="X750" s="14"/>
      <c r="Y750" s="14"/>
      <c r="Z750" s="14"/>
      <c r="AA750" s="14"/>
      <c r="AB750" s="14"/>
      <c r="AC750" s="14"/>
      <c r="AD750" s="14"/>
      <c r="AE750" s="14"/>
      <c r="AT750" s="283" t="s">
        <v>1584</v>
      </c>
      <c r="AU750" s="283" t="s">
        <v>81</v>
      </c>
      <c r="AV750" s="14" t="s">
        <v>81</v>
      </c>
      <c r="AW750" s="14" t="s">
        <v>30</v>
      </c>
      <c r="AX750" s="14" t="s">
        <v>73</v>
      </c>
      <c r="AY750" s="283" t="s">
        <v>241</v>
      </c>
    </row>
    <row r="751" s="13" customFormat="1">
      <c r="A751" s="13"/>
      <c r="B751" s="263"/>
      <c r="C751" s="264"/>
      <c r="D751" s="242" t="s">
        <v>1584</v>
      </c>
      <c r="E751" s="265" t="s">
        <v>1</v>
      </c>
      <c r="F751" s="266" t="s">
        <v>2390</v>
      </c>
      <c r="G751" s="264"/>
      <c r="H751" s="267">
        <v>389.41800000000001</v>
      </c>
      <c r="I751" s="268"/>
      <c r="J751" s="264"/>
      <c r="K751" s="264"/>
      <c r="L751" s="269"/>
      <c r="M751" s="270"/>
      <c r="N751" s="271"/>
      <c r="O751" s="271"/>
      <c r="P751" s="271"/>
      <c r="Q751" s="271"/>
      <c r="R751" s="271"/>
      <c r="S751" s="271"/>
      <c r="T751" s="272"/>
      <c r="U751" s="13"/>
      <c r="V751" s="13"/>
      <c r="W751" s="13"/>
      <c r="X751" s="13"/>
      <c r="Y751" s="13"/>
      <c r="Z751" s="13"/>
      <c r="AA751" s="13"/>
      <c r="AB751" s="13"/>
      <c r="AC751" s="13"/>
      <c r="AD751" s="13"/>
      <c r="AE751" s="13"/>
      <c r="AT751" s="273" t="s">
        <v>1584</v>
      </c>
      <c r="AU751" s="273" t="s">
        <v>81</v>
      </c>
      <c r="AV751" s="13" t="s">
        <v>83</v>
      </c>
      <c r="AW751" s="13" t="s">
        <v>30</v>
      </c>
      <c r="AX751" s="13" t="s">
        <v>73</v>
      </c>
      <c r="AY751" s="273" t="s">
        <v>241</v>
      </c>
    </row>
    <row r="752" s="15" customFormat="1">
      <c r="A752" s="15"/>
      <c r="B752" s="287"/>
      <c r="C752" s="288"/>
      <c r="D752" s="242" t="s">
        <v>1584</v>
      </c>
      <c r="E752" s="289" t="s">
        <v>1</v>
      </c>
      <c r="F752" s="290" t="s">
        <v>2061</v>
      </c>
      <c r="G752" s="288"/>
      <c r="H752" s="291">
        <v>6992.0039999999999</v>
      </c>
      <c r="I752" s="292"/>
      <c r="J752" s="288"/>
      <c r="K752" s="288"/>
      <c r="L752" s="293"/>
      <c r="M752" s="294"/>
      <c r="N752" s="295"/>
      <c r="O752" s="295"/>
      <c r="P752" s="295"/>
      <c r="Q752" s="295"/>
      <c r="R752" s="295"/>
      <c r="S752" s="295"/>
      <c r="T752" s="296"/>
      <c r="U752" s="15"/>
      <c r="V752" s="15"/>
      <c r="W752" s="15"/>
      <c r="X752" s="15"/>
      <c r="Y752" s="15"/>
      <c r="Z752" s="15"/>
      <c r="AA752" s="15"/>
      <c r="AB752" s="15"/>
      <c r="AC752" s="15"/>
      <c r="AD752" s="15"/>
      <c r="AE752" s="15"/>
      <c r="AT752" s="297" t="s">
        <v>1584</v>
      </c>
      <c r="AU752" s="297" t="s">
        <v>81</v>
      </c>
      <c r="AV752" s="15" t="s">
        <v>247</v>
      </c>
      <c r="AW752" s="15" t="s">
        <v>30</v>
      </c>
      <c r="AX752" s="15" t="s">
        <v>81</v>
      </c>
      <c r="AY752" s="297" t="s">
        <v>241</v>
      </c>
    </row>
    <row r="753" s="2" customFormat="1" ht="62.7" customHeight="1">
      <c r="A753" s="39"/>
      <c r="B753" s="40"/>
      <c r="C753" s="228" t="s">
        <v>688</v>
      </c>
      <c r="D753" s="228" t="s">
        <v>243</v>
      </c>
      <c r="E753" s="229" t="s">
        <v>2286</v>
      </c>
      <c r="F753" s="230" t="s">
        <v>2287</v>
      </c>
      <c r="G753" s="231" t="s">
        <v>563</v>
      </c>
      <c r="H753" s="232">
        <v>1305.4780000000001</v>
      </c>
      <c r="I753" s="233"/>
      <c r="J753" s="234">
        <f>ROUND(I753*H753,2)</f>
        <v>0</v>
      </c>
      <c r="K753" s="235"/>
      <c r="L753" s="45"/>
      <c r="M753" s="236" t="s">
        <v>1</v>
      </c>
      <c r="N753" s="237" t="s">
        <v>38</v>
      </c>
      <c r="O753" s="92"/>
      <c r="P753" s="238">
        <f>O753*H753</f>
        <v>0</v>
      </c>
      <c r="Q753" s="238">
        <v>0</v>
      </c>
      <c r="R753" s="238">
        <f>Q753*H753</f>
        <v>0</v>
      </c>
      <c r="S753" s="238">
        <v>0</v>
      </c>
      <c r="T753" s="239">
        <f>S753*H753</f>
        <v>0</v>
      </c>
      <c r="U753" s="39"/>
      <c r="V753" s="39"/>
      <c r="W753" s="39"/>
      <c r="X753" s="39"/>
      <c r="Y753" s="39"/>
      <c r="Z753" s="39"/>
      <c r="AA753" s="39"/>
      <c r="AB753" s="39"/>
      <c r="AC753" s="39"/>
      <c r="AD753" s="39"/>
      <c r="AE753" s="39"/>
      <c r="AR753" s="240" t="s">
        <v>1164</v>
      </c>
      <c r="AT753" s="240" t="s">
        <v>243</v>
      </c>
      <c r="AU753" s="240" t="s">
        <v>81</v>
      </c>
      <c r="AY753" s="18" t="s">
        <v>241</v>
      </c>
      <c r="BE753" s="241">
        <f>IF(N753="základní",J753,0)</f>
        <v>0</v>
      </c>
      <c r="BF753" s="241">
        <f>IF(N753="snížená",J753,0)</f>
        <v>0</v>
      </c>
      <c r="BG753" s="241">
        <f>IF(N753="zákl. přenesená",J753,0)</f>
        <v>0</v>
      </c>
      <c r="BH753" s="241">
        <f>IF(N753="sníž. přenesená",J753,0)</f>
        <v>0</v>
      </c>
      <c r="BI753" s="241">
        <f>IF(N753="nulová",J753,0)</f>
        <v>0</v>
      </c>
      <c r="BJ753" s="18" t="s">
        <v>81</v>
      </c>
      <c r="BK753" s="241">
        <f>ROUND(I753*H753,2)</f>
        <v>0</v>
      </c>
      <c r="BL753" s="18" t="s">
        <v>1164</v>
      </c>
      <c r="BM753" s="240" t="s">
        <v>2899</v>
      </c>
    </row>
    <row r="754" s="2" customFormat="1">
      <c r="A754" s="39"/>
      <c r="B754" s="40"/>
      <c r="C754" s="41"/>
      <c r="D754" s="242" t="s">
        <v>248</v>
      </c>
      <c r="E754" s="41"/>
      <c r="F754" s="243" t="s">
        <v>2289</v>
      </c>
      <c r="G754" s="41"/>
      <c r="H754" s="41"/>
      <c r="I754" s="244"/>
      <c r="J754" s="41"/>
      <c r="K754" s="41"/>
      <c r="L754" s="45"/>
      <c r="M754" s="245"/>
      <c r="N754" s="246"/>
      <c r="O754" s="92"/>
      <c r="P754" s="92"/>
      <c r="Q754" s="92"/>
      <c r="R754" s="92"/>
      <c r="S754" s="92"/>
      <c r="T754" s="93"/>
      <c r="U754" s="39"/>
      <c r="V754" s="39"/>
      <c r="W754" s="39"/>
      <c r="X754" s="39"/>
      <c r="Y754" s="39"/>
      <c r="Z754" s="39"/>
      <c r="AA754" s="39"/>
      <c r="AB754" s="39"/>
      <c r="AC754" s="39"/>
      <c r="AD754" s="39"/>
      <c r="AE754" s="39"/>
      <c r="AT754" s="18" t="s">
        <v>248</v>
      </c>
      <c r="AU754" s="18" t="s">
        <v>81</v>
      </c>
    </row>
    <row r="755" s="14" customFormat="1">
      <c r="A755" s="14"/>
      <c r="B755" s="274"/>
      <c r="C755" s="275"/>
      <c r="D755" s="242" t="s">
        <v>1584</v>
      </c>
      <c r="E755" s="276" t="s">
        <v>1</v>
      </c>
      <c r="F755" s="277" t="s">
        <v>2900</v>
      </c>
      <c r="G755" s="275"/>
      <c r="H755" s="276" t="s">
        <v>1</v>
      </c>
      <c r="I755" s="278"/>
      <c r="J755" s="275"/>
      <c r="K755" s="275"/>
      <c r="L755" s="279"/>
      <c r="M755" s="280"/>
      <c r="N755" s="281"/>
      <c r="O755" s="281"/>
      <c r="P755" s="281"/>
      <c r="Q755" s="281"/>
      <c r="R755" s="281"/>
      <c r="S755" s="281"/>
      <c r="T755" s="282"/>
      <c r="U755" s="14"/>
      <c r="V755" s="14"/>
      <c r="W755" s="14"/>
      <c r="X755" s="14"/>
      <c r="Y755" s="14"/>
      <c r="Z755" s="14"/>
      <c r="AA755" s="14"/>
      <c r="AB755" s="14"/>
      <c r="AC755" s="14"/>
      <c r="AD755" s="14"/>
      <c r="AE755" s="14"/>
      <c r="AT755" s="283" t="s">
        <v>1584</v>
      </c>
      <c r="AU755" s="283" t="s">
        <v>81</v>
      </c>
      <c r="AV755" s="14" t="s">
        <v>81</v>
      </c>
      <c r="AW755" s="14" t="s">
        <v>30</v>
      </c>
      <c r="AX755" s="14" t="s">
        <v>73</v>
      </c>
      <c r="AY755" s="283" t="s">
        <v>241</v>
      </c>
    </row>
    <row r="756" s="13" customFormat="1">
      <c r="A756" s="13"/>
      <c r="B756" s="263"/>
      <c r="C756" s="264"/>
      <c r="D756" s="242" t="s">
        <v>1584</v>
      </c>
      <c r="E756" s="265" t="s">
        <v>1</v>
      </c>
      <c r="F756" s="266" t="s">
        <v>2901</v>
      </c>
      <c r="G756" s="264"/>
      <c r="H756" s="267">
        <v>593.50400000000002</v>
      </c>
      <c r="I756" s="268"/>
      <c r="J756" s="264"/>
      <c r="K756" s="264"/>
      <c r="L756" s="269"/>
      <c r="M756" s="270"/>
      <c r="N756" s="271"/>
      <c r="O756" s="271"/>
      <c r="P756" s="271"/>
      <c r="Q756" s="271"/>
      <c r="R756" s="271"/>
      <c r="S756" s="271"/>
      <c r="T756" s="272"/>
      <c r="U756" s="13"/>
      <c r="V756" s="13"/>
      <c r="W756" s="13"/>
      <c r="X756" s="13"/>
      <c r="Y756" s="13"/>
      <c r="Z756" s="13"/>
      <c r="AA756" s="13"/>
      <c r="AB756" s="13"/>
      <c r="AC756" s="13"/>
      <c r="AD756" s="13"/>
      <c r="AE756" s="13"/>
      <c r="AT756" s="273" t="s">
        <v>1584</v>
      </c>
      <c r="AU756" s="273" t="s">
        <v>81</v>
      </c>
      <c r="AV756" s="13" t="s">
        <v>83</v>
      </c>
      <c r="AW756" s="13" t="s">
        <v>30</v>
      </c>
      <c r="AX756" s="13" t="s">
        <v>73</v>
      </c>
      <c r="AY756" s="273" t="s">
        <v>241</v>
      </c>
    </row>
    <row r="757" s="14" customFormat="1">
      <c r="A757" s="14"/>
      <c r="B757" s="274"/>
      <c r="C757" s="275"/>
      <c r="D757" s="242" t="s">
        <v>1584</v>
      </c>
      <c r="E757" s="276" t="s">
        <v>1</v>
      </c>
      <c r="F757" s="277" t="s">
        <v>2902</v>
      </c>
      <c r="G757" s="275"/>
      <c r="H757" s="276" t="s">
        <v>1</v>
      </c>
      <c r="I757" s="278"/>
      <c r="J757" s="275"/>
      <c r="K757" s="275"/>
      <c r="L757" s="279"/>
      <c r="M757" s="280"/>
      <c r="N757" s="281"/>
      <c r="O757" s="281"/>
      <c r="P757" s="281"/>
      <c r="Q757" s="281"/>
      <c r="R757" s="281"/>
      <c r="S757" s="281"/>
      <c r="T757" s="282"/>
      <c r="U757" s="14"/>
      <c r="V757" s="14"/>
      <c r="W757" s="14"/>
      <c r="X757" s="14"/>
      <c r="Y757" s="14"/>
      <c r="Z757" s="14"/>
      <c r="AA757" s="14"/>
      <c r="AB757" s="14"/>
      <c r="AC757" s="14"/>
      <c r="AD757" s="14"/>
      <c r="AE757" s="14"/>
      <c r="AT757" s="283" t="s">
        <v>1584</v>
      </c>
      <c r="AU757" s="283" t="s">
        <v>81</v>
      </c>
      <c r="AV757" s="14" t="s">
        <v>81</v>
      </c>
      <c r="AW757" s="14" t="s">
        <v>30</v>
      </c>
      <c r="AX757" s="14" t="s">
        <v>73</v>
      </c>
      <c r="AY757" s="283" t="s">
        <v>241</v>
      </c>
    </row>
    <row r="758" s="13" customFormat="1">
      <c r="A758" s="13"/>
      <c r="B758" s="263"/>
      <c r="C758" s="264"/>
      <c r="D758" s="242" t="s">
        <v>1584</v>
      </c>
      <c r="E758" s="265" t="s">
        <v>1</v>
      </c>
      <c r="F758" s="266" t="s">
        <v>2903</v>
      </c>
      <c r="G758" s="264"/>
      <c r="H758" s="267">
        <v>128.15100000000001</v>
      </c>
      <c r="I758" s="268"/>
      <c r="J758" s="264"/>
      <c r="K758" s="264"/>
      <c r="L758" s="269"/>
      <c r="M758" s="270"/>
      <c r="N758" s="271"/>
      <c r="O758" s="271"/>
      <c r="P758" s="271"/>
      <c r="Q758" s="271"/>
      <c r="R758" s="271"/>
      <c r="S758" s="271"/>
      <c r="T758" s="272"/>
      <c r="U758" s="13"/>
      <c r="V758" s="13"/>
      <c r="W758" s="13"/>
      <c r="X758" s="13"/>
      <c r="Y758" s="13"/>
      <c r="Z758" s="13"/>
      <c r="AA758" s="13"/>
      <c r="AB758" s="13"/>
      <c r="AC758" s="13"/>
      <c r="AD758" s="13"/>
      <c r="AE758" s="13"/>
      <c r="AT758" s="273" t="s">
        <v>1584</v>
      </c>
      <c r="AU758" s="273" t="s">
        <v>81</v>
      </c>
      <c r="AV758" s="13" t="s">
        <v>83</v>
      </c>
      <c r="AW758" s="13" t="s">
        <v>30</v>
      </c>
      <c r="AX758" s="13" t="s">
        <v>73</v>
      </c>
      <c r="AY758" s="273" t="s">
        <v>241</v>
      </c>
    </row>
    <row r="759" s="14" customFormat="1">
      <c r="A759" s="14"/>
      <c r="B759" s="274"/>
      <c r="C759" s="275"/>
      <c r="D759" s="242" t="s">
        <v>1584</v>
      </c>
      <c r="E759" s="276" t="s">
        <v>1</v>
      </c>
      <c r="F759" s="277" t="s">
        <v>2904</v>
      </c>
      <c r="G759" s="275"/>
      <c r="H759" s="276" t="s">
        <v>1</v>
      </c>
      <c r="I759" s="278"/>
      <c r="J759" s="275"/>
      <c r="K759" s="275"/>
      <c r="L759" s="279"/>
      <c r="M759" s="280"/>
      <c r="N759" s="281"/>
      <c r="O759" s="281"/>
      <c r="P759" s="281"/>
      <c r="Q759" s="281"/>
      <c r="R759" s="281"/>
      <c r="S759" s="281"/>
      <c r="T759" s="282"/>
      <c r="U759" s="14"/>
      <c r="V759" s="14"/>
      <c r="W759" s="14"/>
      <c r="X759" s="14"/>
      <c r="Y759" s="14"/>
      <c r="Z759" s="14"/>
      <c r="AA759" s="14"/>
      <c r="AB759" s="14"/>
      <c r="AC759" s="14"/>
      <c r="AD759" s="14"/>
      <c r="AE759" s="14"/>
      <c r="AT759" s="283" t="s">
        <v>1584</v>
      </c>
      <c r="AU759" s="283" t="s">
        <v>81</v>
      </c>
      <c r="AV759" s="14" t="s">
        <v>81</v>
      </c>
      <c r="AW759" s="14" t="s">
        <v>30</v>
      </c>
      <c r="AX759" s="14" t="s">
        <v>73</v>
      </c>
      <c r="AY759" s="283" t="s">
        <v>241</v>
      </c>
    </row>
    <row r="760" s="13" customFormat="1">
      <c r="A760" s="13"/>
      <c r="B760" s="263"/>
      <c r="C760" s="264"/>
      <c r="D760" s="242" t="s">
        <v>1584</v>
      </c>
      <c r="E760" s="265" t="s">
        <v>1</v>
      </c>
      <c r="F760" s="266" t="s">
        <v>2905</v>
      </c>
      <c r="G760" s="264"/>
      <c r="H760" s="267">
        <v>580.42499999999995</v>
      </c>
      <c r="I760" s="268"/>
      <c r="J760" s="264"/>
      <c r="K760" s="264"/>
      <c r="L760" s="269"/>
      <c r="M760" s="270"/>
      <c r="N760" s="271"/>
      <c r="O760" s="271"/>
      <c r="P760" s="271"/>
      <c r="Q760" s="271"/>
      <c r="R760" s="271"/>
      <c r="S760" s="271"/>
      <c r="T760" s="272"/>
      <c r="U760" s="13"/>
      <c r="V760" s="13"/>
      <c r="W760" s="13"/>
      <c r="X760" s="13"/>
      <c r="Y760" s="13"/>
      <c r="Z760" s="13"/>
      <c r="AA760" s="13"/>
      <c r="AB760" s="13"/>
      <c r="AC760" s="13"/>
      <c r="AD760" s="13"/>
      <c r="AE760" s="13"/>
      <c r="AT760" s="273" t="s">
        <v>1584</v>
      </c>
      <c r="AU760" s="273" t="s">
        <v>81</v>
      </c>
      <c r="AV760" s="13" t="s">
        <v>83</v>
      </c>
      <c r="AW760" s="13" t="s">
        <v>30</v>
      </c>
      <c r="AX760" s="13" t="s">
        <v>73</v>
      </c>
      <c r="AY760" s="273" t="s">
        <v>241</v>
      </c>
    </row>
    <row r="761" s="14" customFormat="1">
      <c r="A761" s="14"/>
      <c r="B761" s="274"/>
      <c r="C761" s="275"/>
      <c r="D761" s="242" t="s">
        <v>1584</v>
      </c>
      <c r="E761" s="276" t="s">
        <v>1</v>
      </c>
      <c r="F761" s="277" t="s">
        <v>2906</v>
      </c>
      <c r="G761" s="275"/>
      <c r="H761" s="276" t="s">
        <v>1</v>
      </c>
      <c r="I761" s="278"/>
      <c r="J761" s="275"/>
      <c r="K761" s="275"/>
      <c r="L761" s="279"/>
      <c r="M761" s="280"/>
      <c r="N761" s="281"/>
      <c r="O761" s="281"/>
      <c r="P761" s="281"/>
      <c r="Q761" s="281"/>
      <c r="R761" s="281"/>
      <c r="S761" s="281"/>
      <c r="T761" s="282"/>
      <c r="U761" s="14"/>
      <c r="V761" s="14"/>
      <c r="W761" s="14"/>
      <c r="X761" s="14"/>
      <c r="Y761" s="14"/>
      <c r="Z761" s="14"/>
      <c r="AA761" s="14"/>
      <c r="AB761" s="14"/>
      <c r="AC761" s="14"/>
      <c r="AD761" s="14"/>
      <c r="AE761" s="14"/>
      <c r="AT761" s="283" t="s">
        <v>1584</v>
      </c>
      <c r="AU761" s="283" t="s">
        <v>81</v>
      </c>
      <c r="AV761" s="14" t="s">
        <v>81</v>
      </c>
      <c r="AW761" s="14" t="s">
        <v>30</v>
      </c>
      <c r="AX761" s="14" t="s">
        <v>73</v>
      </c>
      <c r="AY761" s="283" t="s">
        <v>241</v>
      </c>
    </row>
    <row r="762" s="13" customFormat="1">
      <c r="A762" s="13"/>
      <c r="B762" s="263"/>
      <c r="C762" s="264"/>
      <c r="D762" s="242" t="s">
        <v>1584</v>
      </c>
      <c r="E762" s="265" t="s">
        <v>1</v>
      </c>
      <c r="F762" s="266" t="s">
        <v>2907</v>
      </c>
      <c r="G762" s="264"/>
      <c r="H762" s="267">
        <v>3.3980000000000001</v>
      </c>
      <c r="I762" s="268"/>
      <c r="J762" s="264"/>
      <c r="K762" s="264"/>
      <c r="L762" s="269"/>
      <c r="M762" s="270"/>
      <c r="N762" s="271"/>
      <c r="O762" s="271"/>
      <c r="P762" s="271"/>
      <c r="Q762" s="271"/>
      <c r="R762" s="271"/>
      <c r="S762" s="271"/>
      <c r="T762" s="272"/>
      <c r="U762" s="13"/>
      <c r="V762" s="13"/>
      <c r="W762" s="13"/>
      <c r="X762" s="13"/>
      <c r="Y762" s="13"/>
      <c r="Z762" s="13"/>
      <c r="AA762" s="13"/>
      <c r="AB762" s="13"/>
      <c r="AC762" s="13"/>
      <c r="AD762" s="13"/>
      <c r="AE762" s="13"/>
      <c r="AT762" s="273" t="s">
        <v>1584</v>
      </c>
      <c r="AU762" s="273" t="s">
        <v>81</v>
      </c>
      <c r="AV762" s="13" t="s">
        <v>83</v>
      </c>
      <c r="AW762" s="13" t="s">
        <v>30</v>
      </c>
      <c r="AX762" s="13" t="s">
        <v>73</v>
      </c>
      <c r="AY762" s="273" t="s">
        <v>241</v>
      </c>
    </row>
    <row r="763" s="15" customFormat="1">
      <c r="A763" s="15"/>
      <c r="B763" s="287"/>
      <c r="C763" s="288"/>
      <c r="D763" s="242" t="s">
        <v>1584</v>
      </c>
      <c r="E763" s="289" t="s">
        <v>1</v>
      </c>
      <c r="F763" s="290" t="s">
        <v>2061</v>
      </c>
      <c r="G763" s="288"/>
      <c r="H763" s="291">
        <v>1305.4780000000001</v>
      </c>
      <c r="I763" s="292"/>
      <c r="J763" s="288"/>
      <c r="K763" s="288"/>
      <c r="L763" s="293"/>
      <c r="M763" s="294"/>
      <c r="N763" s="295"/>
      <c r="O763" s="295"/>
      <c r="P763" s="295"/>
      <c r="Q763" s="295"/>
      <c r="R763" s="295"/>
      <c r="S763" s="295"/>
      <c r="T763" s="296"/>
      <c r="U763" s="15"/>
      <c r="V763" s="15"/>
      <c r="W763" s="15"/>
      <c r="X763" s="15"/>
      <c r="Y763" s="15"/>
      <c r="Z763" s="15"/>
      <c r="AA763" s="15"/>
      <c r="AB763" s="15"/>
      <c r="AC763" s="15"/>
      <c r="AD763" s="15"/>
      <c r="AE763" s="15"/>
      <c r="AT763" s="297" t="s">
        <v>1584</v>
      </c>
      <c r="AU763" s="297" t="s">
        <v>81</v>
      </c>
      <c r="AV763" s="15" t="s">
        <v>247</v>
      </c>
      <c r="AW763" s="15" t="s">
        <v>30</v>
      </c>
      <c r="AX763" s="15" t="s">
        <v>81</v>
      </c>
      <c r="AY763" s="297" t="s">
        <v>241</v>
      </c>
    </row>
    <row r="764" s="2" customFormat="1" ht="62.7" customHeight="1">
      <c r="A764" s="39"/>
      <c r="B764" s="40"/>
      <c r="C764" s="228" t="s">
        <v>457</v>
      </c>
      <c r="D764" s="228" t="s">
        <v>243</v>
      </c>
      <c r="E764" s="229" t="s">
        <v>2908</v>
      </c>
      <c r="F764" s="230" t="s">
        <v>2909</v>
      </c>
      <c r="G764" s="231" t="s">
        <v>563</v>
      </c>
      <c r="H764" s="232">
        <v>18.963000000000001</v>
      </c>
      <c r="I764" s="233"/>
      <c r="J764" s="234">
        <f>ROUND(I764*H764,2)</f>
        <v>0</v>
      </c>
      <c r="K764" s="235"/>
      <c r="L764" s="45"/>
      <c r="M764" s="236" t="s">
        <v>1</v>
      </c>
      <c r="N764" s="237" t="s">
        <v>38</v>
      </c>
      <c r="O764" s="92"/>
      <c r="P764" s="238">
        <f>O764*H764</f>
        <v>0</v>
      </c>
      <c r="Q764" s="238">
        <v>0</v>
      </c>
      <c r="R764" s="238">
        <f>Q764*H764</f>
        <v>0</v>
      </c>
      <c r="S764" s="238">
        <v>0</v>
      </c>
      <c r="T764" s="239">
        <f>S764*H764</f>
        <v>0</v>
      </c>
      <c r="U764" s="39"/>
      <c r="V764" s="39"/>
      <c r="W764" s="39"/>
      <c r="X764" s="39"/>
      <c r="Y764" s="39"/>
      <c r="Z764" s="39"/>
      <c r="AA764" s="39"/>
      <c r="AB764" s="39"/>
      <c r="AC764" s="39"/>
      <c r="AD764" s="39"/>
      <c r="AE764" s="39"/>
      <c r="AR764" s="240" t="s">
        <v>1164</v>
      </c>
      <c r="AT764" s="240" t="s">
        <v>243</v>
      </c>
      <c r="AU764" s="240" t="s">
        <v>81</v>
      </c>
      <c r="AY764" s="18" t="s">
        <v>241</v>
      </c>
      <c r="BE764" s="241">
        <f>IF(N764="základní",J764,0)</f>
        <v>0</v>
      </c>
      <c r="BF764" s="241">
        <f>IF(N764="snížená",J764,0)</f>
        <v>0</v>
      </c>
      <c r="BG764" s="241">
        <f>IF(N764="zákl. přenesená",J764,0)</f>
        <v>0</v>
      </c>
      <c r="BH764" s="241">
        <f>IF(N764="sníž. přenesená",J764,0)</f>
        <v>0</v>
      </c>
      <c r="BI764" s="241">
        <f>IF(N764="nulová",J764,0)</f>
        <v>0</v>
      </c>
      <c r="BJ764" s="18" t="s">
        <v>81</v>
      </c>
      <c r="BK764" s="241">
        <f>ROUND(I764*H764,2)</f>
        <v>0</v>
      </c>
      <c r="BL764" s="18" t="s">
        <v>1164</v>
      </c>
      <c r="BM764" s="240" t="s">
        <v>2910</v>
      </c>
    </row>
    <row r="765" s="2" customFormat="1">
      <c r="A765" s="39"/>
      <c r="B765" s="40"/>
      <c r="C765" s="41"/>
      <c r="D765" s="242" t="s">
        <v>248</v>
      </c>
      <c r="E765" s="41"/>
      <c r="F765" s="243" t="s">
        <v>2911</v>
      </c>
      <c r="G765" s="41"/>
      <c r="H765" s="41"/>
      <c r="I765" s="244"/>
      <c r="J765" s="41"/>
      <c r="K765" s="41"/>
      <c r="L765" s="45"/>
      <c r="M765" s="245"/>
      <c r="N765" s="246"/>
      <c r="O765" s="92"/>
      <c r="P765" s="92"/>
      <c r="Q765" s="92"/>
      <c r="R765" s="92"/>
      <c r="S765" s="92"/>
      <c r="T765" s="93"/>
      <c r="U765" s="39"/>
      <c r="V765" s="39"/>
      <c r="W765" s="39"/>
      <c r="X765" s="39"/>
      <c r="Y765" s="39"/>
      <c r="Z765" s="39"/>
      <c r="AA765" s="39"/>
      <c r="AB765" s="39"/>
      <c r="AC765" s="39"/>
      <c r="AD765" s="39"/>
      <c r="AE765" s="39"/>
      <c r="AT765" s="18" t="s">
        <v>248</v>
      </c>
      <c r="AU765" s="18" t="s">
        <v>81</v>
      </c>
    </row>
    <row r="766" s="14" customFormat="1">
      <c r="A766" s="14"/>
      <c r="B766" s="274"/>
      <c r="C766" s="275"/>
      <c r="D766" s="242" t="s">
        <v>1584</v>
      </c>
      <c r="E766" s="276" t="s">
        <v>1</v>
      </c>
      <c r="F766" s="277" t="s">
        <v>2912</v>
      </c>
      <c r="G766" s="275"/>
      <c r="H766" s="276" t="s">
        <v>1</v>
      </c>
      <c r="I766" s="278"/>
      <c r="J766" s="275"/>
      <c r="K766" s="275"/>
      <c r="L766" s="279"/>
      <c r="M766" s="280"/>
      <c r="N766" s="281"/>
      <c r="O766" s="281"/>
      <c r="P766" s="281"/>
      <c r="Q766" s="281"/>
      <c r="R766" s="281"/>
      <c r="S766" s="281"/>
      <c r="T766" s="282"/>
      <c r="U766" s="14"/>
      <c r="V766" s="14"/>
      <c r="W766" s="14"/>
      <c r="X766" s="14"/>
      <c r="Y766" s="14"/>
      <c r="Z766" s="14"/>
      <c r="AA766" s="14"/>
      <c r="AB766" s="14"/>
      <c r="AC766" s="14"/>
      <c r="AD766" s="14"/>
      <c r="AE766" s="14"/>
      <c r="AT766" s="283" t="s">
        <v>1584</v>
      </c>
      <c r="AU766" s="283" t="s">
        <v>81</v>
      </c>
      <c r="AV766" s="14" t="s">
        <v>81</v>
      </c>
      <c r="AW766" s="14" t="s">
        <v>30</v>
      </c>
      <c r="AX766" s="14" t="s">
        <v>73</v>
      </c>
      <c r="AY766" s="283" t="s">
        <v>241</v>
      </c>
    </row>
    <row r="767" s="13" customFormat="1">
      <c r="A767" s="13"/>
      <c r="B767" s="263"/>
      <c r="C767" s="264"/>
      <c r="D767" s="242" t="s">
        <v>1584</v>
      </c>
      <c r="E767" s="265" t="s">
        <v>1</v>
      </c>
      <c r="F767" s="266" t="s">
        <v>2913</v>
      </c>
      <c r="G767" s="264"/>
      <c r="H767" s="267">
        <v>18.963000000000001</v>
      </c>
      <c r="I767" s="268"/>
      <c r="J767" s="264"/>
      <c r="K767" s="264"/>
      <c r="L767" s="269"/>
      <c r="M767" s="270"/>
      <c r="N767" s="271"/>
      <c r="O767" s="271"/>
      <c r="P767" s="271"/>
      <c r="Q767" s="271"/>
      <c r="R767" s="271"/>
      <c r="S767" s="271"/>
      <c r="T767" s="272"/>
      <c r="U767" s="13"/>
      <c r="V767" s="13"/>
      <c r="W767" s="13"/>
      <c r="X767" s="13"/>
      <c r="Y767" s="13"/>
      <c r="Z767" s="13"/>
      <c r="AA767" s="13"/>
      <c r="AB767" s="13"/>
      <c r="AC767" s="13"/>
      <c r="AD767" s="13"/>
      <c r="AE767" s="13"/>
      <c r="AT767" s="273" t="s">
        <v>1584</v>
      </c>
      <c r="AU767" s="273" t="s">
        <v>81</v>
      </c>
      <c r="AV767" s="13" t="s">
        <v>83</v>
      </c>
      <c r="AW767" s="13" t="s">
        <v>30</v>
      </c>
      <c r="AX767" s="13" t="s">
        <v>81</v>
      </c>
      <c r="AY767" s="273" t="s">
        <v>241</v>
      </c>
    </row>
    <row r="768" s="2" customFormat="1" ht="62.7" customHeight="1">
      <c r="A768" s="39"/>
      <c r="B768" s="40"/>
      <c r="C768" s="228" t="s">
        <v>695</v>
      </c>
      <c r="D768" s="228" t="s">
        <v>243</v>
      </c>
      <c r="E768" s="229" t="s">
        <v>2914</v>
      </c>
      <c r="F768" s="230" t="s">
        <v>2915</v>
      </c>
      <c r="G768" s="231" t="s">
        <v>563</v>
      </c>
      <c r="H768" s="232">
        <v>104.372</v>
      </c>
      <c r="I768" s="233"/>
      <c r="J768" s="234">
        <f>ROUND(I768*H768,2)</f>
        <v>0</v>
      </c>
      <c r="K768" s="235"/>
      <c r="L768" s="45"/>
      <c r="M768" s="236" t="s">
        <v>1</v>
      </c>
      <c r="N768" s="237" t="s">
        <v>38</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1164</v>
      </c>
      <c r="AT768" s="240" t="s">
        <v>243</v>
      </c>
      <c r="AU768" s="240" t="s">
        <v>81</v>
      </c>
      <c r="AY768" s="18" t="s">
        <v>241</v>
      </c>
      <c r="BE768" s="241">
        <f>IF(N768="základní",J768,0)</f>
        <v>0</v>
      </c>
      <c r="BF768" s="241">
        <f>IF(N768="snížená",J768,0)</f>
        <v>0</v>
      </c>
      <c r="BG768" s="241">
        <f>IF(N768="zákl. přenesená",J768,0)</f>
        <v>0</v>
      </c>
      <c r="BH768" s="241">
        <f>IF(N768="sníž. přenesená",J768,0)</f>
        <v>0</v>
      </c>
      <c r="BI768" s="241">
        <f>IF(N768="nulová",J768,0)</f>
        <v>0</v>
      </c>
      <c r="BJ768" s="18" t="s">
        <v>81</v>
      </c>
      <c r="BK768" s="241">
        <f>ROUND(I768*H768,2)</f>
        <v>0</v>
      </c>
      <c r="BL768" s="18" t="s">
        <v>1164</v>
      </c>
      <c r="BM768" s="240" t="s">
        <v>2916</v>
      </c>
    </row>
    <row r="769" s="2" customFormat="1">
      <c r="A769" s="39"/>
      <c r="B769" s="40"/>
      <c r="C769" s="41"/>
      <c r="D769" s="242" t="s">
        <v>248</v>
      </c>
      <c r="E769" s="41"/>
      <c r="F769" s="243" t="s">
        <v>2917</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248</v>
      </c>
      <c r="AU769" s="18" t="s">
        <v>81</v>
      </c>
    </row>
    <row r="770" s="14" customFormat="1">
      <c r="A770" s="14"/>
      <c r="B770" s="274"/>
      <c r="C770" s="275"/>
      <c r="D770" s="242" t="s">
        <v>1584</v>
      </c>
      <c r="E770" s="276" t="s">
        <v>1</v>
      </c>
      <c r="F770" s="277" t="s">
        <v>2470</v>
      </c>
      <c r="G770" s="275"/>
      <c r="H770" s="276" t="s">
        <v>1</v>
      </c>
      <c r="I770" s="278"/>
      <c r="J770" s="275"/>
      <c r="K770" s="275"/>
      <c r="L770" s="279"/>
      <c r="M770" s="280"/>
      <c r="N770" s="281"/>
      <c r="O770" s="281"/>
      <c r="P770" s="281"/>
      <c r="Q770" s="281"/>
      <c r="R770" s="281"/>
      <c r="S770" s="281"/>
      <c r="T770" s="282"/>
      <c r="U770" s="14"/>
      <c r="V770" s="14"/>
      <c r="W770" s="14"/>
      <c r="X770" s="14"/>
      <c r="Y770" s="14"/>
      <c r="Z770" s="14"/>
      <c r="AA770" s="14"/>
      <c r="AB770" s="14"/>
      <c r="AC770" s="14"/>
      <c r="AD770" s="14"/>
      <c r="AE770" s="14"/>
      <c r="AT770" s="283" t="s">
        <v>1584</v>
      </c>
      <c r="AU770" s="283" t="s">
        <v>81</v>
      </c>
      <c r="AV770" s="14" t="s">
        <v>81</v>
      </c>
      <c r="AW770" s="14" t="s">
        <v>30</v>
      </c>
      <c r="AX770" s="14" t="s">
        <v>73</v>
      </c>
      <c r="AY770" s="283" t="s">
        <v>241</v>
      </c>
    </row>
    <row r="771" s="13" customFormat="1">
      <c r="A771" s="13"/>
      <c r="B771" s="263"/>
      <c r="C771" s="264"/>
      <c r="D771" s="242" t="s">
        <v>1584</v>
      </c>
      <c r="E771" s="265" t="s">
        <v>1</v>
      </c>
      <c r="F771" s="266" t="s">
        <v>2918</v>
      </c>
      <c r="G771" s="264"/>
      <c r="H771" s="267">
        <v>2.282</v>
      </c>
      <c r="I771" s="268"/>
      <c r="J771" s="264"/>
      <c r="K771" s="264"/>
      <c r="L771" s="269"/>
      <c r="M771" s="270"/>
      <c r="N771" s="271"/>
      <c r="O771" s="271"/>
      <c r="P771" s="271"/>
      <c r="Q771" s="271"/>
      <c r="R771" s="271"/>
      <c r="S771" s="271"/>
      <c r="T771" s="272"/>
      <c r="U771" s="13"/>
      <c r="V771" s="13"/>
      <c r="W771" s="13"/>
      <c r="X771" s="13"/>
      <c r="Y771" s="13"/>
      <c r="Z771" s="13"/>
      <c r="AA771" s="13"/>
      <c r="AB771" s="13"/>
      <c r="AC771" s="13"/>
      <c r="AD771" s="13"/>
      <c r="AE771" s="13"/>
      <c r="AT771" s="273" t="s">
        <v>1584</v>
      </c>
      <c r="AU771" s="273" t="s">
        <v>81</v>
      </c>
      <c r="AV771" s="13" t="s">
        <v>83</v>
      </c>
      <c r="AW771" s="13" t="s">
        <v>30</v>
      </c>
      <c r="AX771" s="13" t="s">
        <v>73</v>
      </c>
      <c r="AY771" s="273" t="s">
        <v>241</v>
      </c>
    </row>
    <row r="772" s="14" customFormat="1">
      <c r="A772" s="14"/>
      <c r="B772" s="274"/>
      <c r="C772" s="275"/>
      <c r="D772" s="242" t="s">
        <v>1584</v>
      </c>
      <c r="E772" s="276" t="s">
        <v>1</v>
      </c>
      <c r="F772" s="277" t="s">
        <v>2615</v>
      </c>
      <c r="G772" s="275"/>
      <c r="H772" s="276" t="s">
        <v>1</v>
      </c>
      <c r="I772" s="278"/>
      <c r="J772" s="275"/>
      <c r="K772" s="275"/>
      <c r="L772" s="279"/>
      <c r="M772" s="280"/>
      <c r="N772" s="281"/>
      <c r="O772" s="281"/>
      <c r="P772" s="281"/>
      <c r="Q772" s="281"/>
      <c r="R772" s="281"/>
      <c r="S772" s="281"/>
      <c r="T772" s="282"/>
      <c r="U772" s="14"/>
      <c r="V772" s="14"/>
      <c r="W772" s="14"/>
      <c r="X772" s="14"/>
      <c r="Y772" s="14"/>
      <c r="Z772" s="14"/>
      <c r="AA772" s="14"/>
      <c r="AB772" s="14"/>
      <c r="AC772" s="14"/>
      <c r="AD772" s="14"/>
      <c r="AE772" s="14"/>
      <c r="AT772" s="283" t="s">
        <v>1584</v>
      </c>
      <c r="AU772" s="283" t="s">
        <v>81</v>
      </c>
      <c r="AV772" s="14" t="s">
        <v>81</v>
      </c>
      <c r="AW772" s="14" t="s">
        <v>30</v>
      </c>
      <c r="AX772" s="14" t="s">
        <v>73</v>
      </c>
      <c r="AY772" s="283" t="s">
        <v>241</v>
      </c>
    </row>
    <row r="773" s="13" customFormat="1">
      <c r="A773" s="13"/>
      <c r="B773" s="263"/>
      <c r="C773" s="264"/>
      <c r="D773" s="242" t="s">
        <v>1584</v>
      </c>
      <c r="E773" s="265" t="s">
        <v>1</v>
      </c>
      <c r="F773" s="266" t="s">
        <v>2877</v>
      </c>
      <c r="G773" s="264"/>
      <c r="H773" s="267">
        <v>14.994999999999999</v>
      </c>
      <c r="I773" s="268"/>
      <c r="J773" s="264"/>
      <c r="K773" s="264"/>
      <c r="L773" s="269"/>
      <c r="M773" s="270"/>
      <c r="N773" s="271"/>
      <c r="O773" s="271"/>
      <c r="P773" s="271"/>
      <c r="Q773" s="271"/>
      <c r="R773" s="271"/>
      <c r="S773" s="271"/>
      <c r="T773" s="272"/>
      <c r="U773" s="13"/>
      <c r="V773" s="13"/>
      <c r="W773" s="13"/>
      <c r="X773" s="13"/>
      <c r="Y773" s="13"/>
      <c r="Z773" s="13"/>
      <c r="AA773" s="13"/>
      <c r="AB773" s="13"/>
      <c r="AC773" s="13"/>
      <c r="AD773" s="13"/>
      <c r="AE773" s="13"/>
      <c r="AT773" s="273" t="s">
        <v>1584</v>
      </c>
      <c r="AU773" s="273" t="s">
        <v>81</v>
      </c>
      <c r="AV773" s="13" t="s">
        <v>83</v>
      </c>
      <c r="AW773" s="13" t="s">
        <v>30</v>
      </c>
      <c r="AX773" s="13" t="s">
        <v>73</v>
      </c>
      <c r="AY773" s="273" t="s">
        <v>241</v>
      </c>
    </row>
    <row r="774" s="14" customFormat="1">
      <c r="A774" s="14"/>
      <c r="B774" s="274"/>
      <c r="C774" s="275"/>
      <c r="D774" s="242" t="s">
        <v>1584</v>
      </c>
      <c r="E774" s="276" t="s">
        <v>1</v>
      </c>
      <c r="F774" s="277" t="s">
        <v>2617</v>
      </c>
      <c r="G774" s="275"/>
      <c r="H774" s="276" t="s">
        <v>1</v>
      </c>
      <c r="I774" s="278"/>
      <c r="J774" s="275"/>
      <c r="K774" s="275"/>
      <c r="L774" s="279"/>
      <c r="M774" s="280"/>
      <c r="N774" s="281"/>
      <c r="O774" s="281"/>
      <c r="P774" s="281"/>
      <c r="Q774" s="281"/>
      <c r="R774" s="281"/>
      <c r="S774" s="281"/>
      <c r="T774" s="282"/>
      <c r="U774" s="14"/>
      <c r="V774" s="14"/>
      <c r="W774" s="14"/>
      <c r="X774" s="14"/>
      <c r="Y774" s="14"/>
      <c r="Z774" s="14"/>
      <c r="AA774" s="14"/>
      <c r="AB774" s="14"/>
      <c r="AC774" s="14"/>
      <c r="AD774" s="14"/>
      <c r="AE774" s="14"/>
      <c r="AT774" s="283" t="s">
        <v>1584</v>
      </c>
      <c r="AU774" s="283" t="s">
        <v>81</v>
      </c>
      <c r="AV774" s="14" t="s">
        <v>81</v>
      </c>
      <c r="AW774" s="14" t="s">
        <v>30</v>
      </c>
      <c r="AX774" s="14" t="s">
        <v>73</v>
      </c>
      <c r="AY774" s="283" t="s">
        <v>241</v>
      </c>
    </row>
    <row r="775" s="13" customFormat="1">
      <c r="A775" s="13"/>
      <c r="B775" s="263"/>
      <c r="C775" s="264"/>
      <c r="D775" s="242" t="s">
        <v>1584</v>
      </c>
      <c r="E775" s="265" t="s">
        <v>1</v>
      </c>
      <c r="F775" s="266" t="s">
        <v>2877</v>
      </c>
      <c r="G775" s="264"/>
      <c r="H775" s="267">
        <v>14.994999999999999</v>
      </c>
      <c r="I775" s="268"/>
      <c r="J775" s="264"/>
      <c r="K775" s="264"/>
      <c r="L775" s="269"/>
      <c r="M775" s="270"/>
      <c r="N775" s="271"/>
      <c r="O775" s="271"/>
      <c r="P775" s="271"/>
      <c r="Q775" s="271"/>
      <c r="R775" s="271"/>
      <c r="S775" s="271"/>
      <c r="T775" s="272"/>
      <c r="U775" s="13"/>
      <c r="V775" s="13"/>
      <c r="W775" s="13"/>
      <c r="X775" s="13"/>
      <c r="Y775" s="13"/>
      <c r="Z775" s="13"/>
      <c r="AA775" s="13"/>
      <c r="AB775" s="13"/>
      <c r="AC775" s="13"/>
      <c r="AD775" s="13"/>
      <c r="AE775" s="13"/>
      <c r="AT775" s="273" t="s">
        <v>1584</v>
      </c>
      <c r="AU775" s="273" t="s">
        <v>81</v>
      </c>
      <c r="AV775" s="13" t="s">
        <v>83</v>
      </c>
      <c r="AW775" s="13" t="s">
        <v>30</v>
      </c>
      <c r="AX775" s="13" t="s">
        <v>73</v>
      </c>
      <c r="AY775" s="273" t="s">
        <v>241</v>
      </c>
    </row>
    <row r="776" s="14" customFormat="1">
      <c r="A776" s="14"/>
      <c r="B776" s="274"/>
      <c r="C776" s="275"/>
      <c r="D776" s="242" t="s">
        <v>1584</v>
      </c>
      <c r="E776" s="276" t="s">
        <v>1</v>
      </c>
      <c r="F776" s="277" t="s">
        <v>2618</v>
      </c>
      <c r="G776" s="275"/>
      <c r="H776" s="276" t="s">
        <v>1</v>
      </c>
      <c r="I776" s="278"/>
      <c r="J776" s="275"/>
      <c r="K776" s="275"/>
      <c r="L776" s="279"/>
      <c r="M776" s="280"/>
      <c r="N776" s="281"/>
      <c r="O776" s="281"/>
      <c r="P776" s="281"/>
      <c r="Q776" s="281"/>
      <c r="R776" s="281"/>
      <c r="S776" s="281"/>
      <c r="T776" s="282"/>
      <c r="U776" s="14"/>
      <c r="V776" s="14"/>
      <c r="W776" s="14"/>
      <c r="X776" s="14"/>
      <c r="Y776" s="14"/>
      <c r="Z776" s="14"/>
      <c r="AA776" s="14"/>
      <c r="AB776" s="14"/>
      <c r="AC776" s="14"/>
      <c r="AD776" s="14"/>
      <c r="AE776" s="14"/>
      <c r="AT776" s="283" t="s">
        <v>1584</v>
      </c>
      <c r="AU776" s="283" t="s">
        <v>81</v>
      </c>
      <c r="AV776" s="14" t="s">
        <v>81</v>
      </c>
      <c r="AW776" s="14" t="s">
        <v>30</v>
      </c>
      <c r="AX776" s="14" t="s">
        <v>73</v>
      </c>
      <c r="AY776" s="283" t="s">
        <v>241</v>
      </c>
    </row>
    <row r="777" s="13" customFormat="1">
      <c r="A777" s="13"/>
      <c r="B777" s="263"/>
      <c r="C777" s="264"/>
      <c r="D777" s="242" t="s">
        <v>1584</v>
      </c>
      <c r="E777" s="265" t="s">
        <v>1</v>
      </c>
      <c r="F777" s="266" t="s">
        <v>2877</v>
      </c>
      <c r="G777" s="264"/>
      <c r="H777" s="267">
        <v>14.994999999999999</v>
      </c>
      <c r="I777" s="268"/>
      <c r="J777" s="264"/>
      <c r="K777" s="264"/>
      <c r="L777" s="269"/>
      <c r="M777" s="270"/>
      <c r="N777" s="271"/>
      <c r="O777" s="271"/>
      <c r="P777" s="271"/>
      <c r="Q777" s="271"/>
      <c r="R777" s="271"/>
      <c r="S777" s="271"/>
      <c r="T777" s="272"/>
      <c r="U777" s="13"/>
      <c r="V777" s="13"/>
      <c r="W777" s="13"/>
      <c r="X777" s="13"/>
      <c r="Y777" s="13"/>
      <c r="Z777" s="13"/>
      <c r="AA777" s="13"/>
      <c r="AB777" s="13"/>
      <c r="AC777" s="13"/>
      <c r="AD777" s="13"/>
      <c r="AE777" s="13"/>
      <c r="AT777" s="273" t="s">
        <v>1584</v>
      </c>
      <c r="AU777" s="273" t="s">
        <v>81</v>
      </c>
      <c r="AV777" s="13" t="s">
        <v>83</v>
      </c>
      <c r="AW777" s="13" t="s">
        <v>30</v>
      </c>
      <c r="AX777" s="13" t="s">
        <v>73</v>
      </c>
      <c r="AY777" s="273" t="s">
        <v>241</v>
      </c>
    </row>
    <row r="778" s="14" customFormat="1">
      <c r="A778" s="14"/>
      <c r="B778" s="274"/>
      <c r="C778" s="275"/>
      <c r="D778" s="242" t="s">
        <v>1584</v>
      </c>
      <c r="E778" s="276" t="s">
        <v>1</v>
      </c>
      <c r="F778" s="277" t="s">
        <v>2626</v>
      </c>
      <c r="G778" s="275"/>
      <c r="H778" s="276" t="s">
        <v>1</v>
      </c>
      <c r="I778" s="278"/>
      <c r="J778" s="275"/>
      <c r="K778" s="275"/>
      <c r="L778" s="279"/>
      <c r="M778" s="280"/>
      <c r="N778" s="281"/>
      <c r="O778" s="281"/>
      <c r="P778" s="281"/>
      <c r="Q778" s="281"/>
      <c r="R778" s="281"/>
      <c r="S778" s="281"/>
      <c r="T778" s="282"/>
      <c r="U778" s="14"/>
      <c r="V778" s="14"/>
      <c r="W778" s="14"/>
      <c r="X778" s="14"/>
      <c r="Y778" s="14"/>
      <c r="Z778" s="14"/>
      <c r="AA778" s="14"/>
      <c r="AB778" s="14"/>
      <c r="AC778" s="14"/>
      <c r="AD778" s="14"/>
      <c r="AE778" s="14"/>
      <c r="AT778" s="283" t="s">
        <v>1584</v>
      </c>
      <c r="AU778" s="283" t="s">
        <v>81</v>
      </c>
      <c r="AV778" s="14" t="s">
        <v>81</v>
      </c>
      <c r="AW778" s="14" t="s">
        <v>30</v>
      </c>
      <c r="AX778" s="14" t="s">
        <v>73</v>
      </c>
      <c r="AY778" s="283" t="s">
        <v>241</v>
      </c>
    </row>
    <row r="779" s="13" customFormat="1">
      <c r="A779" s="13"/>
      <c r="B779" s="263"/>
      <c r="C779" s="264"/>
      <c r="D779" s="242" t="s">
        <v>1584</v>
      </c>
      <c r="E779" s="265" t="s">
        <v>1</v>
      </c>
      <c r="F779" s="266" t="s">
        <v>2627</v>
      </c>
      <c r="G779" s="264"/>
      <c r="H779" s="267">
        <v>48.984999999999999</v>
      </c>
      <c r="I779" s="268"/>
      <c r="J779" s="264"/>
      <c r="K779" s="264"/>
      <c r="L779" s="269"/>
      <c r="M779" s="270"/>
      <c r="N779" s="271"/>
      <c r="O779" s="271"/>
      <c r="P779" s="271"/>
      <c r="Q779" s="271"/>
      <c r="R779" s="271"/>
      <c r="S779" s="271"/>
      <c r="T779" s="272"/>
      <c r="U779" s="13"/>
      <c r="V779" s="13"/>
      <c r="W779" s="13"/>
      <c r="X779" s="13"/>
      <c r="Y779" s="13"/>
      <c r="Z779" s="13"/>
      <c r="AA779" s="13"/>
      <c r="AB779" s="13"/>
      <c r="AC779" s="13"/>
      <c r="AD779" s="13"/>
      <c r="AE779" s="13"/>
      <c r="AT779" s="273" t="s">
        <v>1584</v>
      </c>
      <c r="AU779" s="273" t="s">
        <v>81</v>
      </c>
      <c r="AV779" s="13" t="s">
        <v>83</v>
      </c>
      <c r="AW779" s="13" t="s">
        <v>30</v>
      </c>
      <c r="AX779" s="13" t="s">
        <v>73</v>
      </c>
      <c r="AY779" s="273" t="s">
        <v>241</v>
      </c>
    </row>
    <row r="780" s="14" customFormat="1">
      <c r="A780" s="14"/>
      <c r="B780" s="274"/>
      <c r="C780" s="275"/>
      <c r="D780" s="242" t="s">
        <v>1584</v>
      </c>
      <c r="E780" s="276" t="s">
        <v>1</v>
      </c>
      <c r="F780" s="277" t="s">
        <v>2919</v>
      </c>
      <c r="G780" s="275"/>
      <c r="H780" s="276" t="s">
        <v>1</v>
      </c>
      <c r="I780" s="278"/>
      <c r="J780" s="275"/>
      <c r="K780" s="275"/>
      <c r="L780" s="279"/>
      <c r="M780" s="280"/>
      <c r="N780" s="281"/>
      <c r="O780" s="281"/>
      <c r="P780" s="281"/>
      <c r="Q780" s="281"/>
      <c r="R780" s="281"/>
      <c r="S780" s="281"/>
      <c r="T780" s="282"/>
      <c r="U780" s="14"/>
      <c r="V780" s="14"/>
      <c r="W780" s="14"/>
      <c r="X780" s="14"/>
      <c r="Y780" s="14"/>
      <c r="Z780" s="14"/>
      <c r="AA780" s="14"/>
      <c r="AB780" s="14"/>
      <c r="AC780" s="14"/>
      <c r="AD780" s="14"/>
      <c r="AE780" s="14"/>
      <c r="AT780" s="283" t="s">
        <v>1584</v>
      </c>
      <c r="AU780" s="283" t="s">
        <v>81</v>
      </c>
      <c r="AV780" s="14" t="s">
        <v>81</v>
      </c>
      <c r="AW780" s="14" t="s">
        <v>30</v>
      </c>
      <c r="AX780" s="14" t="s">
        <v>73</v>
      </c>
      <c r="AY780" s="283" t="s">
        <v>241</v>
      </c>
    </row>
    <row r="781" s="13" customFormat="1">
      <c r="A781" s="13"/>
      <c r="B781" s="263"/>
      <c r="C781" s="264"/>
      <c r="D781" s="242" t="s">
        <v>1584</v>
      </c>
      <c r="E781" s="265" t="s">
        <v>1</v>
      </c>
      <c r="F781" s="266" t="s">
        <v>2920</v>
      </c>
      <c r="G781" s="264"/>
      <c r="H781" s="267">
        <v>5.5999999999999996</v>
      </c>
      <c r="I781" s="268"/>
      <c r="J781" s="264"/>
      <c r="K781" s="264"/>
      <c r="L781" s="269"/>
      <c r="M781" s="270"/>
      <c r="N781" s="271"/>
      <c r="O781" s="271"/>
      <c r="P781" s="271"/>
      <c r="Q781" s="271"/>
      <c r="R781" s="271"/>
      <c r="S781" s="271"/>
      <c r="T781" s="272"/>
      <c r="U781" s="13"/>
      <c r="V781" s="13"/>
      <c r="W781" s="13"/>
      <c r="X781" s="13"/>
      <c r="Y781" s="13"/>
      <c r="Z781" s="13"/>
      <c r="AA781" s="13"/>
      <c r="AB781" s="13"/>
      <c r="AC781" s="13"/>
      <c r="AD781" s="13"/>
      <c r="AE781" s="13"/>
      <c r="AT781" s="273" t="s">
        <v>1584</v>
      </c>
      <c r="AU781" s="273" t="s">
        <v>81</v>
      </c>
      <c r="AV781" s="13" t="s">
        <v>83</v>
      </c>
      <c r="AW781" s="13" t="s">
        <v>30</v>
      </c>
      <c r="AX781" s="13" t="s">
        <v>73</v>
      </c>
      <c r="AY781" s="273" t="s">
        <v>241</v>
      </c>
    </row>
    <row r="782" s="14" customFormat="1">
      <c r="A782" s="14"/>
      <c r="B782" s="274"/>
      <c r="C782" s="275"/>
      <c r="D782" s="242" t="s">
        <v>1584</v>
      </c>
      <c r="E782" s="276" t="s">
        <v>1</v>
      </c>
      <c r="F782" s="277" t="s">
        <v>2708</v>
      </c>
      <c r="G782" s="275"/>
      <c r="H782" s="276" t="s">
        <v>1</v>
      </c>
      <c r="I782" s="278"/>
      <c r="J782" s="275"/>
      <c r="K782" s="275"/>
      <c r="L782" s="279"/>
      <c r="M782" s="280"/>
      <c r="N782" s="281"/>
      <c r="O782" s="281"/>
      <c r="P782" s="281"/>
      <c r="Q782" s="281"/>
      <c r="R782" s="281"/>
      <c r="S782" s="281"/>
      <c r="T782" s="282"/>
      <c r="U782" s="14"/>
      <c r="V782" s="14"/>
      <c r="W782" s="14"/>
      <c r="X782" s="14"/>
      <c r="Y782" s="14"/>
      <c r="Z782" s="14"/>
      <c r="AA782" s="14"/>
      <c r="AB782" s="14"/>
      <c r="AC782" s="14"/>
      <c r="AD782" s="14"/>
      <c r="AE782" s="14"/>
      <c r="AT782" s="283" t="s">
        <v>1584</v>
      </c>
      <c r="AU782" s="283" t="s">
        <v>81</v>
      </c>
      <c r="AV782" s="14" t="s">
        <v>81</v>
      </c>
      <c r="AW782" s="14" t="s">
        <v>30</v>
      </c>
      <c r="AX782" s="14" t="s">
        <v>73</v>
      </c>
      <c r="AY782" s="283" t="s">
        <v>241</v>
      </c>
    </row>
    <row r="783" s="13" customFormat="1">
      <c r="A783" s="13"/>
      <c r="B783" s="263"/>
      <c r="C783" s="264"/>
      <c r="D783" s="242" t="s">
        <v>1584</v>
      </c>
      <c r="E783" s="265" t="s">
        <v>1</v>
      </c>
      <c r="F783" s="266" t="s">
        <v>2921</v>
      </c>
      <c r="G783" s="264"/>
      <c r="H783" s="267">
        <v>0.65000000000000002</v>
      </c>
      <c r="I783" s="268"/>
      <c r="J783" s="264"/>
      <c r="K783" s="264"/>
      <c r="L783" s="269"/>
      <c r="M783" s="270"/>
      <c r="N783" s="271"/>
      <c r="O783" s="271"/>
      <c r="P783" s="271"/>
      <c r="Q783" s="271"/>
      <c r="R783" s="271"/>
      <c r="S783" s="271"/>
      <c r="T783" s="272"/>
      <c r="U783" s="13"/>
      <c r="V783" s="13"/>
      <c r="W783" s="13"/>
      <c r="X783" s="13"/>
      <c r="Y783" s="13"/>
      <c r="Z783" s="13"/>
      <c r="AA783" s="13"/>
      <c r="AB783" s="13"/>
      <c r="AC783" s="13"/>
      <c r="AD783" s="13"/>
      <c r="AE783" s="13"/>
      <c r="AT783" s="273" t="s">
        <v>1584</v>
      </c>
      <c r="AU783" s="273" t="s">
        <v>81</v>
      </c>
      <c r="AV783" s="13" t="s">
        <v>83</v>
      </c>
      <c r="AW783" s="13" t="s">
        <v>30</v>
      </c>
      <c r="AX783" s="13" t="s">
        <v>73</v>
      </c>
      <c r="AY783" s="273" t="s">
        <v>241</v>
      </c>
    </row>
    <row r="784" s="14" customFormat="1">
      <c r="A784" s="14"/>
      <c r="B784" s="274"/>
      <c r="C784" s="275"/>
      <c r="D784" s="242" t="s">
        <v>1584</v>
      </c>
      <c r="E784" s="276" t="s">
        <v>1</v>
      </c>
      <c r="F784" s="277" t="s">
        <v>2711</v>
      </c>
      <c r="G784" s="275"/>
      <c r="H784" s="276" t="s">
        <v>1</v>
      </c>
      <c r="I784" s="278"/>
      <c r="J784" s="275"/>
      <c r="K784" s="275"/>
      <c r="L784" s="279"/>
      <c r="M784" s="280"/>
      <c r="N784" s="281"/>
      <c r="O784" s="281"/>
      <c r="P784" s="281"/>
      <c r="Q784" s="281"/>
      <c r="R784" s="281"/>
      <c r="S784" s="281"/>
      <c r="T784" s="282"/>
      <c r="U784" s="14"/>
      <c r="V784" s="14"/>
      <c r="W784" s="14"/>
      <c r="X784" s="14"/>
      <c r="Y784" s="14"/>
      <c r="Z784" s="14"/>
      <c r="AA784" s="14"/>
      <c r="AB784" s="14"/>
      <c r="AC784" s="14"/>
      <c r="AD784" s="14"/>
      <c r="AE784" s="14"/>
      <c r="AT784" s="283" t="s">
        <v>1584</v>
      </c>
      <c r="AU784" s="283" t="s">
        <v>81</v>
      </c>
      <c r="AV784" s="14" t="s">
        <v>81</v>
      </c>
      <c r="AW784" s="14" t="s">
        <v>30</v>
      </c>
      <c r="AX784" s="14" t="s">
        <v>73</v>
      </c>
      <c r="AY784" s="283" t="s">
        <v>241</v>
      </c>
    </row>
    <row r="785" s="13" customFormat="1">
      <c r="A785" s="13"/>
      <c r="B785" s="263"/>
      <c r="C785" s="264"/>
      <c r="D785" s="242" t="s">
        <v>1584</v>
      </c>
      <c r="E785" s="265" t="s">
        <v>1</v>
      </c>
      <c r="F785" s="266" t="s">
        <v>2922</v>
      </c>
      <c r="G785" s="264"/>
      <c r="H785" s="267">
        <v>0.45000000000000001</v>
      </c>
      <c r="I785" s="268"/>
      <c r="J785" s="264"/>
      <c r="K785" s="264"/>
      <c r="L785" s="269"/>
      <c r="M785" s="270"/>
      <c r="N785" s="271"/>
      <c r="O785" s="271"/>
      <c r="P785" s="271"/>
      <c r="Q785" s="271"/>
      <c r="R785" s="271"/>
      <c r="S785" s="271"/>
      <c r="T785" s="272"/>
      <c r="U785" s="13"/>
      <c r="V785" s="13"/>
      <c r="W785" s="13"/>
      <c r="X785" s="13"/>
      <c r="Y785" s="13"/>
      <c r="Z785" s="13"/>
      <c r="AA785" s="13"/>
      <c r="AB785" s="13"/>
      <c r="AC785" s="13"/>
      <c r="AD785" s="13"/>
      <c r="AE785" s="13"/>
      <c r="AT785" s="273" t="s">
        <v>1584</v>
      </c>
      <c r="AU785" s="273" t="s">
        <v>81</v>
      </c>
      <c r="AV785" s="13" t="s">
        <v>83</v>
      </c>
      <c r="AW785" s="13" t="s">
        <v>30</v>
      </c>
      <c r="AX785" s="13" t="s">
        <v>73</v>
      </c>
      <c r="AY785" s="273" t="s">
        <v>241</v>
      </c>
    </row>
    <row r="786" s="14" customFormat="1">
      <c r="A786" s="14"/>
      <c r="B786" s="274"/>
      <c r="C786" s="275"/>
      <c r="D786" s="242" t="s">
        <v>1584</v>
      </c>
      <c r="E786" s="276" t="s">
        <v>1</v>
      </c>
      <c r="F786" s="277" t="s">
        <v>2923</v>
      </c>
      <c r="G786" s="275"/>
      <c r="H786" s="276" t="s">
        <v>1</v>
      </c>
      <c r="I786" s="278"/>
      <c r="J786" s="275"/>
      <c r="K786" s="275"/>
      <c r="L786" s="279"/>
      <c r="M786" s="280"/>
      <c r="N786" s="281"/>
      <c r="O786" s="281"/>
      <c r="P786" s="281"/>
      <c r="Q786" s="281"/>
      <c r="R786" s="281"/>
      <c r="S786" s="281"/>
      <c r="T786" s="282"/>
      <c r="U786" s="14"/>
      <c r="V786" s="14"/>
      <c r="W786" s="14"/>
      <c r="X786" s="14"/>
      <c r="Y786" s="14"/>
      <c r="Z786" s="14"/>
      <c r="AA786" s="14"/>
      <c r="AB786" s="14"/>
      <c r="AC786" s="14"/>
      <c r="AD786" s="14"/>
      <c r="AE786" s="14"/>
      <c r="AT786" s="283" t="s">
        <v>1584</v>
      </c>
      <c r="AU786" s="283" t="s">
        <v>81</v>
      </c>
      <c r="AV786" s="14" t="s">
        <v>81</v>
      </c>
      <c r="AW786" s="14" t="s">
        <v>30</v>
      </c>
      <c r="AX786" s="14" t="s">
        <v>73</v>
      </c>
      <c r="AY786" s="283" t="s">
        <v>241</v>
      </c>
    </row>
    <row r="787" s="13" customFormat="1">
      <c r="A787" s="13"/>
      <c r="B787" s="263"/>
      <c r="C787" s="264"/>
      <c r="D787" s="242" t="s">
        <v>1584</v>
      </c>
      <c r="E787" s="265" t="s">
        <v>1</v>
      </c>
      <c r="F787" s="266" t="s">
        <v>2697</v>
      </c>
      <c r="G787" s="264"/>
      <c r="H787" s="267">
        <v>1.4199999999999999</v>
      </c>
      <c r="I787" s="268"/>
      <c r="J787" s="264"/>
      <c r="K787" s="264"/>
      <c r="L787" s="269"/>
      <c r="M787" s="270"/>
      <c r="N787" s="271"/>
      <c r="O787" s="271"/>
      <c r="P787" s="271"/>
      <c r="Q787" s="271"/>
      <c r="R787" s="271"/>
      <c r="S787" s="271"/>
      <c r="T787" s="272"/>
      <c r="U787" s="13"/>
      <c r="V787" s="13"/>
      <c r="W787" s="13"/>
      <c r="X787" s="13"/>
      <c r="Y787" s="13"/>
      <c r="Z787" s="13"/>
      <c r="AA787" s="13"/>
      <c r="AB787" s="13"/>
      <c r="AC787" s="13"/>
      <c r="AD787" s="13"/>
      <c r="AE787" s="13"/>
      <c r="AT787" s="273" t="s">
        <v>1584</v>
      </c>
      <c r="AU787" s="273" t="s">
        <v>81</v>
      </c>
      <c r="AV787" s="13" t="s">
        <v>83</v>
      </c>
      <c r="AW787" s="13" t="s">
        <v>30</v>
      </c>
      <c r="AX787" s="13" t="s">
        <v>73</v>
      </c>
      <c r="AY787" s="273" t="s">
        <v>241</v>
      </c>
    </row>
    <row r="788" s="15" customFormat="1">
      <c r="A788" s="15"/>
      <c r="B788" s="287"/>
      <c r="C788" s="288"/>
      <c r="D788" s="242" t="s">
        <v>1584</v>
      </c>
      <c r="E788" s="289" t="s">
        <v>1</v>
      </c>
      <c r="F788" s="290" t="s">
        <v>2061</v>
      </c>
      <c r="G788" s="288"/>
      <c r="H788" s="291">
        <v>104.372</v>
      </c>
      <c r="I788" s="292"/>
      <c r="J788" s="288"/>
      <c r="K788" s="288"/>
      <c r="L788" s="293"/>
      <c r="M788" s="294"/>
      <c r="N788" s="295"/>
      <c r="O788" s="295"/>
      <c r="P788" s="295"/>
      <c r="Q788" s="295"/>
      <c r="R788" s="295"/>
      <c r="S788" s="295"/>
      <c r="T788" s="296"/>
      <c r="U788" s="15"/>
      <c r="V788" s="15"/>
      <c r="W788" s="15"/>
      <c r="X788" s="15"/>
      <c r="Y788" s="15"/>
      <c r="Z788" s="15"/>
      <c r="AA788" s="15"/>
      <c r="AB788" s="15"/>
      <c r="AC788" s="15"/>
      <c r="AD788" s="15"/>
      <c r="AE788" s="15"/>
      <c r="AT788" s="297" t="s">
        <v>1584</v>
      </c>
      <c r="AU788" s="297" t="s">
        <v>81</v>
      </c>
      <c r="AV788" s="15" t="s">
        <v>247</v>
      </c>
      <c r="AW788" s="15" t="s">
        <v>30</v>
      </c>
      <c r="AX788" s="15" t="s">
        <v>81</v>
      </c>
      <c r="AY788" s="297" t="s">
        <v>241</v>
      </c>
    </row>
    <row r="789" s="2" customFormat="1" ht="62.7" customHeight="1">
      <c r="A789" s="39"/>
      <c r="B789" s="40"/>
      <c r="C789" s="228" t="s">
        <v>460</v>
      </c>
      <c r="D789" s="228" t="s">
        <v>243</v>
      </c>
      <c r="E789" s="229" t="s">
        <v>2924</v>
      </c>
      <c r="F789" s="230" t="s">
        <v>2925</v>
      </c>
      <c r="G789" s="231" t="s">
        <v>563</v>
      </c>
      <c r="H789" s="232">
        <v>282.96800000000002</v>
      </c>
      <c r="I789" s="233"/>
      <c r="J789" s="234">
        <f>ROUND(I789*H789,2)</f>
        <v>0</v>
      </c>
      <c r="K789" s="235"/>
      <c r="L789" s="45"/>
      <c r="M789" s="236" t="s">
        <v>1</v>
      </c>
      <c r="N789" s="237" t="s">
        <v>38</v>
      </c>
      <c r="O789" s="92"/>
      <c r="P789" s="238">
        <f>O789*H789</f>
        <v>0</v>
      </c>
      <c r="Q789" s="238">
        <v>0</v>
      </c>
      <c r="R789" s="238">
        <f>Q789*H789</f>
        <v>0</v>
      </c>
      <c r="S789" s="238">
        <v>0</v>
      </c>
      <c r="T789" s="239">
        <f>S789*H789</f>
        <v>0</v>
      </c>
      <c r="U789" s="39"/>
      <c r="V789" s="39"/>
      <c r="W789" s="39"/>
      <c r="X789" s="39"/>
      <c r="Y789" s="39"/>
      <c r="Z789" s="39"/>
      <c r="AA789" s="39"/>
      <c r="AB789" s="39"/>
      <c r="AC789" s="39"/>
      <c r="AD789" s="39"/>
      <c r="AE789" s="39"/>
      <c r="AR789" s="240" t="s">
        <v>1164</v>
      </c>
      <c r="AT789" s="240" t="s">
        <v>243</v>
      </c>
      <c r="AU789" s="240" t="s">
        <v>81</v>
      </c>
      <c r="AY789" s="18" t="s">
        <v>241</v>
      </c>
      <c r="BE789" s="241">
        <f>IF(N789="základní",J789,0)</f>
        <v>0</v>
      </c>
      <c r="BF789" s="241">
        <f>IF(N789="snížená",J789,0)</f>
        <v>0</v>
      </c>
      <c r="BG789" s="241">
        <f>IF(N789="zákl. přenesená",J789,0)</f>
        <v>0</v>
      </c>
      <c r="BH789" s="241">
        <f>IF(N789="sníž. přenesená",J789,0)</f>
        <v>0</v>
      </c>
      <c r="BI789" s="241">
        <f>IF(N789="nulová",J789,0)</f>
        <v>0</v>
      </c>
      <c r="BJ789" s="18" t="s">
        <v>81</v>
      </c>
      <c r="BK789" s="241">
        <f>ROUND(I789*H789,2)</f>
        <v>0</v>
      </c>
      <c r="BL789" s="18" t="s">
        <v>1164</v>
      </c>
      <c r="BM789" s="240" t="s">
        <v>2926</v>
      </c>
    </row>
    <row r="790" s="2" customFormat="1">
      <c r="A790" s="39"/>
      <c r="B790" s="40"/>
      <c r="C790" s="41"/>
      <c r="D790" s="242" t="s">
        <v>248</v>
      </c>
      <c r="E790" s="41"/>
      <c r="F790" s="243" t="s">
        <v>2927</v>
      </c>
      <c r="G790" s="41"/>
      <c r="H790" s="41"/>
      <c r="I790" s="244"/>
      <c r="J790" s="41"/>
      <c r="K790" s="41"/>
      <c r="L790" s="45"/>
      <c r="M790" s="245"/>
      <c r="N790" s="246"/>
      <c r="O790" s="92"/>
      <c r="P790" s="92"/>
      <c r="Q790" s="92"/>
      <c r="R790" s="92"/>
      <c r="S790" s="92"/>
      <c r="T790" s="93"/>
      <c r="U790" s="39"/>
      <c r="V790" s="39"/>
      <c r="W790" s="39"/>
      <c r="X790" s="39"/>
      <c r="Y790" s="39"/>
      <c r="Z790" s="39"/>
      <c r="AA790" s="39"/>
      <c r="AB790" s="39"/>
      <c r="AC790" s="39"/>
      <c r="AD790" s="39"/>
      <c r="AE790" s="39"/>
      <c r="AT790" s="18" t="s">
        <v>248</v>
      </c>
      <c r="AU790" s="18" t="s">
        <v>81</v>
      </c>
    </row>
    <row r="791" s="14" customFormat="1">
      <c r="A791" s="14"/>
      <c r="B791" s="274"/>
      <c r="C791" s="275"/>
      <c r="D791" s="242" t="s">
        <v>1584</v>
      </c>
      <c r="E791" s="276" t="s">
        <v>1</v>
      </c>
      <c r="F791" s="277" t="s">
        <v>2470</v>
      </c>
      <c r="G791" s="275"/>
      <c r="H791" s="276" t="s">
        <v>1</v>
      </c>
      <c r="I791" s="278"/>
      <c r="J791" s="275"/>
      <c r="K791" s="275"/>
      <c r="L791" s="279"/>
      <c r="M791" s="280"/>
      <c r="N791" s="281"/>
      <c r="O791" s="281"/>
      <c r="P791" s="281"/>
      <c r="Q791" s="281"/>
      <c r="R791" s="281"/>
      <c r="S791" s="281"/>
      <c r="T791" s="282"/>
      <c r="U791" s="14"/>
      <c r="V791" s="14"/>
      <c r="W791" s="14"/>
      <c r="X791" s="14"/>
      <c r="Y791" s="14"/>
      <c r="Z791" s="14"/>
      <c r="AA791" s="14"/>
      <c r="AB791" s="14"/>
      <c r="AC791" s="14"/>
      <c r="AD791" s="14"/>
      <c r="AE791" s="14"/>
      <c r="AT791" s="283" t="s">
        <v>1584</v>
      </c>
      <c r="AU791" s="283" t="s">
        <v>81</v>
      </c>
      <c r="AV791" s="14" t="s">
        <v>81</v>
      </c>
      <c r="AW791" s="14" t="s">
        <v>30</v>
      </c>
      <c r="AX791" s="14" t="s">
        <v>73</v>
      </c>
      <c r="AY791" s="283" t="s">
        <v>241</v>
      </c>
    </row>
    <row r="792" s="13" customFormat="1">
      <c r="A792" s="13"/>
      <c r="B792" s="263"/>
      <c r="C792" s="264"/>
      <c r="D792" s="242" t="s">
        <v>1584</v>
      </c>
      <c r="E792" s="265" t="s">
        <v>1</v>
      </c>
      <c r="F792" s="266" t="s">
        <v>2928</v>
      </c>
      <c r="G792" s="264"/>
      <c r="H792" s="267">
        <v>282.96800000000002</v>
      </c>
      <c r="I792" s="268"/>
      <c r="J792" s="264"/>
      <c r="K792" s="264"/>
      <c r="L792" s="269"/>
      <c r="M792" s="270"/>
      <c r="N792" s="271"/>
      <c r="O792" s="271"/>
      <c r="P792" s="271"/>
      <c r="Q792" s="271"/>
      <c r="R792" s="271"/>
      <c r="S792" s="271"/>
      <c r="T792" s="272"/>
      <c r="U792" s="13"/>
      <c r="V792" s="13"/>
      <c r="W792" s="13"/>
      <c r="X792" s="13"/>
      <c r="Y792" s="13"/>
      <c r="Z792" s="13"/>
      <c r="AA792" s="13"/>
      <c r="AB792" s="13"/>
      <c r="AC792" s="13"/>
      <c r="AD792" s="13"/>
      <c r="AE792" s="13"/>
      <c r="AT792" s="273" t="s">
        <v>1584</v>
      </c>
      <c r="AU792" s="273" t="s">
        <v>81</v>
      </c>
      <c r="AV792" s="13" t="s">
        <v>83</v>
      </c>
      <c r="AW792" s="13" t="s">
        <v>30</v>
      </c>
      <c r="AX792" s="13" t="s">
        <v>73</v>
      </c>
      <c r="AY792" s="273" t="s">
        <v>241</v>
      </c>
    </row>
    <row r="793" s="15" customFormat="1">
      <c r="A793" s="15"/>
      <c r="B793" s="287"/>
      <c r="C793" s="288"/>
      <c r="D793" s="242" t="s">
        <v>1584</v>
      </c>
      <c r="E793" s="289" t="s">
        <v>1</v>
      </c>
      <c r="F793" s="290" t="s">
        <v>2061</v>
      </c>
      <c r="G793" s="288"/>
      <c r="H793" s="291">
        <v>282.96800000000002</v>
      </c>
      <c r="I793" s="292"/>
      <c r="J793" s="288"/>
      <c r="K793" s="288"/>
      <c r="L793" s="293"/>
      <c r="M793" s="294"/>
      <c r="N793" s="295"/>
      <c r="O793" s="295"/>
      <c r="P793" s="295"/>
      <c r="Q793" s="295"/>
      <c r="R793" s="295"/>
      <c r="S793" s="295"/>
      <c r="T793" s="296"/>
      <c r="U793" s="15"/>
      <c r="V793" s="15"/>
      <c r="W793" s="15"/>
      <c r="X793" s="15"/>
      <c r="Y793" s="15"/>
      <c r="Z793" s="15"/>
      <c r="AA793" s="15"/>
      <c r="AB793" s="15"/>
      <c r="AC793" s="15"/>
      <c r="AD793" s="15"/>
      <c r="AE793" s="15"/>
      <c r="AT793" s="297" t="s">
        <v>1584</v>
      </c>
      <c r="AU793" s="297" t="s">
        <v>81</v>
      </c>
      <c r="AV793" s="15" t="s">
        <v>247</v>
      </c>
      <c r="AW793" s="15" t="s">
        <v>30</v>
      </c>
      <c r="AX793" s="15" t="s">
        <v>81</v>
      </c>
      <c r="AY793" s="297" t="s">
        <v>241</v>
      </c>
    </row>
    <row r="794" s="2" customFormat="1" ht="21.75" customHeight="1">
      <c r="A794" s="39"/>
      <c r="B794" s="40"/>
      <c r="C794" s="228" t="s">
        <v>702</v>
      </c>
      <c r="D794" s="228" t="s">
        <v>243</v>
      </c>
      <c r="E794" s="229" t="s">
        <v>2301</v>
      </c>
      <c r="F794" s="230" t="s">
        <v>2302</v>
      </c>
      <c r="G794" s="231" t="s">
        <v>563</v>
      </c>
      <c r="H794" s="232">
        <v>4641.1360000000004</v>
      </c>
      <c r="I794" s="233"/>
      <c r="J794" s="234">
        <f>ROUND(I794*H794,2)</f>
        <v>0</v>
      </c>
      <c r="K794" s="235"/>
      <c r="L794" s="45"/>
      <c r="M794" s="236" t="s">
        <v>1</v>
      </c>
      <c r="N794" s="237" t="s">
        <v>38</v>
      </c>
      <c r="O794" s="92"/>
      <c r="P794" s="238">
        <f>O794*H794</f>
        <v>0</v>
      </c>
      <c r="Q794" s="238">
        <v>0</v>
      </c>
      <c r="R794" s="238">
        <f>Q794*H794</f>
        <v>0</v>
      </c>
      <c r="S794" s="238">
        <v>0</v>
      </c>
      <c r="T794" s="239">
        <f>S794*H794</f>
        <v>0</v>
      </c>
      <c r="U794" s="39"/>
      <c r="V794" s="39"/>
      <c r="W794" s="39"/>
      <c r="X794" s="39"/>
      <c r="Y794" s="39"/>
      <c r="Z794" s="39"/>
      <c r="AA794" s="39"/>
      <c r="AB794" s="39"/>
      <c r="AC794" s="39"/>
      <c r="AD794" s="39"/>
      <c r="AE794" s="39"/>
      <c r="AR794" s="240" t="s">
        <v>1164</v>
      </c>
      <c r="AT794" s="240" t="s">
        <v>243</v>
      </c>
      <c r="AU794" s="240" t="s">
        <v>81</v>
      </c>
      <c r="AY794" s="18" t="s">
        <v>241</v>
      </c>
      <c r="BE794" s="241">
        <f>IF(N794="základní",J794,0)</f>
        <v>0</v>
      </c>
      <c r="BF794" s="241">
        <f>IF(N794="snížená",J794,0)</f>
        <v>0</v>
      </c>
      <c r="BG794" s="241">
        <f>IF(N794="zákl. přenesená",J794,0)</f>
        <v>0</v>
      </c>
      <c r="BH794" s="241">
        <f>IF(N794="sníž. přenesená",J794,0)</f>
        <v>0</v>
      </c>
      <c r="BI794" s="241">
        <f>IF(N794="nulová",J794,0)</f>
        <v>0</v>
      </c>
      <c r="BJ794" s="18" t="s">
        <v>81</v>
      </c>
      <c r="BK794" s="241">
        <f>ROUND(I794*H794,2)</f>
        <v>0</v>
      </c>
      <c r="BL794" s="18" t="s">
        <v>1164</v>
      </c>
      <c r="BM794" s="240" t="s">
        <v>2929</v>
      </c>
    </row>
    <row r="795" s="2" customFormat="1">
      <c r="A795" s="39"/>
      <c r="B795" s="40"/>
      <c r="C795" s="41"/>
      <c r="D795" s="242" t="s">
        <v>248</v>
      </c>
      <c r="E795" s="41"/>
      <c r="F795" s="243" t="s">
        <v>2304</v>
      </c>
      <c r="G795" s="41"/>
      <c r="H795" s="41"/>
      <c r="I795" s="244"/>
      <c r="J795" s="41"/>
      <c r="K795" s="41"/>
      <c r="L795" s="45"/>
      <c r="M795" s="245"/>
      <c r="N795" s="246"/>
      <c r="O795" s="92"/>
      <c r="P795" s="92"/>
      <c r="Q795" s="92"/>
      <c r="R795" s="92"/>
      <c r="S795" s="92"/>
      <c r="T795" s="93"/>
      <c r="U795" s="39"/>
      <c r="V795" s="39"/>
      <c r="W795" s="39"/>
      <c r="X795" s="39"/>
      <c r="Y795" s="39"/>
      <c r="Z795" s="39"/>
      <c r="AA795" s="39"/>
      <c r="AB795" s="39"/>
      <c r="AC795" s="39"/>
      <c r="AD795" s="39"/>
      <c r="AE795" s="39"/>
      <c r="AT795" s="18" t="s">
        <v>248</v>
      </c>
      <c r="AU795" s="18" t="s">
        <v>81</v>
      </c>
    </row>
    <row r="796" s="14" customFormat="1">
      <c r="A796" s="14"/>
      <c r="B796" s="274"/>
      <c r="C796" s="275"/>
      <c r="D796" s="242" t="s">
        <v>1584</v>
      </c>
      <c r="E796" s="276" t="s">
        <v>1</v>
      </c>
      <c r="F796" s="277" t="s">
        <v>2930</v>
      </c>
      <c r="G796" s="275"/>
      <c r="H796" s="276" t="s">
        <v>1</v>
      </c>
      <c r="I796" s="278"/>
      <c r="J796" s="275"/>
      <c r="K796" s="275"/>
      <c r="L796" s="279"/>
      <c r="M796" s="280"/>
      <c r="N796" s="281"/>
      <c r="O796" s="281"/>
      <c r="P796" s="281"/>
      <c r="Q796" s="281"/>
      <c r="R796" s="281"/>
      <c r="S796" s="281"/>
      <c r="T796" s="282"/>
      <c r="U796" s="14"/>
      <c r="V796" s="14"/>
      <c r="W796" s="14"/>
      <c r="X796" s="14"/>
      <c r="Y796" s="14"/>
      <c r="Z796" s="14"/>
      <c r="AA796" s="14"/>
      <c r="AB796" s="14"/>
      <c r="AC796" s="14"/>
      <c r="AD796" s="14"/>
      <c r="AE796" s="14"/>
      <c r="AT796" s="283" t="s">
        <v>1584</v>
      </c>
      <c r="AU796" s="283" t="s">
        <v>81</v>
      </c>
      <c r="AV796" s="14" t="s">
        <v>81</v>
      </c>
      <c r="AW796" s="14" t="s">
        <v>30</v>
      </c>
      <c r="AX796" s="14" t="s">
        <v>73</v>
      </c>
      <c r="AY796" s="283" t="s">
        <v>241</v>
      </c>
    </row>
    <row r="797" s="13" customFormat="1">
      <c r="A797" s="13"/>
      <c r="B797" s="263"/>
      <c r="C797" s="264"/>
      <c r="D797" s="242" t="s">
        <v>1584</v>
      </c>
      <c r="E797" s="265" t="s">
        <v>1</v>
      </c>
      <c r="F797" s="266" t="s">
        <v>2891</v>
      </c>
      <c r="G797" s="264"/>
      <c r="H797" s="267">
        <v>1938.1759999999999</v>
      </c>
      <c r="I797" s="268"/>
      <c r="J797" s="264"/>
      <c r="K797" s="264"/>
      <c r="L797" s="269"/>
      <c r="M797" s="270"/>
      <c r="N797" s="271"/>
      <c r="O797" s="271"/>
      <c r="P797" s="271"/>
      <c r="Q797" s="271"/>
      <c r="R797" s="271"/>
      <c r="S797" s="271"/>
      <c r="T797" s="272"/>
      <c r="U797" s="13"/>
      <c r="V797" s="13"/>
      <c r="W797" s="13"/>
      <c r="X797" s="13"/>
      <c r="Y797" s="13"/>
      <c r="Z797" s="13"/>
      <c r="AA797" s="13"/>
      <c r="AB797" s="13"/>
      <c r="AC797" s="13"/>
      <c r="AD797" s="13"/>
      <c r="AE797" s="13"/>
      <c r="AT797" s="273" t="s">
        <v>1584</v>
      </c>
      <c r="AU797" s="273" t="s">
        <v>81</v>
      </c>
      <c r="AV797" s="13" t="s">
        <v>83</v>
      </c>
      <c r="AW797" s="13" t="s">
        <v>30</v>
      </c>
      <c r="AX797" s="13" t="s">
        <v>73</v>
      </c>
      <c r="AY797" s="273" t="s">
        <v>241</v>
      </c>
    </row>
    <row r="798" s="14" customFormat="1">
      <c r="A798" s="14"/>
      <c r="B798" s="274"/>
      <c r="C798" s="275"/>
      <c r="D798" s="242" t="s">
        <v>1584</v>
      </c>
      <c r="E798" s="276" t="s">
        <v>1</v>
      </c>
      <c r="F798" s="277" t="s">
        <v>2885</v>
      </c>
      <c r="G798" s="275"/>
      <c r="H798" s="276" t="s">
        <v>1</v>
      </c>
      <c r="I798" s="278"/>
      <c r="J798" s="275"/>
      <c r="K798" s="275"/>
      <c r="L798" s="279"/>
      <c r="M798" s="280"/>
      <c r="N798" s="281"/>
      <c r="O798" s="281"/>
      <c r="P798" s="281"/>
      <c r="Q798" s="281"/>
      <c r="R798" s="281"/>
      <c r="S798" s="281"/>
      <c r="T798" s="282"/>
      <c r="U798" s="14"/>
      <c r="V798" s="14"/>
      <c r="W798" s="14"/>
      <c r="X798" s="14"/>
      <c r="Y798" s="14"/>
      <c r="Z798" s="14"/>
      <c r="AA798" s="14"/>
      <c r="AB798" s="14"/>
      <c r="AC798" s="14"/>
      <c r="AD798" s="14"/>
      <c r="AE798" s="14"/>
      <c r="AT798" s="283" t="s">
        <v>1584</v>
      </c>
      <c r="AU798" s="283" t="s">
        <v>81</v>
      </c>
      <c r="AV798" s="14" t="s">
        <v>81</v>
      </c>
      <c r="AW798" s="14" t="s">
        <v>30</v>
      </c>
      <c r="AX798" s="14" t="s">
        <v>73</v>
      </c>
      <c r="AY798" s="283" t="s">
        <v>241</v>
      </c>
    </row>
    <row r="799" s="13" customFormat="1">
      <c r="A799" s="13"/>
      <c r="B799" s="263"/>
      <c r="C799" s="264"/>
      <c r="D799" s="242" t="s">
        <v>1584</v>
      </c>
      <c r="E799" s="265" t="s">
        <v>1</v>
      </c>
      <c r="F799" s="266" t="s">
        <v>2886</v>
      </c>
      <c r="G799" s="264"/>
      <c r="H799" s="267">
        <v>2702.96</v>
      </c>
      <c r="I799" s="268"/>
      <c r="J799" s="264"/>
      <c r="K799" s="264"/>
      <c r="L799" s="269"/>
      <c r="M799" s="270"/>
      <c r="N799" s="271"/>
      <c r="O799" s="271"/>
      <c r="P799" s="271"/>
      <c r="Q799" s="271"/>
      <c r="R799" s="271"/>
      <c r="S799" s="271"/>
      <c r="T799" s="272"/>
      <c r="U799" s="13"/>
      <c r="V799" s="13"/>
      <c r="W799" s="13"/>
      <c r="X799" s="13"/>
      <c r="Y799" s="13"/>
      <c r="Z799" s="13"/>
      <c r="AA799" s="13"/>
      <c r="AB799" s="13"/>
      <c r="AC799" s="13"/>
      <c r="AD799" s="13"/>
      <c r="AE799" s="13"/>
      <c r="AT799" s="273" t="s">
        <v>1584</v>
      </c>
      <c r="AU799" s="273" t="s">
        <v>81</v>
      </c>
      <c r="AV799" s="13" t="s">
        <v>83</v>
      </c>
      <c r="AW799" s="13" t="s">
        <v>30</v>
      </c>
      <c r="AX799" s="13" t="s">
        <v>73</v>
      </c>
      <c r="AY799" s="273" t="s">
        <v>241</v>
      </c>
    </row>
    <row r="800" s="15" customFormat="1">
      <c r="A800" s="15"/>
      <c r="B800" s="287"/>
      <c r="C800" s="288"/>
      <c r="D800" s="242" t="s">
        <v>1584</v>
      </c>
      <c r="E800" s="289" t="s">
        <v>1</v>
      </c>
      <c r="F800" s="290" t="s">
        <v>2061</v>
      </c>
      <c r="G800" s="288"/>
      <c r="H800" s="291">
        <v>4641.1360000000004</v>
      </c>
      <c r="I800" s="292"/>
      <c r="J800" s="288"/>
      <c r="K800" s="288"/>
      <c r="L800" s="293"/>
      <c r="M800" s="294"/>
      <c r="N800" s="295"/>
      <c r="O800" s="295"/>
      <c r="P800" s="295"/>
      <c r="Q800" s="295"/>
      <c r="R800" s="295"/>
      <c r="S800" s="295"/>
      <c r="T800" s="296"/>
      <c r="U800" s="15"/>
      <c r="V800" s="15"/>
      <c r="W800" s="15"/>
      <c r="X800" s="15"/>
      <c r="Y800" s="15"/>
      <c r="Z800" s="15"/>
      <c r="AA800" s="15"/>
      <c r="AB800" s="15"/>
      <c r="AC800" s="15"/>
      <c r="AD800" s="15"/>
      <c r="AE800" s="15"/>
      <c r="AT800" s="297" t="s">
        <v>1584</v>
      </c>
      <c r="AU800" s="297" t="s">
        <v>81</v>
      </c>
      <c r="AV800" s="15" t="s">
        <v>247</v>
      </c>
      <c r="AW800" s="15" t="s">
        <v>30</v>
      </c>
      <c r="AX800" s="15" t="s">
        <v>81</v>
      </c>
      <c r="AY800" s="297" t="s">
        <v>241</v>
      </c>
    </row>
    <row r="801" s="2" customFormat="1" ht="24.15" customHeight="1">
      <c r="A801" s="39"/>
      <c r="B801" s="40"/>
      <c r="C801" s="228" t="s">
        <v>466</v>
      </c>
      <c r="D801" s="228" t="s">
        <v>243</v>
      </c>
      <c r="E801" s="229" t="s">
        <v>2308</v>
      </c>
      <c r="F801" s="230" t="s">
        <v>2309</v>
      </c>
      <c r="G801" s="231" t="s">
        <v>563</v>
      </c>
      <c r="H801" s="232">
        <v>2216.2840000000001</v>
      </c>
      <c r="I801" s="233"/>
      <c r="J801" s="234">
        <f>ROUND(I801*H801,2)</f>
        <v>0</v>
      </c>
      <c r="K801" s="235"/>
      <c r="L801" s="45"/>
      <c r="M801" s="236" t="s">
        <v>1</v>
      </c>
      <c r="N801" s="237" t="s">
        <v>38</v>
      </c>
      <c r="O801" s="92"/>
      <c r="P801" s="238">
        <f>O801*H801</f>
        <v>0</v>
      </c>
      <c r="Q801" s="238">
        <v>0</v>
      </c>
      <c r="R801" s="238">
        <f>Q801*H801</f>
        <v>0</v>
      </c>
      <c r="S801" s="238">
        <v>0</v>
      </c>
      <c r="T801" s="239">
        <f>S801*H801</f>
        <v>0</v>
      </c>
      <c r="U801" s="39"/>
      <c r="V801" s="39"/>
      <c r="W801" s="39"/>
      <c r="X801" s="39"/>
      <c r="Y801" s="39"/>
      <c r="Z801" s="39"/>
      <c r="AA801" s="39"/>
      <c r="AB801" s="39"/>
      <c r="AC801" s="39"/>
      <c r="AD801" s="39"/>
      <c r="AE801" s="39"/>
      <c r="AR801" s="240" t="s">
        <v>1164</v>
      </c>
      <c r="AT801" s="240" t="s">
        <v>243</v>
      </c>
      <c r="AU801" s="240" t="s">
        <v>81</v>
      </c>
      <c r="AY801" s="18" t="s">
        <v>241</v>
      </c>
      <c r="BE801" s="241">
        <f>IF(N801="základní",J801,0)</f>
        <v>0</v>
      </c>
      <c r="BF801" s="241">
        <f>IF(N801="snížená",J801,0)</f>
        <v>0</v>
      </c>
      <c r="BG801" s="241">
        <f>IF(N801="zákl. přenesená",J801,0)</f>
        <v>0</v>
      </c>
      <c r="BH801" s="241">
        <f>IF(N801="sníž. přenesená",J801,0)</f>
        <v>0</v>
      </c>
      <c r="BI801" s="241">
        <f>IF(N801="nulová",J801,0)</f>
        <v>0</v>
      </c>
      <c r="BJ801" s="18" t="s">
        <v>81</v>
      </c>
      <c r="BK801" s="241">
        <f>ROUND(I801*H801,2)</f>
        <v>0</v>
      </c>
      <c r="BL801" s="18" t="s">
        <v>1164</v>
      </c>
      <c r="BM801" s="240" t="s">
        <v>2931</v>
      </c>
    </row>
    <row r="802" s="2" customFormat="1">
      <c r="A802" s="39"/>
      <c r="B802" s="40"/>
      <c r="C802" s="41"/>
      <c r="D802" s="242" t="s">
        <v>248</v>
      </c>
      <c r="E802" s="41"/>
      <c r="F802" s="243" t="s">
        <v>2311</v>
      </c>
      <c r="G802" s="41"/>
      <c r="H802" s="41"/>
      <c r="I802" s="244"/>
      <c r="J802" s="41"/>
      <c r="K802" s="41"/>
      <c r="L802" s="45"/>
      <c r="M802" s="245"/>
      <c r="N802" s="246"/>
      <c r="O802" s="92"/>
      <c r="P802" s="92"/>
      <c r="Q802" s="92"/>
      <c r="R802" s="92"/>
      <c r="S802" s="92"/>
      <c r="T802" s="93"/>
      <c r="U802" s="39"/>
      <c r="V802" s="39"/>
      <c r="W802" s="39"/>
      <c r="X802" s="39"/>
      <c r="Y802" s="39"/>
      <c r="Z802" s="39"/>
      <c r="AA802" s="39"/>
      <c r="AB802" s="39"/>
      <c r="AC802" s="39"/>
      <c r="AD802" s="39"/>
      <c r="AE802" s="39"/>
      <c r="AT802" s="18" t="s">
        <v>248</v>
      </c>
      <c r="AU802" s="18" t="s">
        <v>81</v>
      </c>
    </row>
    <row r="803" s="14" customFormat="1">
      <c r="A803" s="14"/>
      <c r="B803" s="274"/>
      <c r="C803" s="275"/>
      <c r="D803" s="242" t="s">
        <v>1584</v>
      </c>
      <c r="E803" s="276" t="s">
        <v>1</v>
      </c>
      <c r="F803" s="277" t="s">
        <v>2932</v>
      </c>
      <c r="G803" s="275"/>
      <c r="H803" s="276" t="s">
        <v>1</v>
      </c>
      <c r="I803" s="278"/>
      <c r="J803" s="275"/>
      <c r="K803" s="275"/>
      <c r="L803" s="279"/>
      <c r="M803" s="280"/>
      <c r="N803" s="281"/>
      <c r="O803" s="281"/>
      <c r="P803" s="281"/>
      <c r="Q803" s="281"/>
      <c r="R803" s="281"/>
      <c r="S803" s="281"/>
      <c r="T803" s="282"/>
      <c r="U803" s="14"/>
      <c r="V803" s="14"/>
      <c r="W803" s="14"/>
      <c r="X803" s="14"/>
      <c r="Y803" s="14"/>
      <c r="Z803" s="14"/>
      <c r="AA803" s="14"/>
      <c r="AB803" s="14"/>
      <c r="AC803" s="14"/>
      <c r="AD803" s="14"/>
      <c r="AE803" s="14"/>
      <c r="AT803" s="283" t="s">
        <v>1584</v>
      </c>
      <c r="AU803" s="283" t="s">
        <v>81</v>
      </c>
      <c r="AV803" s="14" t="s">
        <v>81</v>
      </c>
      <c r="AW803" s="14" t="s">
        <v>30</v>
      </c>
      <c r="AX803" s="14" t="s">
        <v>73</v>
      </c>
      <c r="AY803" s="283" t="s">
        <v>241</v>
      </c>
    </row>
    <row r="804" s="13" customFormat="1">
      <c r="A804" s="13"/>
      <c r="B804" s="263"/>
      <c r="C804" s="264"/>
      <c r="D804" s="242" t="s">
        <v>1584</v>
      </c>
      <c r="E804" s="265" t="s">
        <v>1</v>
      </c>
      <c r="F804" s="266" t="s">
        <v>2873</v>
      </c>
      <c r="G804" s="264"/>
      <c r="H804" s="267">
        <v>248.35900000000001</v>
      </c>
      <c r="I804" s="268"/>
      <c r="J804" s="264"/>
      <c r="K804" s="264"/>
      <c r="L804" s="269"/>
      <c r="M804" s="270"/>
      <c r="N804" s="271"/>
      <c r="O804" s="271"/>
      <c r="P804" s="271"/>
      <c r="Q804" s="271"/>
      <c r="R804" s="271"/>
      <c r="S804" s="271"/>
      <c r="T804" s="272"/>
      <c r="U804" s="13"/>
      <c r="V804" s="13"/>
      <c r="W804" s="13"/>
      <c r="X804" s="13"/>
      <c r="Y804" s="13"/>
      <c r="Z804" s="13"/>
      <c r="AA804" s="13"/>
      <c r="AB804" s="13"/>
      <c r="AC804" s="13"/>
      <c r="AD804" s="13"/>
      <c r="AE804" s="13"/>
      <c r="AT804" s="273" t="s">
        <v>1584</v>
      </c>
      <c r="AU804" s="273" t="s">
        <v>81</v>
      </c>
      <c r="AV804" s="13" t="s">
        <v>83</v>
      </c>
      <c r="AW804" s="13" t="s">
        <v>30</v>
      </c>
      <c r="AX804" s="13" t="s">
        <v>73</v>
      </c>
      <c r="AY804" s="273" t="s">
        <v>241</v>
      </c>
    </row>
    <row r="805" s="14" customFormat="1">
      <c r="A805" s="14"/>
      <c r="B805" s="274"/>
      <c r="C805" s="275"/>
      <c r="D805" s="242" t="s">
        <v>1584</v>
      </c>
      <c r="E805" s="276" t="s">
        <v>1</v>
      </c>
      <c r="F805" s="277" t="s">
        <v>2933</v>
      </c>
      <c r="G805" s="275"/>
      <c r="H805" s="276" t="s">
        <v>1</v>
      </c>
      <c r="I805" s="278"/>
      <c r="J805" s="275"/>
      <c r="K805" s="275"/>
      <c r="L805" s="279"/>
      <c r="M805" s="280"/>
      <c r="N805" s="281"/>
      <c r="O805" s="281"/>
      <c r="P805" s="281"/>
      <c r="Q805" s="281"/>
      <c r="R805" s="281"/>
      <c r="S805" s="281"/>
      <c r="T805" s="282"/>
      <c r="U805" s="14"/>
      <c r="V805" s="14"/>
      <c r="W805" s="14"/>
      <c r="X805" s="14"/>
      <c r="Y805" s="14"/>
      <c r="Z805" s="14"/>
      <c r="AA805" s="14"/>
      <c r="AB805" s="14"/>
      <c r="AC805" s="14"/>
      <c r="AD805" s="14"/>
      <c r="AE805" s="14"/>
      <c r="AT805" s="283" t="s">
        <v>1584</v>
      </c>
      <c r="AU805" s="283" t="s">
        <v>81</v>
      </c>
      <c r="AV805" s="14" t="s">
        <v>81</v>
      </c>
      <c r="AW805" s="14" t="s">
        <v>30</v>
      </c>
      <c r="AX805" s="14" t="s">
        <v>73</v>
      </c>
      <c r="AY805" s="283" t="s">
        <v>241</v>
      </c>
    </row>
    <row r="806" s="13" customFormat="1">
      <c r="A806" s="13"/>
      <c r="B806" s="263"/>
      <c r="C806" s="264"/>
      <c r="D806" s="242" t="s">
        <v>1584</v>
      </c>
      <c r="E806" s="265" t="s">
        <v>1</v>
      </c>
      <c r="F806" s="266" t="s">
        <v>2875</v>
      </c>
      <c r="G806" s="264"/>
      <c r="H806" s="267">
        <v>21.686</v>
      </c>
      <c r="I806" s="268"/>
      <c r="J806" s="264"/>
      <c r="K806" s="264"/>
      <c r="L806" s="269"/>
      <c r="M806" s="270"/>
      <c r="N806" s="271"/>
      <c r="O806" s="271"/>
      <c r="P806" s="271"/>
      <c r="Q806" s="271"/>
      <c r="R806" s="271"/>
      <c r="S806" s="271"/>
      <c r="T806" s="272"/>
      <c r="U806" s="13"/>
      <c r="V806" s="13"/>
      <c r="W806" s="13"/>
      <c r="X806" s="13"/>
      <c r="Y806" s="13"/>
      <c r="Z806" s="13"/>
      <c r="AA806" s="13"/>
      <c r="AB806" s="13"/>
      <c r="AC806" s="13"/>
      <c r="AD806" s="13"/>
      <c r="AE806" s="13"/>
      <c r="AT806" s="273" t="s">
        <v>1584</v>
      </c>
      <c r="AU806" s="273" t="s">
        <v>81</v>
      </c>
      <c r="AV806" s="13" t="s">
        <v>83</v>
      </c>
      <c r="AW806" s="13" t="s">
        <v>30</v>
      </c>
      <c r="AX806" s="13" t="s">
        <v>73</v>
      </c>
      <c r="AY806" s="273" t="s">
        <v>241</v>
      </c>
    </row>
    <row r="807" s="14" customFormat="1">
      <c r="A807" s="14"/>
      <c r="B807" s="274"/>
      <c r="C807" s="275"/>
      <c r="D807" s="242" t="s">
        <v>1584</v>
      </c>
      <c r="E807" s="276" t="s">
        <v>1</v>
      </c>
      <c r="F807" s="277" t="s">
        <v>2934</v>
      </c>
      <c r="G807" s="275"/>
      <c r="H807" s="276" t="s">
        <v>1</v>
      </c>
      <c r="I807" s="278"/>
      <c r="J807" s="275"/>
      <c r="K807" s="275"/>
      <c r="L807" s="279"/>
      <c r="M807" s="280"/>
      <c r="N807" s="281"/>
      <c r="O807" s="281"/>
      <c r="P807" s="281"/>
      <c r="Q807" s="281"/>
      <c r="R807" s="281"/>
      <c r="S807" s="281"/>
      <c r="T807" s="282"/>
      <c r="U807" s="14"/>
      <c r="V807" s="14"/>
      <c r="W807" s="14"/>
      <c r="X807" s="14"/>
      <c r="Y807" s="14"/>
      <c r="Z807" s="14"/>
      <c r="AA807" s="14"/>
      <c r="AB807" s="14"/>
      <c r="AC807" s="14"/>
      <c r="AD807" s="14"/>
      <c r="AE807" s="14"/>
      <c r="AT807" s="283" t="s">
        <v>1584</v>
      </c>
      <c r="AU807" s="283" t="s">
        <v>81</v>
      </c>
      <c r="AV807" s="14" t="s">
        <v>81</v>
      </c>
      <c r="AW807" s="14" t="s">
        <v>30</v>
      </c>
      <c r="AX807" s="14" t="s">
        <v>73</v>
      </c>
      <c r="AY807" s="283" t="s">
        <v>241</v>
      </c>
    </row>
    <row r="808" s="13" customFormat="1">
      <c r="A808" s="13"/>
      <c r="B808" s="263"/>
      <c r="C808" s="264"/>
      <c r="D808" s="242" t="s">
        <v>1584</v>
      </c>
      <c r="E808" s="265" t="s">
        <v>1</v>
      </c>
      <c r="F808" s="266" t="s">
        <v>2876</v>
      </c>
      <c r="G808" s="264"/>
      <c r="H808" s="267">
        <v>678.34000000000003</v>
      </c>
      <c r="I808" s="268"/>
      <c r="J808" s="264"/>
      <c r="K808" s="264"/>
      <c r="L808" s="269"/>
      <c r="M808" s="270"/>
      <c r="N808" s="271"/>
      <c r="O808" s="271"/>
      <c r="P808" s="271"/>
      <c r="Q808" s="271"/>
      <c r="R808" s="271"/>
      <c r="S808" s="271"/>
      <c r="T808" s="272"/>
      <c r="U808" s="13"/>
      <c r="V808" s="13"/>
      <c r="W808" s="13"/>
      <c r="X808" s="13"/>
      <c r="Y808" s="13"/>
      <c r="Z808" s="13"/>
      <c r="AA808" s="13"/>
      <c r="AB808" s="13"/>
      <c r="AC808" s="13"/>
      <c r="AD808" s="13"/>
      <c r="AE808" s="13"/>
      <c r="AT808" s="273" t="s">
        <v>1584</v>
      </c>
      <c r="AU808" s="273" t="s">
        <v>81</v>
      </c>
      <c r="AV808" s="13" t="s">
        <v>83</v>
      </c>
      <c r="AW808" s="13" t="s">
        <v>30</v>
      </c>
      <c r="AX808" s="13" t="s">
        <v>73</v>
      </c>
      <c r="AY808" s="273" t="s">
        <v>241</v>
      </c>
    </row>
    <row r="809" s="14" customFormat="1">
      <c r="A809" s="14"/>
      <c r="B809" s="274"/>
      <c r="C809" s="275"/>
      <c r="D809" s="242" t="s">
        <v>1584</v>
      </c>
      <c r="E809" s="276" t="s">
        <v>1</v>
      </c>
      <c r="F809" s="277" t="s">
        <v>2615</v>
      </c>
      <c r="G809" s="275"/>
      <c r="H809" s="276" t="s">
        <v>1</v>
      </c>
      <c r="I809" s="278"/>
      <c r="J809" s="275"/>
      <c r="K809" s="275"/>
      <c r="L809" s="279"/>
      <c r="M809" s="280"/>
      <c r="N809" s="281"/>
      <c r="O809" s="281"/>
      <c r="P809" s="281"/>
      <c r="Q809" s="281"/>
      <c r="R809" s="281"/>
      <c r="S809" s="281"/>
      <c r="T809" s="282"/>
      <c r="U809" s="14"/>
      <c r="V809" s="14"/>
      <c r="W809" s="14"/>
      <c r="X809" s="14"/>
      <c r="Y809" s="14"/>
      <c r="Z809" s="14"/>
      <c r="AA809" s="14"/>
      <c r="AB809" s="14"/>
      <c r="AC809" s="14"/>
      <c r="AD809" s="14"/>
      <c r="AE809" s="14"/>
      <c r="AT809" s="283" t="s">
        <v>1584</v>
      </c>
      <c r="AU809" s="283" t="s">
        <v>81</v>
      </c>
      <c r="AV809" s="14" t="s">
        <v>81</v>
      </c>
      <c r="AW809" s="14" t="s">
        <v>30</v>
      </c>
      <c r="AX809" s="14" t="s">
        <v>73</v>
      </c>
      <c r="AY809" s="283" t="s">
        <v>241</v>
      </c>
    </row>
    <row r="810" s="13" customFormat="1">
      <c r="A810" s="13"/>
      <c r="B810" s="263"/>
      <c r="C810" s="264"/>
      <c r="D810" s="242" t="s">
        <v>1584</v>
      </c>
      <c r="E810" s="265" t="s">
        <v>1</v>
      </c>
      <c r="F810" s="266" t="s">
        <v>2877</v>
      </c>
      <c r="G810" s="264"/>
      <c r="H810" s="267">
        <v>14.994999999999999</v>
      </c>
      <c r="I810" s="268"/>
      <c r="J810" s="264"/>
      <c r="K810" s="264"/>
      <c r="L810" s="269"/>
      <c r="M810" s="270"/>
      <c r="N810" s="271"/>
      <c r="O810" s="271"/>
      <c r="P810" s="271"/>
      <c r="Q810" s="271"/>
      <c r="R810" s="271"/>
      <c r="S810" s="271"/>
      <c r="T810" s="272"/>
      <c r="U810" s="13"/>
      <c r="V810" s="13"/>
      <c r="W810" s="13"/>
      <c r="X810" s="13"/>
      <c r="Y810" s="13"/>
      <c r="Z810" s="13"/>
      <c r="AA810" s="13"/>
      <c r="AB810" s="13"/>
      <c r="AC810" s="13"/>
      <c r="AD810" s="13"/>
      <c r="AE810" s="13"/>
      <c r="AT810" s="273" t="s">
        <v>1584</v>
      </c>
      <c r="AU810" s="273" t="s">
        <v>81</v>
      </c>
      <c r="AV810" s="13" t="s">
        <v>83</v>
      </c>
      <c r="AW810" s="13" t="s">
        <v>30</v>
      </c>
      <c r="AX810" s="13" t="s">
        <v>73</v>
      </c>
      <c r="AY810" s="273" t="s">
        <v>241</v>
      </c>
    </row>
    <row r="811" s="14" customFormat="1">
      <c r="A811" s="14"/>
      <c r="B811" s="274"/>
      <c r="C811" s="275"/>
      <c r="D811" s="242" t="s">
        <v>1584</v>
      </c>
      <c r="E811" s="276" t="s">
        <v>1</v>
      </c>
      <c r="F811" s="277" t="s">
        <v>2617</v>
      </c>
      <c r="G811" s="275"/>
      <c r="H811" s="276" t="s">
        <v>1</v>
      </c>
      <c r="I811" s="278"/>
      <c r="J811" s="275"/>
      <c r="K811" s="275"/>
      <c r="L811" s="279"/>
      <c r="M811" s="280"/>
      <c r="N811" s="281"/>
      <c r="O811" s="281"/>
      <c r="P811" s="281"/>
      <c r="Q811" s="281"/>
      <c r="R811" s="281"/>
      <c r="S811" s="281"/>
      <c r="T811" s="282"/>
      <c r="U811" s="14"/>
      <c r="V811" s="14"/>
      <c r="W811" s="14"/>
      <c r="X811" s="14"/>
      <c r="Y811" s="14"/>
      <c r="Z811" s="14"/>
      <c r="AA811" s="14"/>
      <c r="AB811" s="14"/>
      <c r="AC811" s="14"/>
      <c r="AD811" s="14"/>
      <c r="AE811" s="14"/>
      <c r="AT811" s="283" t="s">
        <v>1584</v>
      </c>
      <c r="AU811" s="283" t="s">
        <v>81</v>
      </c>
      <c r="AV811" s="14" t="s">
        <v>81</v>
      </c>
      <c r="AW811" s="14" t="s">
        <v>30</v>
      </c>
      <c r="AX811" s="14" t="s">
        <v>73</v>
      </c>
      <c r="AY811" s="283" t="s">
        <v>241</v>
      </c>
    </row>
    <row r="812" s="13" customFormat="1">
      <c r="A812" s="13"/>
      <c r="B812" s="263"/>
      <c r="C812" s="264"/>
      <c r="D812" s="242" t="s">
        <v>1584</v>
      </c>
      <c r="E812" s="265" t="s">
        <v>1</v>
      </c>
      <c r="F812" s="266" t="s">
        <v>2877</v>
      </c>
      <c r="G812" s="264"/>
      <c r="H812" s="267">
        <v>14.994999999999999</v>
      </c>
      <c r="I812" s="268"/>
      <c r="J812" s="264"/>
      <c r="K812" s="264"/>
      <c r="L812" s="269"/>
      <c r="M812" s="270"/>
      <c r="N812" s="271"/>
      <c r="O812" s="271"/>
      <c r="P812" s="271"/>
      <c r="Q812" s="271"/>
      <c r="R812" s="271"/>
      <c r="S812" s="271"/>
      <c r="T812" s="272"/>
      <c r="U812" s="13"/>
      <c r="V812" s="13"/>
      <c r="W812" s="13"/>
      <c r="X812" s="13"/>
      <c r="Y812" s="13"/>
      <c r="Z812" s="13"/>
      <c r="AA812" s="13"/>
      <c r="AB812" s="13"/>
      <c r="AC812" s="13"/>
      <c r="AD812" s="13"/>
      <c r="AE812" s="13"/>
      <c r="AT812" s="273" t="s">
        <v>1584</v>
      </c>
      <c r="AU812" s="273" t="s">
        <v>81</v>
      </c>
      <c r="AV812" s="13" t="s">
        <v>83</v>
      </c>
      <c r="AW812" s="13" t="s">
        <v>30</v>
      </c>
      <c r="AX812" s="13" t="s">
        <v>73</v>
      </c>
      <c r="AY812" s="273" t="s">
        <v>241</v>
      </c>
    </row>
    <row r="813" s="14" customFormat="1">
      <c r="A813" s="14"/>
      <c r="B813" s="274"/>
      <c r="C813" s="275"/>
      <c r="D813" s="242" t="s">
        <v>1584</v>
      </c>
      <c r="E813" s="276" t="s">
        <v>1</v>
      </c>
      <c r="F813" s="277" t="s">
        <v>2618</v>
      </c>
      <c r="G813" s="275"/>
      <c r="H813" s="276" t="s">
        <v>1</v>
      </c>
      <c r="I813" s="278"/>
      <c r="J813" s="275"/>
      <c r="K813" s="275"/>
      <c r="L813" s="279"/>
      <c r="M813" s="280"/>
      <c r="N813" s="281"/>
      <c r="O813" s="281"/>
      <c r="P813" s="281"/>
      <c r="Q813" s="281"/>
      <c r="R813" s="281"/>
      <c r="S813" s="281"/>
      <c r="T813" s="282"/>
      <c r="U813" s="14"/>
      <c r="V813" s="14"/>
      <c r="W813" s="14"/>
      <c r="X813" s="14"/>
      <c r="Y813" s="14"/>
      <c r="Z813" s="14"/>
      <c r="AA813" s="14"/>
      <c r="AB813" s="14"/>
      <c r="AC813" s="14"/>
      <c r="AD813" s="14"/>
      <c r="AE813" s="14"/>
      <c r="AT813" s="283" t="s">
        <v>1584</v>
      </c>
      <c r="AU813" s="283" t="s">
        <v>81</v>
      </c>
      <c r="AV813" s="14" t="s">
        <v>81</v>
      </c>
      <c r="AW813" s="14" t="s">
        <v>30</v>
      </c>
      <c r="AX813" s="14" t="s">
        <v>73</v>
      </c>
      <c r="AY813" s="283" t="s">
        <v>241</v>
      </c>
    </row>
    <row r="814" s="13" customFormat="1">
      <c r="A814" s="13"/>
      <c r="B814" s="263"/>
      <c r="C814" s="264"/>
      <c r="D814" s="242" t="s">
        <v>1584</v>
      </c>
      <c r="E814" s="265" t="s">
        <v>1</v>
      </c>
      <c r="F814" s="266" t="s">
        <v>2877</v>
      </c>
      <c r="G814" s="264"/>
      <c r="H814" s="267">
        <v>14.994999999999999</v>
      </c>
      <c r="I814" s="268"/>
      <c r="J814" s="264"/>
      <c r="K814" s="264"/>
      <c r="L814" s="269"/>
      <c r="M814" s="270"/>
      <c r="N814" s="271"/>
      <c r="O814" s="271"/>
      <c r="P814" s="271"/>
      <c r="Q814" s="271"/>
      <c r="R814" s="271"/>
      <c r="S814" s="271"/>
      <c r="T814" s="272"/>
      <c r="U814" s="13"/>
      <c r="V814" s="13"/>
      <c r="W814" s="13"/>
      <c r="X814" s="13"/>
      <c r="Y814" s="13"/>
      <c r="Z814" s="13"/>
      <c r="AA814" s="13"/>
      <c r="AB814" s="13"/>
      <c r="AC814" s="13"/>
      <c r="AD814" s="13"/>
      <c r="AE814" s="13"/>
      <c r="AT814" s="273" t="s">
        <v>1584</v>
      </c>
      <c r="AU814" s="273" t="s">
        <v>81</v>
      </c>
      <c r="AV814" s="13" t="s">
        <v>83</v>
      </c>
      <c r="AW814" s="13" t="s">
        <v>30</v>
      </c>
      <c r="AX814" s="13" t="s">
        <v>73</v>
      </c>
      <c r="AY814" s="273" t="s">
        <v>241</v>
      </c>
    </row>
    <row r="815" s="14" customFormat="1">
      <c r="A815" s="14"/>
      <c r="B815" s="274"/>
      <c r="C815" s="275"/>
      <c r="D815" s="242" t="s">
        <v>1584</v>
      </c>
      <c r="E815" s="276" t="s">
        <v>1</v>
      </c>
      <c r="F815" s="277" t="s">
        <v>2626</v>
      </c>
      <c r="G815" s="275"/>
      <c r="H815" s="276" t="s">
        <v>1</v>
      </c>
      <c r="I815" s="278"/>
      <c r="J815" s="275"/>
      <c r="K815" s="275"/>
      <c r="L815" s="279"/>
      <c r="M815" s="280"/>
      <c r="N815" s="281"/>
      <c r="O815" s="281"/>
      <c r="P815" s="281"/>
      <c r="Q815" s="281"/>
      <c r="R815" s="281"/>
      <c r="S815" s="281"/>
      <c r="T815" s="282"/>
      <c r="U815" s="14"/>
      <c r="V815" s="14"/>
      <c r="W815" s="14"/>
      <c r="X815" s="14"/>
      <c r="Y815" s="14"/>
      <c r="Z815" s="14"/>
      <c r="AA815" s="14"/>
      <c r="AB815" s="14"/>
      <c r="AC815" s="14"/>
      <c r="AD815" s="14"/>
      <c r="AE815" s="14"/>
      <c r="AT815" s="283" t="s">
        <v>1584</v>
      </c>
      <c r="AU815" s="283" t="s">
        <v>81</v>
      </c>
      <c r="AV815" s="14" t="s">
        <v>81</v>
      </c>
      <c r="AW815" s="14" t="s">
        <v>30</v>
      </c>
      <c r="AX815" s="14" t="s">
        <v>73</v>
      </c>
      <c r="AY815" s="283" t="s">
        <v>241</v>
      </c>
    </row>
    <row r="816" s="13" customFormat="1">
      <c r="A816" s="13"/>
      <c r="B816" s="263"/>
      <c r="C816" s="264"/>
      <c r="D816" s="242" t="s">
        <v>1584</v>
      </c>
      <c r="E816" s="265" t="s">
        <v>1</v>
      </c>
      <c r="F816" s="266" t="s">
        <v>2627</v>
      </c>
      <c r="G816" s="264"/>
      <c r="H816" s="267">
        <v>48.984999999999999</v>
      </c>
      <c r="I816" s="268"/>
      <c r="J816" s="264"/>
      <c r="K816" s="264"/>
      <c r="L816" s="269"/>
      <c r="M816" s="270"/>
      <c r="N816" s="271"/>
      <c r="O816" s="271"/>
      <c r="P816" s="271"/>
      <c r="Q816" s="271"/>
      <c r="R816" s="271"/>
      <c r="S816" s="271"/>
      <c r="T816" s="272"/>
      <c r="U816" s="13"/>
      <c r="V816" s="13"/>
      <c r="W816" s="13"/>
      <c r="X816" s="13"/>
      <c r="Y816" s="13"/>
      <c r="Z816" s="13"/>
      <c r="AA816" s="13"/>
      <c r="AB816" s="13"/>
      <c r="AC816" s="13"/>
      <c r="AD816" s="13"/>
      <c r="AE816" s="13"/>
      <c r="AT816" s="273" t="s">
        <v>1584</v>
      </c>
      <c r="AU816" s="273" t="s">
        <v>81</v>
      </c>
      <c r="AV816" s="13" t="s">
        <v>83</v>
      </c>
      <c r="AW816" s="13" t="s">
        <v>30</v>
      </c>
      <c r="AX816" s="13" t="s">
        <v>73</v>
      </c>
      <c r="AY816" s="273" t="s">
        <v>241</v>
      </c>
    </row>
    <row r="817" s="14" customFormat="1">
      <c r="A817" s="14"/>
      <c r="B817" s="274"/>
      <c r="C817" s="275"/>
      <c r="D817" s="242" t="s">
        <v>1584</v>
      </c>
      <c r="E817" s="276" t="s">
        <v>1</v>
      </c>
      <c r="F817" s="277" t="s">
        <v>2935</v>
      </c>
      <c r="G817" s="275"/>
      <c r="H817" s="276" t="s">
        <v>1</v>
      </c>
      <c r="I817" s="278"/>
      <c r="J817" s="275"/>
      <c r="K817" s="275"/>
      <c r="L817" s="279"/>
      <c r="M817" s="280"/>
      <c r="N817" s="281"/>
      <c r="O817" s="281"/>
      <c r="P817" s="281"/>
      <c r="Q817" s="281"/>
      <c r="R817" s="281"/>
      <c r="S817" s="281"/>
      <c r="T817" s="282"/>
      <c r="U817" s="14"/>
      <c r="V817" s="14"/>
      <c r="W817" s="14"/>
      <c r="X817" s="14"/>
      <c r="Y817" s="14"/>
      <c r="Z817" s="14"/>
      <c r="AA817" s="14"/>
      <c r="AB817" s="14"/>
      <c r="AC817" s="14"/>
      <c r="AD817" s="14"/>
      <c r="AE817" s="14"/>
      <c r="AT817" s="283" t="s">
        <v>1584</v>
      </c>
      <c r="AU817" s="283" t="s">
        <v>81</v>
      </c>
      <c r="AV817" s="14" t="s">
        <v>81</v>
      </c>
      <c r="AW817" s="14" t="s">
        <v>30</v>
      </c>
      <c r="AX817" s="14" t="s">
        <v>73</v>
      </c>
      <c r="AY817" s="283" t="s">
        <v>241</v>
      </c>
    </row>
    <row r="818" s="13" customFormat="1">
      <c r="A818" s="13"/>
      <c r="B818" s="263"/>
      <c r="C818" s="264"/>
      <c r="D818" s="242" t="s">
        <v>1584</v>
      </c>
      <c r="E818" s="265" t="s">
        <v>1</v>
      </c>
      <c r="F818" s="266" t="s">
        <v>2901</v>
      </c>
      <c r="G818" s="264"/>
      <c r="H818" s="267">
        <v>593.50400000000002</v>
      </c>
      <c r="I818" s="268"/>
      <c r="J818" s="264"/>
      <c r="K818" s="264"/>
      <c r="L818" s="269"/>
      <c r="M818" s="270"/>
      <c r="N818" s="271"/>
      <c r="O818" s="271"/>
      <c r="P818" s="271"/>
      <c r="Q818" s="271"/>
      <c r="R818" s="271"/>
      <c r="S818" s="271"/>
      <c r="T818" s="272"/>
      <c r="U818" s="13"/>
      <c r="V818" s="13"/>
      <c r="W818" s="13"/>
      <c r="X818" s="13"/>
      <c r="Y818" s="13"/>
      <c r="Z818" s="13"/>
      <c r="AA818" s="13"/>
      <c r="AB818" s="13"/>
      <c r="AC818" s="13"/>
      <c r="AD818" s="13"/>
      <c r="AE818" s="13"/>
      <c r="AT818" s="273" t="s">
        <v>1584</v>
      </c>
      <c r="AU818" s="273" t="s">
        <v>81</v>
      </c>
      <c r="AV818" s="13" t="s">
        <v>83</v>
      </c>
      <c r="AW818" s="13" t="s">
        <v>30</v>
      </c>
      <c r="AX818" s="13" t="s">
        <v>73</v>
      </c>
      <c r="AY818" s="273" t="s">
        <v>241</v>
      </c>
    </row>
    <row r="819" s="14" customFormat="1">
      <c r="A819" s="14"/>
      <c r="B819" s="274"/>
      <c r="C819" s="275"/>
      <c r="D819" s="242" t="s">
        <v>1584</v>
      </c>
      <c r="E819" s="276" t="s">
        <v>1</v>
      </c>
      <c r="F819" s="277" t="s">
        <v>2936</v>
      </c>
      <c r="G819" s="275"/>
      <c r="H819" s="276" t="s">
        <v>1</v>
      </c>
      <c r="I819" s="278"/>
      <c r="J819" s="275"/>
      <c r="K819" s="275"/>
      <c r="L819" s="279"/>
      <c r="M819" s="280"/>
      <c r="N819" s="281"/>
      <c r="O819" s="281"/>
      <c r="P819" s="281"/>
      <c r="Q819" s="281"/>
      <c r="R819" s="281"/>
      <c r="S819" s="281"/>
      <c r="T819" s="282"/>
      <c r="U819" s="14"/>
      <c r="V819" s="14"/>
      <c r="W819" s="14"/>
      <c r="X819" s="14"/>
      <c r="Y819" s="14"/>
      <c r="Z819" s="14"/>
      <c r="AA819" s="14"/>
      <c r="AB819" s="14"/>
      <c r="AC819" s="14"/>
      <c r="AD819" s="14"/>
      <c r="AE819" s="14"/>
      <c r="AT819" s="283" t="s">
        <v>1584</v>
      </c>
      <c r="AU819" s="283" t="s">
        <v>81</v>
      </c>
      <c r="AV819" s="14" t="s">
        <v>81</v>
      </c>
      <c r="AW819" s="14" t="s">
        <v>30</v>
      </c>
      <c r="AX819" s="14" t="s">
        <v>73</v>
      </c>
      <c r="AY819" s="283" t="s">
        <v>241</v>
      </c>
    </row>
    <row r="820" s="13" customFormat="1">
      <c r="A820" s="13"/>
      <c r="B820" s="263"/>
      <c r="C820" s="264"/>
      <c r="D820" s="242" t="s">
        <v>1584</v>
      </c>
      <c r="E820" s="265" t="s">
        <v>1</v>
      </c>
      <c r="F820" s="266" t="s">
        <v>2905</v>
      </c>
      <c r="G820" s="264"/>
      <c r="H820" s="267">
        <v>580.42499999999995</v>
      </c>
      <c r="I820" s="268"/>
      <c r="J820" s="264"/>
      <c r="K820" s="264"/>
      <c r="L820" s="269"/>
      <c r="M820" s="270"/>
      <c r="N820" s="271"/>
      <c r="O820" s="271"/>
      <c r="P820" s="271"/>
      <c r="Q820" s="271"/>
      <c r="R820" s="271"/>
      <c r="S820" s="271"/>
      <c r="T820" s="272"/>
      <c r="U820" s="13"/>
      <c r="V820" s="13"/>
      <c r="W820" s="13"/>
      <c r="X820" s="13"/>
      <c r="Y820" s="13"/>
      <c r="Z820" s="13"/>
      <c r="AA820" s="13"/>
      <c r="AB820" s="13"/>
      <c r="AC820" s="13"/>
      <c r="AD820" s="13"/>
      <c r="AE820" s="13"/>
      <c r="AT820" s="273" t="s">
        <v>1584</v>
      </c>
      <c r="AU820" s="273" t="s">
        <v>81</v>
      </c>
      <c r="AV820" s="13" t="s">
        <v>83</v>
      </c>
      <c r="AW820" s="13" t="s">
        <v>30</v>
      </c>
      <c r="AX820" s="13" t="s">
        <v>73</v>
      </c>
      <c r="AY820" s="273" t="s">
        <v>241</v>
      </c>
    </row>
    <row r="821" s="15" customFormat="1">
      <c r="A821" s="15"/>
      <c r="B821" s="287"/>
      <c r="C821" s="288"/>
      <c r="D821" s="242" t="s">
        <v>1584</v>
      </c>
      <c r="E821" s="289" t="s">
        <v>1</v>
      </c>
      <c r="F821" s="290" t="s">
        <v>2061</v>
      </c>
      <c r="G821" s="288"/>
      <c r="H821" s="291">
        <v>2216.2840000000001</v>
      </c>
      <c r="I821" s="292"/>
      <c r="J821" s="288"/>
      <c r="K821" s="288"/>
      <c r="L821" s="293"/>
      <c r="M821" s="294"/>
      <c r="N821" s="295"/>
      <c r="O821" s="295"/>
      <c r="P821" s="295"/>
      <c r="Q821" s="295"/>
      <c r="R821" s="295"/>
      <c r="S821" s="295"/>
      <c r="T821" s="296"/>
      <c r="U821" s="15"/>
      <c r="V821" s="15"/>
      <c r="W821" s="15"/>
      <c r="X821" s="15"/>
      <c r="Y821" s="15"/>
      <c r="Z821" s="15"/>
      <c r="AA821" s="15"/>
      <c r="AB821" s="15"/>
      <c r="AC821" s="15"/>
      <c r="AD821" s="15"/>
      <c r="AE821" s="15"/>
      <c r="AT821" s="297" t="s">
        <v>1584</v>
      </c>
      <c r="AU821" s="297" t="s">
        <v>81</v>
      </c>
      <c r="AV821" s="15" t="s">
        <v>247</v>
      </c>
      <c r="AW821" s="15" t="s">
        <v>30</v>
      </c>
      <c r="AX821" s="15" t="s">
        <v>81</v>
      </c>
      <c r="AY821" s="297" t="s">
        <v>241</v>
      </c>
    </row>
    <row r="822" s="2" customFormat="1" ht="24.15" customHeight="1">
      <c r="A822" s="39"/>
      <c r="B822" s="40"/>
      <c r="C822" s="228" t="s">
        <v>735</v>
      </c>
      <c r="D822" s="228" t="s">
        <v>243</v>
      </c>
      <c r="E822" s="229" t="s">
        <v>2314</v>
      </c>
      <c r="F822" s="230" t="s">
        <v>2315</v>
      </c>
      <c r="G822" s="231" t="s">
        <v>563</v>
      </c>
      <c r="H822" s="232">
        <v>580.42499999999995</v>
      </c>
      <c r="I822" s="233"/>
      <c r="J822" s="234">
        <f>ROUND(I822*H822,2)</f>
        <v>0</v>
      </c>
      <c r="K822" s="235"/>
      <c r="L822" s="45"/>
      <c r="M822" s="236" t="s">
        <v>1</v>
      </c>
      <c r="N822" s="237" t="s">
        <v>38</v>
      </c>
      <c r="O822" s="92"/>
      <c r="P822" s="238">
        <f>O822*H822</f>
        <v>0</v>
      </c>
      <c r="Q822" s="238">
        <v>0</v>
      </c>
      <c r="R822" s="238">
        <f>Q822*H822</f>
        <v>0</v>
      </c>
      <c r="S822" s="238">
        <v>0</v>
      </c>
      <c r="T822" s="239">
        <f>S822*H822</f>
        <v>0</v>
      </c>
      <c r="U822" s="39"/>
      <c r="V822" s="39"/>
      <c r="W822" s="39"/>
      <c r="X822" s="39"/>
      <c r="Y822" s="39"/>
      <c r="Z822" s="39"/>
      <c r="AA822" s="39"/>
      <c r="AB822" s="39"/>
      <c r="AC822" s="39"/>
      <c r="AD822" s="39"/>
      <c r="AE822" s="39"/>
      <c r="AR822" s="240" t="s">
        <v>1164</v>
      </c>
      <c r="AT822" s="240" t="s">
        <v>243</v>
      </c>
      <c r="AU822" s="240" t="s">
        <v>81</v>
      </c>
      <c r="AY822" s="18" t="s">
        <v>241</v>
      </c>
      <c r="BE822" s="241">
        <f>IF(N822="základní",J822,0)</f>
        <v>0</v>
      </c>
      <c r="BF822" s="241">
        <f>IF(N822="snížená",J822,0)</f>
        <v>0</v>
      </c>
      <c r="BG822" s="241">
        <f>IF(N822="zákl. přenesená",J822,0)</f>
        <v>0</v>
      </c>
      <c r="BH822" s="241">
        <f>IF(N822="sníž. přenesená",J822,0)</f>
        <v>0</v>
      </c>
      <c r="BI822" s="241">
        <f>IF(N822="nulová",J822,0)</f>
        <v>0</v>
      </c>
      <c r="BJ822" s="18" t="s">
        <v>81</v>
      </c>
      <c r="BK822" s="241">
        <f>ROUND(I822*H822,2)</f>
        <v>0</v>
      </c>
      <c r="BL822" s="18" t="s">
        <v>1164</v>
      </c>
      <c r="BM822" s="240" t="s">
        <v>2937</v>
      </c>
    </row>
    <row r="823" s="2" customFormat="1">
      <c r="A823" s="39"/>
      <c r="B823" s="40"/>
      <c r="C823" s="41"/>
      <c r="D823" s="242" t="s">
        <v>248</v>
      </c>
      <c r="E823" s="41"/>
      <c r="F823" s="243" t="s">
        <v>2317</v>
      </c>
      <c r="G823" s="41"/>
      <c r="H823" s="41"/>
      <c r="I823" s="244"/>
      <c r="J823" s="41"/>
      <c r="K823" s="41"/>
      <c r="L823" s="45"/>
      <c r="M823" s="245"/>
      <c r="N823" s="246"/>
      <c r="O823" s="92"/>
      <c r="P823" s="92"/>
      <c r="Q823" s="92"/>
      <c r="R823" s="92"/>
      <c r="S823" s="92"/>
      <c r="T823" s="93"/>
      <c r="U823" s="39"/>
      <c r="V823" s="39"/>
      <c r="W823" s="39"/>
      <c r="X823" s="39"/>
      <c r="Y823" s="39"/>
      <c r="Z823" s="39"/>
      <c r="AA823" s="39"/>
      <c r="AB823" s="39"/>
      <c r="AC823" s="39"/>
      <c r="AD823" s="39"/>
      <c r="AE823" s="39"/>
      <c r="AT823" s="18" t="s">
        <v>248</v>
      </c>
      <c r="AU823" s="18" t="s">
        <v>81</v>
      </c>
    </row>
    <row r="824" s="14" customFormat="1">
      <c r="A824" s="14"/>
      <c r="B824" s="274"/>
      <c r="C824" s="275"/>
      <c r="D824" s="242" t="s">
        <v>1584</v>
      </c>
      <c r="E824" s="276" t="s">
        <v>1</v>
      </c>
      <c r="F824" s="277" t="s">
        <v>2938</v>
      </c>
      <c r="G824" s="275"/>
      <c r="H824" s="276" t="s">
        <v>1</v>
      </c>
      <c r="I824" s="278"/>
      <c r="J824" s="275"/>
      <c r="K824" s="275"/>
      <c r="L824" s="279"/>
      <c r="M824" s="280"/>
      <c r="N824" s="281"/>
      <c r="O824" s="281"/>
      <c r="P824" s="281"/>
      <c r="Q824" s="281"/>
      <c r="R824" s="281"/>
      <c r="S824" s="281"/>
      <c r="T824" s="282"/>
      <c r="U824" s="14"/>
      <c r="V824" s="14"/>
      <c r="W824" s="14"/>
      <c r="X824" s="14"/>
      <c r="Y824" s="14"/>
      <c r="Z824" s="14"/>
      <c r="AA824" s="14"/>
      <c r="AB824" s="14"/>
      <c r="AC824" s="14"/>
      <c r="AD824" s="14"/>
      <c r="AE824" s="14"/>
      <c r="AT824" s="283" t="s">
        <v>1584</v>
      </c>
      <c r="AU824" s="283" t="s">
        <v>81</v>
      </c>
      <c r="AV824" s="14" t="s">
        <v>81</v>
      </c>
      <c r="AW824" s="14" t="s">
        <v>30</v>
      </c>
      <c r="AX824" s="14" t="s">
        <v>73</v>
      </c>
      <c r="AY824" s="283" t="s">
        <v>241</v>
      </c>
    </row>
    <row r="825" s="13" customFormat="1">
      <c r="A825" s="13"/>
      <c r="B825" s="263"/>
      <c r="C825" s="264"/>
      <c r="D825" s="242" t="s">
        <v>1584</v>
      </c>
      <c r="E825" s="265" t="s">
        <v>1</v>
      </c>
      <c r="F825" s="266" t="s">
        <v>2905</v>
      </c>
      <c r="G825" s="264"/>
      <c r="H825" s="267">
        <v>580.42499999999995</v>
      </c>
      <c r="I825" s="268"/>
      <c r="J825" s="264"/>
      <c r="K825" s="264"/>
      <c r="L825" s="269"/>
      <c r="M825" s="270"/>
      <c r="N825" s="271"/>
      <c r="O825" s="271"/>
      <c r="P825" s="271"/>
      <c r="Q825" s="271"/>
      <c r="R825" s="271"/>
      <c r="S825" s="271"/>
      <c r="T825" s="272"/>
      <c r="U825" s="13"/>
      <c r="V825" s="13"/>
      <c r="W825" s="13"/>
      <c r="X825" s="13"/>
      <c r="Y825" s="13"/>
      <c r="Z825" s="13"/>
      <c r="AA825" s="13"/>
      <c r="AB825" s="13"/>
      <c r="AC825" s="13"/>
      <c r="AD825" s="13"/>
      <c r="AE825" s="13"/>
      <c r="AT825" s="273" t="s">
        <v>1584</v>
      </c>
      <c r="AU825" s="273" t="s">
        <v>81</v>
      </c>
      <c r="AV825" s="13" t="s">
        <v>83</v>
      </c>
      <c r="AW825" s="13" t="s">
        <v>30</v>
      </c>
      <c r="AX825" s="13" t="s">
        <v>73</v>
      </c>
      <c r="AY825" s="273" t="s">
        <v>241</v>
      </c>
    </row>
    <row r="826" s="15" customFormat="1">
      <c r="A826" s="15"/>
      <c r="B826" s="287"/>
      <c r="C826" s="288"/>
      <c r="D826" s="242" t="s">
        <v>1584</v>
      </c>
      <c r="E826" s="289" t="s">
        <v>1</v>
      </c>
      <c r="F826" s="290" t="s">
        <v>2061</v>
      </c>
      <c r="G826" s="288"/>
      <c r="H826" s="291">
        <v>580.42499999999995</v>
      </c>
      <c r="I826" s="292"/>
      <c r="J826" s="288"/>
      <c r="K826" s="288"/>
      <c r="L826" s="293"/>
      <c r="M826" s="294"/>
      <c r="N826" s="295"/>
      <c r="O826" s="295"/>
      <c r="P826" s="295"/>
      <c r="Q826" s="295"/>
      <c r="R826" s="295"/>
      <c r="S826" s="295"/>
      <c r="T826" s="296"/>
      <c r="U826" s="15"/>
      <c r="V826" s="15"/>
      <c r="W826" s="15"/>
      <c r="X826" s="15"/>
      <c r="Y826" s="15"/>
      <c r="Z826" s="15"/>
      <c r="AA826" s="15"/>
      <c r="AB826" s="15"/>
      <c r="AC826" s="15"/>
      <c r="AD826" s="15"/>
      <c r="AE826" s="15"/>
      <c r="AT826" s="297" t="s">
        <v>1584</v>
      </c>
      <c r="AU826" s="297" t="s">
        <v>81</v>
      </c>
      <c r="AV826" s="15" t="s">
        <v>247</v>
      </c>
      <c r="AW826" s="15" t="s">
        <v>30</v>
      </c>
      <c r="AX826" s="15" t="s">
        <v>81</v>
      </c>
      <c r="AY826" s="297" t="s">
        <v>241</v>
      </c>
    </row>
    <row r="827" s="2" customFormat="1" ht="33" customHeight="1">
      <c r="A827" s="39"/>
      <c r="B827" s="40"/>
      <c r="C827" s="228" t="s">
        <v>709</v>
      </c>
      <c r="D827" s="228" t="s">
        <v>243</v>
      </c>
      <c r="E827" s="229" t="s">
        <v>2320</v>
      </c>
      <c r="F827" s="230" t="s">
        <v>2321</v>
      </c>
      <c r="G827" s="231" t="s">
        <v>263</v>
      </c>
      <c r="H827" s="232">
        <v>4</v>
      </c>
      <c r="I827" s="233"/>
      <c r="J827" s="234">
        <f>ROUND(I827*H827,2)</f>
        <v>0</v>
      </c>
      <c r="K827" s="235"/>
      <c r="L827" s="45"/>
      <c r="M827" s="236" t="s">
        <v>1</v>
      </c>
      <c r="N827" s="237" t="s">
        <v>38</v>
      </c>
      <c r="O827" s="92"/>
      <c r="P827" s="238">
        <f>O827*H827</f>
        <v>0</v>
      </c>
      <c r="Q827" s="238">
        <v>0</v>
      </c>
      <c r="R827" s="238">
        <f>Q827*H827</f>
        <v>0</v>
      </c>
      <c r="S827" s="238">
        <v>0</v>
      </c>
      <c r="T827" s="239">
        <f>S827*H827</f>
        <v>0</v>
      </c>
      <c r="U827" s="39"/>
      <c r="V827" s="39"/>
      <c r="W827" s="39"/>
      <c r="X827" s="39"/>
      <c r="Y827" s="39"/>
      <c r="Z827" s="39"/>
      <c r="AA827" s="39"/>
      <c r="AB827" s="39"/>
      <c r="AC827" s="39"/>
      <c r="AD827" s="39"/>
      <c r="AE827" s="39"/>
      <c r="AR827" s="240" t="s">
        <v>1164</v>
      </c>
      <c r="AT827" s="240" t="s">
        <v>243</v>
      </c>
      <c r="AU827" s="240" t="s">
        <v>81</v>
      </c>
      <c r="AY827" s="18" t="s">
        <v>241</v>
      </c>
      <c r="BE827" s="241">
        <f>IF(N827="základní",J827,0)</f>
        <v>0</v>
      </c>
      <c r="BF827" s="241">
        <f>IF(N827="snížená",J827,0)</f>
        <v>0</v>
      </c>
      <c r="BG827" s="241">
        <f>IF(N827="zákl. přenesená",J827,0)</f>
        <v>0</v>
      </c>
      <c r="BH827" s="241">
        <f>IF(N827="sníž. přenesená",J827,0)</f>
        <v>0</v>
      </c>
      <c r="BI827" s="241">
        <f>IF(N827="nulová",J827,0)</f>
        <v>0</v>
      </c>
      <c r="BJ827" s="18" t="s">
        <v>81</v>
      </c>
      <c r="BK827" s="241">
        <f>ROUND(I827*H827,2)</f>
        <v>0</v>
      </c>
      <c r="BL827" s="18" t="s">
        <v>1164</v>
      </c>
      <c r="BM827" s="240" t="s">
        <v>2939</v>
      </c>
    </row>
    <row r="828" s="2" customFormat="1">
      <c r="A828" s="39"/>
      <c r="B828" s="40"/>
      <c r="C828" s="41"/>
      <c r="D828" s="242" t="s">
        <v>248</v>
      </c>
      <c r="E828" s="41"/>
      <c r="F828" s="243" t="s">
        <v>2323</v>
      </c>
      <c r="G828" s="41"/>
      <c r="H828" s="41"/>
      <c r="I828" s="244"/>
      <c r="J828" s="41"/>
      <c r="K828" s="41"/>
      <c r="L828" s="45"/>
      <c r="M828" s="245"/>
      <c r="N828" s="246"/>
      <c r="O828" s="92"/>
      <c r="P828" s="92"/>
      <c r="Q828" s="92"/>
      <c r="R828" s="92"/>
      <c r="S828" s="92"/>
      <c r="T828" s="93"/>
      <c r="U828" s="39"/>
      <c r="V828" s="39"/>
      <c r="W828" s="39"/>
      <c r="X828" s="39"/>
      <c r="Y828" s="39"/>
      <c r="Z828" s="39"/>
      <c r="AA828" s="39"/>
      <c r="AB828" s="39"/>
      <c r="AC828" s="39"/>
      <c r="AD828" s="39"/>
      <c r="AE828" s="39"/>
      <c r="AT828" s="18" t="s">
        <v>248</v>
      </c>
      <c r="AU828" s="18" t="s">
        <v>81</v>
      </c>
    </row>
    <row r="829" s="14" customFormat="1">
      <c r="A829" s="14"/>
      <c r="B829" s="274"/>
      <c r="C829" s="275"/>
      <c r="D829" s="242" t="s">
        <v>1584</v>
      </c>
      <c r="E829" s="276" t="s">
        <v>1</v>
      </c>
      <c r="F829" s="277" t="s">
        <v>2324</v>
      </c>
      <c r="G829" s="275"/>
      <c r="H829" s="276" t="s">
        <v>1</v>
      </c>
      <c r="I829" s="278"/>
      <c r="J829" s="275"/>
      <c r="K829" s="275"/>
      <c r="L829" s="279"/>
      <c r="M829" s="280"/>
      <c r="N829" s="281"/>
      <c r="O829" s="281"/>
      <c r="P829" s="281"/>
      <c r="Q829" s="281"/>
      <c r="R829" s="281"/>
      <c r="S829" s="281"/>
      <c r="T829" s="282"/>
      <c r="U829" s="14"/>
      <c r="V829" s="14"/>
      <c r="W829" s="14"/>
      <c r="X829" s="14"/>
      <c r="Y829" s="14"/>
      <c r="Z829" s="14"/>
      <c r="AA829" s="14"/>
      <c r="AB829" s="14"/>
      <c r="AC829" s="14"/>
      <c r="AD829" s="14"/>
      <c r="AE829" s="14"/>
      <c r="AT829" s="283" t="s">
        <v>1584</v>
      </c>
      <c r="AU829" s="283" t="s">
        <v>81</v>
      </c>
      <c r="AV829" s="14" t="s">
        <v>81</v>
      </c>
      <c r="AW829" s="14" t="s">
        <v>30</v>
      </c>
      <c r="AX829" s="14" t="s">
        <v>73</v>
      </c>
      <c r="AY829" s="283" t="s">
        <v>241</v>
      </c>
    </row>
    <row r="830" s="13" customFormat="1">
      <c r="A830" s="13"/>
      <c r="B830" s="263"/>
      <c r="C830" s="264"/>
      <c r="D830" s="242" t="s">
        <v>1584</v>
      </c>
      <c r="E830" s="265" t="s">
        <v>1</v>
      </c>
      <c r="F830" s="266" t="s">
        <v>247</v>
      </c>
      <c r="G830" s="264"/>
      <c r="H830" s="267">
        <v>4</v>
      </c>
      <c r="I830" s="268"/>
      <c r="J830" s="264"/>
      <c r="K830" s="264"/>
      <c r="L830" s="269"/>
      <c r="M830" s="270"/>
      <c r="N830" s="271"/>
      <c r="O830" s="271"/>
      <c r="P830" s="271"/>
      <c r="Q830" s="271"/>
      <c r="R830" s="271"/>
      <c r="S830" s="271"/>
      <c r="T830" s="272"/>
      <c r="U830" s="13"/>
      <c r="V830" s="13"/>
      <c r="W830" s="13"/>
      <c r="X830" s="13"/>
      <c r="Y830" s="13"/>
      <c r="Z830" s="13"/>
      <c r="AA830" s="13"/>
      <c r="AB830" s="13"/>
      <c r="AC830" s="13"/>
      <c r="AD830" s="13"/>
      <c r="AE830" s="13"/>
      <c r="AT830" s="273" t="s">
        <v>1584</v>
      </c>
      <c r="AU830" s="273" t="s">
        <v>81</v>
      </c>
      <c r="AV830" s="13" t="s">
        <v>83</v>
      </c>
      <c r="AW830" s="13" t="s">
        <v>30</v>
      </c>
      <c r="AX830" s="13" t="s">
        <v>81</v>
      </c>
      <c r="AY830" s="273" t="s">
        <v>241</v>
      </c>
    </row>
    <row r="831" s="2" customFormat="1" ht="24.15" customHeight="1">
      <c r="A831" s="39"/>
      <c r="B831" s="40"/>
      <c r="C831" s="228" t="s">
        <v>469</v>
      </c>
      <c r="D831" s="228" t="s">
        <v>243</v>
      </c>
      <c r="E831" s="229" t="s">
        <v>2325</v>
      </c>
      <c r="F831" s="230" t="s">
        <v>2326</v>
      </c>
      <c r="G831" s="231" t="s">
        <v>263</v>
      </c>
      <c r="H831" s="232">
        <v>3</v>
      </c>
      <c r="I831" s="233"/>
      <c r="J831" s="234">
        <f>ROUND(I831*H831,2)</f>
        <v>0</v>
      </c>
      <c r="K831" s="235"/>
      <c r="L831" s="45"/>
      <c r="M831" s="236" t="s">
        <v>1</v>
      </c>
      <c r="N831" s="237" t="s">
        <v>38</v>
      </c>
      <c r="O831" s="92"/>
      <c r="P831" s="238">
        <f>O831*H831</f>
        <v>0</v>
      </c>
      <c r="Q831" s="238">
        <v>0</v>
      </c>
      <c r="R831" s="238">
        <f>Q831*H831</f>
        <v>0</v>
      </c>
      <c r="S831" s="238">
        <v>0</v>
      </c>
      <c r="T831" s="239">
        <f>S831*H831</f>
        <v>0</v>
      </c>
      <c r="U831" s="39"/>
      <c r="V831" s="39"/>
      <c r="W831" s="39"/>
      <c r="X831" s="39"/>
      <c r="Y831" s="39"/>
      <c r="Z831" s="39"/>
      <c r="AA831" s="39"/>
      <c r="AB831" s="39"/>
      <c r="AC831" s="39"/>
      <c r="AD831" s="39"/>
      <c r="AE831" s="39"/>
      <c r="AR831" s="240" t="s">
        <v>247</v>
      </c>
      <c r="AT831" s="240" t="s">
        <v>243</v>
      </c>
      <c r="AU831" s="240" t="s">
        <v>81</v>
      </c>
      <c r="AY831" s="18" t="s">
        <v>241</v>
      </c>
      <c r="BE831" s="241">
        <f>IF(N831="základní",J831,0)</f>
        <v>0</v>
      </c>
      <c r="BF831" s="241">
        <f>IF(N831="snížená",J831,0)</f>
        <v>0</v>
      </c>
      <c r="BG831" s="241">
        <f>IF(N831="zákl. přenesená",J831,0)</f>
        <v>0</v>
      </c>
      <c r="BH831" s="241">
        <f>IF(N831="sníž. přenesená",J831,0)</f>
        <v>0</v>
      </c>
      <c r="BI831" s="241">
        <f>IF(N831="nulová",J831,0)</f>
        <v>0</v>
      </c>
      <c r="BJ831" s="18" t="s">
        <v>81</v>
      </c>
      <c r="BK831" s="241">
        <f>ROUND(I831*H831,2)</f>
        <v>0</v>
      </c>
      <c r="BL831" s="18" t="s">
        <v>247</v>
      </c>
      <c r="BM831" s="240" t="s">
        <v>2940</v>
      </c>
    </row>
    <row r="832" s="2" customFormat="1">
      <c r="A832" s="39"/>
      <c r="B832" s="40"/>
      <c r="C832" s="41"/>
      <c r="D832" s="242" t="s">
        <v>248</v>
      </c>
      <c r="E832" s="41"/>
      <c r="F832" s="243" t="s">
        <v>2328</v>
      </c>
      <c r="G832" s="41"/>
      <c r="H832" s="41"/>
      <c r="I832" s="244"/>
      <c r="J832" s="41"/>
      <c r="K832" s="41"/>
      <c r="L832" s="45"/>
      <c r="M832" s="245"/>
      <c r="N832" s="246"/>
      <c r="O832" s="92"/>
      <c r="P832" s="92"/>
      <c r="Q832" s="92"/>
      <c r="R832" s="92"/>
      <c r="S832" s="92"/>
      <c r="T832" s="93"/>
      <c r="U832" s="39"/>
      <c r="V832" s="39"/>
      <c r="W832" s="39"/>
      <c r="X832" s="39"/>
      <c r="Y832" s="39"/>
      <c r="Z832" s="39"/>
      <c r="AA832" s="39"/>
      <c r="AB832" s="39"/>
      <c r="AC832" s="39"/>
      <c r="AD832" s="39"/>
      <c r="AE832" s="39"/>
      <c r="AT832" s="18" t="s">
        <v>248</v>
      </c>
      <c r="AU832" s="18" t="s">
        <v>81</v>
      </c>
    </row>
    <row r="833" s="14" customFormat="1">
      <c r="A833" s="14"/>
      <c r="B833" s="274"/>
      <c r="C833" s="275"/>
      <c r="D833" s="242" t="s">
        <v>1584</v>
      </c>
      <c r="E833" s="276" t="s">
        <v>1</v>
      </c>
      <c r="F833" s="277" t="s">
        <v>2329</v>
      </c>
      <c r="G833" s="275"/>
      <c r="H833" s="276" t="s">
        <v>1</v>
      </c>
      <c r="I833" s="278"/>
      <c r="J833" s="275"/>
      <c r="K833" s="275"/>
      <c r="L833" s="279"/>
      <c r="M833" s="280"/>
      <c r="N833" s="281"/>
      <c r="O833" s="281"/>
      <c r="P833" s="281"/>
      <c r="Q833" s="281"/>
      <c r="R833" s="281"/>
      <c r="S833" s="281"/>
      <c r="T833" s="282"/>
      <c r="U833" s="14"/>
      <c r="V833" s="14"/>
      <c r="W833" s="14"/>
      <c r="X833" s="14"/>
      <c r="Y833" s="14"/>
      <c r="Z833" s="14"/>
      <c r="AA833" s="14"/>
      <c r="AB833" s="14"/>
      <c r="AC833" s="14"/>
      <c r="AD833" s="14"/>
      <c r="AE833" s="14"/>
      <c r="AT833" s="283" t="s">
        <v>1584</v>
      </c>
      <c r="AU833" s="283" t="s">
        <v>81</v>
      </c>
      <c r="AV833" s="14" t="s">
        <v>81</v>
      </c>
      <c r="AW833" s="14" t="s">
        <v>30</v>
      </c>
      <c r="AX833" s="14" t="s">
        <v>73</v>
      </c>
      <c r="AY833" s="283" t="s">
        <v>241</v>
      </c>
    </row>
    <row r="834" s="13" customFormat="1">
      <c r="A834" s="13"/>
      <c r="B834" s="263"/>
      <c r="C834" s="264"/>
      <c r="D834" s="242" t="s">
        <v>1584</v>
      </c>
      <c r="E834" s="265" t="s">
        <v>1</v>
      </c>
      <c r="F834" s="266" t="s">
        <v>81</v>
      </c>
      <c r="G834" s="264"/>
      <c r="H834" s="267">
        <v>1</v>
      </c>
      <c r="I834" s="268"/>
      <c r="J834" s="264"/>
      <c r="K834" s="264"/>
      <c r="L834" s="269"/>
      <c r="M834" s="270"/>
      <c r="N834" s="271"/>
      <c r="O834" s="271"/>
      <c r="P834" s="271"/>
      <c r="Q834" s="271"/>
      <c r="R834" s="271"/>
      <c r="S834" s="271"/>
      <c r="T834" s="272"/>
      <c r="U834" s="13"/>
      <c r="V834" s="13"/>
      <c r="W834" s="13"/>
      <c r="X834" s="13"/>
      <c r="Y834" s="13"/>
      <c r="Z834" s="13"/>
      <c r="AA834" s="13"/>
      <c r="AB834" s="13"/>
      <c r="AC834" s="13"/>
      <c r="AD834" s="13"/>
      <c r="AE834" s="13"/>
      <c r="AT834" s="273" t="s">
        <v>1584</v>
      </c>
      <c r="AU834" s="273" t="s">
        <v>81</v>
      </c>
      <c r="AV834" s="13" t="s">
        <v>83</v>
      </c>
      <c r="AW834" s="13" t="s">
        <v>30</v>
      </c>
      <c r="AX834" s="13" t="s">
        <v>73</v>
      </c>
      <c r="AY834" s="273" t="s">
        <v>241</v>
      </c>
    </row>
    <row r="835" s="14" customFormat="1">
      <c r="A835" s="14"/>
      <c r="B835" s="274"/>
      <c r="C835" s="275"/>
      <c r="D835" s="242" t="s">
        <v>1584</v>
      </c>
      <c r="E835" s="276" t="s">
        <v>1</v>
      </c>
      <c r="F835" s="277" t="s">
        <v>2941</v>
      </c>
      <c r="G835" s="275"/>
      <c r="H835" s="276" t="s">
        <v>1</v>
      </c>
      <c r="I835" s="278"/>
      <c r="J835" s="275"/>
      <c r="K835" s="275"/>
      <c r="L835" s="279"/>
      <c r="M835" s="280"/>
      <c r="N835" s="281"/>
      <c r="O835" s="281"/>
      <c r="P835" s="281"/>
      <c r="Q835" s="281"/>
      <c r="R835" s="281"/>
      <c r="S835" s="281"/>
      <c r="T835" s="282"/>
      <c r="U835" s="14"/>
      <c r="V835" s="14"/>
      <c r="W835" s="14"/>
      <c r="X835" s="14"/>
      <c r="Y835" s="14"/>
      <c r="Z835" s="14"/>
      <c r="AA835" s="14"/>
      <c r="AB835" s="14"/>
      <c r="AC835" s="14"/>
      <c r="AD835" s="14"/>
      <c r="AE835" s="14"/>
      <c r="AT835" s="283" t="s">
        <v>1584</v>
      </c>
      <c r="AU835" s="283" t="s">
        <v>81</v>
      </c>
      <c r="AV835" s="14" t="s">
        <v>81</v>
      </c>
      <c r="AW835" s="14" t="s">
        <v>30</v>
      </c>
      <c r="AX835" s="14" t="s">
        <v>73</v>
      </c>
      <c r="AY835" s="283" t="s">
        <v>241</v>
      </c>
    </row>
    <row r="836" s="13" customFormat="1">
      <c r="A836" s="13"/>
      <c r="B836" s="263"/>
      <c r="C836" s="264"/>
      <c r="D836" s="242" t="s">
        <v>1584</v>
      </c>
      <c r="E836" s="265" t="s">
        <v>1</v>
      </c>
      <c r="F836" s="266" t="s">
        <v>81</v>
      </c>
      <c r="G836" s="264"/>
      <c r="H836" s="267">
        <v>1</v>
      </c>
      <c r="I836" s="268"/>
      <c r="J836" s="264"/>
      <c r="K836" s="264"/>
      <c r="L836" s="269"/>
      <c r="M836" s="270"/>
      <c r="N836" s="271"/>
      <c r="O836" s="271"/>
      <c r="P836" s="271"/>
      <c r="Q836" s="271"/>
      <c r="R836" s="271"/>
      <c r="S836" s="271"/>
      <c r="T836" s="272"/>
      <c r="U836" s="13"/>
      <c r="V836" s="13"/>
      <c r="W836" s="13"/>
      <c r="X836" s="13"/>
      <c r="Y836" s="13"/>
      <c r="Z836" s="13"/>
      <c r="AA836" s="13"/>
      <c r="AB836" s="13"/>
      <c r="AC836" s="13"/>
      <c r="AD836" s="13"/>
      <c r="AE836" s="13"/>
      <c r="AT836" s="273" t="s">
        <v>1584</v>
      </c>
      <c r="AU836" s="273" t="s">
        <v>81</v>
      </c>
      <c r="AV836" s="13" t="s">
        <v>83</v>
      </c>
      <c r="AW836" s="13" t="s">
        <v>30</v>
      </c>
      <c r="AX836" s="13" t="s">
        <v>73</v>
      </c>
      <c r="AY836" s="273" t="s">
        <v>241</v>
      </c>
    </row>
    <row r="837" s="14" customFormat="1">
      <c r="A837" s="14"/>
      <c r="B837" s="274"/>
      <c r="C837" s="275"/>
      <c r="D837" s="242" t="s">
        <v>1584</v>
      </c>
      <c r="E837" s="276" t="s">
        <v>1</v>
      </c>
      <c r="F837" s="277" t="s">
        <v>2942</v>
      </c>
      <c r="G837" s="275"/>
      <c r="H837" s="276" t="s">
        <v>1</v>
      </c>
      <c r="I837" s="278"/>
      <c r="J837" s="275"/>
      <c r="K837" s="275"/>
      <c r="L837" s="279"/>
      <c r="M837" s="280"/>
      <c r="N837" s="281"/>
      <c r="O837" s="281"/>
      <c r="P837" s="281"/>
      <c r="Q837" s="281"/>
      <c r="R837" s="281"/>
      <c r="S837" s="281"/>
      <c r="T837" s="282"/>
      <c r="U837" s="14"/>
      <c r="V837" s="14"/>
      <c r="W837" s="14"/>
      <c r="X837" s="14"/>
      <c r="Y837" s="14"/>
      <c r="Z837" s="14"/>
      <c r="AA837" s="14"/>
      <c r="AB837" s="14"/>
      <c r="AC837" s="14"/>
      <c r="AD837" s="14"/>
      <c r="AE837" s="14"/>
      <c r="AT837" s="283" t="s">
        <v>1584</v>
      </c>
      <c r="AU837" s="283" t="s">
        <v>81</v>
      </c>
      <c r="AV837" s="14" t="s">
        <v>81</v>
      </c>
      <c r="AW837" s="14" t="s">
        <v>30</v>
      </c>
      <c r="AX837" s="14" t="s">
        <v>73</v>
      </c>
      <c r="AY837" s="283" t="s">
        <v>241</v>
      </c>
    </row>
    <row r="838" s="13" customFormat="1">
      <c r="A838" s="13"/>
      <c r="B838" s="263"/>
      <c r="C838" s="264"/>
      <c r="D838" s="242" t="s">
        <v>1584</v>
      </c>
      <c r="E838" s="265" t="s">
        <v>1</v>
      </c>
      <c r="F838" s="266" t="s">
        <v>81</v>
      </c>
      <c r="G838" s="264"/>
      <c r="H838" s="267">
        <v>1</v>
      </c>
      <c r="I838" s="268"/>
      <c r="J838" s="264"/>
      <c r="K838" s="264"/>
      <c r="L838" s="269"/>
      <c r="M838" s="270"/>
      <c r="N838" s="271"/>
      <c r="O838" s="271"/>
      <c r="P838" s="271"/>
      <c r="Q838" s="271"/>
      <c r="R838" s="271"/>
      <c r="S838" s="271"/>
      <c r="T838" s="272"/>
      <c r="U838" s="13"/>
      <c r="V838" s="13"/>
      <c r="W838" s="13"/>
      <c r="X838" s="13"/>
      <c r="Y838" s="13"/>
      <c r="Z838" s="13"/>
      <c r="AA838" s="13"/>
      <c r="AB838" s="13"/>
      <c r="AC838" s="13"/>
      <c r="AD838" s="13"/>
      <c r="AE838" s="13"/>
      <c r="AT838" s="273" t="s">
        <v>1584</v>
      </c>
      <c r="AU838" s="273" t="s">
        <v>81</v>
      </c>
      <c r="AV838" s="13" t="s">
        <v>83</v>
      </c>
      <c r="AW838" s="13" t="s">
        <v>30</v>
      </c>
      <c r="AX838" s="13" t="s">
        <v>73</v>
      </c>
      <c r="AY838" s="273" t="s">
        <v>241</v>
      </c>
    </row>
    <row r="839" s="15" customFormat="1">
      <c r="A839" s="15"/>
      <c r="B839" s="287"/>
      <c r="C839" s="288"/>
      <c r="D839" s="242" t="s">
        <v>1584</v>
      </c>
      <c r="E839" s="289" t="s">
        <v>1</v>
      </c>
      <c r="F839" s="290" t="s">
        <v>2061</v>
      </c>
      <c r="G839" s="288"/>
      <c r="H839" s="291">
        <v>3</v>
      </c>
      <c r="I839" s="292"/>
      <c r="J839" s="288"/>
      <c r="K839" s="288"/>
      <c r="L839" s="293"/>
      <c r="M839" s="294"/>
      <c r="N839" s="295"/>
      <c r="O839" s="295"/>
      <c r="P839" s="295"/>
      <c r="Q839" s="295"/>
      <c r="R839" s="295"/>
      <c r="S839" s="295"/>
      <c r="T839" s="296"/>
      <c r="U839" s="15"/>
      <c r="V839" s="15"/>
      <c r="W839" s="15"/>
      <c r="X839" s="15"/>
      <c r="Y839" s="15"/>
      <c r="Z839" s="15"/>
      <c r="AA839" s="15"/>
      <c r="AB839" s="15"/>
      <c r="AC839" s="15"/>
      <c r="AD839" s="15"/>
      <c r="AE839" s="15"/>
      <c r="AT839" s="297" t="s">
        <v>1584</v>
      </c>
      <c r="AU839" s="297" t="s">
        <v>81</v>
      </c>
      <c r="AV839" s="15" t="s">
        <v>247</v>
      </c>
      <c r="AW839" s="15" t="s">
        <v>30</v>
      </c>
      <c r="AX839" s="15" t="s">
        <v>81</v>
      </c>
      <c r="AY839" s="297" t="s">
        <v>241</v>
      </c>
    </row>
    <row r="840" s="2" customFormat="1" ht="24.15" customHeight="1">
      <c r="A840" s="39"/>
      <c r="B840" s="40"/>
      <c r="C840" s="228" t="s">
        <v>715</v>
      </c>
      <c r="D840" s="228" t="s">
        <v>243</v>
      </c>
      <c r="E840" s="229" t="s">
        <v>2339</v>
      </c>
      <c r="F840" s="230" t="s">
        <v>2340</v>
      </c>
      <c r="G840" s="231" t="s">
        <v>563</v>
      </c>
      <c r="H840" s="232">
        <v>1802.576</v>
      </c>
      <c r="I840" s="233"/>
      <c r="J840" s="234">
        <f>ROUND(I840*H840,2)</f>
        <v>0</v>
      </c>
      <c r="K840" s="235"/>
      <c r="L840" s="45"/>
      <c r="M840" s="236" t="s">
        <v>1</v>
      </c>
      <c r="N840" s="237" t="s">
        <v>38</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1164</v>
      </c>
      <c r="AT840" s="240" t="s">
        <v>243</v>
      </c>
      <c r="AU840" s="240" t="s">
        <v>81</v>
      </c>
      <c r="AY840" s="18" t="s">
        <v>241</v>
      </c>
      <c r="BE840" s="241">
        <f>IF(N840="základní",J840,0)</f>
        <v>0</v>
      </c>
      <c r="BF840" s="241">
        <f>IF(N840="snížená",J840,0)</f>
        <v>0</v>
      </c>
      <c r="BG840" s="241">
        <f>IF(N840="zákl. přenesená",J840,0)</f>
        <v>0</v>
      </c>
      <c r="BH840" s="241">
        <f>IF(N840="sníž. přenesená",J840,0)</f>
        <v>0</v>
      </c>
      <c r="BI840" s="241">
        <f>IF(N840="nulová",J840,0)</f>
        <v>0</v>
      </c>
      <c r="BJ840" s="18" t="s">
        <v>81</v>
      </c>
      <c r="BK840" s="241">
        <f>ROUND(I840*H840,2)</f>
        <v>0</v>
      </c>
      <c r="BL840" s="18" t="s">
        <v>1164</v>
      </c>
      <c r="BM840" s="240" t="s">
        <v>2943</v>
      </c>
    </row>
    <row r="841" s="2" customFormat="1">
      <c r="A841" s="39"/>
      <c r="B841" s="40"/>
      <c r="C841" s="41"/>
      <c r="D841" s="242" t="s">
        <v>248</v>
      </c>
      <c r="E841" s="41"/>
      <c r="F841" s="243" t="s">
        <v>2342</v>
      </c>
      <c r="G841" s="41"/>
      <c r="H841" s="41"/>
      <c r="I841" s="244"/>
      <c r="J841" s="41"/>
      <c r="K841" s="41"/>
      <c r="L841" s="45"/>
      <c r="M841" s="245"/>
      <c r="N841" s="246"/>
      <c r="O841" s="92"/>
      <c r="P841" s="92"/>
      <c r="Q841" s="92"/>
      <c r="R841" s="92"/>
      <c r="S841" s="92"/>
      <c r="T841" s="93"/>
      <c r="U841" s="39"/>
      <c r="V841" s="39"/>
      <c r="W841" s="39"/>
      <c r="X841" s="39"/>
      <c r="Y841" s="39"/>
      <c r="Z841" s="39"/>
      <c r="AA841" s="39"/>
      <c r="AB841" s="39"/>
      <c r="AC841" s="39"/>
      <c r="AD841" s="39"/>
      <c r="AE841" s="39"/>
      <c r="AT841" s="18" t="s">
        <v>248</v>
      </c>
      <c r="AU841" s="18" t="s">
        <v>81</v>
      </c>
    </row>
    <row r="842" s="14" customFormat="1">
      <c r="A842" s="14"/>
      <c r="B842" s="274"/>
      <c r="C842" s="275"/>
      <c r="D842" s="242" t="s">
        <v>1584</v>
      </c>
      <c r="E842" s="276" t="s">
        <v>1</v>
      </c>
      <c r="F842" s="277" t="s">
        <v>1806</v>
      </c>
      <c r="G842" s="275"/>
      <c r="H842" s="276" t="s">
        <v>1</v>
      </c>
      <c r="I842" s="278"/>
      <c r="J842" s="275"/>
      <c r="K842" s="275"/>
      <c r="L842" s="279"/>
      <c r="M842" s="280"/>
      <c r="N842" s="281"/>
      <c r="O842" s="281"/>
      <c r="P842" s="281"/>
      <c r="Q842" s="281"/>
      <c r="R842" s="281"/>
      <c r="S842" s="281"/>
      <c r="T842" s="282"/>
      <c r="U842" s="14"/>
      <c r="V842" s="14"/>
      <c r="W842" s="14"/>
      <c r="X842" s="14"/>
      <c r="Y842" s="14"/>
      <c r="Z842" s="14"/>
      <c r="AA842" s="14"/>
      <c r="AB842" s="14"/>
      <c r="AC842" s="14"/>
      <c r="AD842" s="14"/>
      <c r="AE842" s="14"/>
      <c r="AT842" s="283" t="s">
        <v>1584</v>
      </c>
      <c r="AU842" s="283" t="s">
        <v>81</v>
      </c>
      <c r="AV842" s="14" t="s">
        <v>81</v>
      </c>
      <c r="AW842" s="14" t="s">
        <v>30</v>
      </c>
      <c r="AX842" s="14" t="s">
        <v>73</v>
      </c>
      <c r="AY842" s="283" t="s">
        <v>241</v>
      </c>
    </row>
    <row r="843" s="14" customFormat="1">
      <c r="A843" s="14"/>
      <c r="B843" s="274"/>
      <c r="C843" s="275"/>
      <c r="D843" s="242" t="s">
        <v>1584</v>
      </c>
      <c r="E843" s="276" t="s">
        <v>1</v>
      </c>
      <c r="F843" s="277" t="s">
        <v>2944</v>
      </c>
      <c r="G843" s="275"/>
      <c r="H843" s="276" t="s">
        <v>1</v>
      </c>
      <c r="I843" s="278"/>
      <c r="J843" s="275"/>
      <c r="K843" s="275"/>
      <c r="L843" s="279"/>
      <c r="M843" s="280"/>
      <c r="N843" s="281"/>
      <c r="O843" s="281"/>
      <c r="P843" s="281"/>
      <c r="Q843" s="281"/>
      <c r="R843" s="281"/>
      <c r="S843" s="281"/>
      <c r="T843" s="282"/>
      <c r="U843" s="14"/>
      <c r="V843" s="14"/>
      <c r="W843" s="14"/>
      <c r="X843" s="14"/>
      <c r="Y843" s="14"/>
      <c r="Z843" s="14"/>
      <c r="AA843" s="14"/>
      <c r="AB843" s="14"/>
      <c r="AC843" s="14"/>
      <c r="AD843" s="14"/>
      <c r="AE843" s="14"/>
      <c r="AT843" s="283" t="s">
        <v>1584</v>
      </c>
      <c r="AU843" s="283" t="s">
        <v>81</v>
      </c>
      <c r="AV843" s="14" t="s">
        <v>81</v>
      </c>
      <c r="AW843" s="14" t="s">
        <v>30</v>
      </c>
      <c r="AX843" s="14" t="s">
        <v>73</v>
      </c>
      <c r="AY843" s="283" t="s">
        <v>241</v>
      </c>
    </row>
    <row r="844" s="13" customFormat="1">
      <c r="A844" s="13"/>
      <c r="B844" s="263"/>
      <c r="C844" s="264"/>
      <c r="D844" s="242" t="s">
        <v>1584</v>
      </c>
      <c r="E844" s="265" t="s">
        <v>1</v>
      </c>
      <c r="F844" s="266" t="s">
        <v>2945</v>
      </c>
      <c r="G844" s="264"/>
      <c r="H844" s="267">
        <v>1802.576</v>
      </c>
      <c r="I844" s="268"/>
      <c r="J844" s="264"/>
      <c r="K844" s="264"/>
      <c r="L844" s="269"/>
      <c r="M844" s="270"/>
      <c r="N844" s="271"/>
      <c r="O844" s="271"/>
      <c r="P844" s="271"/>
      <c r="Q844" s="271"/>
      <c r="R844" s="271"/>
      <c r="S844" s="271"/>
      <c r="T844" s="272"/>
      <c r="U844" s="13"/>
      <c r="V844" s="13"/>
      <c r="W844" s="13"/>
      <c r="X844" s="13"/>
      <c r="Y844" s="13"/>
      <c r="Z844" s="13"/>
      <c r="AA844" s="13"/>
      <c r="AB844" s="13"/>
      <c r="AC844" s="13"/>
      <c r="AD844" s="13"/>
      <c r="AE844" s="13"/>
      <c r="AT844" s="273" t="s">
        <v>1584</v>
      </c>
      <c r="AU844" s="273" t="s">
        <v>81</v>
      </c>
      <c r="AV844" s="13" t="s">
        <v>83</v>
      </c>
      <c r="AW844" s="13" t="s">
        <v>30</v>
      </c>
      <c r="AX844" s="13" t="s">
        <v>81</v>
      </c>
      <c r="AY844" s="273" t="s">
        <v>241</v>
      </c>
    </row>
    <row r="845" s="2" customFormat="1" ht="24.15" customHeight="1">
      <c r="A845" s="39"/>
      <c r="B845" s="40"/>
      <c r="C845" s="228" t="s">
        <v>473</v>
      </c>
      <c r="D845" s="228" t="s">
        <v>243</v>
      </c>
      <c r="E845" s="229" t="s">
        <v>2946</v>
      </c>
      <c r="F845" s="230" t="s">
        <v>2947</v>
      </c>
      <c r="G845" s="231" t="s">
        <v>563</v>
      </c>
      <c r="H845" s="232">
        <v>136.685</v>
      </c>
      <c r="I845" s="233"/>
      <c r="J845" s="234">
        <f>ROUND(I845*H845,2)</f>
        <v>0</v>
      </c>
      <c r="K845" s="235"/>
      <c r="L845" s="45"/>
      <c r="M845" s="236" t="s">
        <v>1</v>
      </c>
      <c r="N845" s="237" t="s">
        <v>38</v>
      </c>
      <c r="O845" s="92"/>
      <c r="P845" s="238">
        <f>O845*H845</f>
        <v>0</v>
      </c>
      <c r="Q845" s="238">
        <v>0</v>
      </c>
      <c r="R845" s="238">
        <f>Q845*H845</f>
        <v>0</v>
      </c>
      <c r="S845" s="238">
        <v>0</v>
      </c>
      <c r="T845" s="239">
        <f>S845*H845</f>
        <v>0</v>
      </c>
      <c r="U845" s="39"/>
      <c r="V845" s="39"/>
      <c r="W845" s="39"/>
      <c r="X845" s="39"/>
      <c r="Y845" s="39"/>
      <c r="Z845" s="39"/>
      <c r="AA845" s="39"/>
      <c r="AB845" s="39"/>
      <c r="AC845" s="39"/>
      <c r="AD845" s="39"/>
      <c r="AE845" s="39"/>
      <c r="AR845" s="240" t="s">
        <v>1164</v>
      </c>
      <c r="AT845" s="240" t="s">
        <v>243</v>
      </c>
      <c r="AU845" s="240" t="s">
        <v>81</v>
      </c>
      <c r="AY845" s="18" t="s">
        <v>241</v>
      </c>
      <c r="BE845" s="241">
        <f>IF(N845="základní",J845,0)</f>
        <v>0</v>
      </c>
      <c r="BF845" s="241">
        <f>IF(N845="snížená",J845,0)</f>
        <v>0</v>
      </c>
      <c r="BG845" s="241">
        <f>IF(N845="zákl. přenesená",J845,0)</f>
        <v>0</v>
      </c>
      <c r="BH845" s="241">
        <f>IF(N845="sníž. přenesená",J845,0)</f>
        <v>0</v>
      </c>
      <c r="BI845" s="241">
        <f>IF(N845="nulová",J845,0)</f>
        <v>0</v>
      </c>
      <c r="BJ845" s="18" t="s">
        <v>81</v>
      </c>
      <c r="BK845" s="241">
        <f>ROUND(I845*H845,2)</f>
        <v>0</v>
      </c>
      <c r="BL845" s="18" t="s">
        <v>1164</v>
      </c>
      <c r="BM845" s="240" t="s">
        <v>2948</v>
      </c>
    </row>
    <row r="846" s="2" customFormat="1">
      <c r="A846" s="39"/>
      <c r="B846" s="40"/>
      <c r="C846" s="41"/>
      <c r="D846" s="242" t="s">
        <v>248</v>
      </c>
      <c r="E846" s="41"/>
      <c r="F846" s="243" t="s">
        <v>2949</v>
      </c>
      <c r="G846" s="41"/>
      <c r="H846" s="41"/>
      <c r="I846" s="244"/>
      <c r="J846" s="41"/>
      <c r="K846" s="41"/>
      <c r="L846" s="45"/>
      <c r="M846" s="245"/>
      <c r="N846" s="246"/>
      <c r="O846" s="92"/>
      <c r="P846" s="92"/>
      <c r="Q846" s="92"/>
      <c r="R846" s="92"/>
      <c r="S846" s="92"/>
      <c r="T846" s="93"/>
      <c r="U846" s="39"/>
      <c r="V846" s="39"/>
      <c r="W846" s="39"/>
      <c r="X846" s="39"/>
      <c r="Y846" s="39"/>
      <c r="Z846" s="39"/>
      <c r="AA846" s="39"/>
      <c r="AB846" s="39"/>
      <c r="AC846" s="39"/>
      <c r="AD846" s="39"/>
      <c r="AE846" s="39"/>
      <c r="AT846" s="18" t="s">
        <v>248</v>
      </c>
      <c r="AU846" s="18" t="s">
        <v>81</v>
      </c>
    </row>
    <row r="847" s="14" customFormat="1">
      <c r="A847" s="14"/>
      <c r="B847" s="274"/>
      <c r="C847" s="275"/>
      <c r="D847" s="242" t="s">
        <v>1584</v>
      </c>
      <c r="E847" s="276" t="s">
        <v>1</v>
      </c>
      <c r="F847" s="277" t="s">
        <v>1806</v>
      </c>
      <c r="G847" s="275"/>
      <c r="H847" s="276" t="s">
        <v>1</v>
      </c>
      <c r="I847" s="278"/>
      <c r="J847" s="275"/>
      <c r="K847" s="275"/>
      <c r="L847" s="279"/>
      <c r="M847" s="280"/>
      <c r="N847" s="281"/>
      <c r="O847" s="281"/>
      <c r="P847" s="281"/>
      <c r="Q847" s="281"/>
      <c r="R847" s="281"/>
      <c r="S847" s="281"/>
      <c r="T847" s="282"/>
      <c r="U847" s="14"/>
      <c r="V847" s="14"/>
      <c r="W847" s="14"/>
      <c r="X847" s="14"/>
      <c r="Y847" s="14"/>
      <c r="Z847" s="14"/>
      <c r="AA847" s="14"/>
      <c r="AB847" s="14"/>
      <c r="AC847" s="14"/>
      <c r="AD847" s="14"/>
      <c r="AE847" s="14"/>
      <c r="AT847" s="283" t="s">
        <v>1584</v>
      </c>
      <c r="AU847" s="283" t="s">
        <v>81</v>
      </c>
      <c r="AV847" s="14" t="s">
        <v>81</v>
      </c>
      <c r="AW847" s="14" t="s">
        <v>30</v>
      </c>
      <c r="AX847" s="14" t="s">
        <v>73</v>
      </c>
      <c r="AY847" s="283" t="s">
        <v>241</v>
      </c>
    </row>
    <row r="848" s="14" customFormat="1">
      <c r="A848" s="14"/>
      <c r="B848" s="274"/>
      <c r="C848" s="275"/>
      <c r="D848" s="242" t="s">
        <v>1584</v>
      </c>
      <c r="E848" s="276" t="s">
        <v>1</v>
      </c>
      <c r="F848" s="277" t="s">
        <v>2950</v>
      </c>
      <c r="G848" s="275"/>
      <c r="H848" s="276" t="s">
        <v>1</v>
      </c>
      <c r="I848" s="278"/>
      <c r="J848" s="275"/>
      <c r="K848" s="275"/>
      <c r="L848" s="279"/>
      <c r="M848" s="280"/>
      <c r="N848" s="281"/>
      <c r="O848" s="281"/>
      <c r="P848" s="281"/>
      <c r="Q848" s="281"/>
      <c r="R848" s="281"/>
      <c r="S848" s="281"/>
      <c r="T848" s="282"/>
      <c r="U848" s="14"/>
      <c r="V848" s="14"/>
      <c r="W848" s="14"/>
      <c r="X848" s="14"/>
      <c r="Y848" s="14"/>
      <c r="Z848" s="14"/>
      <c r="AA848" s="14"/>
      <c r="AB848" s="14"/>
      <c r="AC848" s="14"/>
      <c r="AD848" s="14"/>
      <c r="AE848" s="14"/>
      <c r="AT848" s="283" t="s">
        <v>1584</v>
      </c>
      <c r="AU848" s="283" t="s">
        <v>81</v>
      </c>
      <c r="AV848" s="14" t="s">
        <v>81</v>
      </c>
      <c r="AW848" s="14" t="s">
        <v>30</v>
      </c>
      <c r="AX848" s="14" t="s">
        <v>73</v>
      </c>
      <c r="AY848" s="283" t="s">
        <v>241</v>
      </c>
    </row>
    <row r="849" s="13" customFormat="1">
      <c r="A849" s="13"/>
      <c r="B849" s="263"/>
      <c r="C849" s="264"/>
      <c r="D849" s="242" t="s">
        <v>1584</v>
      </c>
      <c r="E849" s="265" t="s">
        <v>1</v>
      </c>
      <c r="F849" s="266" t="s">
        <v>2951</v>
      </c>
      <c r="G849" s="264"/>
      <c r="H849" s="267">
        <v>136.685</v>
      </c>
      <c r="I849" s="268"/>
      <c r="J849" s="264"/>
      <c r="K849" s="264"/>
      <c r="L849" s="269"/>
      <c r="M849" s="270"/>
      <c r="N849" s="271"/>
      <c r="O849" s="271"/>
      <c r="P849" s="271"/>
      <c r="Q849" s="271"/>
      <c r="R849" s="271"/>
      <c r="S849" s="271"/>
      <c r="T849" s="272"/>
      <c r="U849" s="13"/>
      <c r="V849" s="13"/>
      <c r="W849" s="13"/>
      <c r="X849" s="13"/>
      <c r="Y849" s="13"/>
      <c r="Z849" s="13"/>
      <c r="AA849" s="13"/>
      <c r="AB849" s="13"/>
      <c r="AC849" s="13"/>
      <c r="AD849" s="13"/>
      <c r="AE849" s="13"/>
      <c r="AT849" s="273" t="s">
        <v>1584</v>
      </c>
      <c r="AU849" s="273" t="s">
        <v>81</v>
      </c>
      <c r="AV849" s="13" t="s">
        <v>83</v>
      </c>
      <c r="AW849" s="13" t="s">
        <v>30</v>
      </c>
      <c r="AX849" s="13" t="s">
        <v>81</v>
      </c>
      <c r="AY849" s="273" t="s">
        <v>241</v>
      </c>
    </row>
    <row r="850" s="2" customFormat="1" ht="21.75" customHeight="1">
      <c r="A850" s="39"/>
      <c r="B850" s="40"/>
      <c r="C850" s="228" t="s">
        <v>720</v>
      </c>
      <c r="D850" s="228" t="s">
        <v>243</v>
      </c>
      <c r="E850" s="229" t="s">
        <v>2952</v>
      </c>
      <c r="F850" s="230" t="s">
        <v>2953</v>
      </c>
      <c r="G850" s="231" t="s">
        <v>563</v>
      </c>
      <c r="H850" s="232">
        <v>153.375</v>
      </c>
      <c r="I850" s="233"/>
      <c r="J850" s="234">
        <f>ROUND(I850*H850,2)</f>
        <v>0</v>
      </c>
      <c r="K850" s="235"/>
      <c r="L850" s="45"/>
      <c r="M850" s="236" t="s">
        <v>1</v>
      </c>
      <c r="N850" s="237" t="s">
        <v>38</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1164</v>
      </c>
      <c r="AT850" s="240" t="s">
        <v>243</v>
      </c>
      <c r="AU850" s="240" t="s">
        <v>81</v>
      </c>
      <c r="AY850" s="18" t="s">
        <v>241</v>
      </c>
      <c r="BE850" s="241">
        <f>IF(N850="základní",J850,0)</f>
        <v>0</v>
      </c>
      <c r="BF850" s="241">
        <f>IF(N850="snížená",J850,0)</f>
        <v>0</v>
      </c>
      <c r="BG850" s="241">
        <f>IF(N850="zákl. přenesená",J850,0)</f>
        <v>0</v>
      </c>
      <c r="BH850" s="241">
        <f>IF(N850="sníž. přenesená",J850,0)</f>
        <v>0</v>
      </c>
      <c r="BI850" s="241">
        <f>IF(N850="nulová",J850,0)</f>
        <v>0</v>
      </c>
      <c r="BJ850" s="18" t="s">
        <v>81</v>
      </c>
      <c r="BK850" s="241">
        <f>ROUND(I850*H850,2)</f>
        <v>0</v>
      </c>
      <c r="BL850" s="18" t="s">
        <v>1164</v>
      </c>
      <c r="BM850" s="240" t="s">
        <v>2954</v>
      </c>
    </row>
    <row r="851" s="2" customFormat="1">
      <c r="A851" s="39"/>
      <c r="B851" s="40"/>
      <c r="C851" s="41"/>
      <c r="D851" s="242" t="s">
        <v>248</v>
      </c>
      <c r="E851" s="41"/>
      <c r="F851" s="243" t="s">
        <v>2955</v>
      </c>
      <c r="G851" s="41"/>
      <c r="H851" s="41"/>
      <c r="I851" s="244"/>
      <c r="J851" s="41"/>
      <c r="K851" s="41"/>
      <c r="L851" s="45"/>
      <c r="M851" s="245"/>
      <c r="N851" s="246"/>
      <c r="O851" s="92"/>
      <c r="P851" s="92"/>
      <c r="Q851" s="92"/>
      <c r="R851" s="92"/>
      <c r="S851" s="92"/>
      <c r="T851" s="93"/>
      <c r="U851" s="39"/>
      <c r="V851" s="39"/>
      <c r="W851" s="39"/>
      <c r="X851" s="39"/>
      <c r="Y851" s="39"/>
      <c r="Z851" s="39"/>
      <c r="AA851" s="39"/>
      <c r="AB851" s="39"/>
      <c r="AC851" s="39"/>
      <c r="AD851" s="39"/>
      <c r="AE851" s="39"/>
      <c r="AT851" s="18" t="s">
        <v>248</v>
      </c>
      <c r="AU851" s="18" t="s">
        <v>81</v>
      </c>
    </row>
    <row r="852" s="14" customFormat="1">
      <c r="A852" s="14"/>
      <c r="B852" s="274"/>
      <c r="C852" s="275"/>
      <c r="D852" s="242" t="s">
        <v>1584</v>
      </c>
      <c r="E852" s="276" t="s">
        <v>1</v>
      </c>
      <c r="F852" s="277" t="s">
        <v>1806</v>
      </c>
      <c r="G852" s="275"/>
      <c r="H852" s="276" t="s">
        <v>1</v>
      </c>
      <c r="I852" s="278"/>
      <c r="J852" s="275"/>
      <c r="K852" s="275"/>
      <c r="L852" s="279"/>
      <c r="M852" s="280"/>
      <c r="N852" s="281"/>
      <c r="O852" s="281"/>
      <c r="P852" s="281"/>
      <c r="Q852" s="281"/>
      <c r="R852" s="281"/>
      <c r="S852" s="281"/>
      <c r="T852" s="282"/>
      <c r="U852" s="14"/>
      <c r="V852" s="14"/>
      <c r="W852" s="14"/>
      <c r="X852" s="14"/>
      <c r="Y852" s="14"/>
      <c r="Z852" s="14"/>
      <c r="AA852" s="14"/>
      <c r="AB852" s="14"/>
      <c r="AC852" s="14"/>
      <c r="AD852" s="14"/>
      <c r="AE852" s="14"/>
      <c r="AT852" s="283" t="s">
        <v>1584</v>
      </c>
      <c r="AU852" s="283" t="s">
        <v>81</v>
      </c>
      <c r="AV852" s="14" t="s">
        <v>81</v>
      </c>
      <c r="AW852" s="14" t="s">
        <v>30</v>
      </c>
      <c r="AX852" s="14" t="s">
        <v>73</v>
      </c>
      <c r="AY852" s="283" t="s">
        <v>241</v>
      </c>
    </row>
    <row r="853" s="14" customFormat="1">
      <c r="A853" s="14"/>
      <c r="B853" s="274"/>
      <c r="C853" s="275"/>
      <c r="D853" s="242" t="s">
        <v>1584</v>
      </c>
      <c r="E853" s="276" t="s">
        <v>1</v>
      </c>
      <c r="F853" s="277" t="s">
        <v>2956</v>
      </c>
      <c r="G853" s="275"/>
      <c r="H853" s="276" t="s">
        <v>1</v>
      </c>
      <c r="I853" s="278"/>
      <c r="J853" s="275"/>
      <c r="K853" s="275"/>
      <c r="L853" s="279"/>
      <c r="M853" s="280"/>
      <c r="N853" s="281"/>
      <c r="O853" s="281"/>
      <c r="P853" s="281"/>
      <c r="Q853" s="281"/>
      <c r="R853" s="281"/>
      <c r="S853" s="281"/>
      <c r="T853" s="282"/>
      <c r="U853" s="14"/>
      <c r="V853" s="14"/>
      <c r="W853" s="14"/>
      <c r="X853" s="14"/>
      <c r="Y853" s="14"/>
      <c r="Z853" s="14"/>
      <c r="AA853" s="14"/>
      <c r="AB853" s="14"/>
      <c r="AC853" s="14"/>
      <c r="AD853" s="14"/>
      <c r="AE853" s="14"/>
      <c r="AT853" s="283" t="s">
        <v>1584</v>
      </c>
      <c r="AU853" s="283" t="s">
        <v>81</v>
      </c>
      <c r="AV853" s="14" t="s">
        <v>81</v>
      </c>
      <c r="AW853" s="14" t="s">
        <v>30</v>
      </c>
      <c r="AX853" s="14" t="s">
        <v>73</v>
      </c>
      <c r="AY853" s="283" t="s">
        <v>241</v>
      </c>
    </row>
    <row r="854" s="13" customFormat="1">
      <c r="A854" s="13"/>
      <c r="B854" s="263"/>
      <c r="C854" s="264"/>
      <c r="D854" s="242" t="s">
        <v>1584</v>
      </c>
      <c r="E854" s="265" t="s">
        <v>1</v>
      </c>
      <c r="F854" s="266" t="s">
        <v>2957</v>
      </c>
      <c r="G854" s="264"/>
      <c r="H854" s="267">
        <v>153.375</v>
      </c>
      <c r="I854" s="268"/>
      <c r="J854" s="264"/>
      <c r="K854" s="264"/>
      <c r="L854" s="269"/>
      <c r="M854" s="270"/>
      <c r="N854" s="271"/>
      <c r="O854" s="271"/>
      <c r="P854" s="271"/>
      <c r="Q854" s="271"/>
      <c r="R854" s="271"/>
      <c r="S854" s="271"/>
      <c r="T854" s="272"/>
      <c r="U854" s="13"/>
      <c r="V854" s="13"/>
      <c r="W854" s="13"/>
      <c r="X854" s="13"/>
      <c r="Y854" s="13"/>
      <c r="Z854" s="13"/>
      <c r="AA854" s="13"/>
      <c r="AB854" s="13"/>
      <c r="AC854" s="13"/>
      <c r="AD854" s="13"/>
      <c r="AE854" s="13"/>
      <c r="AT854" s="273" t="s">
        <v>1584</v>
      </c>
      <c r="AU854" s="273" t="s">
        <v>81</v>
      </c>
      <c r="AV854" s="13" t="s">
        <v>83</v>
      </c>
      <c r="AW854" s="13" t="s">
        <v>30</v>
      </c>
      <c r="AX854" s="13" t="s">
        <v>81</v>
      </c>
      <c r="AY854" s="273" t="s">
        <v>241</v>
      </c>
    </row>
    <row r="855" s="2" customFormat="1" ht="16.5" customHeight="1">
      <c r="A855" s="39"/>
      <c r="B855" s="40"/>
      <c r="C855" s="228" t="s">
        <v>476</v>
      </c>
      <c r="D855" s="228" t="s">
        <v>243</v>
      </c>
      <c r="E855" s="229" t="s">
        <v>2345</v>
      </c>
      <c r="F855" s="230" t="s">
        <v>2346</v>
      </c>
      <c r="G855" s="231" t="s">
        <v>563</v>
      </c>
      <c r="H855" s="232">
        <v>1.6399999999999999</v>
      </c>
      <c r="I855" s="233"/>
      <c r="J855" s="234">
        <f>ROUND(I855*H855,2)</f>
        <v>0</v>
      </c>
      <c r="K855" s="235"/>
      <c r="L855" s="45"/>
      <c r="M855" s="236" t="s">
        <v>1</v>
      </c>
      <c r="N855" s="237" t="s">
        <v>38</v>
      </c>
      <c r="O855" s="92"/>
      <c r="P855" s="238">
        <f>O855*H855</f>
        <v>0</v>
      </c>
      <c r="Q855" s="238">
        <v>0</v>
      </c>
      <c r="R855" s="238">
        <f>Q855*H855</f>
        <v>0</v>
      </c>
      <c r="S855" s="238">
        <v>0</v>
      </c>
      <c r="T855" s="239">
        <f>S855*H855</f>
        <v>0</v>
      </c>
      <c r="U855" s="39"/>
      <c r="V855" s="39"/>
      <c r="W855" s="39"/>
      <c r="X855" s="39"/>
      <c r="Y855" s="39"/>
      <c r="Z855" s="39"/>
      <c r="AA855" s="39"/>
      <c r="AB855" s="39"/>
      <c r="AC855" s="39"/>
      <c r="AD855" s="39"/>
      <c r="AE855" s="39"/>
      <c r="AR855" s="240" t="s">
        <v>1164</v>
      </c>
      <c r="AT855" s="240" t="s">
        <v>243</v>
      </c>
      <c r="AU855" s="240" t="s">
        <v>81</v>
      </c>
      <c r="AY855" s="18" t="s">
        <v>241</v>
      </c>
      <c r="BE855" s="241">
        <f>IF(N855="základní",J855,0)</f>
        <v>0</v>
      </c>
      <c r="BF855" s="241">
        <f>IF(N855="snížená",J855,0)</f>
        <v>0</v>
      </c>
      <c r="BG855" s="241">
        <f>IF(N855="zákl. přenesená",J855,0)</f>
        <v>0</v>
      </c>
      <c r="BH855" s="241">
        <f>IF(N855="sníž. přenesená",J855,0)</f>
        <v>0</v>
      </c>
      <c r="BI855" s="241">
        <f>IF(N855="nulová",J855,0)</f>
        <v>0</v>
      </c>
      <c r="BJ855" s="18" t="s">
        <v>81</v>
      </c>
      <c r="BK855" s="241">
        <f>ROUND(I855*H855,2)</f>
        <v>0</v>
      </c>
      <c r="BL855" s="18" t="s">
        <v>1164</v>
      </c>
      <c r="BM855" s="240" t="s">
        <v>2958</v>
      </c>
    </row>
    <row r="856" s="2" customFormat="1">
      <c r="A856" s="39"/>
      <c r="B856" s="40"/>
      <c r="C856" s="41"/>
      <c r="D856" s="242" t="s">
        <v>248</v>
      </c>
      <c r="E856" s="41"/>
      <c r="F856" s="243" t="s">
        <v>2348</v>
      </c>
      <c r="G856" s="41"/>
      <c r="H856" s="41"/>
      <c r="I856" s="244"/>
      <c r="J856" s="41"/>
      <c r="K856" s="41"/>
      <c r="L856" s="45"/>
      <c r="M856" s="245"/>
      <c r="N856" s="246"/>
      <c r="O856" s="92"/>
      <c r="P856" s="92"/>
      <c r="Q856" s="92"/>
      <c r="R856" s="92"/>
      <c r="S856" s="92"/>
      <c r="T856" s="93"/>
      <c r="U856" s="39"/>
      <c r="V856" s="39"/>
      <c r="W856" s="39"/>
      <c r="X856" s="39"/>
      <c r="Y856" s="39"/>
      <c r="Z856" s="39"/>
      <c r="AA856" s="39"/>
      <c r="AB856" s="39"/>
      <c r="AC856" s="39"/>
      <c r="AD856" s="39"/>
      <c r="AE856" s="39"/>
      <c r="AT856" s="18" t="s">
        <v>248</v>
      </c>
      <c r="AU856" s="18" t="s">
        <v>81</v>
      </c>
    </row>
    <row r="857" s="14" customFormat="1">
      <c r="A857" s="14"/>
      <c r="B857" s="274"/>
      <c r="C857" s="275"/>
      <c r="D857" s="242" t="s">
        <v>1584</v>
      </c>
      <c r="E857" s="276" t="s">
        <v>1</v>
      </c>
      <c r="F857" s="277" t="s">
        <v>1806</v>
      </c>
      <c r="G857" s="275"/>
      <c r="H857" s="276" t="s">
        <v>1</v>
      </c>
      <c r="I857" s="278"/>
      <c r="J857" s="275"/>
      <c r="K857" s="275"/>
      <c r="L857" s="279"/>
      <c r="M857" s="280"/>
      <c r="N857" s="281"/>
      <c r="O857" s="281"/>
      <c r="P857" s="281"/>
      <c r="Q857" s="281"/>
      <c r="R857" s="281"/>
      <c r="S857" s="281"/>
      <c r="T857" s="282"/>
      <c r="U857" s="14"/>
      <c r="V857" s="14"/>
      <c r="W857" s="14"/>
      <c r="X857" s="14"/>
      <c r="Y857" s="14"/>
      <c r="Z857" s="14"/>
      <c r="AA857" s="14"/>
      <c r="AB857" s="14"/>
      <c r="AC857" s="14"/>
      <c r="AD857" s="14"/>
      <c r="AE857" s="14"/>
      <c r="AT857" s="283" t="s">
        <v>1584</v>
      </c>
      <c r="AU857" s="283" t="s">
        <v>81</v>
      </c>
      <c r="AV857" s="14" t="s">
        <v>81</v>
      </c>
      <c r="AW857" s="14" t="s">
        <v>30</v>
      </c>
      <c r="AX857" s="14" t="s">
        <v>73</v>
      </c>
      <c r="AY857" s="283" t="s">
        <v>241</v>
      </c>
    </row>
    <row r="858" s="14" customFormat="1">
      <c r="A858" s="14"/>
      <c r="B858" s="274"/>
      <c r="C858" s="275"/>
      <c r="D858" s="242" t="s">
        <v>1584</v>
      </c>
      <c r="E858" s="276" t="s">
        <v>1</v>
      </c>
      <c r="F858" s="277" t="s">
        <v>2959</v>
      </c>
      <c r="G858" s="275"/>
      <c r="H858" s="276" t="s">
        <v>1</v>
      </c>
      <c r="I858" s="278"/>
      <c r="J858" s="275"/>
      <c r="K858" s="275"/>
      <c r="L858" s="279"/>
      <c r="M858" s="280"/>
      <c r="N858" s="281"/>
      <c r="O858" s="281"/>
      <c r="P858" s="281"/>
      <c r="Q858" s="281"/>
      <c r="R858" s="281"/>
      <c r="S858" s="281"/>
      <c r="T858" s="282"/>
      <c r="U858" s="14"/>
      <c r="V858" s="14"/>
      <c r="W858" s="14"/>
      <c r="X858" s="14"/>
      <c r="Y858" s="14"/>
      <c r="Z858" s="14"/>
      <c r="AA858" s="14"/>
      <c r="AB858" s="14"/>
      <c r="AC858" s="14"/>
      <c r="AD858" s="14"/>
      <c r="AE858" s="14"/>
      <c r="AT858" s="283" t="s">
        <v>1584</v>
      </c>
      <c r="AU858" s="283" t="s">
        <v>81</v>
      </c>
      <c r="AV858" s="14" t="s">
        <v>81</v>
      </c>
      <c r="AW858" s="14" t="s">
        <v>30</v>
      </c>
      <c r="AX858" s="14" t="s">
        <v>73</v>
      </c>
      <c r="AY858" s="283" t="s">
        <v>241</v>
      </c>
    </row>
    <row r="859" s="13" customFormat="1">
      <c r="A859" s="13"/>
      <c r="B859" s="263"/>
      <c r="C859" s="264"/>
      <c r="D859" s="242" t="s">
        <v>1584</v>
      </c>
      <c r="E859" s="265" t="s">
        <v>1</v>
      </c>
      <c r="F859" s="266" t="s">
        <v>2960</v>
      </c>
      <c r="G859" s="264"/>
      <c r="H859" s="267">
        <v>0.54000000000000004</v>
      </c>
      <c r="I859" s="268"/>
      <c r="J859" s="264"/>
      <c r="K859" s="264"/>
      <c r="L859" s="269"/>
      <c r="M859" s="270"/>
      <c r="N859" s="271"/>
      <c r="O859" s="271"/>
      <c r="P859" s="271"/>
      <c r="Q859" s="271"/>
      <c r="R859" s="271"/>
      <c r="S859" s="271"/>
      <c r="T859" s="272"/>
      <c r="U859" s="13"/>
      <c r="V859" s="13"/>
      <c r="W859" s="13"/>
      <c r="X859" s="13"/>
      <c r="Y859" s="13"/>
      <c r="Z859" s="13"/>
      <c r="AA859" s="13"/>
      <c r="AB859" s="13"/>
      <c r="AC859" s="13"/>
      <c r="AD859" s="13"/>
      <c r="AE859" s="13"/>
      <c r="AT859" s="273" t="s">
        <v>1584</v>
      </c>
      <c r="AU859" s="273" t="s">
        <v>81</v>
      </c>
      <c r="AV859" s="13" t="s">
        <v>83</v>
      </c>
      <c r="AW859" s="13" t="s">
        <v>30</v>
      </c>
      <c r="AX859" s="13" t="s">
        <v>73</v>
      </c>
      <c r="AY859" s="273" t="s">
        <v>241</v>
      </c>
    </row>
    <row r="860" s="14" customFormat="1">
      <c r="A860" s="14"/>
      <c r="B860" s="274"/>
      <c r="C860" s="275"/>
      <c r="D860" s="242" t="s">
        <v>1584</v>
      </c>
      <c r="E860" s="276" t="s">
        <v>1</v>
      </c>
      <c r="F860" s="277" t="s">
        <v>2961</v>
      </c>
      <c r="G860" s="275"/>
      <c r="H860" s="276" t="s">
        <v>1</v>
      </c>
      <c r="I860" s="278"/>
      <c r="J860" s="275"/>
      <c r="K860" s="275"/>
      <c r="L860" s="279"/>
      <c r="M860" s="280"/>
      <c r="N860" s="281"/>
      <c r="O860" s="281"/>
      <c r="P860" s="281"/>
      <c r="Q860" s="281"/>
      <c r="R860" s="281"/>
      <c r="S860" s="281"/>
      <c r="T860" s="282"/>
      <c r="U860" s="14"/>
      <c r="V860" s="14"/>
      <c r="W860" s="14"/>
      <c r="X860" s="14"/>
      <c r="Y860" s="14"/>
      <c r="Z860" s="14"/>
      <c r="AA860" s="14"/>
      <c r="AB860" s="14"/>
      <c r="AC860" s="14"/>
      <c r="AD860" s="14"/>
      <c r="AE860" s="14"/>
      <c r="AT860" s="283" t="s">
        <v>1584</v>
      </c>
      <c r="AU860" s="283" t="s">
        <v>81</v>
      </c>
      <c r="AV860" s="14" t="s">
        <v>81</v>
      </c>
      <c r="AW860" s="14" t="s">
        <v>30</v>
      </c>
      <c r="AX860" s="14" t="s">
        <v>73</v>
      </c>
      <c r="AY860" s="283" t="s">
        <v>241</v>
      </c>
    </row>
    <row r="861" s="13" customFormat="1">
      <c r="A861" s="13"/>
      <c r="B861" s="263"/>
      <c r="C861" s="264"/>
      <c r="D861" s="242" t="s">
        <v>1584</v>
      </c>
      <c r="E861" s="265" t="s">
        <v>1</v>
      </c>
      <c r="F861" s="266" t="s">
        <v>2962</v>
      </c>
      <c r="G861" s="264"/>
      <c r="H861" s="267">
        <v>1.1000000000000001</v>
      </c>
      <c r="I861" s="268"/>
      <c r="J861" s="264"/>
      <c r="K861" s="264"/>
      <c r="L861" s="269"/>
      <c r="M861" s="270"/>
      <c r="N861" s="271"/>
      <c r="O861" s="271"/>
      <c r="P861" s="271"/>
      <c r="Q861" s="271"/>
      <c r="R861" s="271"/>
      <c r="S861" s="271"/>
      <c r="T861" s="272"/>
      <c r="U861" s="13"/>
      <c r="V861" s="13"/>
      <c r="W861" s="13"/>
      <c r="X861" s="13"/>
      <c r="Y861" s="13"/>
      <c r="Z861" s="13"/>
      <c r="AA861" s="13"/>
      <c r="AB861" s="13"/>
      <c r="AC861" s="13"/>
      <c r="AD861" s="13"/>
      <c r="AE861" s="13"/>
      <c r="AT861" s="273" t="s">
        <v>1584</v>
      </c>
      <c r="AU861" s="273" t="s">
        <v>81</v>
      </c>
      <c r="AV861" s="13" t="s">
        <v>83</v>
      </c>
      <c r="AW861" s="13" t="s">
        <v>30</v>
      </c>
      <c r="AX861" s="13" t="s">
        <v>73</v>
      </c>
      <c r="AY861" s="273" t="s">
        <v>241</v>
      </c>
    </row>
    <row r="862" s="15" customFormat="1">
      <c r="A862" s="15"/>
      <c r="B862" s="287"/>
      <c r="C862" s="288"/>
      <c r="D862" s="242" t="s">
        <v>1584</v>
      </c>
      <c r="E862" s="289" t="s">
        <v>1</v>
      </c>
      <c r="F862" s="290" t="s">
        <v>2061</v>
      </c>
      <c r="G862" s="288"/>
      <c r="H862" s="291">
        <v>1.6399999999999999</v>
      </c>
      <c r="I862" s="292"/>
      <c r="J862" s="288"/>
      <c r="K862" s="288"/>
      <c r="L862" s="293"/>
      <c r="M862" s="294"/>
      <c r="N862" s="295"/>
      <c r="O862" s="295"/>
      <c r="P862" s="295"/>
      <c r="Q862" s="295"/>
      <c r="R862" s="295"/>
      <c r="S862" s="295"/>
      <c r="T862" s="296"/>
      <c r="U862" s="15"/>
      <c r="V862" s="15"/>
      <c r="W862" s="15"/>
      <c r="X862" s="15"/>
      <c r="Y862" s="15"/>
      <c r="Z862" s="15"/>
      <c r="AA862" s="15"/>
      <c r="AB862" s="15"/>
      <c r="AC862" s="15"/>
      <c r="AD862" s="15"/>
      <c r="AE862" s="15"/>
      <c r="AT862" s="297" t="s">
        <v>1584</v>
      </c>
      <c r="AU862" s="297" t="s">
        <v>81</v>
      </c>
      <c r="AV862" s="15" t="s">
        <v>247</v>
      </c>
      <c r="AW862" s="15" t="s">
        <v>30</v>
      </c>
      <c r="AX862" s="15" t="s">
        <v>81</v>
      </c>
      <c r="AY862" s="297" t="s">
        <v>241</v>
      </c>
    </row>
    <row r="863" s="2" customFormat="1" ht="16.5" customHeight="1">
      <c r="A863" s="39"/>
      <c r="B863" s="40"/>
      <c r="C863" s="228" t="s">
        <v>727</v>
      </c>
      <c r="D863" s="228" t="s">
        <v>243</v>
      </c>
      <c r="E863" s="229" t="s">
        <v>2353</v>
      </c>
      <c r="F863" s="230" t="s">
        <v>2354</v>
      </c>
      <c r="G863" s="231" t="s">
        <v>563</v>
      </c>
      <c r="H863" s="232">
        <v>593.50400000000002</v>
      </c>
      <c r="I863" s="233"/>
      <c r="J863" s="234">
        <f>ROUND(I863*H863,2)</f>
        <v>0</v>
      </c>
      <c r="K863" s="235"/>
      <c r="L863" s="45"/>
      <c r="M863" s="236" t="s">
        <v>1</v>
      </c>
      <c r="N863" s="237" t="s">
        <v>38</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1164</v>
      </c>
      <c r="AT863" s="240" t="s">
        <v>243</v>
      </c>
      <c r="AU863" s="240" t="s">
        <v>81</v>
      </c>
      <c r="AY863" s="18" t="s">
        <v>241</v>
      </c>
      <c r="BE863" s="241">
        <f>IF(N863="základní",J863,0)</f>
        <v>0</v>
      </c>
      <c r="BF863" s="241">
        <f>IF(N863="snížená",J863,0)</f>
        <v>0</v>
      </c>
      <c r="BG863" s="241">
        <f>IF(N863="zákl. přenesená",J863,0)</f>
        <v>0</v>
      </c>
      <c r="BH863" s="241">
        <f>IF(N863="sníž. přenesená",J863,0)</f>
        <v>0</v>
      </c>
      <c r="BI863" s="241">
        <f>IF(N863="nulová",J863,0)</f>
        <v>0</v>
      </c>
      <c r="BJ863" s="18" t="s">
        <v>81</v>
      </c>
      <c r="BK863" s="241">
        <f>ROUND(I863*H863,2)</f>
        <v>0</v>
      </c>
      <c r="BL863" s="18" t="s">
        <v>1164</v>
      </c>
      <c r="BM863" s="240" t="s">
        <v>2963</v>
      </c>
    </row>
    <row r="864" s="2" customFormat="1">
      <c r="A864" s="39"/>
      <c r="B864" s="40"/>
      <c r="C864" s="41"/>
      <c r="D864" s="242" t="s">
        <v>248</v>
      </c>
      <c r="E864" s="41"/>
      <c r="F864" s="243" t="s">
        <v>2356</v>
      </c>
      <c r="G864" s="41"/>
      <c r="H864" s="41"/>
      <c r="I864" s="244"/>
      <c r="J864" s="41"/>
      <c r="K864" s="41"/>
      <c r="L864" s="45"/>
      <c r="M864" s="245"/>
      <c r="N864" s="246"/>
      <c r="O864" s="92"/>
      <c r="P864" s="92"/>
      <c r="Q864" s="92"/>
      <c r="R864" s="92"/>
      <c r="S864" s="92"/>
      <c r="T864" s="93"/>
      <c r="U864" s="39"/>
      <c r="V864" s="39"/>
      <c r="W864" s="39"/>
      <c r="X864" s="39"/>
      <c r="Y864" s="39"/>
      <c r="Z864" s="39"/>
      <c r="AA864" s="39"/>
      <c r="AB864" s="39"/>
      <c r="AC864" s="39"/>
      <c r="AD864" s="39"/>
      <c r="AE864" s="39"/>
      <c r="AT864" s="18" t="s">
        <v>248</v>
      </c>
      <c r="AU864" s="18" t="s">
        <v>81</v>
      </c>
    </row>
    <row r="865" s="14" customFormat="1">
      <c r="A865" s="14"/>
      <c r="B865" s="274"/>
      <c r="C865" s="275"/>
      <c r="D865" s="242" t="s">
        <v>1584</v>
      </c>
      <c r="E865" s="276" t="s">
        <v>1</v>
      </c>
      <c r="F865" s="277" t="s">
        <v>1806</v>
      </c>
      <c r="G865" s="275"/>
      <c r="H865" s="276" t="s">
        <v>1</v>
      </c>
      <c r="I865" s="278"/>
      <c r="J865" s="275"/>
      <c r="K865" s="275"/>
      <c r="L865" s="279"/>
      <c r="M865" s="280"/>
      <c r="N865" s="281"/>
      <c r="O865" s="281"/>
      <c r="P865" s="281"/>
      <c r="Q865" s="281"/>
      <c r="R865" s="281"/>
      <c r="S865" s="281"/>
      <c r="T865" s="282"/>
      <c r="U865" s="14"/>
      <c r="V865" s="14"/>
      <c r="W865" s="14"/>
      <c r="X865" s="14"/>
      <c r="Y865" s="14"/>
      <c r="Z865" s="14"/>
      <c r="AA865" s="14"/>
      <c r="AB865" s="14"/>
      <c r="AC865" s="14"/>
      <c r="AD865" s="14"/>
      <c r="AE865" s="14"/>
      <c r="AT865" s="283" t="s">
        <v>1584</v>
      </c>
      <c r="AU865" s="283" t="s">
        <v>81</v>
      </c>
      <c r="AV865" s="14" t="s">
        <v>81</v>
      </c>
      <c r="AW865" s="14" t="s">
        <v>30</v>
      </c>
      <c r="AX865" s="14" t="s">
        <v>73</v>
      </c>
      <c r="AY865" s="283" t="s">
        <v>241</v>
      </c>
    </row>
    <row r="866" s="14" customFormat="1">
      <c r="A866" s="14"/>
      <c r="B866" s="274"/>
      <c r="C866" s="275"/>
      <c r="D866" s="242" t="s">
        <v>1584</v>
      </c>
      <c r="E866" s="276" t="s">
        <v>1</v>
      </c>
      <c r="F866" s="277" t="s">
        <v>2964</v>
      </c>
      <c r="G866" s="275"/>
      <c r="H866" s="276" t="s">
        <v>1</v>
      </c>
      <c r="I866" s="278"/>
      <c r="J866" s="275"/>
      <c r="K866" s="275"/>
      <c r="L866" s="279"/>
      <c r="M866" s="280"/>
      <c r="N866" s="281"/>
      <c r="O866" s="281"/>
      <c r="P866" s="281"/>
      <c r="Q866" s="281"/>
      <c r="R866" s="281"/>
      <c r="S866" s="281"/>
      <c r="T866" s="282"/>
      <c r="U866" s="14"/>
      <c r="V866" s="14"/>
      <c r="W866" s="14"/>
      <c r="X866" s="14"/>
      <c r="Y866" s="14"/>
      <c r="Z866" s="14"/>
      <c r="AA866" s="14"/>
      <c r="AB866" s="14"/>
      <c r="AC866" s="14"/>
      <c r="AD866" s="14"/>
      <c r="AE866" s="14"/>
      <c r="AT866" s="283" t="s">
        <v>1584</v>
      </c>
      <c r="AU866" s="283" t="s">
        <v>81</v>
      </c>
      <c r="AV866" s="14" t="s">
        <v>81</v>
      </c>
      <c r="AW866" s="14" t="s">
        <v>30</v>
      </c>
      <c r="AX866" s="14" t="s">
        <v>73</v>
      </c>
      <c r="AY866" s="283" t="s">
        <v>241</v>
      </c>
    </row>
    <row r="867" s="13" customFormat="1">
      <c r="A867" s="13"/>
      <c r="B867" s="263"/>
      <c r="C867" s="264"/>
      <c r="D867" s="242" t="s">
        <v>1584</v>
      </c>
      <c r="E867" s="265" t="s">
        <v>1</v>
      </c>
      <c r="F867" s="266" t="s">
        <v>2901</v>
      </c>
      <c r="G867" s="264"/>
      <c r="H867" s="267">
        <v>593.50400000000002</v>
      </c>
      <c r="I867" s="268"/>
      <c r="J867" s="264"/>
      <c r="K867" s="264"/>
      <c r="L867" s="269"/>
      <c r="M867" s="270"/>
      <c r="N867" s="271"/>
      <c r="O867" s="271"/>
      <c r="P867" s="271"/>
      <c r="Q867" s="271"/>
      <c r="R867" s="271"/>
      <c r="S867" s="271"/>
      <c r="T867" s="272"/>
      <c r="U867" s="13"/>
      <c r="V867" s="13"/>
      <c r="W867" s="13"/>
      <c r="X867" s="13"/>
      <c r="Y867" s="13"/>
      <c r="Z867" s="13"/>
      <c r="AA867" s="13"/>
      <c r="AB867" s="13"/>
      <c r="AC867" s="13"/>
      <c r="AD867" s="13"/>
      <c r="AE867" s="13"/>
      <c r="AT867" s="273" t="s">
        <v>1584</v>
      </c>
      <c r="AU867" s="273" t="s">
        <v>81</v>
      </c>
      <c r="AV867" s="13" t="s">
        <v>83</v>
      </c>
      <c r="AW867" s="13" t="s">
        <v>30</v>
      </c>
      <c r="AX867" s="13" t="s">
        <v>81</v>
      </c>
      <c r="AY867" s="273" t="s">
        <v>241</v>
      </c>
    </row>
    <row r="868" s="2" customFormat="1" ht="16.5" customHeight="1">
      <c r="A868" s="39"/>
      <c r="B868" s="40"/>
      <c r="C868" s="228" t="s">
        <v>480</v>
      </c>
      <c r="D868" s="228" t="s">
        <v>243</v>
      </c>
      <c r="E868" s="229" t="s">
        <v>2965</v>
      </c>
      <c r="F868" s="230" t="s">
        <v>2966</v>
      </c>
      <c r="G868" s="231" t="s">
        <v>563</v>
      </c>
      <c r="H868" s="232">
        <v>4505.5360000000001</v>
      </c>
      <c r="I868" s="233"/>
      <c r="J868" s="234">
        <f>ROUND(I868*H868,2)</f>
        <v>0</v>
      </c>
      <c r="K868" s="235"/>
      <c r="L868" s="45"/>
      <c r="M868" s="236" t="s">
        <v>1</v>
      </c>
      <c r="N868" s="237" t="s">
        <v>38</v>
      </c>
      <c r="O868" s="92"/>
      <c r="P868" s="238">
        <f>O868*H868</f>
        <v>0</v>
      </c>
      <c r="Q868" s="238">
        <v>0</v>
      </c>
      <c r="R868" s="238">
        <f>Q868*H868</f>
        <v>0</v>
      </c>
      <c r="S868" s="238">
        <v>0</v>
      </c>
      <c r="T868" s="239">
        <f>S868*H868</f>
        <v>0</v>
      </c>
      <c r="U868" s="39"/>
      <c r="V868" s="39"/>
      <c r="W868" s="39"/>
      <c r="X868" s="39"/>
      <c r="Y868" s="39"/>
      <c r="Z868" s="39"/>
      <c r="AA868" s="39"/>
      <c r="AB868" s="39"/>
      <c r="AC868" s="39"/>
      <c r="AD868" s="39"/>
      <c r="AE868" s="39"/>
      <c r="AR868" s="240" t="s">
        <v>1164</v>
      </c>
      <c r="AT868" s="240" t="s">
        <v>243</v>
      </c>
      <c r="AU868" s="240" t="s">
        <v>81</v>
      </c>
      <c r="AY868" s="18" t="s">
        <v>241</v>
      </c>
      <c r="BE868" s="241">
        <f>IF(N868="základní",J868,0)</f>
        <v>0</v>
      </c>
      <c r="BF868" s="241">
        <f>IF(N868="snížená",J868,0)</f>
        <v>0</v>
      </c>
      <c r="BG868" s="241">
        <f>IF(N868="zákl. přenesená",J868,0)</f>
        <v>0</v>
      </c>
      <c r="BH868" s="241">
        <f>IF(N868="sníž. přenesená",J868,0)</f>
        <v>0</v>
      </c>
      <c r="BI868" s="241">
        <f>IF(N868="nulová",J868,0)</f>
        <v>0</v>
      </c>
      <c r="BJ868" s="18" t="s">
        <v>81</v>
      </c>
      <c r="BK868" s="241">
        <f>ROUND(I868*H868,2)</f>
        <v>0</v>
      </c>
      <c r="BL868" s="18" t="s">
        <v>1164</v>
      </c>
      <c r="BM868" s="240" t="s">
        <v>2967</v>
      </c>
    </row>
    <row r="869" s="2" customFormat="1">
      <c r="A869" s="39"/>
      <c r="B869" s="40"/>
      <c r="C869" s="41"/>
      <c r="D869" s="242" t="s">
        <v>248</v>
      </c>
      <c r="E869" s="41"/>
      <c r="F869" s="243" t="s">
        <v>2968</v>
      </c>
      <c r="G869" s="41"/>
      <c r="H869" s="41"/>
      <c r="I869" s="244"/>
      <c r="J869" s="41"/>
      <c r="K869" s="41"/>
      <c r="L869" s="45"/>
      <c r="M869" s="245"/>
      <c r="N869" s="246"/>
      <c r="O869" s="92"/>
      <c r="P869" s="92"/>
      <c r="Q869" s="92"/>
      <c r="R869" s="92"/>
      <c r="S869" s="92"/>
      <c r="T869" s="93"/>
      <c r="U869" s="39"/>
      <c r="V869" s="39"/>
      <c r="W869" s="39"/>
      <c r="X869" s="39"/>
      <c r="Y869" s="39"/>
      <c r="Z869" s="39"/>
      <c r="AA869" s="39"/>
      <c r="AB869" s="39"/>
      <c r="AC869" s="39"/>
      <c r="AD869" s="39"/>
      <c r="AE869" s="39"/>
      <c r="AT869" s="18" t="s">
        <v>248</v>
      </c>
      <c r="AU869" s="18" t="s">
        <v>81</v>
      </c>
    </row>
    <row r="870" s="13" customFormat="1">
      <c r="A870" s="13"/>
      <c r="B870" s="263"/>
      <c r="C870" s="264"/>
      <c r="D870" s="242" t="s">
        <v>1584</v>
      </c>
      <c r="E870" s="265" t="s">
        <v>1</v>
      </c>
      <c r="F870" s="266" t="s">
        <v>2969</v>
      </c>
      <c r="G870" s="264"/>
      <c r="H870" s="267">
        <v>4505.5360000000001</v>
      </c>
      <c r="I870" s="268"/>
      <c r="J870" s="264"/>
      <c r="K870" s="264"/>
      <c r="L870" s="269"/>
      <c r="M870" s="284"/>
      <c r="N870" s="285"/>
      <c r="O870" s="285"/>
      <c r="P870" s="285"/>
      <c r="Q870" s="285"/>
      <c r="R870" s="285"/>
      <c r="S870" s="285"/>
      <c r="T870" s="286"/>
      <c r="U870" s="13"/>
      <c r="V870" s="13"/>
      <c r="W870" s="13"/>
      <c r="X870" s="13"/>
      <c r="Y870" s="13"/>
      <c r="Z870" s="13"/>
      <c r="AA870" s="13"/>
      <c r="AB870" s="13"/>
      <c r="AC870" s="13"/>
      <c r="AD870" s="13"/>
      <c r="AE870" s="13"/>
      <c r="AT870" s="273" t="s">
        <v>1584</v>
      </c>
      <c r="AU870" s="273" t="s">
        <v>81</v>
      </c>
      <c r="AV870" s="13" t="s">
        <v>83</v>
      </c>
      <c r="AW870" s="13" t="s">
        <v>30</v>
      </c>
      <c r="AX870" s="13" t="s">
        <v>81</v>
      </c>
      <c r="AY870" s="273" t="s">
        <v>241</v>
      </c>
    </row>
    <row r="871" s="2" customFormat="1" ht="6.96" customHeight="1">
      <c r="A871" s="39"/>
      <c r="B871" s="67"/>
      <c r="C871" s="68"/>
      <c r="D871" s="68"/>
      <c r="E871" s="68"/>
      <c r="F871" s="68"/>
      <c r="G871" s="68"/>
      <c r="H871" s="68"/>
      <c r="I871" s="68"/>
      <c r="J871" s="68"/>
      <c r="K871" s="68"/>
      <c r="L871" s="45"/>
      <c r="M871" s="39"/>
      <c r="O871" s="39"/>
      <c r="P871" s="39"/>
      <c r="Q871" s="39"/>
      <c r="R871" s="39"/>
      <c r="S871" s="39"/>
      <c r="T871" s="39"/>
      <c r="U871" s="39"/>
      <c r="V871" s="39"/>
      <c r="W871" s="39"/>
      <c r="X871" s="39"/>
      <c r="Y871" s="39"/>
      <c r="Z871" s="39"/>
      <c r="AA871" s="39"/>
      <c r="AB871" s="39"/>
      <c r="AC871" s="39"/>
      <c r="AD871" s="39"/>
      <c r="AE871" s="39"/>
    </row>
  </sheetData>
  <sheetProtection sheet="1" autoFilter="0" formatColumns="0" formatRows="0" objects="1" scenarios="1" spinCount="100000" saltValue="+OxACbKWzcenj91atWwM3aqk/zZRu9VpWc4vaqO8Xe3pvrwTEXne3UbLf5iTSS6tdW3J0qIN0i/qMYQoRTJq/A==" hashValue="UYaJSNSRtRuAVh+1FEfgw7Om6r6GQjd+IltkUloIYgJ3GK8ihlKla1aRXEJLC9BepKV+tOjZfecJiOcOM38h8A==" algorithmName="SHA-512" password="CC35"/>
  <autoFilter ref="C118:K87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2970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ROUND((SUM(BE119:BE376)),  2)</f>
        <v>0</v>
      </c>
      <c r="G33" s="39"/>
      <c r="H33" s="39"/>
      <c r="I33" s="165">
        <v>0.20999999999999999</v>
      </c>
      <c r="J33" s="164">
        <f>ROUND(((SUM(BE119:BE376))*I33),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ROUND((SUM(BF119:BF376)),  2)</f>
        <v>0</v>
      </c>
      <c r="G34" s="39"/>
      <c r="H34" s="39"/>
      <c r="I34" s="165">
        <v>0.14999999999999999</v>
      </c>
      <c r="J34" s="164">
        <f>ROUND(((SUM(BF119:BF376))*I34),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ROUND((SUM(BG119:BG376)),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ROUND((SUM(BH119:BH376)),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ROUND((SUM(BI119:BI376)),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11-02 - ŽST Mníšek u Liberce, železniční spodek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J287</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11-02 - ŽST Mníšek u Liberce, železniční spodek</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P120+P287</f>
        <v>0</v>
      </c>
      <c r="Q119" s="105"/>
      <c r="R119" s="209">
        <f>R120+R287</f>
        <v>3209.5626399499997</v>
      </c>
      <c r="S119" s="105"/>
      <c r="T119" s="210">
        <f>T120+T287</f>
        <v>0</v>
      </c>
      <c r="U119" s="39"/>
      <c r="V119" s="39"/>
      <c r="W119" s="39"/>
      <c r="X119" s="39"/>
      <c r="Y119" s="39"/>
      <c r="Z119" s="39"/>
      <c r="AA119" s="39"/>
      <c r="AB119" s="39"/>
      <c r="AC119" s="39"/>
      <c r="AD119" s="39"/>
      <c r="AE119" s="39"/>
      <c r="AT119" s="18" t="s">
        <v>72</v>
      </c>
      <c r="AU119" s="18" t="s">
        <v>212</v>
      </c>
      <c r="BK119" s="211">
        <f>BK120+BK287</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3209.5626399499997</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SUM(P122:P286)</f>
        <v>0</v>
      </c>
      <c r="Q121" s="220"/>
      <c r="R121" s="221">
        <f>SUM(R122:R286)</f>
        <v>3209.5626399499997</v>
      </c>
      <c r="S121" s="220"/>
      <c r="T121" s="222">
        <f>SUM(T122:T286)</f>
        <v>0</v>
      </c>
      <c r="U121" s="12"/>
      <c r="V121" s="12"/>
      <c r="W121" s="12"/>
      <c r="X121" s="12"/>
      <c r="Y121" s="12"/>
      <c r="Z121" s="12"/>
      <c r="AA121" s="12"/>
      <c r="AB121" s="12"/>
      <c r="AC121" s="12"/>
      <c r="AD121" s="12"/>
      <c r="AE121" s="12"/>
      <c r="AR121" s="223" t="s">
        <v>81</v>
      </c>
      <c r="AT121" s="224" t="s">
        <v>72</v>
      </c>
      <c r="AU121" s="224" t="s">
        <v>81</v>
      </c>
      <c r="AY121" s="223" t="s">
        <v>241</v>
      </c>
      <c r="BK121" s="225">
        <f>SUM(BK122:BK286)</f>
        <v>0</v>
      </c>
    </row>
    <row r="122" s="2" customFormat="1" ht="24.15" customHeight="1">
      <c r="A122" s="39"/>
      <c r="B122" s="40"/>
      <c r="C122" s="228" t="s">
        <v>81</v>
      </c>
      <c r="D122" s="228" t="s">
        <v>243</v>
      </c>
      <c r="E122" s="229" t="s">
        <v>2971</v>
      </c>
      <c r="F122" s="230" t="s">
        <v>2972</v>
      </c>
      <c r="G122" s="231" t="s">
        <v>257</v>
      </c>
      <c r="H122" s="232">
        <v>51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2973</v>
      </c>
    </row>
    <row r="123" s="2" customFormat="1">
      <c r="A123" s="39"/>
      <c r="B123" s="40"/>
      <c r="C123" s="41"/>
      <c r="D123" s="242" t="s">
        <v>248</v>
      </c>
      <c r="E123" s="41"/>
      <c r="F123" s="243" t="s">
        <v>2974</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14" customFormat="1">
      <c r="A124" s="14"/>
      <c r="B124" s="274"/>
      <c r="C124" s="275"/>
      <c r="D124" s="242" t="s">
        <v>1584</v>
      </c>
      <c r="E124" s="276" t="s">
        <v>1</v>
      </c>
      <c r="F124" s="277" t="s">
        <v>2975</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1584</v>
      </c>
      <c r="AU124" s="283" t="s">
        <v>83</v>
      </c>
      <c r="AV124" s="14" t="s">
        <v>81</v>
      </c>
      <c r="AW124" s="14" t="s">
        <v>30</v>
      </c>
      <c r="AX124" s="14" t="s">
        <v>73</v>
      </c>
      <c r="AY124" s="283" t="s">
        <v>241</v>
      </c>
    </row>
    <row r="125" s="13" customFormat="1">
      <c r="A125" s="13"/>
      <c r="B125" s="263"/>
      <c r="C125" s="264"/>
      <c r="D125" s="242" t="s">
        <v>1584</v>
      </c>
      <c r="E125" s="265" t="s">
        <v>1</v>
      </c>
      <c r="F125" s="266" t="s">
        <v>2976</v>
      </c>
      <c r="G125" s="264"/>
      <c r="H125" s="267">
        <v>51</v>
      </c>
      <c r="I125" s="268"/>
      <c r="J125" s="264"/>
      <c r="K125" s="264"/>
      <c r="L125" s="269"/>
      <c r="M125" s="270"/>
      <c r="N125" s="271"/>
      <c r="O125" s="271"/>
      <c r="P125" s="271"/>
      <c r="Q125" s="271"/>
      <c r="R125" s="271"/>
      <c r="S125" s="271"/>
      <c r="T125" s="272"/>
      <c r="U125" s="13"/>
      <c r="V125" s="13"/>
      <c r="W125" s="13"/>
      <c r="X125" s="13"/>
      <c r="Y125" s="13"/>
      <c r="Z125" s="13"/>
      <c r="AA125" s="13"/>
      <c r="AB125" s="13"/>
      <c r="AC125" s="13"/>
      <c r="AD125" s="13"/>
      <c r="AE125" s="13"/>
      <c r="AT125" s="273" t="s">
        <v>1584</v>
      </c>
      <c r="AU125" s="273" t="s">
        <v>83</v>
      </c>
      <c r="AV125" s="13" t="s">
        <v>83</v>
      </c>
      <c r="AW125" s="13" t="s">
        <v>30</v>
      </c>
      <c r="AX125" s="13" t="s">
        <v>81</v>
      </c>
      <c r="AY125" s="273" t="s">
        <v>241</v>
      </c>
    </row>
    <row r="126" s="2" customFormat="1" ht="21.75" customHeight="1">
      <c r="A126" s="39"/>
      <c r="B126" s="40"/>
      <c r="C126" s="247" t="s">
        <v>83</v>
      </c>
      <c r="D126" s="247" t="s">
        <v>260</v>
      </c>
      <c r="E126" s="248" t="s">
        <v>2977</v>
      </c>
      <c r="F126" s="249" t="s">
        <v>2978</v>
      </c>
      <c r="G126" s="250" t="s">
        <v>246</v>
      </c>
      <c r="H126" s="251">
        <v>7.6500000000000004</v>
      </c>
      <c r="I126" s="252"/>
      <c r="J126" s="253">
        <f>ROUND(I126*H126,2)</f>
        <v>0</v>
      </c>
      <c r="K126" s="254"/>
      <c r="L126" s="255"/>
      <c r="M126" s="256" t="s">
        <v>1</v>
      </c>
      <c r="N126" s="257" t="s">
        <v>38</v>
      </c>
      <c r="O126" s="92"/>
      <c r="P126" s="238">
        <f>O126*H126</f>
        <v>0</v>
      </c>
      <c r="Q126" s="238">
        <v>2.234</v>
      </c>
      <c r="R126" s="238">
        <f>Q126*H126</f>
        <v>17.0901</v>
      </c>
      <c r="S126" s="238">
        <v>0</v>
      </c>
      <c r="T126" s="239">
        <f>S126*H126</f>
        <v>0</v>
      </c>
      <c r="U126" s="39"/>
      <c r="V126" s="39"/>
      <c r="W126" s="39"/>
      <c r="X126" s="39"/>
      <c r="Y126" s="39"/>
      <c r="Z126" s="39"/>
      <c r="AA126" s="39"/>
      <c r="AB126" s="39"/>
      <c r="AC126" s="39"/>
      <c r="AD126" s="39"/>
      <c r="AE126" s="39"/>
      <c r="AR126" s="240" t="s">
        <v>258</v>
      </c>
      <c r="AT126" s="240" t="s">
        <v>260</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2979</v>
      </c>
    </row>
    <row r="127" s="2" customFormat="1">
      <c r="A127" s="39"/>
      <c r="B127" s="40"/>
      <c r="C127" s="41"/>
      <c r="D127" s="242" t="s">
        <v>248</v>
      </c>
      <c r="E127" s="41"/>
      <c r="F127" s="243" t="s">
        <v>2978</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14" customFormat="1">
      <c r="A128" s="14"/>
      <c r="B128" s="274"/>
      <c r="C128" s="275"/>
      <c r="D128" s="242" t="s">
        <v>1584</v>
      </c>
      <c r="E128" s="276" t="s">
        <v>1</v>
      </c>
      <c r="F128" s="277" t="s">
        <v>2980</v>
      </c>
      <c r="G128" s="275"/>
      <c r="H128" s="276" t="s">
        <v>1</v>
      </c>
      <c r="I128" s="278"/>
      <c r="J128" s="275"/>
      <c r="K128" s="275"/>
      <c r="L128" s="279"/>
      <c r="M128" s="280"/>
      <c r="N128" s="281"/>
      <c r="O128" s="281"/>
      <c r="P128" s="281"/>
      <c r="Q128" s="281"/>
      <c r="R128" s="281"/>
      <c r="S128" s="281"/>
      <c r="T128" s="282"/>
      <c r="U128" s="14"/>
      <c r="V128" s="14"/>
      <c r="W128" s="14"/>
      <c r="X128" s="14"/>
      <c r="Y128" s="14"/>
      <c r="Z128" s="14"/>
      <c r="AA128" s="14"/>
      <c r="AB128" s="14"/>
      <c r="AC128" s="14"/>
      <c r="AD128" s="14"/>
      <c r="AE128" s="14"/>
      <c r="AT128" s="283" t="s">
        <v>1584</v>
      </c>
      <c r="AU128" s="283" t="s">
        <v>83</v>
      </c>
      <c r="AV128" s="14" t="s">
        <v>81</v>
      </c>
      <c r="AW128" s="14" t="s">
        <v>30</v>
      </c>
      <c r="AX128" s="14" t="s">
        <v>73</v>
      </c>
      <c r="AY128" s="283" t="s">
        <v>241</v>
      </c>
    </row>
    <row r="129" s="13" customFormat="1">
      <c r="A129" s="13"/>
      <c r="B129" s="263"/>
      <c r="C129" s="264"/>
      <c r="D129" s="242" t="s">
        <v>1584</v>
      </c>
      <c r="E129" s="265" t="s">
        <v>1</v>
      </c>
      <c r="F129" s="266" t="s">
        <v>2981</v>
      </c>
      <c r="G129" s="264"/>
      <c r="H129" s="267">
        <v>7.6500000000000004</v>
      </c>
      <c r="I129" s="268"/>
      <c r="J129" s="264"/>
      <c r="K129" s="264"/>
      <c r="L129" s="269"/>
      <c r="M129" s="270"/>
      <c r="N129" s="271"/>
      <c r="O129" s="271"/>
      <c r="P129" s="271"/>
      <c r="Q129" s="271"/>
      <c r="R129" s="271"/>
      <c r="S129" s="271"/>
      <c r="T129" s="272"/>
      <c r="U129" s="13"/>
      <c r="V129" s="13"/>
      <c r="W129" s="13"/>
      <c r="X129" s="13"/>
      <c r="Y129" s="13"/>
      <c r="Z129" s="13"/>
      <c r="AA129" s="13"/>
      <c r="AB129" s="13"/>
      <c r="AC129" s="13"/>
      <c r="AD129" s="13"/>
      <c r="AE129" s="13"/>
      <c r="AT129" s="273" t="s">
        <v>1584</v>
      </c>
      <c r="AU129" s="273" t="s">
        <v>83</v>
      </c>
      <c r="AV129" s="13" t="s">
        <v>83</v>
      </c>
      <c r="AW129" s="13" t="s">
        <v>30</v>
      </c>
      <c r="AX129" s="13" t="s">
        <v>81</v>
      </c>
      <c r="AY129" s="273" t="s">
        <v>241</v>
      </c>
    </row>
    <row r="130" s="2" customFormat="1" ht="16.5" customHeight="1">
      <c r="A130" s="39"/>
      <c r="B130" s="40"/>
      <c r="C130" s="247" t="s">
        <v>251</v>
      </c>
      <c r="D130" s="247" t="s">
        <v>260</v>
      </c>
      <c r="E130" s="248" t="s">
        <v>2982</v>
      </c>
      <c r="F130" s="249" t="s">
        <v>2983</v>
      </c>
      <c r="G130" s="250" t="s">
        <v>263</v>
      </c>
      <c r="H130" s="251">
        <v>17</v>
      </c>
      <c r="I130" s="252"/>
      <c r="J130" s="253">
        <f>ROUND(I130*H130,2)</f>
        <v>0</v>
      </c>
      <c r="K130" s="254"/>
      <c r="L130" s="255"/>
      <c r="M130" s="256" t="s">
        <v>1</v>
      </c>
      <c r="N130" s="257" t="s">
        <v>38</v>
      </c>
      <c r="O130" s="92"/>
      <c r="P130" s="238">
        <f>O130*H130</f>
        <v>0</v>
      </c>
      <c r="Q130" s="238">
        <v>1.3400000000000001</v>
      </c>
      <c r="R130" s="238">
        <f>Q130*H130</f>
        <v>22.780000000000001</v>
      </c>
      <c r="S130" s="238">
        <v>0</v>
      </c>
      <c r="T130" s="239">
        <f>S130*H130</f>
        <v>0</v>
      </c>
      <c r="U130" s="39"/>
      <c r="V130" s="39"/>
      <c r="W130" s="39"/>
      <c r="X130" s="39"/>
      <c r="Y130" s="39"/>
      <c r="Z130" s="39"/>
      <c r="AA130" s="39"/>
      <c r="AB130" s="39"/>
      <c r="AC130" s="39"/>
      <c r="AD130" s="39"/>
      <c r="AE130" s="39"/>
      <c r="AR130" s="240" t="s">
        <v>258</v>
      </c>
      <c r="AT130" s="240" t="s">
        <v>260</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2984</v>
      </c>
    </row>
    <row r="131" s="2" customFormat="1">
      <c r="A131" s="39"/>
      <c r="B131" s="40"/>
      <c r="C131" s="41"/>
      <c r="D131" s="242" t="s">
        <v>248</v>
      </c>
      <c r="E131" s="41"/>
      <c r="F131" s="243" t="s">
        <v>2985</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14" customFormat="1">
      <c r="A132" s="14"/>
      <c r="B132" s="274"/>
      <c r="C132" s="275"/>
      <c r="D132" s="242" t="s">
        <v>1584</v>
      </c>
      <c r="E132" s="276" t="s">
        <v>1</v>
      </c>
      <c r="F132" s="277" t="s">
        <v>2986</v>
      </c>
      <c r="G132" s="275"/>
      <c r="H132" s="276" t="s">
        <v>1</v>
      </c>
      <c r="I132" s="278"/>
      <c r="J132" s="275"/>
      <c r="K132" s="275"/>
      <c r="L132" s="279"/>
      <c r="M132" s="280"/>
      <c r="N132" s="281"/>
      <c r="O132" s="281"/>
      <c r="P132" s="281"/>
      <c r="Q132" s="281"/>
      <c r="R132" s="281"/>
      <c r="S132" s="281"/>
      <c r="T132" s="282"/>
      <c r="U132" s="14"/>
      <c r="V132" s="14"/>
      <c r="W132" s="14"/>
      <c r="X132" s="14"/>
      <c r="Y132" s="14"/>
      <c r="Z132" s="14"/>
      <c r="AA132" s="14"/>
      <c r="AB132" s="14"/>
      <c r="AC132" s="14"/>
      <c r="AD132" s="14"/>
      <c r="AE132" s="14"/>
      <c r="AT132" s="283" t="s">
        <v>1584</v>
      </c>
      <c r="AU132" s="283" t="s">
        <v>83</v>
      </c>
      <c r="AV132" s="14" t="s">
        <v>81</v>
      </c>
      <c r="AW132" s="14" t="s">
        <v>30</v>
      </c>
      <c r="AX132" s="14" t="s">
        <v>73</v>
      </c>
      <c r="AY132" s="283" t="s">
        <v>241</v>
      </c>
    </row>
    <row r="133" s="13" customFormat="1">
      <c r="A133" s="13"/>
      <c r="B133" s="263"/>
      <c r="C133" s="264"/>
      <c r="D133" s="242" t="s">
        <v>1584</v>
      </c>
      <c r="E133" s="265" t="s">
        <v>1</v>
      </c>
      <c r="F133" s="266" t="s">
        <v>303</v>
      </c>
      <c r="G133" s="264"/>
      <c r="H133" s="267">
        <v>17</v>
      </c>
      <c r="I133" s="268"/>
      <c r="J133" s="264"/>
      <c r="K133" s="264"/>
      <c r="L133" s="269"/>
      <c r="M133" s="270"/>
      <c r="N133" s="271"/>
      <c r="O133" s="271"/>
      <c r="P133" s="271"/>
      <c r="Q133" s="271"/>
      <c r="R133" s="271"/>
      <c r="S133" s="271"/>
      <c r="T133" s="272"/>
      <c r="U133" s="13"/>
      <c r="V133" s="13"/>
      <c r="W133" s="13"/>
      <c r="X133" s="13"/>
      <c r="Y133" s="13"/>
      <c r="Z133" s="13"/>
      <c r="AA133" s="13"/>
      <c r="AB133" s="13"/>
      <c r="AC133" s="13"/>
      <c r="AD133" s="13"/>
      <c r="AE133" s="13"/>
      <c r="AT133" s="273" t="s">
        <v>1584</v>
      </c>
      <c r="AU133" s="273" t="s">
        <v>83</v>
      </c>
      <c r="AV133" s="13" t="s">
        <v>83</v>
      </c>
      <c r="AW133" s="13" t="s">
        <v>30</v>
      </c>
      <c r="AX133" s="13" t="s">
        <v>81</v>
      </c>
      <c r="AY133" s="273" t="s">
        <v>241</v>
      </c>
    </row>
    <row r="134" s="2" customFormat="1" ht="24.15" customHeight="1">
      <c r="A134" s="39"/>
      <c r="B134" s="40"/>
      <c r="C134" s="228" t="s">
        <v>247</v>
      </c>
      <c r="D134" s="228" t="s">
        <v>243</v>
      </c>
      <c r="E134" s="229" t="s">
        <v>2987</v>
      </c>
      <c r="F134" s="230" t="s">
        <v>2988</v>
      </c>
      <c r="G134" s="231" t="s">
        <v>267</v>
      </c>
      <c r="H134" s="232">
        <v>2.5</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2989</v>
      </c>
    </row>
    <row r="135" s="2" customFormat="1">
      <c r="A135" s="39"/>
      <c r="B135" s="40"/>
      <c r="C135" s="41"/>
      <c r="D135" s="242" t="s">
        <v>248</v>
      </c>
      <c r="E135" s="41"/>
      <c r="F135" s="243" t="s">
        <v>2990</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14" customFormat="1">
      <c r="A136" s="14"/>
      <c r="B136" s="274"/>
      <c r="C136" s="275"/>
      <c r="D136" s="242" t="s">
        <v>1584</v>
      </c>
      <c r="E136" s="276" t="s">
        <v>1</v>
      </c>
      <c r="F136" s="277" t="s">
        <v>2991</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1584</v>
      </c>
      <c r="AU136" s="283" t="s">
        <v>83</v>
      </c>
      <c r="AV136" s="14" t="s">
        <v>81</v>
      </c>
      <c r="AW136" s="14" t="s">
        <v>30</v>
      </c>
      <c r="AX136" s="14" t="s">
        <v>73</v>
      </c>
      <c r="AY136" s="283" t="s">
        <v>241</v>
      </c>
    </row>
    <row r="137" s="13" customFormat="1">
      <c r="A137" s="13"/>
      <c r="B137" s="263"/>
      <c r="C137" s="264"/>
      <c r="D137" s="242" t="s">
        <v>1584</v>
      </c>
      <c r="E137" s="265" t="s">
        <v>1</v>
      </c>
      <c r="F137" s="266" t="s">
        <v>2992</v>
      </c>
      <c r="G137" s="264"/>
      <c r="H137" s="267">
        <v>2.5</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1584</v>
      </c>
      <c r="AU137" s="273" t="s">
        <v>83</v>
      </c>
      <c r="AV137" s="13" t="s">
        <v>83</v>
      </c>
      <c r="AW137" s="13" t="s">
        <v>30</v>
      </c>
      <c r="AX137" s="13" t="s">
        <v>81</v>
      </c>
      <c r="AY137" s="273" t="s">
        <v>241</v>
      </c>
    </row>
    <row r="138" s="2" customFormat="1" ht="16.5" customHeight="1">
      <c r="A138" s="39"/>
      <c r="B138" s="40"/>
      <c r="C138" s="247" t="s">
        <v>259</v>
      </c>
      <c r="D138" s="247" t="s">
        <v>260</v>
      </c>
      <c r="E138" s="248" t="s">
        <v>2993</v>
      </c>
      <c r="F138" s="249" t="s">
        <v>2994</v>
      </c>
      <c r="G138" s="250" t="s">
        <v>263</v>
      </c>
      <c r="H138" s="251">
        <v>5</v>
      </c>
      <c r="I138" s="252"/>
      <c r="J138" s="253">
        <f>ROUND(I138*H138,2)</f>
        <v>0</v>
      </c>
      <c r="K138" s="254"/>
      <c r="L138" s="255"/>
      <c r="M138" s="256" t="s">
        <v>1</v>
      </c>
      <c r="N138" s="25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258</v>
      </c>
      <c r="AT138" s="240" t="s">
        <v>260</v>
      </c>
      <c r="AU138" s="240" t="s">
        <v>83</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2995</v>
      </c>
    </row>
    <row r="139" s="2" customFormat="1">
      <c r="A139" s="39"/>
      <c r="B139" s="40"/>
      <c r="C139" s="41"/>
      <c r="D139" s="242" t="s">
        <v>248</v>
      </c>
      <c r="E139" s="41"/>
      <c r="F139" s="243" t="s">
        <v>2996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83</v>
      </c>
    </row>
    <row r="140" s="13" customFormat="1">
      <c r="A140" s="13"/>
      <c r="B140" s="263"/>
      <c r="C140" s="264"/>
      <c r="D140" s="242" t="s">
        <v>1584</v>
      </c>
      <c r="E140" s="265" t="s">
        <v>1</v>
      </c>
      <c r="F140" s="266" t="s">
        <v>259</v>
      </c>
      <c r="G140" s="264"/>
      <c r="H140" s="267">
        <v>5</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1584</v>
      </c>
      <c r="AU140" s="273" t="s">
        <v>83</v>
      </c>
      <c r="AV140" s="13" t="s">
        <v>83</v>
      </c>
      <c r="AW140" s="13" t="s">
        <v>30</v>
      </c>
      <c r="AX140" s="13" t="s">
        <v>81</v>
      </c>
      <c r="AY140" s="273" t="s">
        <v>241</v>
      </c>
    </row>
    <row r="141" s="2" customFormat="1" ht="16.5" customHeight="1">
      <c r="A141" s="39"/>
      <c r="B141" s="40"/>
      <c r="C141" s="247" t="s">
        <v>254</v>
      </c>
      <c r="D141" s="247" t="s">
        <v>260</v>
      </c>
      <c r="E141" s="248" t="s">
        <v>2997</v>
      </c>
      <c r="F141" s="249" t="s">
        <v>2998</v>
      </c>
      <c r="G141" s="250" t="s">
        <v>563</v>
      </c>
      <c r="H141" s="251">
        <v>4.4000000000000004</v>
      </c>
      <c r="I141" s="252"/>
      <c r="J141" s="253">
        <f>ROUND(I141*H141,2)</f>
        <v>0</v>
      </c>
      <c r="K141" s="254"/>
      <c r="L141" s="255"/>
      <c r="M141" s="256" t="s">
        <v>1</v>
      </c>
      <c r="N141" s="257" t="s">
        <v>38</v>
      </c>
      <c r="O141" s="92"/>
      <c r="P141" s="238">
        <f>O141*H141</f>
        <v>0</v>
      </c>
      <c r="Q141" s="238">
        <v>1</v>
      </c>
      <c r="R141" s="238">
        <f>Q141*H141</f>
        <v>4.4000000000000004</v>
      </c>
      <c r="S141" s="238">
        <v>0</v>
      </c>
      <c r="T141" s="239">
        <f>S141*H141</f>
        <v>0</v>
      </c>
      <c r="U141" s="39"/>
      <c r="V141" s="39"/>
      <c r="W141" s="39"/>
      <c r="X141" s="39"/>
      <c r="Y141" s="39"/>
      <c r="Z141" s="39"/>
      <c r="AA141" s="39"/>
      <c r="AB141" s="39"/>
      <c r="AC141" s="39"/>
      <c r="AD141" s="39"/>
      <c r="AE141" s="39"/>
      <c r="AR141" s="240" t="s">
        <v>258</v>
      </c>
      <c r="AT141" s="240" t="s">
        <v>260</v>
      </c>
      <c r="AU141" s="240" t="s">
        <v>83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2999</v>
      </c>
    </row>
    <row r="142" s="2" customFormat="1">
      <c r="A142" s="39"/>
      <c r="B142" s="40"/>
      <c r="C142" s="41"/>
      <c r="D142" s="242" t="s">
        <v>248</v>
      </c>
      <c r="E142" s="41"/>
      <c r="F142" s="243" t="s">
        <v>2998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83</v>
      </c>
    </row>
    <row r="143" s="14" customFormat="1">
      <c r="A143" s="14"/>
      <c r="B143" s="274"/>
      <c r="C143" s="275"/>
      <c r="D143" s="242" t="s">
        <v>1584</v>
      </c>
      <c r="E143" s="276" t="s">
        <v>1</v>
      </c>
      <c r="F143" s="277" t="s">
        <v>3000</v>
      </c>
      <c r="G143" s="275"/>
      <c r="H143" s="276" t="s">
        <v>1</v>
      </c>
      <c r="I143" s="278"/>
      <c r="J143" s="275"/>
      <c r="K143" s="275"/>
      <c r="L143" s="279"/>
      <c r="M143" s="280"/>
      <c r="N143" s="281"/>
      <c r="O143" s="281"/>
      <c r="P143" s="281"/>
      <c r="Q143" s="281"/>
      <c r="R143" s="281"/>
      <c r="S143" s="281"/>
      <c r="T143" s="282"/>
      <c r="U143" s="14"/>
      <c r="V143" s="14"/>
      <c r="W143" s="14"/>
      <c r="X143" s="14"/>
      <c r="Y143" s="14"/>
      <c r="Z143" s="14"/>
      <c r="AA143" s="14"/>
      <c r="AB143" s="14"/>
      <c r="AC143" s="14"/>
      <c r="AD143" s="14"/>
      <c r="AE143" s="14"/>
      <c r="AT143" s="283" t="s">
        <v>1584</v>
      </c>
      <c r="AU143" s="283" t="s">
        <v>83</v>
      </c>
      <c r="AV143" s="14" t="s">
        <v>81</v>
      </c>
      <c r="AW143" s="14" t="s">
        <v>30</v>
      </c>
      <c r="AX143" s="14" t="s">
        <v>73</v>
      </c>
      <c r="AY143" s="283" t="s">
        <v>241</v>
      </c>
    </row>
    <row r="144" s="13" customFormat="1">
      <c r="A144" s="13"/>
      <c r="B144" s="263"/>
      <c r="C144" s="264"/>
      <c r="D144" s="242" t="s">
        <v>1584</v>
      </c>
      <c r="E144" s="265" t="s">
        <v>1</v>
      </c>
      <c r="F144" s="266" t="s">
        <v>3001</v>
      </c>
      <c r="G144" s="264"/>
      <c r="H144" s="267">
        <v>4.4000000000000004</v>
      </c>
      <c r="I144" s="268"/>
      <c r="J144" s="264"/>
      <c r="K144" s="264"/>
      <c r="L144" s="269"/>
      <c r="M144" s="270"/>
      <c r="N144" s="271"/>
      <c r="O144" s="271"/>
      <c r="P144" s="271"/>
      <c r="Q144" s="271"/>
      <c r="R144" s="271"/>
      <c r="S144" s="271"/>
      <c r="T144" s="272"/>
      <c r="U144" s="13"/>
      <c r="V144" s="13"/>
      <c r="W144" s="13"/>
      <c r="X144" s="13"/>
      <c r="Y144" s="13"/>
      <c r="Z144" s="13"/>
      <c r="AA144" s="13"/>
      <c r="AB144" s="13"/>
      <c r="AC144" s="13"/>
      <c r="AD144" s="13"/>
      <c r="AE144" s="13"/>
      <c r="AT144" s="273" t="s">
        <v>1584</v>
      </c>
      <c r="AU144" s="273" t="s">
        <v>83</v>
      </c>
      <c r="AV144" s="13" t="s">
        <v>83</v>
      </c>
      <c r="AW144" s="13" t="s">
        <v>30</v>
      </c>
      <c r="AX144" s="13" t="s">
        <v>81</v>
      </c>
      <c r="AY144" s="273" t="s">
        <v>241</v>
      </c>
    </row>
    <row r="145" s="2" customFormat="1" ht="21.75" customHeight="1">
      <c r="A145" s="39"/>
      <c r="B145" s="40"/>
      <c r="C145" s="247" t="s">
        <v>269</v>
      </c>
      <c r="D145" s="247" t="s">
        <v>260</v>
      </c>
      <c r="E145" s="248" t="s">
        <v>1567</v>
      </c>
      <c r="F145" s="249" t="s">
        <v>1568</v>
      </c>
      <c r="G145" s="250" t="s">
        <v>246</v>
      </c>
      <c r="H145" s="251">
        <v>0.5</v>
      </c>
      <c r="I145" s="252"/>
      <c r="J145" s="253">
        <f>ROUND(I145*H145,2)</f>
        <v>0</v>
      </c>
      <c r="K145" s="254"/>
      <c r="L145" s="255"/>
      <c r="M145" s="256" t="s">
        <v>1</v>
      </c>
      <c r="N145" s="257" t="s">
        <v>38</v>
      </c>
      <c r="O145" s="92"/>
      <c r="P145" s="238">
        <f>O145*H145</f>
        <v>0</v>
      </c>
      <c r="Q145" s="238">
        <v>2.234</v>
      </c>
      <c r="R145" s="238">
        <f>Q145*H145</f>
        <v>1.117</v>
      </c>
      <c r="S145" s="238">
        <v>0</v>
      </c>
      <c r="T145" s="239">
        <f>S145*H145</f>
        <v>0</v>
      </c>
      <c r="U145" s="39"/>
      <c r="V145" s="39"/>
      <c r="W145" s="39"/>
      <c r="X145" s="39"/>
      <c r="Y145" s="39"/>
      <c r="Z145" s="39"/>
      <c r="AA145" s="39"/>
      <c r="AB145" s="39"/>
      <c r="AC145" s="39"/>
      <c r="AD145" s="39"/>
      <c r="AE145" s="39"/>
      <c r="AR145" s="240" t="s">
        <v>258</v>
      </c>
      <c r="AT145" s="240" t="s">
        <v>260</v>
      </c>
      <c r="AU145" s="240" t="s">
        <v>83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3002</v>
      </c>
    </row>
    <row r="146" s="2" customFormat="1">
      <c r="A146" s="39"/>
      <c r="B146" s="40"/>
      <c r="C146" s="41"/>
      <c r="D146" s="242" t="s">
        <v>248</v>
      </c>
      <c r="E146" s="41"/>
      <c r="F146" s="243" t="s">
        <v>1568</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83</v>
      </c>
    </row>
    <row r="147" s="14" customFormat="1">
      <c r="A147" s="14"/>
      <c r="B147" s="274"/>
      <c r="C147" s="275"/>
      <c r="D147" s="242" t="s">
        <v>1584</v>
      </c>
      <c r="E147" s="276" t="s">
        <v>1</v>
      </c>
      <c r="F147" s="277" t="s">
        <v>3000</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1584</v>
      </c>
      <c r="AU147" s="283" t="s">
        <v>83</v>
      </c>
      <c r="AV147" s="14" t="s">
        <v>81</v>
      </c>
      <c r="AW147" s="14" t="s">
        <v>30</v>
      </c>
      <c r="AX147" s="14" t="s">
        <v>73</v>
      </c>
      <c r="AY147" s="283" t="s">
        <v>241</v>
      </c>
    </row>
    <row r="148" s="13" customFormat="1">
      <c r="A148" s="13"/>
      <c r="B148" s="263"/>
      <c r="C148" s="264"/>
      <c r="D148" s="242" t="s">
        <v>1584</v>
      </c>
      <c r="E148" s="265" t="s">
        <v>1</v>
      </c>
      <c r="F148" s="266" t="s">
        <v>3003</v>
      </c>
      <c r="G148" s="264"/>
      <c r="H148" s="267">
        <v>0.5</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83</v>
      </c>
      <c r="AV148" s="13" t="s">
        <v>83</v>
      </c>
      <c r="AW148" s="13" t="s">
        <v>30</v>
      </c>
      <c r="AX148" s="13" t="s">
        <v>81</v>
      </c>
      <c r="AY148" s="273" t="s">
        <v>241</v>
      </c>
    </row>
    <row r="149" s="2" customFormat="1" ht="16.5" customHeight="1">
      <c r="A149" s="39"/>
      <c r="B149" s="40"/>
      <c r="C149" s="228" t="s">
        <v>258</v>
      </c>
      <c r="D149" s="228" t="s">
        <v>243</v>
      </c>
      <c r="E149" s="229" t="s">
        <v>3004</v>
      </c>
      <c r="F149" s="230" t="s">
        <v>3005</v>
      </c>
      <c r="G149" s="231" t="s">
        <v>246</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83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3006</v>
      </c>
    </row>
    <row r="150" s="2" customFormat="1">
      <c r="A150" s="39"/>
      <c r="B150" s="40"/>
      <c r="C150" s="41"/>
      <c r="D150" s="242" t="s">
        <v>248</v>
      </c>
      <c r="E150" s="41"/>
      <c r="F150" s="243" t="s">
        <v>3007</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83</v>
      </c>
    </row>
    <row r="151" s="14" customFormat="1">
      <c r="A151" s="14"/>
      <c r="B151" s="274"/>
      <c r="C151" s="275"/>
      <c r="D151" s="242" t="s">
        <v>1584</v>
      </c>
      <c r="E151" s="276" t="s">
        <v>1</v>
      </c>
      <c r="F151" s="277" t="s">
        <v>3008</v>
      </c>
      <c r="G151" s="275"/>
      <c r="H151" s="276" t="s">
        <v>1</v>
      </c>
      <c r="I151" s="278"/>
      <c r="J151" s="275"/>
      <c r="K151" s="275"/>
      <c r="L151" s="279"/>
      <c r="M151" s="280"/>
      <c r="N151" s="281"/>
      <c r="O151" s="281"/>
      <c r="P151" s="281"/>
      <c r="Q151" s="281"/>
      <c r="R151" s="281"/>
      <c r="S151" s="281"/>
      <c r="T151" s="282"/>
      <c r="U151" s="14"/>
      <c r="V151" s="14"/>
      <c r="W151" s="14"/>
      <c r="X151" s="14"/>
      <c r="Y151" s="14"/>
      <c r="Z151" s="14"/>
      <c r="AA151" s="14"/>
      <c r="AB151" s="14"/>
      <c r="AC151" s="14"/>
      <c r="AD151" s="14"/>
      <c r="AE151" s="14"/>
      <c r="AT151" s="283" t="s">
        <v>1584</v>
      </c>
      <c r="AU151" s="283" t="s">
        <v>83</v>
      </c>
      <c r="AV151" s="14" t="s">
        <v>81</v>
      </c>
      <c r="AW151" s="14" t="s">
        <v>30</v>
      </c>
      <c r="AX151" s="14" t="s">
        <v>73</v>
      </c>
      <c r="AY151" s="283" t="s">
        <v>241</v>
      </c>
    </row>
    <row r="152" s="13" customFormat="1">
      <c r="A152" s="13"/>
      <c r="B152" s="263"/>
      <c r="C152" s="264"/>
      <c r="D152" s="242" t="s">
        <v>1584</v>
      </c>
      <c r="E152" s="265" t="s">
        <v>1</v>
      </c>
      <c r="F152" s="266" t="s">
        <v>264</v>
      </c>
      <c r="G152" s="264"/>
      <c r="H152" s="267">
        <v>10</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1584</v>
      </c>
      <c r="AU152" s="273" t="s">
        <v>83</v>
      </c>
      <c r="AV152" s="13" t="s">
        <v>83</v>
      </c>
      <c r="AW152" s="13" t="s">
        <v>30</v>
      </c>
      <c r="AX152" s="13" t="s">
        <v>81</v>
      </c>
      <c r="AY152" s="273" t="s">
        <v>241</v>
      </c>
    </row>
    <row r="153" s="2" customFormat="1" ht="21.75" customHeight="1">
      <c r="A153" s="39"/>
      <c r="B153" s="40"/>
      <c r="C153" s="228" t="s">
        <v>276</v>
      </c>
      <c r="D153" s="228" t="s">
        <v>243</v>
      </c>
      <c r="E153" s="229" t="s">
        <v>3009</v>
      </c>
      <c r="F153" s="230" t="s">
        <v>3010</v>
      </c>
      <c r="G153" s="231" t="s">
        <v>267</v>
      </c>
      <c r="H153" s="232">
        <v>630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83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3011</v>
      </c>
    </row>
    <row r="154" s="2" customFormat="1">
      <c r="A154" s="39"/>
      <c r="B154" s="40"/>
      <c r="C154" s="41"/>
      <c r="D154" s="242" t="s">
        <v>248</v>
      </c>
      <c r="E154" s="41"/>
      <c r="F154" s="243" t="s">
        <v>3012</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83</v>
      </c>
    </row>
    <row r="155" s="14" customFormat="1">
      <c r="A155" s="14"/>
      <c r="B155" s="274"/>
      <c r="C155" s="275"/>
      <c r="D155" s="242" t="s">
        <v>1584</v>
      </c>
      <c r="E155" s="276" t="s">
        <v>1</v>
      </c>
      <c r="F155" s="277" t="s">
        <v>3013</v>
      </c>
      <c r="G155" s="275"/>
      <c r="H155" s="276" t="s">
        <v>1</v>
      </c>
      <c r="I155" s="278"/>
      <c r="J155" s="275"/>
      <c r="K155" s="275"/>
      <c r="L155" s="279"/>
      <c r="M155" s="280"/>
      <c r="N155" s="281"/>
      <c r="O155" s="281"/>
      <c r="P155" s="281"/>
      <c r="Q155" s="281"/>
      <c r="R155" s="281"/>
      <c r="S155" s="281"/>
      <c r="T155" s="282"/>
      <c r="U155" s="14"/>
      <c r="V155" s="14"/>
      <c r="W155" s="14"/>
      <c r="X155" s="14"/>
      <c r="Y155" s="14"/>
      <c r="Z155" s="14"/>
      <c r="AA155" s="14"/>
      <c r="AB155" s="14"/>
      <c r="AC155" s="14"/>
      <c r="AD155" s="14"/>
      <c r="AE155" s="14"/>
      <c r="AT155" s="283" t="s">
        <v>1584</v>
      </c>
      <c r="AU155" s="283" t="s">
        <v>83</v>
      </c>
      <c r="AV155" s="14" t="s">
        <v>81</v>
      </c>
      <c r="AW155" s="14" t="s">
        <v>30</v>
      </c>
      <c r="AX155" s="14" t="s">
        <v>73</v>
      </c>
      <c r="AY155" s="283" t="s">
        <v>241</v>
      </c>
    </row>
    <row r="156" s="13" customFormat="1">
      <c r="A156" s="13"/>
      <c r="B156" s="263"/>
      <c r="C156" s="264"/>
      <c r="D156" s="242" t="s">
        <v>1584</v>
      </c>
      <c r="E156" s="265" t="s">
        <v>1</v>
      </c>
      <c r="F156" s="266" t="s">
        <v>3014</v>
      </c>
      <c r="G156" s="264"/>
      <c r="H156" s="267">
        <v>68</v>
      </c>
      <c r="I156" s="268"/>
      <c r="J156" s="264"/>
      <c r="K156" s="264"/>
      <c r="L156" s="269"/>
      <c r="M156" s="270"/>
      <c r="N156" s="271"/>
      <c r="O156" s="271"/>
      <c r="P156" s="271"/>
      <c r="Q156" s="271"/>
      <c r="R156" s="271"/>
      <c r="S156" s="271"/>
      <c r="T156" s="272"/>
      <c r="U156" s="13"/>
      <c r="V156" s="13"/>
      <c r="W156" s="13"/>
      <c r="X156" s="13"/>
      <c r="Y156" s="13"/>
      <c r="Z156" s="13"/>
      <c r="AA156" s="13"/>
      <c r="AB156" s="13"/>
      <c r="AC156" s="13"/>
      <c r="AD156" s="13"/>
      <c r="AE156" s="13"/>
      <c r="AT156" s="273" t="s">
        <v>1584</v>
      </c>
      <c r="AU156" s="273" t="s">
        <v>83</v>
      </c>
      <c r="AV156" s="13" t="s">
        <v>83</v>
      </c>
      <c r="AW156" s="13" t="s">
        <v>30</v>
      </c>
      <c r="AX156" s="13" t="s">
        <v>73</v>
      </c>
      <c r="AY156" s="273" t="s">
        <v>241</v>
      </c>
    </row>
    <row r="157" s="14" customFormat="1">
      <c r="A157" s="14"/>
      <c r="B157" s="274"/>
      <c r="C157" s="275"/>
      <c r="D157" s="242" t="s">
        <v>1584</v>
      </c>
      <c r="E157" s="276" t="s">
        <v>1</v>
      </c>
      <c r="F157" s="277" t="s">
        <v>3015</v>
      </c>
      <c r="G157" s="275"/>
      <c r="H157" s="276" t="s">
        <v>1</v>
      </c>
      <c r="I157" s="278"/>
      <c r="J157" s="275"/>
      <c r="K157" s="275"/>
      <c r="L157" s="279"/>
      <c r="M157" s="280"/>
      <c r="N157" s="281"/>
      <c r="O157" s="281"/>
      <c r="P157" s="281"/>
      <c r="Q157" s="281"/>
      <c r="R157" s="281"/>
      <c r="S157" s="281"/>
      <c r="T157" s="282"/>
      <c r="U157" s="14"/>
      <c r="V157" s="14"/>
      <c r="W157" s="14"/>
      <c r="X157" s="14"/>
      <c r="Y157" s="14"/>
      <c r="Z157" s="14"/>
      <c r="AA157" s="14"/>
      <c r="AB157" s="14"/>
      <c r="AC157" s="14"/>
      <c r="AD157" s="14"/>
      <c r="AE157" s="14"/>
      <c r="AT157" s="283" t="s">
        <v>1584</v>
      </c>
      <c r="AU157" s="283" t="s">
        <v>83</v>
      </c>
      <c r="AV157" s="14" t="s">
        <v>81</v>
      </c>
      <c r="AW157" s="14" t="s">
        <v>30</v>
      </c>
      <c r="AX157" s="14" t="s">
        <v>73</v>
      </c>
      <c r="AY157" s="283" t="s">
        <v>241</v>
      </c>
    </row>
    <row r="158" s="13" customFormat="1">
      <c r="A158" s="13"/>
      <c r="B158" s="263"/>
      <c r="C158" s="264"/>
      <c r="D158" s="242" t="s">
        <v>1584</v>
      </c>
      <c r="E158" s="265" t="s">
        <v>1</v>
      </c>
      <c r="F158" s="266" t="s">
        <v>3016</v>
      </c>
      <c r="G158" s="264"/>
      <c r="H158" s="267">
        <v>350</v>
      </c>
      <c r="I158" s="268"/>
      <c r="J158" s="264"/>
      <c r="K158" s="264"/>
      <c r="L158" s="269"/>
      <c r="M158" s="270"/>
      <c r="N158" s="271"/>
      <c r="O158" s="271"/>
      <c r="P158" s="271"/>
      <c r="Q158" s="271"/>
      <c r="R158" s="271"/>
      <c r="S158" s="271"/>
      <c r="T158" s="272"/>
      <c r="U158" s="13"/>
      <c r="V158" s="13"/>
      <c r="W158" s="13"/>
      <c r="X158" s="13"/>
      <c r="Y158" s="13"/>
      <c r="Z158" s="13"/>
      <c r="AA158" s="13"/>
      <c r="AB158" s="13"/>
      <c r="AC158" s="13"/>
      <c r="AD158" s="13"/>
      <c r="AE158" s="13"/>
      <c r="AT158" s="273" t="s">
        <v>1584</v>
      </c>
      <c r="AU158" s="273" t="s">
        <v>83</v>
      </c>
      <c r="AV158" s="13" t="s">
        <v>83</v>
      </c>
      <c r="AW158" s="13" t="s">
        <v>30</v>
      </c>
      <c r="AX158" s="13" t="s">
        <v>73</v>
      </c>
      <c r="AY158" s="273" t="s">
        <v>241</v>
      </c>
    </row>
    <row r="159" s="14" customFormat="1">
      <c r="A159" s="14"/>
      <c r="B159" s="274"/>
      <c r="C159" s="275"/>
      <c r="D159" s="242" t="s">
        <v>1584</v>
      </c>
      <c r="E159" s="276" t="s">
        <v>1</v>
      </c>
      <c r="F159" s="277" t="s">
        <v>3017</v>
      </c>
      <c r="G159" s="275"/>
      <c r="H159" s="276" t="s">
        <v>1</v>
      </c>
      <c r="I159" s="278"/>
      <c r="J159" s="275"/>
      <c r="K159" s="275"/>
      <c r="L159" s="279"/>
      <c r="M159" s="280"/>
      <c r="N159" s="281"/>
      <c r="O159" s="281"/>
      <c r="P159" s="281"/>
      <c r="Q159" s="281"/>
      <c r="R159" s="281"/>
      <c r="S159" s="281"/>
      <c r="T159" s="282"/>
      <c r="U159" s="14"/>
      <c r="V159" s="14"/>
      <c r="W159" s="14"/>
      <c r="X159" s="14"/>
      <c r="Y159" s="14"/>
      <c r="Z159" s="14"/>
      <c r="AA159" s="14"/>
      <c r="AB159" s="14"/>
      <c r="AC159" s="14"/>
      <c r="AD159" s="14"/>
      <c r="AE159" s="14"/>
      <c r="AT159" s="283" t="s">
        <v>1584</v>
      </c>
      <c r="AU159" s="283" t="s">
        <v>83</v>
      </c>
      <c r="AV159" s="14" t="s">
        <v>81</v>
      </c>
      <c r="AW159" s="14" t="s">
        <v>30</v>
      </c>
      <c r="AX159" s="14" t="s">
        <v>73</v>
      </c>
      <c r="AY159" s="283" t="s">
        <v>241</v>
      </c>
    </row>
    <row r="160" s="13" customFormat="1">
      <c r="A160" s="13"/>
      <c r="B160" s="263"/>
      <c r="C160" s="264"/>
      <c r="D160" s="242" t="s">
        <v>1584</v>
      </c>
      <c r="E160" s="265" t="s">
        <v>1</v>
      </c>
      <c r="F160" s="266" t="s">
        <v>3018</v>
      </c>
      <c r="G160" s="264"/>
      <c r="H160" s="267">
        <v>98</v>
      </c>
      <c r="I160" s="268"/>
      <c r="J160" s="264"/>
      <c r="K160" s="264"/>
      <c r="L160" s="269"/>
      <c r="M160" s="270"/>
      <c r="N160" s="271"/>
      <c r="O160" s="271"/>
      <c r="P160" s="271"/>
      <c r="Q160" s="271"/>
      <c r="R160" s="271"/>
      <c r="S160" s="271"/>
      <c r="T160" s="272"/>
      <c r="U160" s="13"/>
      <c r="V160" s="13"/>
      <c r="W160" s="13"/>
      <c r="X160" s="13"/>
      <c r="Y160" s="13"/>
      <c r="Z160" s="13"/>
      <c r="AA160" s="13"/>
      <c r="AB160" s="13"/>
      <c r="AC160" s="13"/>
      <c r="AD160" s="13"/>
      <c r="AE160" s="13"/>
      <c r="AT160" s="273" t="s">
        <v>1584</v>
      </c>
      <c r="AU160" s="273" t="s">
        <v>83</v>
      </c>
      <c r="AV160" s="13" t="s">
        <v>83</v>
      </c>
      <c r="AW160" s="13" t="s">
        <v>30</v>
      </c>
      <c r="AX160" s="13" t="s">
        <v>73</v>
      </c>
      <c r="AY160" s="273" t="s">
        <v>241</v>
      </c>
    </row>
    <row r="161" s="14" customFormat="1">
      <c r="A161" s="14"/>
      <c r="B161" s="274"/>
      <c r="C161" s="275"/>
      <c r="D161" s="242" t="s">
        <v>1584</v>
      </c>
      <c r="E161" s="276" t="s">
        <v>1</v>
      </c>
      <c r="F161" s="277" t="s">
        <v>3019</v>
      </c>
      <c r="G161" s="275"/>
      <c r="H161" s="276" t="s">
        <v>1</v>
      </c>
      <c r="I161" s="278"/>
      <c r="J161" s="275"/>
      <c r="K161" s="275"/>
      <c r="L161" s="279"/>
      <c r="M161" s="280"/>
      <c r="N161" s="281"/>
      <c r="O161" s="281"/>
      <c r="P161" s="281"/>
      <c r="Q161" s="281"/>
      <c r="R161" s="281"/>
      <c r="S161" s="281"/>
      <c r="T161" s="282"/>
      <c r="U161" s="14"/>
      <c r="V161" s="14"/>
      <c r="W161" s="14"/>
      <c r="X161" s="14"/>
      <c r="Y161" s="14"/>
      <c r="Z161" s="14"/>
      <c r="AA161" s="14"/>
      <c r="AB161" s="14"/>
      <c r="AC161" s="14"/>
      <c r="AD161" s="14"/>
      <c r="AE161" s="14"/>
      <c r="AT161" s="283" t="s">
        <v>1584</v>
      </c>
      <c r="AU161" s="283" t="s">
        <v>83</v>
      </c>
      <c r="AV161" s="14" t="s">
        <v>81</v>
      </c>
      <c r="AW161" s="14" t="s">
        <v>30</v>
      </c>
      <c r="AX161" s="14" t="s">
        <v>73</v>
      </c>
      <c r="AY161" s="283" t="s">
        <v>241</v>
      </c>
    </row>
    <row r="162" s="13" customFormat="1">
      <c r="A162" s="13"/>
      <c r="B162" s="263"/>
      <c r="C162" s="264"/>
      <c r="D162" s="242" t="s">
        <v>1584</v>
      </c>
      <c r="E162" s="265" t="s">
        <v>1</v>
      </c>
      <c r="F162" s="266" t="s">
        <v>329</v>
      </c>
      <c r="G162" s="264"/>
      <c r="H162" s="267">
        <v>48</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1584</v>
      </c>
      <c r="AU162" s="273" t="s">
        <v>83</v>
      </c>
      <c r="AV162" s="13" t="s">
        <v>83</v>
      </c>
      <c r="AW162" s="13" t="s">
        <v>30</v>
      </c>
      <c r="AX162" s="13" t="s">
        <v>73</v>
      </c>
      <c r="AY162" s="273" t="s">
        <v>241</v>
      </c>
    </row>
    <row r="163" s="14" customFormat="1">
      <c r="A163" s="14"/>
      <c r="B163" s="274"/>
      <c r="C163" s="275"/>
      <c r="D163" s="242" t="s">
        <v>1584</v>
      </c>
      <c r="E163" s="276" t="s">
        <v>1</v>
      </c>
      <c r="F163" s="277" t="s">
        <v>3020</v>
      </c>
      <c r="G163" s="275"/>
      <c r="H163" s="276" t="s">
        <v>1</v>
      </c>
      <c r="I163" s="278"/>
      <c r="J163" s="275"/>
      <c r="K163" s="275"/>
      <c r="L163" s="279"/>
      <c r="M163" s="280"/>
      <c r="N163" s="281"/>
      <c r="O163" s="281"/>
      <c r="P163" s="281"/>
      <c r="Q163" s="281"/>
      <c r="R163" s="281"/>
      <c r="S163" s="281"/>
      <c r="T163" s="282"/>
      <c r="U163" s="14"/>
      <c r="V163" s="14"/>
      <c r="W163" s="14"/>
      <c r="X163" s="14"/>
      <c r="Y163" s="14"/>
      <c r="Z163" s="14"/>
      <c r="AA163" s="14"/>
      <c r="AB163" s="14"/>
      <c r="AC163" s="14"/>
      <c r="AD163" s="14"/>
      <c r="AE163" s="14"/>
      <c r="AT163" s="283" t="s">
        <v>1584</v>
      </c>
      <c r="AU163" s="283" t="s">
        <v>83</v>
      </c>
      <c r="AV163" s="14" t="s">
        <v>81</v>
      </c>
      <c r="AW163" s="14" t="s">
        <v>30</v>
      </c>
      <c r="AX163" s="14" t="s">
        <v>73</v>
      </c>
      <c r="AY163" s="283" t="s">
        <v>241</v>
      </c>
    </row>
    <row r="164" s="13" customFormat="1">
      <c r="A164" s="13"/>
      <c r="B164" s="263"/>
      <c r="C164" s="264"/>
      <c r="D164" s="242" t="s">
        <v>1584</v>
      </c>
      <c r="E164" s="265" t="s">
        <v>1</v>
      </c>
      <c r="F164" s="266" t="s">
        <v>309</v>
      </c>
      <c r="G164" s="264"/>
      <c r="H164" s="267">
        <v>36</v>
      </c>
      <c r="I164" s="268"/>
      <c r="J164" s="264"/>
      <c r="K164" s="264"/>
      <c r="L164" s="269"/>
      <c r="M164" s="270"/>
      <c r="N164" s="271"/>
      <c r="O164" s="271"/>
      <c r="P164" s="271"/>
      <c r="Q164" s="271"/>
      <c r="R164" s="271"/>
      <c r="S164" s="271"/>
      <c r="T164" s="272"/>
      <c r="U164" s="13"/>
      <c r="V164" s="13"/>
      <c r="W164" s="13"/>
      <c r="X164" s="13"/>
      <c r="Y164" s="13"/>
      <c r="Z164" s="13"/>
      <c r="AA164" s="13"/>
      <c r="AB164" s="13"/>
      <c r="AC164" s="13"/>
      <c r="AD164" s="13"/>
      <c r="AE164" s="13"/>
      <c r="AT164" s="273" t="s">
        <v>1584</v>
      </c>
      <c r="AU164" s="273" t="s">
        <v>83</v>
      </c>
      <c r="AV164" s="13" t="s">
        <v>83</v>
      </c>
      <c r="AW164" s="13" t="s">
        <v>30</v>
      </c>
      <c r="AX164" s="13" t="s">
        <v>73</v>
      </c>
      <c r="AY164" s="273" t="s">
        <v>241</v>
      </c>
    </row>
    <row r="165" s="16" customFormat="1">
      <c r="A165" s="16"/>
      <c r="B165" s="301"/>
      <c r="C165" s="302"/>
      <c r="D165" s="242" t="s">
        <v>1584</v>
      </c>
      <c r="E165" s="303" t="s">
        <v>1</v>
      </c>
      <c r="F165" s="304" t="s">
        <v>3021</v>
      </c>
      <c r="G165" s="302"/>
      <c r="H165" s="305">
        <v>600</v>
      </c>
      <c r="I165" s="306"/>
      <c r="J165" s="302"/>
      <c r="K165" s="302"/>
      <c r="L165" s="307"/>
      <c r="M165" s="308"/>
      <c r="N165" s="309"/>
      <c r="O165" s="309"/>
      <c r="P165" s="309"/>
      <c r="Q165" s="309"/>
      <c r="R165" s="309"/>
      <c r="S165" s="309"/>
      <c r="T165" s="310"/>
      <c r="U165" s="16"/>
      <c r="V165" s="16"/>
      <c r="W165" s="16"/>
      <c r="X165" s="16"/>
      <c r="Y165" s="16"/>
      <c r="Z165" s="16"/>
      <c r="AA165" s="16"/>
      <c r="AB165" s="16"/>
      <c r="AC165" s="16"/>
      <c r="AD165" s="16"/>
      <c r="AE165" s="16"/>
      <c r="AT165" s="311" t="s">
        <v>1584</v>
      </c>
      <c r="AU165" s="311" t="s">
        <v>83</v>
      </c>
      <c r="AV165" s="16" t="s">
        <v>251</v>
      </c>
      <c r="AW165" s="16" t="s">
        <v>30</v>
      </c>
      <c r="AX165" s="16" t="s">
        <v>73</v>
      </c>
      <c r="AY165" s="311" t="s">
        <v>241</v>
      </c>
    </row>
    <row r="166" s="14" customFormat="1">
      <c r="A166" s="14"/>
      <c r="B166" s="274"/>
      <c r="C166" s="275"/>
      <c r="D166" s="242" t="s">
        <v>1584</v>
      </c>
      <c r="E166" s="276" t="s">
        <v>1</v>
      </c>
      <c r="F166" s="277" t="s">
        <v>3022</v>
      </c>
      <c r="G166" s="275"/>
      <c r="H166" s="276" t="s">
        <v>1</v>
      </c>
      <c r="I166" s="278"/>
      <c r="J166" s="275"/>
      <c r="K166" s="275"/>
      <c r="L166" s="279"/>
      <c r="M166" s="280"/>
      <c r="N166" s="281"/>
      <c r="O166" s="281"/>
      <c r="P166" s="281"/>
      <c r="Q166" s="281"/>
      <c r="R166" s="281"/>
      <c r="S166" s="281"/>
      <c r="T166" s="282"/>
      <c r="U166" s="14"/>
      <c r="V166" s="14"/>
      <c r="W166" s="14"/>
      <c r="X166" s="14"/>
      <c r="Y166" s="14"/>
      <c r="Z166" s="14"/>
      <c r="AA166" s="14"/>
      <c r="AB166" s="14"/>
      <c r="AC166" s="14"/>
      <c r="AD166" s="14"/>
      <c r="AE166" s="14"/>
      <c r="AT166" s="283" t="s">
        <v>1584</v>
      </c>
      <c r="AU166" s="283" t="s">
        <v>83</v>
      </c>
      <c r="AV166" s="14" t="s">
        <v>81</v>
      </c>
      <c r="AW166" s="14" t="s">
        <v>30</v>
      </c>
      <c r="AX166" s="14" t="s">
        <v>73</v>
      </c>
      <c r="AY166" s="283" t="s">
        <v>241</v>
      </c>
    </row>
    <row r="167" s="13" customFormat="1">
      <c r="A167" s="13"/>
      <c r="B167" s="263"/>
      <c r="C167" s="264"/>
      <c r="D167" s="242" t="s">
        <v>1584</v>
      </c>
      <c r="E167" s="265" t="s">
        <v>1</v>
      </c>
      <c r="F167" s="266" t="s">
        <v>3023</v>
      </c>
      <c r="G167" s="264"/>
      <c r="H167" s="267">
        <v>630</v>
      </c>
      <c r="I167" s="268"/>
      <c r="J167" s="264"/>
      <c r="K167" s="264"/>
      <c r="L167" s="269"/>
      <c r="M167" s="270"/>
      <c r="N167" s="271"/>
      <c r="O167" s="271"/>
      <c r="P167" s="271"/>
      <c r="Q167" s="271"/>
      <c r="R167" s="271"/>
      <c r="S167" s="271"/>
      <c r="T167" s="272"/>
      <c r="U167" s="13"/>
      <c r="V167" s="13"/>
      <c r="W167" s="13"/>
      <c r="X167" s="13"/>
      <c r="Y167" s="13"/>
      <c r="Z167" s="13"/>
      <c r="AA167" s="13"/>
      <c r="AB167" s="13"/>
      <c r="AC167" s="13"/>
      <c r="AD167" s="13"/>
      <c r="AE167" s="13"/>
      <c r="AT167" s="273" t="s">
        <v>1584</v>
      </c>
      <c r="AU167" s="273" t="s">
        <v>83</v>
      </c>
      <c r="AV167" s="13" t="s">
        <v>83</v>
      </c>
      <c r="AW167" s="13" t="s">
        <v>30</v>
      </c>
      <c r="AX167" s="13" t="s">
        <v>81</v>
      </c>
      <c r="AY167" s="273" t="s">
        <v>241</v>
      </c>
    </row>
    <row r="168" s="2" customFormat="1" ht="21.75" customHeight="1">
      <c r="A168" s="39"/>
      <c r="B168" s="40"/>
      <c r="C168" s="247" t="s">
        <v>264</v>
      </c>
      <c r="D168" s="247" t="s">
        <v>260</v>
      </c>
      <c r="E168" s="248" t="s">
        <v>1567</v>
      </c>
      <c r="F168" s="249" t="s">
        <v>1568</v>
      </c>
      <c r="G168" s="250" t="s">
        <v>246</v>
      </c>
      <c r="H168" s="251">
        <v>4.5599999999999996</v>
      </c>
      <c r="I168" s="252"/>
      <c r="J168" s="253">
        <f>ROUND(I168*H168,2)</f>
        <v>0</v>
      </c>
      <c r="K168" s="254"/>
      <c r="L168" s="255"/>
      <c r="M168" s="256" t="s">
        <v>1</v>
      </c>
      <c r="N168" s="257" t="s">
        <v>38</v>
      </c>
      <c r="O168" s="92"/>
      <c r="P168" s="238">
        <f>O168*H168</f>
        <v>0</v>
      </c>
      <c r="Q168" s="238">
        <v>2.234</v>
      </c>
      <c r="R168" s="238">
        <f>Q168*H168</f>
        <v>10.18704</v>
      </c>
      <c r="S168" s="238">
        <v>0</v>
      </c>
      <c r="T168" s="239">
        <f>S168*H168</f>
        <v>0</v>
      </c>
      <c r="U168" s="39"/>
      <c r="V168" s="39"/>
      <c r="W168" s="39"/>
      <c r="X168" s="39"/>
      <c r="Y168" s="39"/>
      <c r="Z168" s="39"/>
      <c r="AA168" s="39"/>
      <c r="AB168" s="39"/>
      <c r="AC168" s="39"/>
      <c r="AD168" s="39"/>
      <c r="AE168" s="39"/>
      <c r="AR168" s="240" t="s">
        <v>258</v>
      </c>
      <c r="AT168" s="240" t="s">
        <v>260</v>
      </c>
      <c r="AU168" s="240" t="s">
        <v>83</v>
      </c>
      <c r="AY168" s="18" t="s">
        <v>241</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247</v>
      </c>
      <c r="BM168" s="240" t="s">
        <v>3024</v>
      </c>
    </row>
    <row r="169" s="2" customFormat="1">
      <c r="A169" s="39"/>
      <c r="B169" s="40"/>
      <c r="C169" s="41"/>
      <c r="D169" s="242" t="s">
        <v>248</v>
      </c>
      <c r="E169" s="41"/>
      <c r="F169" s="243" t="s">
        <v>1568</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248</v>
      </c>
      <c r="AU169" s="18" t="s">
        <v>83</v>
      </c>
    </row>
    <row r="170" s="14" customFormat="1">
      <c r="A170" s="14"/>
      <c r="B170" s="274"/>
      <c r="C170" s="275"/>
      <c r="D170" s="242" t="s">
        <v>1584</v>
      </c>
      <c r="E170" s="276" t="s">
        <v>1</v>
      </c>
      <c r="F170" s="277" t="s">
        <v>3025</v>
      </c>
      <c r="G170" s="275"/>
      <c r="H170" s="276" t="s">
        <v>1</v>
      </c>
      <c r="I170" s="278"/>
      <c r="J170" s="275"/>
      <c r="K170" s="275"/>
      <c r="L170" s="279"/>
      <c r="M170" s="280"/>
      <c r="N170" s="281"/>
      <c r="O170" s="281"/>
      <c r="P170" s="281"/>
      <c r="Q170" s="281"/>
      <c r="R170" s="281"/>
      <c r="S170" s="281"/>
      <c r="T170" s="282"/>
      <c r="U170" s="14"/>
      <c r="V170" s="14"/>
      <c r="W170" s="14"/>
      <c r="X170" s="14"/>
      <c r="Y170" s="14"/>
      <c r="Z170" s="14"/>
      <c r="AA170" s="14"/>
      <c r="AB170" s="14"/>
      <c r="AC170" s="14"/>
      <c r="AD170" s="14"/>
      <c r="AE170" s="14"/>
      <c r="AT170" s="283" t="s">
        <v>1584</v>
      </c>
      <c r="AU170" s="283" t="s">
        <v>83</v>
      </c>
      <c r="AV170" s="14" t="s">
        <v>81</v>
      </c>
      <c r="AW170" s="14" t="s">
        <v>30</v>
      </c>
      <c r="AX170" s="14" t="s">
        <v>73</v>
      </c>
      <c r="AY170" s="283" t="s">
        <v>241</v>
      </c>
    </row>
    <row r="171" s="14" customFormat="1">
      <c r="A171" s="14"/>
      <c r="B171" s="274"/>
      <c r="C171" s="275"/>
      <c r="D171" s="242" t="s">
        <v>1584</v>
      </c>
      <c r="E171" s="276" t="s">
        <v>1</v>
      </c>
      <c r="F171" s="277" t="s">
        <v>3026</v>
      </c>
      <c r="G171" s="275"/>
      <c r="H171" s="276" t="s">
        <v>1</v>
      </c>
      <c r="I171" s="278"/>
      <c r="J171" s="275"/>
      <c r="K171" s="275"/>
      <c r="L171" s="279"/>
      <c r="M171" s="280"/>
      <c r="N171" s="281"/>
      <c r="O171" s="281"/>
      <c r="P171" s="281"/>
      <c r="Q171" s="281"/>
      <c r="R171" s="281"/>
      <c r="S171" s="281"/>
      <c r="T171" s="282"/>
      <c r="U171" s="14"/>
      <c r="V171" s="14"/>
      <c r="W171" s="14"/>
      <c r="X171" s="14"/>
      <c r="Y171" s="14"/>
      <c r="Z171" s="14"/>
      <c r="AA171" s="14"/>
      <c r="AB171" s="14"/>
      <c r="AC171" s="14"/>
      <c r="AD171" s="14"/>
      <c r="AE171" s="14"/>
      <c r="AT171" s="283" t="s">
        <v>1584</v>
      </c>
      <c r="AU171" s="283" t="s">
        <v>83</v>
      </c>
      <c r="AV171" s="14" t="s">
        <v>81</v>
      </c>
      <c r="AW171" s="14" t="s">
        <v>30</v>
      </c>
      <c r="AX171" s="14" t="s">
        <v>73</v>
      </c>
      <c r="AY171" s="283" t="s">
        <v>241</v>
      </c>
    </row>
    <row r="172" s="13" customFormat="1">
      <c r="A172" s="13"/>
      <c r="B172" s="263"/>
      <c r="C172" s="264"/>
      <c r="D172" s="242" t="s">
        <v>1584</v>
      </c>
      <c r="E172" s="265" t="s">
        <v>1</v>
      </c>
      <c r="F172" s="266" t="s">
        <v>3027</v>
      </c>
      <c r="G172" s="264"/>
      <c r="H172" s="267">
        <v>4.5599999999999996</v>
      </c>
      <c r="I172" s="268"/>
      <c r="J172" s="264"/>
      <c r="K172" s="264"/>
      <c r="L172" s="269"/>
      <c r="M172" s="270"/>
      <c r="N172" s="271"/>
      <c r="O172" s="271"/>
      <c r="P172" s="271"/>
      <c r="Q172" s="271"/>
      <c r="R172" s="271"/>
      <c r="S172" s="271"/>
      <c r="T172" s="272"/>
      <c r="U172" s="13"/>
      <c r="V172" s="13"/>
      <c r="W172" s="13"/>
      <c r="X172" s="13"/>
      <c r="Y172" s="13"/>
      <c r="Z172" s="13"/>
      <c r="AA172" s="13"/>
      <c r="AB172" s="13"/>
      <c r="AC172" s="13"/>
      <c r="AD172" s="13"/>
      <c r="AE172" s="13"/>
      <c r="AT172" s="273" t="s">
        <v>1584</v>
      </c>
      <c r="AU172" s="273" t="s">
        <v>83</v>
      </c>
      <c r="AV172" s="13" t="s">
        <v>83</v>
      </c>
      <c r="AW172" s="13" t="s">
        <v>30</v>
      </c>
      <c r="AX172" s="13" t="s">
        <v>81</v>
      </c>
      <c r="AY172" s="273" t="s">
        <v>241</v>
      </c>
    </row>
    <row r="173" s="2" customFormat="1" ht="24.15" customHeight="1">
      <c r="A173" s="39"/>
      <c r="B173" s="40"/>
      <c r="C173" s="247" t="s">
        <v>283</v>
      </c>
      <c r="D173" s="247" t="s">
        <v>260</v>
      </c>
      <c r="E173" s="248" t="s">
        <v>3028</v>
      </c>
      <c r="F173" s="249" t="s">
        <v>3029</v>
      </c>
      <c r="G173" s="250" t="s">
        <v>267</v>
      </c>
      <c r="H173" s="251">
        <v>630</v>
      </c>
      <c r="I173" s="252"/>
      <c r="J173" s="253">
        <f>ROUND(I173*H173,2)</f>
        <v>0</v>
      </c>
      <c r="K173" s="254"/>
      <c r="L173" s="255"/>
      <c r="M173" s="256" t="s">
        <v>1</v>
      </c>
      <c r="N173" s="25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258</v>
      </c>
      <c r="AT173" s="240" t="s">
        <v>260</v>
      </c>
      <c r="AU173" s="240" t="s">
        <v>83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3030</v>
      </c>
    </row>
    <row r="174" s="2" customFormat="1">
      <c r="A174" s="39"/>
      <c r="B174" s="40"/>
      <c r="C174" s="41"/>
      <c r="D174" s="242" t="s">
        <v>248</v>
      </c>
      <c r="E174" s="41"/>
      <c r="F174" s="243" t="s">
        <v>3029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83</v>
      </c>
    </row>
    <row r="175" s="14" customFormat="1">
      <c r="A175" s="14"/>
      <c r="B175" s="274"/>
      <c r="C175" s="275"/>
      <c r="D175" s="242" t="s">
        <v>1584</v>
      </c>
      <c r="E175" s="276" t="s">
        <v>1</v>
      </c>
      <c r="F175" s="277" t="s">
        <v>3031</v>
      </c>
      <c r="G175" s="275"/>
      <c r="H175" s="276" t="s">
        <v>1</v>
      </c>
      <c r="I175" s="278"/>
      <c r="J175" s="275"/>
      <c r="K175" s="275"/>
      <c r="L175" s="279"/>
      <c r="M175" s="280"/>
      <c r="N175" s="281"/>
      <c r="O175" s="281"/>
      <c r="P175" s="281"/>
      <c r="Q175" s="281"/>
      <c r="R175" s="281"/>
      <c r="S175" s="281"/>
      <c r="T175" s="282"/>
      <c r="U175" s="14"/>
      <c r="V175" s="14"/>
      <c r="W175" s="14"/>
      <c r="X175" s="14"/>
      <c r="Y175" s="14"/>
      <c r="Z175" s="14"/>
      <c r="AA175" s="14"/>
      <c r="AB175" s="14"/>
      <c r="AC175" s="14"/>
      <c r="AD175" s="14"/>
      <c r="AE175" s="14"/>
      <c r="AT175" s="283" t="s">
        <v>1584</v>
      </c>
      <c r="AU175" s="283" t="s">
        <v>83</v>
      </c>
      <c r="AV175" s="14" t="s">
        <v>81</v>
      </c>
      <c r="AW175" s="14" t="s">
        <v>30</v>
      </c>
      <c r="AX175" s="14" t="s">
        <v>73</v>
      </c>
      <c r="AY175" s="283" t="s">
        <v>241</v>
      </c>
    </row>
    <row r="176" s="14" customFormat="1">
      <c r="A176" s="14"/>
      <c r="B176" s="274"/>
      <c r="C176" s="275"/>
      <c r="D176" s="242" t="s">
        <v>1584</v>
      </c>
      <c r="E176" s="276" t="s">
        <v>1</v>
      </c>
      <c r="F176" s="277" t="s">
        <v>3013</v>
      </c>
      <c r="G176" s="275"/>
      <c r="H176" s="276" t="s">
        <v>1</v>
      </c>
      <c r="I176" s="278"/>
      <c r="J176" s="275"/>
      <c r="K176" s="275"/>
      <c r="L176" s="279"/>
      <c r="M176" s="280"/>
      <c r="N176" s="281"/>
      <c r="O176" s="281"/>
      <c r="P176" s="281"/>
      <c r="Q176" s="281"/>
      <c r="R176" s="281"/>
      <c r="S176" s="281"/>
      <c r="T176" s="282"/>
      <c r="U176" s="14"/>
      <c r="V176" s="14"/>
      <c r="W176" s="14"/>
      <c r="X176" s="14"/>
      <c r="Y176" s="14"/>
      <c r="Z176" s="14"/>
      <c r="AA176" s="14"/>
      <c r="AB176" s="14"/>
      <c r="AC176" s="14"/>
      <c r="AD176" s="14"/>
      <c r="AE176" s="14"/>
      <c r="AT176" s="283" t="s">
        <v>1584</v>
      </c>
      <c r="AU176" s="283" t="s">
        <v>83</v>
      </c>
      <c r="AV176" s="14" t="s">
        <v>81</v>
      </c>
      <c r="AW176" s="14" t="s">
        <v>30</v>
      </c>
      <c r="AX176" s="14" t="s">
        <v>73</v>
      </c>
      <c r="AY176" s="283" t="s">
        <v>241</v>
      </c>
    </row>
    <row r="177" s="13" customFormat="1">
      <c r="A177" s="13"/>
      <c r="B177" s="263"/>
      <c r="C177" s="264"/>
      <c r="D177" s="242" t="s">
        <v>1584</v>
      </c>
      <c r="E177" s="265" t="s">
        <v>1</v>
      </c>
      <c r="F177" s="266" t="s">
        <v>3014</v>
      </c>
      <c r="G177" s="264"/>
      <c r="H177" s="267">
        <v>68</v>
      </c>
      <c r="I177" s="268"/>
      <c r="J177" s="264"/>
      <c r="K177" s="264"/>
      <c r="L177" s="269"/>
      <c r="M177" s="270"/>
      <c r="N177" s="271"/>
      <c r="O177" s="271"/>
      <c r="P177" s="271"/>
      <c r="Q177" s="271"/>
      <c r="R177" s="271"/>
      <c r="S177" s="271"/>
      <c r="T177" s="272"/>
      <c r="U177" s="13"/>
      <c r="V177" s="13"/>
      <c r="W177" s="13"/>
      <c r="X177" s="13"/>
      <c r="Y177" s="13"/>
      <c r="Z177" s="13"/>
      <c r="AA177" s="13"/>
      <c r="AB177" s="13"/>
      <c r="AC177" s="13"/>
      <c r="AD177" s="13"/>
      <c r="AE177" s="13"/>
      <c r="AT177" s="273" t="s">
        <v>1584</v>
      </c>
      <c r="AU177" s="273" t="s">
        <v>83</v>
      </c>
      <c r="AV177" s="13" t="s">
        <v>83</v>
      </c>
      <c r="AW177" s="13" t="s">
        <v>30</v>
      </c>
      <c r="AX177" s="13" t="s">
        <v>73</v>
      </c>
      <c r="AY177" s="273" t="s">
        <v>241</v>
      </c>
    </row>
    <row r="178" s="14" customFormat="1">
      <c r="A178" s="14"/>
      <c r="B178" s="274"/>
      <c r="C178" s="275"/>
      <c r="D178" s="242" t="s">
        <v>1584</v>
      </c>
      <c r="E178" s="276" t="s">
        <v>1</v>
      </c>
      <c r="F178" s="277" t="s">
        <v>3015</v>
      </c>
      <c r="G178" s="275"/>
      <c r="H178" s="276" t="s">
        <v>1</v>
      </c>
      <c r="I178" s="278"/>
      <c r="J178" s="275"/>
      <c r="K178" s="275"/>
      <c r="L178" s="279"/>
      <c r="M178" s="280"/>
      <c r="N178" s="281"/>
      <c r="O178" s="281"/>
      <c r="P178" s="281"/>
      <c r="Q178" s="281"/>
      <c r="R178" s="281"/>
      <c r="S178" s="281"/>
      <c r="T178" s="282"/>
      <c r="U178" s="14"/>
      <c r="V178" s="14"/>
      <c r="W178" s="14"/>
      <c r="X178" s="14"/>
      <c r="Y178" s="14"/>
      <c r="Z178" s="14"/>
      <c r="AA178" s="14"/>
      <c r="AB178" s="14"/>
      <c r="AC178" s="14"/>
      <c r="AD178" s="14"/>
      <c r="AE178" s="14"/>
      <c r="AT178" s="283" t="s">
        <v>1584</v>
      </c>
      <c r="AU178" s="283" t="s">
        <v>83</v>
      </c>
      <c r="AV178" s="14" t="s">
        <v>81</v>
      </c>
      <c r="AW178" s="14" t="s">
        <v>30</v>
      </c>
      <c r="AX178" s="14" t="s">
        <v>73</v>
      </c>
      <c r="AY178" s="283" t="s">
        <v>241</v>
      </c>
    </row>
    <row r="179" s="13" customFormat="1">
      <c r="A179" s="13"/>
      <c r="B179" s="263"/>
      <c r="C179" s="264"/>
      <c r="D179" s="242" t="s">
        <v>1584</v>
      </c>
      <c r="E179" s="265" t="s">
        <v>1</v>
      </c>
      <c r="F179" s="266" t="s">
        <v>3016</v>
      </c>
      <c r="G179" s="264"/>
      <c r="H179" s="267">
        <v>350</v>
      </c>
      <c r="I179" s="268"/>
      <c r="J179" s="264"/>
      <c r="K179" s="264"/>
      <c r="L179" s="269"/>
      <c r="M179" s="270"/>
      <c r="N179" s="271"/>
      <c r="O179" s="271"/>
      <c r="P179" s="271"/>
      <c r="Q179" s="271"/>
      <c r="R179" s="271"/>
      <c r="S179" s="271"/>
      <c r="T179" s="272"/>
      <c r="U179" s="13"/>
      <c r="V179" s="13"/>
      <c r="W179" s="13"/>
      <c r="X179" s="13"/>
      <c r="Y179" s="13"/>
      <c r="Z179" s="13"/>
      <c r="AA179" s="13"/>
      <c r="AB179" s="13"/>
      <c r="AC179" s="13"/>
      <c r="AD179" s="13"/>
      <c r="AE179" s="13"/>
      <c r="AT179" s="273" t="s">
        <v>1584</v>
      </c>
      <c r="AU179" s="273" t="s">
        <v>83</v>
      </c>
      <c r="AV179" s="13" t="s">
        <v>83</v>
      </c>
      <c r="AW179" s="13" t="s">
        <v>30</v>
      </c>
      <c r="AX179" s="13" t="s">
        <v>73</v>
      </c>
      <c r="AY179" s="273" t="s">
        <v>241</v>
      </c>
    </row>
    <row r="180" s="14" customFormat="1">
      <c r="A180" s="14"/>
      <c r="B180" s="274"/>
      <c r="C180" s="275"/>
      <c r="D180" s="242" t="s">
        <v>1584</v>
      </c>
      <c r="E180" s="276" t="s">
        <v>1</v>
      </c>
      <c r="F180" s="277" t="s">
        <v>3017</v>
      </c>
      <c r="G180" s="275"/>
      <c r="H180" s="276" t="s">
        <v>1</v>
      </c>
      <c r="I180" s="278"/>
      <c r="J180" s="275"/>
      <c r="K180" s="275"/>
      <c r="L180" s="279"/>
      <c r="M180" s="280"/>
      <c r="N180" s="281"/>
      <c r="O180" s="281"/>
      <c r="P180" s="281"/>
      <c r="Q180" s="281"/>
      <c r="R180" s="281"/>
      <c r="S180" s="281"/>
      <c r="T180" s="282"/>
      <c r="U180" s="14"/>
      <c r="V180" s="14"/>
      <c r="W180" s="14"/>
      <c r="X180" s="14"/>
      <c r="Y180" s="14"/>
      <c r="Z180" s="14"/>
      <c r="AA180" s="14"/>
      <c r="AB180" s="14"/>
      <c r="AC180" s="14"/>
      <c r="AD180" s="14"/>
      <c r="AE180" s="14"/>
      <c r="AT180" s="283" t="s">
        <v>1584</v>
      </c>
      <c r="AU180" s="283" t="s">
        <v>83</v>
      </c>
      <c r="AV180" s="14" t="s">
        <v>81</v>
      </c>
      <c r="AW180" s="14" t="s">
        <v>30</v>
      </c>
      <c r="AX180" s="14" t="s">
        <v>73</v>
      </c>
      <c r="AY180" s="283" t="s">
        <v>241</v>
      </c>
    </row>
    <row r="181" s="13" customFormat="1">
      <c r="A181" s="13"/>
      <c r="B181" s="263"/>
      <c r="C181" s="264"/>
      <c r="D181" s="242" t="s">
        <v>1584</v>
      </c>
      <c r="E181" s="265" t="s">
        <v>1</v>
      </c>
      <c r="F181" s="266" t="s">
        <v>3018</v>
      </c>
      <c r="G181" s="264"/>
      <c r="H181" s="267">
        <v>98</v>
      </c>
      <c r="I181" s="268"/>
      <c r="J181" s="264"/>
      <c r="K181" s="264"/>
      <c r="L181" s="269"/>
      <c r="M181" s="270"/>
      <c r="N181" s="271"/>
      <c r="O181" s="271"/>
      <c r="P181" s="271"/>
      <c r="Q181" s="271"/>
      <c r="R181" s="271"/>
      <c r="S181" s="271"/>
      <c r="T181" s="272"/>
      <c r="U181" s="13"/>
      <c r="V181" s="13"/>
      <c r="W181" s="13"/>
      <c r="X181" s="13"/>
      <c r="Y181" s="13"/>
      <c r="Z181" s="13"/>
      <c r="AA181" s="13"/>
      <c r="AB181" s="13"/>
      <c r="AC181" s="13"/>
      <c r="AD181" s="13"/>
      <c r="AE181" s="13"/>
      <c r="AT181" s="273" t="s">
        <v>1584</v>
      </c>
      <c r="AU181" s="273" t="s">
        <v>83</v>
      </c>
      <c r="AV181" s="13" t="s">
        <v>83</v>
      </c>
      <c r="AW181" s="13" t="s">
        <v>30</v>
      </c>
      <c r="AX181" s="13" t="s">
        <v>73</v>
      </c>
      <c r="AY181" s="273" t="s">
        <v>241</v>
      </c>
    </row>
    <row r="182" s="14" customFormat="1">
      <c r="A182" s="14"/>
      <c r="B182" s="274"/>
      <c r="C182" s="275"/>
      <c r="D182" s="242" t="s">
        <v>1584</v>
      </c>
      <c r="E182" s="276" t="s">
        <v>1</v>
      </c>
      <c r="F182" s="277" t="s">
        <v>3019</v>
      </c>
      <c r="G182" s="275"/>
      <c r="H182" s="276" t="s">
        <v>1</v>
      </c>
      <c r="I182" s="278"/>
      <c r="J182" s="275"/>
      <c r="K182" s="275"/>
      <c r="L182" s="279"/>
      <c r="M182" s="280"/>
      <c r="N182" s="281"/>
      <c r="O182" s="281"/>
      <c r="P182" s="281"/>
      <c r="Q182" s="281"/>
      <c r="R182" s="281"/>
      <c r="S182" s="281"/>
      <c r="T182" s="282"/>
      <c r="U182" s="14"/>
      <c r="V182" s="14"/>
      <c r="W182" s="14"/>
      <c r="X182" s="14"/>
      <c r="Y182" s="14"/>
      <c r="Z182" s="14"/>
      <c r="AA182" s="14"/>
      <c r="AB182" s="14"/>
      <c r="AC182" s="14"/>
      <c r="AD182" s="14"/>
      <c r="AE182" s="14"/>
      <c r="AT182" s="283" t="s">
        <v>1584</v>
      </c>
      <c r="AU182" s="283" t="s">
        <v>83</v>
      </c>
      <c r="AV182" s="14" t="s">
        <v>81</v>
      </c>
      <c r="AW182" s="14" t="s">
        <v>30</v>
      </c>
      <c r="AX182" s="14" t="s">
        <v>73</v>
      </c>
      <c r="AY182" s="283" t="s">
        <v>241</v>
      </c>
    </row>
    <row r="183" s="13" customFormat="1">
      <c r="A183" s="13"/>
      <c r="B183" s="263"/>
      <c r="C183" s="264"/>
      <c r="D183" s="242" t="s">
        <v>1584</v>
      </c>
      <c r="E183" s="265" t="s">
        <v>1</v>
      </c>
      <c r="F183" s="266" t="s">
        <v>329</v>
      </c>
      <c r="G183" s="264"/>
      <c r="H183" s="267">
        <v>48</v>
      </c>
      <c r="I183" s="268"/>
      <c r="J183" s="264"/>
      <c r="K183" s="264"/>
      <c r="L183" s="269"/>
      <c r="M183" s="270"/>
      <c r="N183" s="271"/>
      <c r="O183" s="271"/>
      <c r="P183" s="271"/>
      <c r="Q183" s="271"/>
      <c r="R183" s="271"/>
      <c r="S183" s="271"/>
      <c r="T183" s="272"/>
      <c r="U183" s="13"/>
      <c r="V183" s="13"/>
      <c r="W183" s="13"/>
      <c r="X183" s="13"/>
      <c r="Y183" s="13"/>
      <c r="Z183" s="13"/>
      <c r="AA183" s="13"/>
      <c r="AB183" s="13"/>
      <c r="AC183" s="13"/>
      <c r="AD183" s="13"/>
      <c r="AE183" s="13"/>
      <c r="AT183" s="273" t="s">
        <v>1584</v>
      </c>
      <c r="AU183" s="273" t="s">
        <v>83</v>
      </c>
      <c r="AV183" s="13" t="s">
        <v>83</v>
      </c>
      <c r="AW183" s="13" t="s">
        <v>30</v>
      </c>
      <c r="AX183" s="13" t="s">
        <v>73</v>
      </c>
      <c r="AY183" s="273" t="s">
        <v>241</v>
      </c>
    </row>
    <row r="184" s="14" customFormat="1">
      <c r="A184" s="14"/>
      <c r="B184" s="274"/>
      <c r="C184" s="275"/>
      <c r="D184" s="242" t="s">
        <v>1584</v>
      </c>
      <c r="E184" s="276" t="s">
        <v>1</v>
      </c>
      <c r="F184" s="277" t="s">
        <v>3020</v>
      </c>
      <c r="G184" s="275"/>
      <c r="H184" s="276" t="s">
        <v>1</v>
      </c>
      <c r="I184" s="278"/>
      <c r="J184" s="275"/>
      <c r="K184" s="275"/>
      <c r="L184" s="279"/>
      <c r="M184" s="280"/>
      <c r="N184" s="281"/>
      <c r="O184" s="281"/>
      <c r="P184" s="281"/>
      <c r="Q184" s="281"/>
      <c r="R184" s="281"/>
      <c r="S184" s="281"/>
      <c r="T184" s="282"/>
      <c r="U184" s="14"/>
      <c r="V184" s="14"/>
      <c r="W184" s="14"/>
      <c r="X184" s="14"/>
      <c r="Y184" s="14"/>
      <c r="Z184" s="14"/>
      <c r="AA184" s="14"/>
      <c r="AB184" s="14"/>
      <c r="AC184" s="14"/>
      <c r="AD184" s="14"/>
      <c r="AE184" s="14"/>
      <c r="AT184" s="283" t="s">
        <v>1584</v>
      </c>
      <c r="AU184" s="283" t="s">
        <v>83</v>
      </c>
      <c r="AV184" s="14" t="s">
        <v>81</v>
      </c>
      <c r="AW184" s="14" t="s">
        <v>30</v>
      </c>
      <c r="AX184" s="14" t="s">
        <v>73</v>
      </c>
      <c r="AY184" s="283" t="s">
        <v>241</v>
      </c>
    </row>
    <row r="185" s="13" customFormat="1">
      <c r="A185" s="13"/>
      <c r="B185" s="263"/>
      <c r="C185" s="264"/>
      <c r="D185" s="242" t="s">
        <v>1584</v>
      </c>
      <c r="E185" s="265" t="s">
        <v>1</v>
      </c>
      <c r="F185" s="266" t="s">
        <v>309</v>
      </c>
      <c r="G185" s="264"/>
      <c r="H185" s="267">
        <v>36</v>
      </c>
      <c r="I185" s="268"/>
      <c r="J185" s="264"/>
      <c r="K185" s="264"/>
      <c r="L185" s="269"/>
      <c r="M185" s="270"/>
      <c r="N185" s="271"/>
      <c r="O185" s="271"/>
      <c r="P185" s="271"/>
      <c r="Q185" s="271"/>
      <c r="R185" s="271"/>
      <c r="S185" s="271"/>
      <c r="T185" s="272"/>
      <c r="U185" s="13"/>
      <c r="V185" s="13"/>
      <c r="W185" s="13"/>
      <c r="X185" s="13"/>
      <c r="Y185" s="13"/>
      <c r="Z185" s="13"/>
      <c r="AA185" s="13"/>
      <c r="AB185" s="13"/>
      <c r="AC185" s="13"/>
      <c r="AD185" s="13"/>
      <c r="AE185" s="13"/>
      <c r="AT185" s="273" t="s">
        <v>1584</v>
      </c>
      <c r="AU185" s="273" t="s">
        <v>83</v>
      </c>
      <c r="AV185" s="13" t="s">
        <v>83</v>
      </c>
      <c r="AW185" s="13" t="s">
        <v>30</v>
      </c>
      <c r="AX185" s="13" t="s">
        <v>73</v>
      </c>
      <c r="AY185" s="273" t="s">
        <v>241</v>
      </c>
    </row>
    <row r="186" s="16" customFormat="1">
      <c r="A186" s="16"/>
      <c r="B186" s="301"/>
      <c r="C186" s="302"/>
      <c r="D186" s="242" t="s">
        <v>1584</v>
      </c>
      <c r="E186" s="303" t="s">
        <v>1</v>
      </c>
      <c r="F186" s="304" t="s">
        <v>3021</v>
      </c>
      <c r="G186" s="302"/>
      <c r="H186" s="305">
        <v>600</v>
      </c>
      <c r="I186" s="306"/>
      <c r="J186" s="302"/>
      <c r="K186" s="302"/>
      <c r="L186" s="307"/>
      <c r="M186" s="308"/>
      <c r="N186" s="309"/>
      <c r="O186" s="309"/>
      <c r="P186" s="309"/>
      <c r="Q186" s="309"/>
      <c r="R186" s="309"/>
      <c r="S186" s="309"/>
      <c r="T186" s="310"/>
      <c r="U186" s="16"/>
      <c r="V186" s="16"/>
      <c r="W186" s="16"/>
      <c r="X186" s="16"/>
      <c r="Y186" s="16"/>
      <c r="Z186" s="16"/>
      <c r="AA186" s="16"/>
      <c r="AB186" s="16"/>
      <c r="AC186" s="16"/>
      <c r="AD186" s="16"/>
      <c r="AE186" s="16"/>
      <c r="AT186" s="311" t="s">
        <v>1584</v>
      </c>
      <c r="AU186" s="311" t="s">
        <v>83</v>
      </c>
      <c r="AV186" s="16" t="s">
        <v>251</v>
      </c>
      <c r="AW186" s="16" t="s">
        <v>30</v>
      </c>
      <c r="AX186" s="16" t="s">
        <v>73</v>
      </c>
      <c r="AY186" s="311" t="s">
        <v>241</v>
      </c>
    </row>
    <row r="187" s="14" customFormat="1">
      <c r="A187" s="14"/>
      <c r="B187" s="274"/>
      <c r="C187" s="275"/>
      <c r="D187" s="242" t="s">
        <v>1584</v>
      </c>
      <c r="E187" s="276" t="s">
        <v>1</v>
      </c>
      <c r="F187" s="277" t="s">
        <v>3022</v>
      </c>
      <c r="G187" s="275"/>
      <c r="H187" s="276" t="s">
        <v>1</v>
      </c>
      <c r="I187" s="278"/>
      <c r="J187" s="275"/>
      <c r="K187" s="275"/>
      <c r="L187" s="279"/>
      <c r="M187" s="280"/>
      <c r="N187" s="281"/>
      <c r="O187" s="281"/>
      <c r="P187" s="281"/>
      <c r="Q187" s="281"/>
      <c r="R187" s="281"/>
      <c r="S187" s="281"/>
      <c r="T187" s="282"/>
      <c r="U187" s="14"/>
      <c r="V187" s="14"/>
      <c r="W187" s="14"/>
      <c r="X187" s="14"/>
      <c r="Y187" s="14"/>
      <c r="Z187" s="14"/>
      <c r="AA187" s="14"/>
      <c r="AB187" s="14"/>
      <c r="AC187" s="14"/>
      <c r="AD187" s="14"/>
      <c r="AE187" s="14"/>
      <c r="AT187" s="283" t="s">
        <v>1584</v>
      </c>
      <c r="AU187" s="283" t="s">
        <v>83</v>
      </c>
      <c r="AV187" s="14" t="s">
        <v>81</v>
      </c>
      <c r="AW187" s="14" t="s">
        <v>30</v>
      </c>
      <c r="AX187" s="14" t="s">
        <v>73</v>
      </c>
      <c r="AY187" s="283" t="s">
        <v>241</v>
      </c>
    </row>
    <row r="188" s="13" customFormat="1">
      <c r="A188" s="13"/>
      <c r="B188" s="263"/>
      <c r="C188" s="264"/>
      <c r="D188" s="242" t="s">
        <v>1584</v>
      </c>
      <c r="E188" s="265" t="s">
        <v>1</v>
      </c>
      <c r="F188" s="266" t="s">
        <v>3023</v>
      </c>
      <c r="G188" s="264"/>
      <c r="H188" s="267">
        <v>630</v>
      </c>
      <c r="I188" s="268"/>
      <c r="J188" s="264"/>
      <c r="K188" s="264"/>
      <c r="L188" s="269"/>
      <c r="M188" s="270"/>
      <c r="N188" s="271"/>
      <c r="O188" s="271"/>
      <c r="P188" s="271"/>
      <c r="Q188" s="271"/>
      <c r="R188" s="271"/>
      <c r="S188" s="271"/>
      <c r="T188" s="272"/>
      <c r="U188" s="13"/>
      <c r="V188" s="13"/>
      <c r="W188" s="13"/>
      <c r="X188" s="13"/>
      <c r="Y188" s="13"/>
      <c r="Z188" s="13"/>
      <c r="AA188" s="13"/>
      <c r="AB188" s="13"/>
      <c r="AC188" s="13"/>
      <c r="AD188" s="13"/>
      <c r="AE188" s="13"/>
      <c r="AT188" s="273" t="s">
        <v>1584</v>
      </c>
      <c r="AU188" s="273" t="s">
        <v>83</v>
      </c>
      <c r="AV188" s="13" t="s">
        <v>83</v>
      </c>
      <c r="AW188" s="13" t="s">
        <v>30</v>
      </c>
      <c r="AX188" s="13" t="s">
        <v>81</v>
      </c>
      <c r="AY188" s="273" t="s">
        <v>241</v>
      </c>
    </row>
    <row r="189" s="2" customFormat="1" ht="16.5" customHeight="1">
      <c r="A189" s="39"/>
      <c r="B189" s="40"/>
      <c r="C189" s="247" t="s">
        <v>268</v>
      </c>
      <c r="D189" s="247" t="s">
        <v>260</v>
      </c>
      <c r="E189" s="248" t="s">
        <v>3032</v>
      </c>
      <c r="F189" s="249" t="s">
        <v>3033</v>
      </c>
      <c r="G189" s="250" t="s">
        <v>563</v>
      </c>
      <c r="H189" s="251">
        <v>299.14499999999998</v>
      </c>
      <c r="I189" s="252"/>
      <c r="J189" s="253">
        <f>ROUND(I189*H189,2)</f>
        <v>0</v>
      </c>
      <c r="K189" s="254"/>
      <c r="L189" s="255"/>
      <c r="M189" s="256" t="s">
        <v>1</v>
      </c>
      <c r="N189" s="257" t="s">
        <v>38</v>
      </c>
      <c r="O189" s="92"/>
      <c r="P189" s="238">
        <f>O189*H189</f>
        <v>0</v>
      </c>
      <c r="Q189" s="238">
        <v>1</v>
      </c>
      <c r="R189" s="238">
        <f>Q189*H189</f>
        <v>299.14499999999998</v>
      </c>
      <c r="S189" s="238">
        <v>0</v>
      </c>
      <c r="T189" s="239">
        <f>S189*H189</f>
        <v>0</v>
      </c>
      <c r="U189" s="39"/>
      <c r="V189" s="39"/>
      <c r="W189" s="39"/>
      <c r="X189" s="39"/>
      <c r="Y189" s="39"/>
      <c r="Z189" s="39"/>
      <c r="AA189" s="39"/>
      <c r="AB189" s="39"/>
      <c r="AC189" s="39"/>
      <c r="AD189" s="39"/>
      <c r="AE189" s="39"/>
      <c r="AR189" s="240" t="s">
        <v>258</v>
      </c>
      <c r="AT189" s="240" t="s">
        <v>260</v>
      </c>
      <c r="AU189" s="240" t="s">
        <v>83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3034</v>
      </c>
    </row>
    <row r="190" s="2" customFormat="1">
      <c r="A190" s="39"/>
      <c r="B190" s="40"/>
      <c r="C190" s="41"/>
      <c r="D190" s="242" t="s">
        <v>248</v>
      </c>
      <c r="E190" s="41"/>
      <c r="F190" s="243" t="s">
        <v>3033</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83</v>
      </c>
    </row>
    <row r="191" s="14" customFormat="1">
      <c r="A191" s="14"/>
      <c r="B191" s="274"/>
      <c r="C191" s="275"/>
      <c r="D191" s="242" t="s">
        <v>1584</v>
      </c>
      <c r="E191" s="276" t="s">
        <v>1</v>
      </c>
      <c r="F191" s="277" t="s">
        <v>3035</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1584</v>
      </c>
      <c r="AU191" s="283" t="s">
        <v>83</v>
      </c>
      <c r="AV191" s="14" t="s">
        <v>81</v>
      </c>
      <c r="AW191" s="14" t="s">
        <v>30</v>
      </c>
      <c r="AX191" s="14" t="s">
        <v>73</v>
      </c>
      <c r="AY191" s="283" t="s">
        <v>241</v>
      </c>
    </row>
    <row r="192" s="13" customFormat="1">
      <c r="A192" s="13"/>
      <c r="B192" s="263"/>
      <c r="C192" s="264"/>
      <c r="D192" s="242" t="s">
        <v>1584</v>
      </c>
      <c r="E192" s="265" t="s">
        <v>1</v>
      </c>
      <c r="F192" s="266" t="s">
        <v>3036</v>
      </c>
      <c r="G192" s="264"/>
      <c r="H192" s="267">
        <v>299.14499999999998</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1584</v>
      </c>
      <c r="AU192" s="273" t="s">
        <v>83</v>
      </c>
      <c r="AV192" s="13" t="s">
        <v>83</v>
      </c>
      <c r="AW192" s="13" t="s">
        <v>30</v>
      </c>
      <c r="AX192" s="13" t="s">
        <v>81</v>
      </c>
      <c r="AY192" s="273" t="s">
        <v>241</v>
      </c>
    </row>
    <row r="193" s="2" customFormat="1" ht="16.5" customHeight="1">
      <c r="A193" s="39"/>
      <c r="B193" s="40"/>
      <c r="C193" s="247" t="s">
        <v>290</v>
      </c>
      <c r="D193" s="247" t="s">
        <v>260</v>
      </c>
      <c r="E193" s="248" t="s">
        <v>3037</v>
      </c>
      <c r="F193" s="249" t="s">
        <v>3038</v>
      </c>
      <c r="G193" s="250" t="s">
        <v>563</v>
      </c>
      <c r="H193" s="251">
        <v>30</v>
      </c>
      <c r="I193" s="252"/>
      <c r="J193" s="253">
        <f>ROUND(I193*H193,2)</f>
        <v>0</v>
      </c>
      <c r="K193" s="254"/>
      <c r="L193" s="255"/>
      <c r="M193" s="256" t="s">
        <v>1</v>
      </c>
      <c r="N193" s="257" t="s">
        <v>38</v>
      </c>
      <c r="O193" s="92"/>
      <c r="P193" s="238">
        <f>O193*H193</f>
        <v>0</v>
      </c>
      <c r="Q193" s="238">
        <v>1</v>
      </c>
      <c r="R193" s="238">
        <f>Q193*H193</f>
        <v>30</v>
      </c>
      <c r="S193" s="238">
        <v>0</v>
      </c>
      <c r="T193" s="239">
        <f>S193*H193</f>
        <v>0</v>
      </c>
      <c r="U193" s="39"/>
      <c r="V193" s="39"/>
      <c r="W193" s="39"/>
      <c r="X193" s="39"/>
      <c r="Y193" s="39"/>
      <c r="Z193" s="39"/>
      <c r="AA193" s="39"/>
      <c r="AB193" s="39"/>
      <c r="AC193" s="39"/>
      <c r="AD193" s="39"/>
      <c r="AE193" s="39"/>
      <c r="AR193" s="240" t="s">
        <v>258</v>
      </c>
      <c r="AT193" s="240" t="s">
        <v>260</v>
      </c>
      <c r="AU193" s="240" t="s">
        <v>83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3039</v>
      </c>
    </row>
    <row r="194" s="2" customFormat="1">
      <c r="A194" s="39"/>
      <c r="B194" s="40"/>
      <c r="C194" s="41"/>
      <c r="D194" s="242" t="s">
        <v>248</v>
      </c>
      <c r="E194" s="41"/>
      <c r="F194" s="243" t="s">
        <v>3040</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83</v>
      </c>
    </row>
    <row r="195" s="14" customFormat="1">
      <c r="A195" s="14"/>
      <c r="B195" s="274"/>
      <c r="C195" s="275"/>
      <c r="D195" s="242" t="s">
        <v>1584</v>
      </c>
      <c r="E195" s="276" t="s">
        <v>1</v>
      </c>
      <c r="F195" s="277" t="s">
        <v>3041</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1584</v>
      </c>
      <c r="AU195" s="283" t="s">
        <v>83</v>
      </c>
      <c r="AV195" s="14" t="s">
        <v>81</v>
      </c>
      <c r="AW195" s="14" t="s">
        <v>30</v>
      </c>
      <c r="AX195" s="14" t="s">
        <v>73</v>
      </c>
      <c r="AY195" s="283" t="s">
        <v>241</v>
      </c>
    </row>
    <row r="196" s="14" customFormat="1">
      <c r="A196" s="14"/>
      <c r="B196" s="274"/>
      <c r="C196" s="275"/>
      <c r="D196" s="242" t="s">
        <v>1584</v>
      </c>
      <c r="E196" s="276" t="s">
        <v>1</v>
      </c>
      <c r="F196" s="277" t="s">
        <v>3013</v>
      </c>
      <c r="G196" s="275"/>
      <c r="H196" s="276" t="s">
        <v>1</v>
      </c>
      <c r="I196" s="278"/>
      <c r="J196" s="275"/>
      <c r="K196" s="275"/>
      <c r="L196" s="279"/>
      <c r="M196" s="280"/>
      <c r="N196" s="281"/>
      <c r="O196" s="281"/>
      <c r="P196" s="281"/>
      <c r="Q196" s="281"/>
      <c r="R196" s="281"/>
      <c r="S196" s="281"/>
      <c r="T196" s="282"/>
      <c r="U196" s="14"/>
      <c r="V196" s="14"/>
      <c r="W196" s="14"/>
      <c r="X196" s="14"/>
      <c r="Y196" s="14"/>
      <c r="Z196" s="14"/>
      <c r="AA196" s="14"/>
      <c r="AB196" s="14"/>
      <c r="AC196" s="14"/>
      <c r="AD196" s="14"/>
      <c r="AE196" s="14"/>
      <c r="AT196" s="283" t="s">
        <v>1584</v>
      </c>
      <c r="AU196" s="283" t="s">
        <v>83</v>
      </c>
      <c r="AV196" s="14" t="s">
        <v>81</v>
      </c>
      <c r="AW196" s="14" t="s">
        <v>30</v>
      </c>
      <c r="AX196" s="14" t="s">
        <v>73</v>
      </c>
      <c r="AY196" s="283" t="s">
        <v>241</v>
      </c>
    </row>
    <row r="197" s="13" customFormat="1">
      <c r="A197" s="13"/>
      <c r="B197" s="263"/>
      <c r="C197" s="264"/>
      <c r="D197" s="242" t="s">
        <v>1584</v>
      </c>
      <c r="E197" s="265" t="s">
        <v>1</v>
      </c>
      <c r="F197" s="266" t="s">
        <v>3042</v>
      </c>
      <c r="G197" s="264"/>
      <c r="H197" s="267">
        <v>3.3999999999999999</v>
      </c>
      <c r="I197" s="268"/>
      <c r="J197" s="264"/>
      <c r="K197" s="264"/>
      <c r="L197" s="269"/>
      <c r="M197" s="270"/>
      <c r="N197" s="271"/>
      <c r="O197" s="271"/>
      <c r="P197" s="271"/>
      <c r="Q197" s="271"/>
      <c r="R197" s="271"/>
      <c r="S197" s="271"/>
      <c r="T197" s="272"/>
      <c r="U197" s="13"/>
      <c r="V197" s="13"/>
      <c r="W197" s="13"/>
      <c r="X197" s="13"/>
      <c r="Y197" s="13"/>
      <c r="Z197" s="13"/>
      <c r="AA197" s="13"/>
      <c r="AB197" s="13"/>
      <c r="AC197" s="13"/>
      <c r="AD197" s="13"/>
      <c r="AE197" s="13"/>
      <c r="AT197" s="273" t="s">
        <v>1584</v>
      </c>
      <c r="AU197" s="273" t="s">
        <v>83</v>
      </c>
      <c r="AV197" s="13" t="s">
        <v>83</v>
      </c>
      <c r="AW197" s="13" t="s">
        <v>30</v>
      </c>
      <c r="AX197" s="13" t="s">
        <v>73</v>
      </c>
      <c r="AY197" s="273" t="s">
        <v>241</v>
      </c>
    </row>
    <row r="198" s="14" customFormat="1">
      <c r="A198" s="14"/>
      <c r="B198" s="274"/>
      <c r="C198" s="275"/>
      <c r="D198" s="242" t="s">
        <v>1584</v>
      </c>
      <c r="E198" s="276" t="s">
        <v>1</v>
      </c>
      <c r="F198" s="277" t="s">
        <v>3015</v>
      </c>
      <c r="G198" s="275"/>
      <c r="H198" s="276" t="s">
        <v>1</v>
      </c>
      <c r="I198" s="278"/>
      <c r="J198" s="275"/>
      <c r="K198" s="275"/>
      <c r="L198" s="279"/>
      <c r="M198" s="280"/>
      <c r="N198" s="281"/>
      <c r="O198" s="281"/>
      <c r="P198" s="281"/>
      <c r="Q198" s="281"/>
      <c r="R198" s="281"/>
      <c r="S198" s="281"/>
      <c r="T198" s="282"/>
      <c r="U198" s="14"/>
      <c r="V198" s="14"/>
      <c r="W198" s="14"/>
      <c r="X198" s="14"/>
      <c r="Y198" s="14"/>
      <c r="Z198" s="14"/>
      <c r="AA198" s="14"/>
      <c r="AB198" s="14"/>
      <c r="AC198" s="14"/>
      <c r="AD198" s="14"/>
      <c r="AE198" s="14"/>
      <c r="AT198" s="283" t="s">
        <v>1584</v>
      </c>
      <c r="AU198" s="283" t="s">
        <v>83</v>
      </c>
      <c r="AV198" s="14" t="s">
        <v>81</v>
      </c>
      <c r="AW198" s="14" t="s">
        <v>30</v>
      </c>
      <c r="AX198" s="14" t="s">
        <v>73</v>
      </c>
      <c r="AY198" s="283" t="s">
        <v>241</v>
      </c>
    </row>
    <row r="199" s="13" customFormat="1">
      <c r="A199" s="13"/>
      <c r="B199" s="263"/>
      <c r="C199" s="264"/>
      <c r="D199" s="242" t="s">
        <v>1584</v>
      </c>
      <c r="E199" s="265" t="s">
        <v>1</v>
      </c>
      <c r="F199" s="266" t="s">
        <v>3043</v>
      </c>
      <c r="G199" s="264"/>
      <c r="H199" s="267">
        <v>17.5</v>
      </c>
      <c r="I199" s="268"/>
      <c r="J199" s="264"/>
      <c r="K199" s="264"/>
      <c r="L199" s="269"/>
      <c r="M199" s="270"/>
      <c r="N199" s="271"/>
      <c r="O199" s="271"/>
      <c r="P199" s="271"/>
      <c r="Q199" s="271"/>
      <c r="R199" s="271"/>
      <c r="S199" s="271"/>
      <c r="T199" s="272"/>
      <c r="U199" s="13"/>
      <c r="V199" s="13"/>
      <c r="W199" s="13"/>
      <c r="X199" s="13"/>
      <c r="Y199" s="13"/>
      <c r="Z199" s="13"/>
      <c r="AA199" s="13"/>
      <c r="AB199" s="13"/>
      <c r="AC199" s="13"/>
      <c r="AD199" s="13"/>
      <c r="AE199" s="13"/>
      <c r="AT199" s="273" t="s">
        <v>1584</v>
      </c>
      <c r="AU199" s="273" t="s">
        <v>83</v>
      </c>
      <c r="AV199" s="13" t="s">
        <v>83</v>
      </c>
      <c r="AW199" s="13" t="s">
        <v>30</v>
      </c>
      <c r="AX199" s="13" t="s">
        <v>73</v>
      </c>
      <c r="AY199" s="273" t="s">
        <v>241</v>
      </c>
    </row>
    <row r="200" s="14" customFormat="1">
      <c r="A200" s="14"/>
      <c r="B200" s="274"/>
      <c r="C200" s="275"/>
      <c r="D200" s="242" t="s">
        <v>1584</v>
      </c>
      <c r="E200" s="276" t="s">
        <v>1</v>
      </c>
      <c r="F200" s="277" t="s">
        <v>3017</v>
      </c>
      <c r="G200" s="275"/>
      <c r="H200" s="276" t="s">
        <v>1</v>
      </c>
      <c r="I200" s="278"/>
      <c r="J200" s="275"/>
      <c r="K200" s="275"/>
      <c r="L200" s="279"/>
      <c r="M200" s="280"/>
      <c r="N200" s="281"/>
      <c r="O200" s="281"/>
      <c r="P200" s="281"/>
      <c r="Q200" s="281"/>
      <c r="R200" s="281"/>
      <c r="S200" s="281"/>
      <c r="T200" s="282"/>
      <c r="U200" s="14"/>
      <c r="V200" s="14"/>
      <c r="W200" s="14"/>
      <c r="X200" s="14"/>
      <c r="Y200" s="14"/>
      <c r="Z200" s="14"/>
      <c r="AA200" s="14"/>
      <c r="AB200" s="14"/>
      <c r="AC200" s="14"/>
      <c r="AD200" s="14"/>
      <c r="AE200" s="14"/>
      <c r="AT200" s="283" t="s">
        <v>1584</v>
      </c>
      <c r="AU200" s="283" t="s">
        <v>83</v>
      </c>
      <c r="AV200" s="14" t="s">
        <v>81</v>
      </c>
      <c r="AW200" s="14" t="s">
        <v>30</v>
      </c>
      <c r="AX200" s="14" t="s">
        <v>73</v>
      </c>
      <c r="AY200" s="283" t="s">
        <v>241</v>
      </c>
    </row>
    <row r="201" s="13" customFormat="1">
      <c r="A201" s="13"/>
      <c r="B201" s="263"/>
      <c r="C201" s="264"/>
      <c r="D201" s="242" t="s">
        <v>1584</v>
      </c>
      <c r="E201" s="265" t="s">
        <v>1</v>
      </c>
      <c r="F201" s="266" t="s">
        <v>3044</v>
      </c>
      <c r="G201" s="264"/>
      <c r="H201" s="267">
        <v>4.9000000000000004</v>
      </c>
      <c r="I201" s="268"/>
      <c r="J201" s="264"/>
      <c r="K201" s="264"/>
      <c r="L201" s="269"/>
      <c r="M201" s="270"/>
      <c r="N201" s="271"/>
      <c r="O201" s="271"/>
      <c r="P201" s="271"/>
      <c r="Q201" s="271"/>
      <c r="R201" s="271"/>
      <c r="S201" s="271"/>
      <c r="T201" s="272"/>
      <c r="U201" s="13"/>
      <c r="V201" s="13"/>
      <c r="W201" s="13"/>
      <c r="X201" s="13"/>
      <c r="Y201" s="13"/>
      <c r="Z201" s="13"/>
      <c r="AA201" s="13"/>
      <c r="AB201" s="13"/>
      <c r="AC201" s="13"/>
      <c r="AD201" s="13"/>
      <c r="AE201" s="13"/>
      <c r="AT201" s="273" t="s">
        <v>1584</v>
      </c>
      <c r="AU201" s="273" t="s">
        <v>83</v>
      </c>
      <c r="AV201" s="13" t="s">
        <v>83</v>
      </c>
      <c r="AW201" s="13" t="s">
        <v>30</v>
      </c>
      <c r="AX201" s="13" t="s">
        <v>73</v>
      </c>
      <c r="AY201" s="273" t="s">
        <v>241</v>
      </c>
    </row>
    <row r="202" s="14" customFormat="1">
      <c r="A202" s="14"/>
      <c r="B202" s="274"/>
      <c r="C202" s="275"/>
      <c r="D202" s="242" t="s">
        <v>1584</v>
      </c>
      <c r="E202" s="276" t="s">
        <v>1</v>
      </c>
      <c r="F202" s="277" t="s">
        <v>3019</v>
      </c>
      <c r="G202" s="275"/>
      <c r="H202" s="276" t="s">
        <v>1</v>
      </c>
      <c r="I202" s="278"/>
      <c r="J202" s="275"/>
      <c r="K202" s="275"/>
      <c r="L202" s="279"/>
      <c r="M202" s="280"/>
      <c r="N202" s="281"/>
      <c r="O202" s="281"/>
      <c r="P202" s="281"/>
      <c r="Q202" s="281"/>
      <c r="R202" s="281"/>
      <c r="S202" s="281"/>
      <c r="T202" s="282"/>
      <c r="U202" s="14"/>
      <c r="V202" s="14"/>
      <c r="W202" s="14"/>
      <c r="X202" s="14"/>
      <c r="Y202" s="14"/>
      <c r="Z202" s="14"/>
      <c r="AA202" s="14"/>
      <c r="AB202" s="14"/>
      <c r="AC202" s="14"/>
      <c r="AD202" s="14"/>
      <c r="AE202" s="14"/>
      <c r="AT202" s="283" t="s">
        <v>1584</v>
      </c>
      <c r="AU202" s="283" t="s">
        <v>83</v>
      </c>
      <c r="AV202" s="14" t="s">
        <v>81</v>
      </c>
      <c r="AW202" s="14" t="s">
        <v>30</v>
      </c>
      <c r="AX202" s="14" t="s">
        <v>73</v>
      </c>
      <c r="AY202" s="283" t="s">
        <v>241</v>
      </c>
    </row>
    <row r="203" s="13" customFormat="1">
      <c r="A203" s="13"/>
      <c r="B203" s="263"/>
      <c r="C203" s="264"/>
      <c r="D203" s="242" t="s">
        <v>1584</v>
      </c>
      <c r="E203" s="265" t="s">
        <v>1</v>
      </c>
      <c r="F203" s="266" t="s">
        <v>3045</v>
      </c>
      <c r="G203" s="264"/>
      <c r="H203" s="267">
        <v>2.3999999999999999</v>
      </c>
      <c r="I203" s="268"/>
      <c r="J203" s="264"/>
      <c r="K203" s="264"/>
      <c r="L203" s="269"/>
      <c r="M203" s="270"/>
      <c r="N203" s="271"/>
      <c r="O203" s="271"/>
      <c r="P203" s="271"/>
      <c r="Q203" s="271"/>
      <c r="R203" s="271"/>
      <c r="S203" s="271"/>
      <c r="T203" s="272"/>
      <c r="U203" s="13"/>
      <c r="V203" s="13"/>
      <c r="W203" s="13"/>
      <c r="X203" s="13"/>
      <c r="Y203" s="13"/>
      <c r="Z203" s="13"/>
      <c r="AA203" s="13"/>
      <c r="AB203" s="13"/>
      <c r="AC203" s="13"/>
      <c r="AD203" s="13"/>
      <c r="AE203" s="13"/>
      <c r="AT203" s="273" t="s">
        <v>1584</v>
      </c>
      <c r="AU203" s="273" t="s">
        <v>83</v>
      </c>
      <c r="AV203" s="13" t="s">
        <v>83</v>
      </c>
      <c r="AW203" s="13" t="s">
        <v>30</v>
      </c>
      <c r="AX203" s="13" t="s">
        <v>73</v>
      </c>
      <c r="AY203" s="273" t="s">
        <v>241</v>
      </c>
    </row>
    <row r="204" s="14" customFormat="1">
      <c r="A204" s="14"/>
      <c r="B204" s="274"/>
      <c r="C204" s="275"/>
      <c r="D204" s="242" t="s">
        <v>1584</v>
      </c>
      <c r="E204" s="276" t="s">
        <v>1</v>
      </c>
      <c r="F204" s="277" t="s">
        <v>3020</v>
      </c>
      <c r="G204" s="275"/>
      <c r="H204" s="276" t="s">
        <v>1</v>
      </c>
      <c r="I204" s="278"/>
      <c r="J204" s="275"/>
      <c r="K204" s="275"/>
      <c r="L204" s="279"/>
      <c r="M204" s="280"/>
      <c r="N204" s="281"/>
      <c r="O204" s="281"/>
      <c r="P204" s="281"/>
      <c r="Q204" s="281"/>
      <c r="R204" s="281"/>
      <c r="S204" s="281"/>
      <c r="T204" s="282"/>
      <c r="U204" s="14"/>
      <c r="V204" s="14"/>
      <c r="W204" s="14"/>
      <c r="X204" s="14"/>
      <c r="Y204" s="14"/>
      <c r="Z204" s="14"/>
      <c r="AA204" s="14"/>
      <c r="AB204" s="14"/>
      <c r="AC204" s="14"/>
      <c r="AD204" s="14"/>
      <c r="AE204" s="14"/>
      <c r="AT204" s="283" t="s">
        <v>1584</v>
      </c>
      <c r="AU204" s="283" t="s">
        <v>83</v>
      </c>
      <c r="AV204" s="14" t="s">
        <v>81</v>
      </c>
      <c r="AW204" s="14" t="s">
        <v>30</v>
      </c>
      <c r="AX204" s="14" t="s">
        <v>73</v>
      </c>
      <c r="AY204" s="283" t="s">
        <v>241</v>
      </c>
    </row>
    <row r="205" s="13" customFormat="1">
      <c r="A205" s="13"/>
      <c r="B205" s="263"/>
      <c r="C205" s="264"/>
      <c r="D205" s="242" t="s">
        <v>1584</v>
      </c>
      <c r="E205" s="265" t="s">
        <v>1</v>
      </c>
      <c r="F205" s="266" t="s">
        <v>3046</v>
      </c>
      <c r="G205" s="264"/>
      <c r="H205" s="267">
        <v>1.8</v>
      </c>
      <c r="I205" s="268"/>
      <c r="J205" s="264"/>
      <c r="K205" s="264"/>
      <c r="L205" s="269"/>
      <c r="M205" s="270"/>
      <c r="N205" s="271"/>
      <c r="O205" s="271"/>
      <c r="P205" s="271"/>
      <c r="Q205" s="271"/>
      <c r="R205" s="271"/>
      <c r="S205" s="271"/>
      <c r="T205" s="272"/>
      <c r="U205" s="13"/>
      <c r="V205" s="13"/>
      <c r="W205" s="13"/>
      <c r="X205" s="13"/>
      <c r="Y205" s="13"/>
      <c r="Z205" s="13"/>
      <c r="AA205" s="13"/>
      <c r="AB205" s="13"/>
      <c r="AC205" s="13"/>
      <c r="AD205" s="13"/>
      <c r="AE205" s="13"/>
      <c r="AT205" s="273" t="s">
        <v>1584</v>
      </c>
      <c r="AU205" s="273" t="s">
        <v>83</v>
      </c>
      <c r="AV205" s="13" t="s">
        <v>83</v>
      </c>
      <c r="AW205" s="13" t="s">
        <v>30</v>
      </c>
      <c r="AX205" s="13" t="s">
        <v>73</v>
      </c>
      <c r="AY205" s="273" t="s">
        <v>241</v>
      </c>
    </row>
    <row r="206" s="15" customFormat="1">
      <c r="A206" s="15"/>
      <c r="B206" s="287"/>
      <c r="C206" s="288"/>
      <c r="D206" s="242" t="s">
        <v>1584</v>
      </c>
      <c r="E206" s="289" t="s">
        <v>1</v>
      </c>
      <c r="F206" s="290" t="s">
        <v>2061</v>
      </c>
      <c r="G206" s="288"/>
      <c r="H206" s="291">
        <v>30</v>
      </c>
      <c r="I206" s="292"/>
      <c r="J206" s="288"/>
      <c r="K206" s="288"/>
      <c r="L206" s="293"/>
      <c r="M206" s="294"/>
      <c r="N206" s="295"/>
      <c r="O206" s="295"/>
      <c r="P206" s="295"/>
      <c r="Q206" s="295"/>
      <c r="R206" s="295"/>
      <c r="S206" s="295"/>
      <c r="T206" s="296"/>
      <c r="U206" s="15"/>
      <c r="V206" s="15"/>
      <c r="W206" s="15"/>
      <c r="X206" s="15"/>
      <c r="Y206" s="15"/>
      <c r="Z206" s="15"/>
      <c r="AA206" s="15"/>
      <c r="AB206" s="15"/>
      <c r="AC206" s="15"/>
      <c r="AD206" s="15"/>
      <c r="AE206" s="15"/>
      <c r="AT206" s="297" t="s">
        <v>1584</v>
      </c>
      <c r="AU206" s="297" t="s">
        <v>83</v>
      </c>
      <c r="AV206" s="15" t="s">
        <v>247</v>
      </c>
      <c r="AW206" s="15" t="s">
        <v>30</v>
      </c>
      <c r="AX206" s="15" t="s">
        <v>81</v>
      </c>
      <c r="AY206" s="297" t="s">
        <v>241</v>
      </c>
    </row>
    <row r="207" s="2" customFormat="1" ht="16.5" customHeight="1">
      <c r="A207" s="39"/>
      <c r="B207" s="40"/>
      <c r="C207" s="247" t="s">
        <v>272</v>
      </c>
      <c r="D207" s="247" t="s">
        <v>260</v>
      </c>
      <c r="E207" s="248" t="s">
        <v>3047</v>
      </c>
      <c r="F207" s="249" t="s">
        <v>3048</v>
      </c>
      <c r="G207" s="250" t="s">
        <v>257</v>
      </c>
      <c r="H207" s="251">
        <v>737</v>
      </c>
      <c r="I207" s="252"/>
      <c r="J207" s="253">
        <f>ROUND(I207*H207,2)</f>
        <v>0</v>
      </c>
      <c r="K207" s="254"/>
      <c r="L207" s="255"/>
      <c r="M207" s="256" t="s">
        <v>1</v>
      </c>
      <c r="N207" s="25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258</v>
      </c>
      <c r="AT207" s="240" t="s">
        <v>260</v>
      </c>
      <c r="AU207" s="240" t="s">
        <v>83</v>
      </c>
      <c r="AY207" s="18" t="s">
        <v>241</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247</v>
      </c>
      <c r="BM207" s="240" t="s">
        <v>3049</v>
      </c>
    </row>
    <row r="208" s="2" customFormat="1">
      <c r="A208" s="39"/>
      <c r="B208" s="40"/>
      <c r="C208" s="41"/>
      <c r="D208" s="242" t="s">
        <v>248</v>
      </c>
      <c r="E208" s="41"/>
      <c r="F208" s="243" t="s">
        <v>3048</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248</v>
      </c>
      <c r="AU208" s="18" t="s">
        <v>83</v>
      </c>
    </row>
    <row r="209" s="14" customFormat="1">
      <c r="A209" s="14"/>
      <c r="B209" s="274"/>
      <c r="C209" s="275"/>
      <c r="D209" s="242" t="s">
        <v>1584</v>
      </c>
      <c r="E209" s="276" t="s">
        <v>1</v>
      </c>
      <c r="F209" s="277" t="s">
        <v>3050</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1584</v>
      </c>
      <c r="AU209" s="283" t="s">
        <v>83</v>
      </c>
      <c r="AV209" s="14" t="s">
        <v>81</v>
      </c>
      <c r="AW209" s="14" t="s">
        <v>30</v>
      </c>
      <c r="AX209" s="14" t="s">
        <v>73</v>
      </c>
      <c r="AY209" s="283" t="s">
        <v>241</v>
      </c>
    </row>
    <row r="210" s="13" customFormat="1">
      <c r="A210" s="13"/>
      <c r="B210" s="263"/>
      <c r="C210" s="264"/>
      <c r="D210" s="242" t="s">
        <v>1584</v>
      </c>
      <c r="E210" s="265" t="s">
        <v>1</v>
      </c>
      <c r="F210" s="266" t="s">
        <v>3051</v>
      </c>
      <c r="G210" s="264"/>
      <c r="H210" s="267">
        <v>737</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1584</v>
      </c>
      <c r="AU210" s="273" t="s">
        <v>83</v>
      </c>
      <c r="AV210" s="13" t="s">
        <v>83</v>
      </c>
      <c r="AW210" s="13" t="s">
        <v>30</v>
      </c>
      <c r="AX210" s="13" t="s">
        <v>81</v>
      </c>
      <c r="AY210" s="273" t="s">
        <v>241</v>
      </c>
    </row>
    <row r="211" s="2" customFormat="1" ht="21.75" customHeight="1">
      <c r="A211" s="39"/>
      <c r="B211" s="40"/>
      <c r="C211" s="228" t="s">
        <v>8</v>
      </c>
      <c r="D211" s="228" t="s">
        <v>243</v>
      </c>
      <c r="E211" s="229" t="s">
        <v>3052</v>
      </c>
      <c r="F211" s="230" t="s">
        <v>3053</v>
      </c>
      <c r="G211" s="231" t="s">
        <v>267</v>
      </c>
      <c r="H211" s="232">
        <v>4.6539999999999999</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247</v>
      </c>
      <c r="AT211" s="240" t="s">
        <v>243</v>
      </c>
      <c r="AU211" s="240" t="s">
        <v>83</v>
      </c>
      <c r="AY211" s="18" t="s">
        <v>241</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247</v>
      </c>
      <c r="BM211" s="240" t="s">
        <v>3054</v>
      </c>
    </row>
    <row r="212" s="2" customFormat="1">
      <c r="A212" s="39"/>
      <c r="B212" s="40"/>
      <c r="C212" s="41"/>
      <c r="D212" s="242" t="s">
        <v>248</v>
      </c>
      <c r="E212" s="41"/>
      <c r="F212" s="243" t="s">
        <v>3055</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248</v>
      </c>
      <c r="AU212" s="18" t="s">
        <v>83</v>
      </c>
    </row>
    <row r="213" s="14" customFormat="1">
      <c r="A213" s="14"/>
      <c r="B213" s="274"/>
      <c r="C213" s="275"/>
      <c r="D213" s="242" t="s">
        <v>1584</v>
      </c>
      <c r="E213" s="276" t="s">
        <v>1</v>
      </c>
      <c r="F213" s="277" t="s">
        <v>3056</v>
      </c>
      <c r="G213" s="275"/>
      <c r="H213" s="276" t="s">
        <v>1</v>
      </c>
      <c r="I213" s="278"/>
      <c r="J213" s="275"/>
      <c r="K213" s="275"/>
      <c r="L213" s="279"/>
      <c r="M213" s="280"/>
      <c r="N213" s="281"/>
      <c r="O213" s="281"/>
      <c r="P213" s="281"/>
      <c r="Q213" s="281"/>
      <c r="R213" s="281"/>
      <c r="S213" s="281"/>
      <c r="T213" s="282"/>
      <c r="U213" s="14"/>
      <c r="V213" s="14"/>
      <c r="W213" s="14"/>
      <c r="X213" s="14"/>
      <c r="Y213" s="14"/>
      <c r="Z213" s="14"/>
      <c r="AA213" s="14"/>
      <c r="AB213" s="14"/>
      <c r="AC213" s="14"/>
      <c r="AD213" s="14"/>
      <c r="AE213" s="14"/>
      <c r="AT213" s="283" t="s">
        <v>1584</v>
      </c>
      <c r="AU213" s="283" t="s">
        <v>83</v>
      </c>
      <c r="AV213" s="14" t="s">
        <v>81</v>
      </c>
      <c r="AW213" s="14" t="s">
        <v>30</v>
      </c>
      <c r="AX213" s="14" t="s">
        <v>73</v>
      </c>
      <c r="AY213" s="283" t="s">
        <v>241</v>
      </c>
    </row>
    <row r="214" s="13" customFormat="1">
      <c r="A214" s="13"/>
      <c r="B214" s="263"/>
      <c r="C214" s="264"/>
      <c r="D214" s="242" t="s">
        <v>1584</v>
      </c>
      <c r="E214" s="265" t="s">
        <v>1</v>
      </c>
      <c r="F214" s="266" t="s">
        <v>3057</v>
      </c>
      <c r="G214" s="264"/>
      <c r="H214" s="267">
        <v>7.0330000000000004</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1584</v>
      </c>
      <c r="AU214" s="273" t="s">
        <v>83</v>
      </c>
      <c r="AV214" s="13" t="s">
        <v>83</v>
      </c>
      <c r="AW214" s="13" t="s">
        <v>30</v>
      </c>
      <c r="AX214" s="13" t="s">
        <v>73</v>
      </c>
      <c r="AY214" s="273" t="s">
        <v>241</v>
      </c>
    </row>
    <row r="215" s="13" customFormat="1">
      <c r="A215" s="13"/>
      <c r="B215" s="263"/>
      <c r="C215" s="264"/>
      <c r="D215" s="242" t="s">
        <v>1584</v>
      </c>
      <c r="E215" s="265" t="s">
        <v>1</v>
      </c>
      <c r="F215" s="266" t="s">
        <v>3058</v>
      </c>
      <c r="G215" s="264"/>
      <c r="H215" s="267">
        <v>4.6539999999999999</v>
      </c>
      <c r="I215" s="268"/>
      <c r="J215" s="264"/>
      <c r="K215" s="264"/>
      <c r="L215" s="269"/>
      <c r="M215" s="270"/>
      <c r="N215" s="271"/>
      <c r="O215" s="271"/>
      <c r="P215" s="271"/>
      <c r="Q215" s="271"/>
      <c r="R215" s="271"/>
      <c r="S215" s="271"/>
      <c r="T215" s="272"/>
      <c r="U215" s="13"/>
      <c r="V215" s="13"/>
      <c r="W215" s="13"/>
      <c r="X215" s="13"/>
      <c r="Y215" s="13"/>
      <c r="Z215" s="13"/>
      <c r="AA215" s="13"/>
      <c r="AB215" s="13"/>
      <c r="AC215" s="13"/>
      <c r="AD215" s="13"/>
      <c r="AE215" s="13"/>
      <c r="AT215" s="273" t="s">
        <v>1584</v>
      </c>
      <c r="AU215" s="273" t="s">
        <v>83</v>
      </c>
      <c r="AV215" s="13" t="s">
        <v>83</v>
      </c>
      <c r="AW215" s="13" t="s">
        <v>30</v>
      </c>
      <c r="AX215" s="13" t="s">
        <v>81</v>
      </c>
      <c r="AY215" s="273" t="s">
        <v>241</v>
      </c>
    </row>
    <row r="216" s="2" customFormat="1" ht="24.15" customHeight="1">
      <c r="A216" s="39"/>
      <c r="B216" s="40"/>
      <c r="C216" s="247" t="s">
        <v>275</v>
      </c>
      <c r="D216" s="247" t="s">
        <v>260</v>
      </c>
      <c r="E216" s="248" t="s">
        <v>3059</v>
      </c>
      <c r="F216" s="249" t="s">
        <v>3060</v>
      </c>
      <c r="G216" s="250" t="s">
        <v>263</v>
      </c>
      <c r="H216" s="251">
        <v>5</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258</v>
      </c>
      <c r="AT216" s="240" t="s">
        <v>260</v>
      </c>
      <c r="AU216" s="240" t="s">
        <v>83</v>
      </c>
      <c r="AY216" s="18" t="s">
        <v>241</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247</v>
      </c>
      <c r="BM216" s="240" t="s">
        <v>3061</v>
      </c>
    </row>
    <row r="217" s="2" customFormat="1">
      <c r="A217" s="39"/>
      <c r="B217" s="40"/>
      <c r="C217" s="41"/>
      <c r="D217" s="242" t="s">
        <v>248</v>
      </c>
      <c r="E217" s="41"/>
      <c r="F217" s="243" t="s">
        <v>3060</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248</v>
      </c>
      <c r="AU217" s="18" t="s">
        <v>83</v>
      </c>
    </row>
    <row r="218" s="14" customFormat="1">
      <c r="A218" s="14"/>
      <c r="B218" s="274"/>
      <c r="C218" s="275"/>
      <c r="D218" s="242" t="s">
        <v>1584</v>
      </c>
      <c r="E218" s="276" t="s">
        <v>1</v>
      </c>
      <c r="F218" s="277" t="s">
        <v>3062</v>
      </c>
      <c r="G218" s="275"/>
      <c r="H218" s="276" t="s">
        <v>1</v>
      </c>
      <c r="I218" s="278"/>
      <c r="J218" s="275"/>
      <c r="K218" s="275"/>
      <c r="L218" s="279"/>
      <c r="M218" s="280"/>
      <c r="N218" s="281"/>
      <c r="O218" s="281"/>
      <c r="P218" s="281"/>
      <c r="Q218" s="281"/>
      <c r="R218" s="281"/>
      <c r="S218" s="281"/>
      <c r="T218" s="282"/>
      <c r="U218" s="14"/>
      <c r="V218" s="14"/>
      <c r="W218" s="14"/>
      <c r="X218" s="14"/>
      <c r="Y218" s="14"/>
      <c r="Z218" s="14"/>
      <c r="AA218" s="14"/>
      <c r="AB218" s="14"/>
      <c r="AC218" s="14"/>
      <c r="AD218" s="14"/>
      <c r="AE218" s="14"/>
      <c r="AT218" s="283" t="s">
        <v>1584</v>
      </c>
      <c r="AU218" s="283" t="s">
        <v>83</v>
      </c>
      <c r="AV218" s="14" t="s">
        <v>81</v>
      </c>
      <c r="AW218" s="14" t="s">
        <v>30</v>
      </c>
      <c r="AX218" s="14" t="s">
        <v>73</v>
      </c>
      <c r="AY218" s="283" t="s">
        <v>241</v>
      </c>
    </row>
    <row r="219" s="13" customFormat="1">
      <c r="A219" s="13"/>
      <c r="B219" s="263"/>
      <c r="C219" s="264"/>
      <c r="D219" s="242" t="s">
        <v>1584</v>
      </c>
      <c r="E219" s="265" t="s">
        <v>1</v>
      </c>
      <c r="F219" s="266" t="s">
        <v>251</v>
      </c>
      <c r="G219" s="264"/>
      <c r="H219" s="267">
        <v>3</v>
      </c>
      <c r="I219" s="268"/>
      <c r="J219" s="264"/>
      <c r="K219" s="264"/>
      <c r="L219" s="269"/>
      <c r="M219" s="270"/>
      <c r="N219" s="271"/>
      <c r="O219" s="271"/>
      <c r="P219" s="271"/>
      <c r="Q219" s="271"/>
      <c r="R219" s="271"/>
      <c r="S219" s="271"/>
      <c r="T219" s="272"/>
      <c r="U219" s="13"/>
      <c r="V219" s="13"/>
      <c r="W219" s="13"/>
      <c r="X219" s="13"/>
      <c r="Y219" s="13"/>
      <c r="Z219" s="13"/>
      <c r="AA219" s="13"/>
      <c r="AB219" s="13"/>
      <c r="AC219" s="13"/>
      <c r="AD219" s="13"/>
      <c r="AE219" s="13"/>
      <c r="AT219" s="273" t="s">
        <v>1584</v>
      </c>
      <c r="AU219" s="273" t="s">
        <v>83</v>
      </c>
      <c r="AV219" s="13" t="s">
        <v>83</v>
      </c>
      <c r="AW219" s="13" t="s">
        <v>30</v>
      </c>
      <c r="AX219" s="13" t="s">
        <v>73</v>
      </c>
      <c r="AY219" s="273" t="s">
        <v>241</v>
      </c>
    </row>
    <row r="220" s="14" customFormat="1">
      <c r="A220" s="14"/>
      <c r="B220" s="274"/>
      <c r="C220" s="275"/>
      <c r="D220" s="242" t="s">
        <v>1584</v>
      </c>
      <c r="E220" s="276" t="s">
        <v>1</v>
      </c>
      <c r="F220" s="277" t="s">
        <v>3063</v>
      </c>
      <c r="G220" s="275"/>
      <c r="H220" s="276" t="s">
        <v>1</v>
      </c>
      <c r="I220" s="278"/>
      <c r="J220" s="275"/>
      <c r="K220" s="275"/>
      <c r="L220" s="279"/>
      <c r="M220" s="280"/>
      <c r="N220" s="281"/>
      <c r="O220" s="281"/>
      <c r="P220" s="281"/>
      <c r="Q220" s="281"/>
      <c r="R220" s="281"/>
      <c r="S220" s="281"/>
      <c r="T220" s="282"/>
      <c r="U220" s="14"/>
      <c r="V220" s="14"/>
      <c r="W220" s="14"/>
      <c r="X220" s="14"/>
      <c r="Y220" s="14"/>
      <c r="Z220" s="14"/>
      <c r="AA220" s="14"/>
      <c r="AB220" s="14"/>
      <c r="AC220" s="14"/>
      <c r="AD220" s="14"/>
      <c r="AE220" s="14"/>
      <c r="AT220" s="283" t="s">
        <v>1584</v>
      </c>
      <c r="AU220" s="283" t="s">
        <v>83</v>
      </c>
      <c r="AV220" s="14" t="s">
        <v>81</v>
      </c>
      <c r="AW220" s="14" t="s">
        <v>30</v>
      </c>
      <c r="AX220" s="14" t="s">
        <v>73</v>
      </c>
      <c r="AY220" s="283" t="s">
        <v>241</v>
      </c>
    </row>
    <row r="221" s="13" customFormat="1">
      <c r="A221" s="13"/>
      <c r="B221" s="263"/>
      <c r="C221" s="264"/>
      <c r="D221" s="242" t="s">
        <v>1584</v>
      </c>
      <c r="E221" s="265" t="s">
        <v>1</v>
      </c>
      <c r="F221" s="266" t="s">
        <v>83</v>
      </c>
      <c r="G221" s="264"/>
      <c r="H221" s="267">
        <v>2</v>
      </c>
      <c r="I221" s="268"/>
      <c r="J221" s="264"/>
      <c r="K221" s="264"/>
      <c r="L221" s="269"/>
      <c r="M221" s="270"/>
      <c r="N221" s="271"/>
      <c r="O221" s="271"/>
      <c r="P221" s="271"/>
      <c r="Q221" s="271"/>
      <c r="R221" s="271"/>
      <c r="S221" s="271"/>
      <c r="T221" s="272"/>
      <c r="U221" s="13"/>
      <c r="V221" s="13"/>
      <c r="W221" s="13"/>
      <c r="X221" s="13"/>
      <c r="Y221" s="13"/>
      <c r="Z221" s="13"/>
      <c r="AA221" s="13"/>
      <c r="AB221" s="13"/>
      <c r="AC221" s="13"/>
      <c r="AD221" s="13"/>
      <c r="AE221" s="13"/>
      <c r="AT221" s="273" t="s">
        <v>1584</v>
      </c>
      <c r="AU221" s="273" t="s">
        <v>83</v>
      </c>
      <c r="AV221" s="13" t="s">
        <v>83</v>
      </c>
      <c r="AW221" s="13" t="s">
        <v>30</v>
      </c>
      <c r="AX221" s="13" t="s">
        <v>73</v>
      </c>
      <c r="AY221" s="273" t="s">
        <v>241</v>
      </c>
    </row>
    <row r="222" s="15" customFormat="1">
      <c r="A222" s="15"/>
      <c r="B222" s="287"/>
      <c r="C222" s="288"/>
      <c r="D222" s="242" t="s">
        <v>1584</v>
      </c>
      <c r="E222" s="289" t="s">
        <v>1</v>
      </c>
      <c r="F222" s="290" t="s">
        <v>2061</v>
      </c>
      <c r="G222" s="288"/>
      <c r="H222" s="291">
        <v>5</v>
      </c>
      <c r="I222" s="292"/>
      <c r="J222" s="288"/>
      <c r="K222" s="288"/>
      <c r="L222" s="293"/>
      <c r="M222" s="294"/>
      <c r="N222" s="295"/>
      <c r="O222" s="295"/>
      <c r="P222" s="295"/>
      <c r="Q222" s="295"/>
      <c r="R222" s="295"/>
      <c r="S222" s="295"/>
      <c r="T222" s="296"/>
      <c r="U222" s="15"/>
      <c r="V222" s="15"/>
      <c r="W222" s="15"/>
      <c r="X222" s="15"/>
      <c r="Y222" s="15"/>
      <c r="Z222" s="15"/>
      <c r="AA222" s="15"/>
      <c r="AB222" s="15"/>
      <c r="AC222" s="15"/>
      <c r="AD222" s="15"/>
      <c r="AE222" s="15"/>
      <c r="AT222" s="297" t="s">
        <v>1584</v>
      </c>
      <c r="AU222" s="297" t="s">
        <v>83</v>
      </c>
      <c r="AV222" s="15" t="s">
        <v>247</v>
      </c>
      <c r="AW222" s="15" t="s">
        <v>30</v>
      </c>
      <c r="AX222" s="15" t="s">
        <v>81</v>
      </c>
      <c r="AY222" s="297" t="s">
        <v>241</v>
      </c>
    </row>
    <row r="223" s="2" customFormat="1" ht="21.75" customHeight="1">
      <c r="A223" s="39"/>
      <c r="B223" s="40"/>
      <c r="C223" s="247" t="s">
        <v>303</v>
      </c>
      <c r="D223" s="247" t="s">
        <v>260</v>
      </c>
      <c r="E223" s="248" t="s">
        <v>3064</v>
      </c>
      <c r="F223" s="249" t="s">
        <v>3065</v>
      </c>
      <c r="G223" s="250" t="s">
        <v>263</v>
      </c>
      <c r="H223" s="251">
        <v>15</v>
      </c>
      <c r="I223" s="252"/>
      <c r="J223" s="253">
        <f>ROUND(I223*H223,2)</f>
        <v>0</v>
      </c>
      <c r="K223" s="254"/>
      <c r="L223" s="255"/>
      <c r="M223" s="256" t="s">
        <v>1</v>
      </c>
      <c r="N223" s="257" t="s">
        <v>38</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258</v>
      </c>
      <c r="AT223" s="240" t="s">
        <v>260</v>
      </c>
      <c r="AU223" s="240" t="s">
        <v>83</v>
      </c>
      <c r="AY223" s="18" t="s">
        <v>241</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247</v>
      </c>
      <c r="BM223" s="240" t="s">
        <v>3066</v>
      </c>
    </row>
    <row r="224" s="2" customFormat="1">
      <c r="A224" s="39"/>
      <c r="B224" s="40"/>
      <c r="C224" s="41"/>
      <c r="D224" s="242" t="s">
        <v>248</v>
      </c>
      <c r="E224" s="41"/>
      <c r="F224" s="243" t="s">
        <v>3065</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248</v>
      </c>
      <c r="AU224" s="18" t="s">
        <v>83</v>
      </c>
    </row>
    <row r="225" s="14" customFormat="1">
      <c r="A225" s="14"/>
      <c r="B225" s="274"/>
      <c r="C225" s="275"/>
      <c r="D225" s="242" t="s">
        <v>1584</v>
      </c>
      <c r="E225" s="276" t="s">
        <v>1</v>
      </c>
      <c r="F225" s="277" t="s">
        <v>3067</v>
      </c>
      <c r="G225" s="275"/>
      <c r="H225" s="276" t="s">
        <v>1</v>
      </c>
      <c r="I225" s="278"/>
      <c r="J225" s="275"/>
      <c r="K225" s="275"/>
      <c r="L225" s="279"/>
      <c r="M225" s="280"/>
      <c r="N225" s="281"/>
      <c r="O225" s="281"/>
      <c r="P225" s="281"/>
      <c r="Q225" s="281"/>
      <c r="R225" s="281"/>
      <c r="S225" s="281"/>
      <c r="T225" s="282"/>
      <c r="U225" s="14"/>
      <c r="V225" s="14"/>
      <c r="W225" s="14"/>
      <c r="X225" s="14"/>
      <c r="Y225" s="14"/>
      <c r="Z225" s="14"/>
      <c r="AA225" s="14"/>
      <c r="AB225" s="14"/>
      <c r="AC225" s="14"/>
      <c r="AD225" s="14"/>
      <c r="AE225" s="14"/>
      <c r="AT225" s="283" t="s">
        <v>1584</v>
      </c>
      <c r="AU225" s="283" t="s">
        <v>83</v>
      </c>
      <c r="AV225" s="14" t="s">
        <v>81</v>
      </c>
      <c r="AW225" s="14" t="s">
        <v>30</v>
      </c>
      <c r="AX225" s="14" t="s">
        <v>73</v>
      </c>
      <c r="AY225" s="283" t="s">
        <v>241</v>
      </c>
    </row>
    <row r="226" s="13" customFormat="1">
      <c r="A226" s="13"/>
      <c r="B226" s="263"/>
      <c r="C226" s="264"/>
      <c r="D226" s="242" t="s">
        <v>1584</v>
      </c>
      <c r="E226" s="265" t="s">
        <v>1</v>
      </c>
      <c r="F226" s="266" t="s">
        <v>283</v>
      </c>
      <c r="G226" s="264"/>
      <c r="H226" s="267">
        <v>11</v>
      </c>
      <c r="I226" s="268"/>
      <c r="J226" s="264"/>
      <c r="K226" s="264"/>
      <c r="L226" s="269"/>
      <c r="M226" s="270"/>
      <c r="N226" s="271"/>
      <c r="O226" s="271"/>
      <c r="P226" s="271"/>
      <c r="Q226" s="271"/>
      <c r="R226" s="271"/>
      <c r="S226" s="271"/>
      <c r="T226" s="272"/>
      <c r="U226" s="13"/>
      <c r="V226" s="13"/>
      <c r="W226" s="13"/>
      <c r="X226" s="13"/>
      <c r="Y226" s="13"/>
      <c r="Z226" s="13"/>
      <c r="AA226" s="13"/>
      <c r="AB226" s="13"/>
      <c r="AC226" s="13"/>
      <c r="AD226" s="13"/>
      <c r="AE226" s="13"/>
      <c r="AT226" s="273" t="s">
        <v>1584</v>
      </c>
      <c r="AU226" s="273" t="s">
        <v>83</v>
      </c>
      <c r="AV226" s="13" t="s">
        <v>83</v>
      </c>
      <c r="AW226" s="13" t="s">
        <v>30</v>
      </c>
      <c r="AX226" s="13" t="s">
        <v>73</v>
      </c>
      <c r="AY226" s="273" t="s">
        <v>241</v>
      </c>
    </row>
    <row r="227" s="14" customFormat="1">
      <c r="A227" s="14"/>
      <c r="B227" s="274"/>
      <c r="C227" s="275"/>
      <c r="D227" s="242" t="s">
        <v>1584</v>
      </c>
      <c r="E227" s="276" t="s">
        <v>1</v>
      </c>
      <c r="F227" s="277" t="s">
        <v>3068</v>
      </c>
      <c r="G227" s="275"/>
      <c r="H227" s="276" t="s">
        <v>1</v>
      </c>
      <c r="I227" s="278"/>
      <c r="J227" s="275"/>
      <c r="K227" s="275"/>
      <c r="L227" s="279"/>
      <c r="M227" s="280"/>
      <c r="N227" s="281"/>
      <c r="O227" s="281"/>
      <c r="P227" s="281"/>
      <c r="Q227" s="281"/>
      <c r="R227" s="281"/>
      <c r="S227" s="281"/>
      <c r="T227" s="282"/>
      <c r="U227" s="14"/>
      <c r="V227" s="14"/>
      <c r="W227" s="14"/>
      <c r="X227" s="14"/>
      <c r="Y227" s="14"/>
      <c r="Z227" s="14"/>
      <c r="AA227" s="14"/>
      <c r="AB227" s="14"/>
      <c r="AC227" s="14"/>
      <c r="AD227" s="14"/>
      <c r="AE227" s="14"/>
      <c r="AT227" s="283" t="s">
        <v>1584</v>
      </c>
      <c r="AU227" s="283" t="s">
        <v>83</v>
      </c>
      <c r="AV227" s="14" t="s">
        <v>81</v>
      </c>
      <c r="AW227" s="14" t="s">
        <v>30</v>
      </c>
      <c r="AX227" s="14" t="s">
        <v>73</v>
      </c>
      <c r="AY227" s="283" t="s">
        <v>241</v>
      </c>
    </row>
    <row r="228" s="13" customFormat="1">
      <c r="A228" s="13"/>
      <c r="B228" s="263"/>
      <c r="C228" s="264"/>
      <c r="D228" s="242" t="s">
        <v>1584</v>
      </c>
      <c r="E228" s="265" t="s">
        <v>1</v>
      </c>
      <c r="F228" s="266" t="s">
        <v>247</v>
      </c>
      <c r="G228" s="264"/>
      <c r="H228" s="267">
        <v>4</v>
      </c>
      <c r="I228" s="268"/>
      <c r="J228" s="264"/>
      <c r="K228" s="264"/>
      <c r="L228" s="269"/>
      <c r="M228" s="270"/>
      <c r="N228" s="271"/>
      <c r="O228" s="271"/>
      <c r="P228" s="271"/>
      <c r="Q228" s="271"/>
      <c r="R228" s="271"/>
      <c r="S228" s="271"/>
      <c r="T228" s="272"/>
      <c r="U228" s="13"/>
      <c r="V228" s="13"/>
      <c r="W228" s="13"/>
      <c r="X228" s="13"/>
      <c r="Y228" s="13"/>
      <c r="Z228" s="13"/>
      <c r="AA228" s="13"/>
      <c r="AB228" s="13"/>
      <c r="AC228" s="13"/>
      <c r="AD228" s="13"/>
      <c r="AE228" s="13"/>
      <c r="AT228" s="273" t="s">
        <v>1584</v>
      </c>
      <c r="AU228" s="273" t="s">
        <v>83</v>
      </c>
      <c r="AV228" s="13" t="s">
        <v>83</v>
      </c>
      <c r="AW228" s="13" t="s">
        <v>30</v>
      </c>
      <c r="AX228" s="13" t="s">
        <v>73</v>
      </c>
      <c r="AY228" s="273" t="s">
        <v>241</v>
      </c>
    </row>
    <row r="229" s="15" customFormat="1">
      <c r="A229" s="15"/>
      <c r="B229" s="287"/>
      <c r="C229" s="288"/>
      <c r="D229" s="242" t="s">
        <v>1584</v>
      </c>
      <c r="E229" s="289" t="s">
        <v>1</v>
      </c>
      <c r="F229" s="290" t="s">
        <v>2061</v>
      </c>
      <c r="G229" s="288"/>
      <c r="H229" s="291">
        <v>15</v>
      </c>
      <c r="I229" s="292"/>
      <c r="J229" s="288"/>
      <c r="K229" s="288"/>
      <c r="L229" s="293"/>
      <c r="M229" s="294"/>
      <c r="N229" s="295"/>
      <c r="O229" s="295"/>
      <c r="P229" s="295"/>
      <c r="Q229" s="295"/>
      <c r="R229" s="295"/>
      <c r="S229" s="295"/>
      <c r="T229" s="296"/>
      <c r="U229" s="15"/>
      <c r="V229" s="15"/>
      <c r="W229" s="15"/>
      <c r="X229" s="15"/>
      <c r="Y229" s="15"/>
      <c r="Z229" s="15"/>
      <c r="AA229" s="15"/>
      <c r="AB229" s="15"/>
      <c r="AC229" s="15"/>
      <c r="AD229" s="15"/>
      <c r="AE229" s="15"/>
      <c r="AT229" s="297" t="s">
        <v>1584</v>
      </c>
      <c r="AU229" s="297" t="s">
        <v>83</v>
      </c>
      <c r="AV229" s="15" t="s">
        <v>247</v>
      </c>
      <c r="AW229" s="15" t="s">
        <v>30</v>
      </c>
      <c r="AX229" s="15" t="s">
        <v>81</v>
      </c>
      <c r="AY229" s="297" t="s">
        <v>241</v>
      </c>
    </row>
    <row r="230" s="2" customFormat="1" ht="24.15" customHeight="1">
      <c r="A230" s="39"/>
      <c r="B230" s="40"/>
      <c r="C230" s="247" t="s">
        <v>279</v>
      </c>
      <c r="D230" s="247" t="s">
        <v>260</v>
      </c>
      <c r="E230" s="248" t="s">
        <v>3069</v>
      </c>
      <c r="F230" s="249" t="s">
        <v>3070</v>
      </c>
      <c r="G230" s="250" t="s">
        <v>263</v>
      </c>
      <c r="H230" s="251">
        <v>15</v>
      </c>
      <c r="I230" s="252"/>
      <c r="J230" s="253">
        <f>ROUND(I230*H230,2)</f>
        <v>0</v>
      </c>
      <c r="K230" s="254"/>
      <c r="L230" s="255"/>
      <c r="M230" s="256" t="s">
        <v>1</v>
      </c>
      <c r="N230" s="257" t="s">
        <v>38</v>
      </c>
      <c r="O230" s="92"/>
      <c r="P230" s="238">
        <f>O230*H230</f>
        <v>0</v>
      </c>
      <c r="Q230" s="238">
        <v>0.0032000000000000002</v>
      </c>
      <c r="R230" s="238">
        <f>Q230*H230</f>
        <v>0.048000000000000001</v>
      </c>
      <c r="S230" s="238">
        <v>0</v>
      </c>
      <c r="T230" s="239">
        <f>S230*H230</f>
        <v>0</v>
      </c>
      <c r="U230" s="39"/>
      <c r="V230" s="39"/>
      <c r="W230" s="39"/>
      <c r="X230" s="39"/>
      <c r="Y230" s="39"/>
      <c r="Z230" s="39"/>
      <c r="AA230" s="39"/>
      <c r="AB230" s="39"/>
      <c r="AC230" s="39"/>
      <c r="AD230" s="39"/>
      <c r="AE230" s="39"/>
      <c r="AR230" s="240" t="s">
        <v>258</v>
      </c>
      <c r="AT230" s="240" t="s">
        <v>260</v>
      </c>
      <c r="AU230" s="240" t="s">
        <v>83</v>
      </c>
      <c r="AY230" s="18" t="s">
        <v>241</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247</v>
      </c>
      <c r="BM230" s="240" t="s">
        <v>3071</v>
      </c>
    </row>
    <row r="231" s="2" customFormat="1">
      <c r="A231" s="39"/>
      <c r="B231" s="40"/>
      <c r="C231" s="41"/>
      <c r="D231" s="242" t="s">
        <v>248</v>
      </c>
      <c r="E231" s="41"/>
      <c r="F231" s="243" t="s">
        <v>3070</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248</v>
      </c>
      <c r="AU231" s="18" t="s">
        <v>83</v>
      </c>
    </row>
    <row r="232" s="14" customFormat="1">
      <c r="A232" s="14"/>
      <c r="B232" s="274"/>
      <c r="C232" s="275"/>
      <c r="D232" s="242" t="s">
        <v>1584</v>
      </c>
      <c r="E232" s="276" t="s">
        <v>1</v>
      </c>
      <c r="F232" s="277" t="s">
        <v>3067</v>
      </c>
      <c r="G232" s="275"/>
      <c r="H232" s="276" t="s">
        <v>1</v>
      </c>
      <c r="I232" s="278"/>
      <c r="J232" s="275"/>
      <c r="K232" s="275"/>
      <c r="L232" s="279"/>
      <c r="M232" s="280"/>
      <c r="N232" s="281"/>
      <c r="O232" s="281"/>
      <c r="P232" s="281"/>
      <c r="Q232" s="281"/>
      <c r="R232" s="281"/>
      <c r="S232" s="281"/>
      <c r="T232" s="282"/>
      <c r="U232" s="14"/>
      <c r="V232" s="14"/>
      <c r="W232" s="14"/>
      <c r="X232" s="14"/>
      <c r="Y232" s="14"/>
      <c r="Z232" s="14"/>
      <c r="AA232" s="14"/>
      <c r="AB232" s="14"/>
      <c r="AC232" s="14"/>
      <c r="AD232" s="14"/>
      <c r="AE232" s="14"/>
      <c r="AT232" s="283" t="s">
        <v>1584</v>
      </c>
      <c r="AU232" s="283" t="s">
        <v>83</v>
      </c>
      <c r="AV232" s="14" t="s">
        <v>81</v>
      </c>
      <c r="AW232" s="14" t="s">
        <v>30</v>
      </c>
      <c r="AX232" s="14" t="s">
        <v>73</v>
      </c>
      <c r="AY232" s="283" t="s">
        <v>241</v>
      </c>
    </row>
    <row r="233" s="13" customFormat="1">
      <c r="A233" s="13"/>
      <c r="B233" s="263"/>
      <c r="C233" s="264"/>
      <c r="D233" s="242" t="s">
        <v>1584</v>
      </c>
      <c r="E233" s="265" t="s">
        <v>1</v>
      </c>
      <c r="F233" s="266" t="s">
        <v>283</v>
      </c>
      <c r="G233" s="264"/>
      <c r="H233" s="267">
        <v>11</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1584</v>
      </c>
      <c r="AU233" s="273" t="s">
        <v>83</v>
      </c>
      <c r="AV233" s="13" t="s">
        <v>83</v>
      </c>
      <c r="AW233" s="13" t="s">
        <v>30</v>
      </c>
      <c r="AX233" s="13" t="s">
        <v>73</v>
      </c>
      <c r="AY233" s="273" t="s">
        <v>241</v>
      </c>
    </row>
    <row r="234" s="14" customFormat="1">
      <c r="A234" s="14"/>
      <c r="B234" s="274"/>
      <c r="C234" s="275"/>
      <c r="D234" s="242" t="s">
        <v>1584</v>
      </c>
      <c r="E234" s="276" t="s">
        <v>1</v>
      </c>
      <c r="F234" s="277" t="s">
        <v>3068</v>
      </c>
      <c r="G234" s="275"/>
      <c r="H234" s="276" t="s">
        <v>1</v>
      </c>
      <c r="I234" s="278"/>
      <c r="J234" s="275"/>
      <c r="K234" s="275"/>
      <c r="L234" s="279"/>
      <c r="M234" s="280"/>
      <c r="N234" s="281"/>
      <c r="O234" s="281"/>
      <c r="P234" s="281"/>
      <c r="Q234" s="281"/>
      <c r="R234" s="281"/>
      <c r="S234" s="281"/>
      <c r="T234" s="282"/>
      <c r="U234" s="14"/>
      <c r="V234" s="14"/>
      <c r="W234" s="14"/>
      <c r="X234" s="14"/>
      <c r="Y234" s="14"/>
      <c r="Z234" s="14"/>
      <c r="AA234" s="14"/>
      <c r="AB234" s="14"/>
      <c r="AC234" s="14"/>
      <c r="AD234" s="14"/>
      <c r="AE234" s="14"/>
      <c r="AT234" s="283" t="s">
        <v>1584</v>
      </c>
      <c r="AU234" s="283" t="s">
        <v>83</v>
      </c>
      <c r="AV234" s="14" t="s">
        <v>81</v>
      </c>
      <c r="AW234" s="14" t="s">
        <v>30</v>
      </c>
      <c r="AX234" s="14" t="s">
        <v>73</v>
      </c>
      <c r="AY234" s="283" t="s">
        <v>241</v>
      </c>
    </row>
    <row r="235" s="13" customFormat="1">
      <c r="A235" s="13"/>
      <c r="B235" s="263"/>
      <c r="C235" s="264"/>
      <c r="D235" s="242" t="s">
        <v>1584</v>
      </c>
      <c r="E235" s="265" t="s">
        <v>1</v>
      </c>
      <c r="F235" s="266" t="s">
        <v>247</v>
      </c>
      <c r="G235" s="264"/>
      <c r="H235" s="267">
        <v>4</v>
      </c>
      <c r="I235" s="268"/>
      <c r="J235" s="264"/>
      <c r="K235" s="264"/>
      <c r="L235" s="269"/>
      <c r="M235" s="270"/>
      <c r="N235" s="271"/>
      <c r="O235" s="271"/>
      <c r="P235" s="271"/>
      <c r="Q235" s="271"/>
      <c r="R235" s="271"/>
      <c r="S235" s="271"/>
      <c r="T235" s="272"/>
      <c r="U235" s="13"/>
      <c r="V235" s="13"/>
      <c r="W235" s="13"/>
      <c r="X235" s="13"/>
      <c r="Y235" s="13"/>
      <c r="Z235" s="13"/>
      <c r="AA235" s="13"/>
      <c r="AB235" s="13"/>
      <c r="AC235" s="13"/>
      <c r="AD235" s="13"/>
      <c r="AE235" s="13"/>
      <c r="AT235" s="273" t="s">
        <v>1584</v>
      </c>
      <c r="AU235" s="273" t="s">
        <v>83</v>
      </c>
      <c r="AV235" s="13" t="s">
        <v>83</v>
      </c>
      <c r="AW235" s="13" t="s">
        <v>30</v>
      </c>
      <c r="AX235" s="13" t="s">
        <v>73</v>
      </c>
      <c r="AY235" s="273" t="s">
        <v>241</v>
      </c>
    </row>
    <row r="236" s="15" customFormat="1">
      <c r="A236" s="15"/>
      <c r="B236" s="287"/>
      <c r="C236" s="288"/>
      <c r="D236" s="242" t="s">
        <v>1584</v>
      </c>
      <c r="E236" s="289" t="s">
        <v>1</v>
      </c>
      <c r="F236" s="290" t="s">
        <v>2061</v>
      </c>
      <c r="G236" s="288"/>
      <c r="H236" s="291">
        <v>15</v>
      </c>
      <c r="I236" s="292"/>
      <c r="J236" s="288"/>
      <c r="K236" s="288"/>
      <c r="L236" s="293"/>
      <c r="M236" s="294"/>
      <c r="N236" s="295"/>
      <c r="O236" s="295"/>
      <c r="P236" s="295"/>
      <c r="Q236" s="295"/>
      <c r="R236" s="295"/>
      <c r="S236" s="295"/>
      <c r="T236" s="296"/>
      <c r="U236" s="15"/>
      <c r="V236" s="15"/>
      <c r="W236" s="15"/>
      <c r="X236" s="15"/>
      <c r="Y236" s="15"/>
      <c r="Z236" s="15"/>
      <c r="AA236" s="15"/>
      <c r="AB236" s="15"/>
      <c r="AC236" s="15"/>
      <c r="AD236" s="15"/>
      <c r="AE236" s="15"/>
      <c r="AT236" s="297" t="s">
        <v>1584</v>
      </c>
      <c r="AU236" s="297" t="s">
        <v>83</v>
      </c>
      <c r="AV236" s="15" t="s">
        <v>247</v>
      </c>
      <c r="AW236" s="15" t="s">
        <v>30</v>
      </c>
      <c r="AX236" s="15" t="s">
        <v>81</v>
      </c>
      <c r="AY236" s="297" t="s">
        <v>241</v>
      </c>
    </row>
    <row r="237" s="2" customFormat="1" ht="24.15" customHeight="1">
      <c r="A237" s="39"/>
      <c r="B237" s="40"/>
      <c r="C237" s="247" t="s">
        <v>310</v>
      </c>
      <c r="D237" s="247" t="s">
        <v>260</v>
      </c>
      <c r="E237" s="248" t="s">
        <v>3072</v>
      </c>
      <c r="F237" s="249" t="s">
        <v>3073</v>
      </c>
      <c r="G237" s="250" t="s">
        <v>263</v>
      </c>
      <c r="H237" s="251">
        <v>9</v>
      </c>
      <c r="I237" s="252"/>
      <c r="J237" s="253">
        <f>ROUND(I237*H237,2)</f>
        <v>0</v>
      </c>
      <c r="K237" s="254"/>
      <c r="L237" s="255"/>
      <c r="M237" s="256" t="s">
        <v>1</v>
      </c>
      <c r="N237" s="25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258</v>
      </c>
      <c r="AT237" s="240" t="s">
        <v>260</v>
      </c>
      <c r="AU237" s="240" t="s">
        <v>83</v>
      </c>
      <c r="AY237" s="18" t="s">
        <v>241</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247</v>
      </c>
      <c r="BM237" s="240" t="s">
        <v>3074</v>
      </c>
    </row>
    <row r="238" s="2" customFormat="1">
      <c r="A238" s="39"/>
      <c r="B238" s="40"/>
      <c r="C238" s="41"/>
      <c r="D238" s="242" t="s">
        <v>248</v>
      </c>
      <c r="E238" s="41"/>
      <c r="F238" s="243" t="s">
        <v>3073</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248</v>
      </c>
      <c r="AU238" s="18" t="s">
        <v>83</v>
      </c>
    </row>
    <row r="239" s="14" customFormat="1">
      <c r="A239" s="14"/>
      <c r="B239" s="274"/>
      <c r="C239" s="275"/>
      <c r="D239" s="242" t="s">
        <v>1584</v>
      </c>
      <c r="E239" s="276" t="s">
        <v>1</v>
      </c>
      <c r="F239" s="277" t="s">
        <v>3075</v>
      </c>
      <c r="G239" s="275"/>
      <c r="H239" s="276" t="s">
        <v>1</v>
      </c>
      <c r="I239" s="278"/>
      <c r="J239" s="275"/>
      <c r="K239" s="275"/>
      <c r="L239" s="279"/>
      <c r="M239" s="280"/>
      <c r="N239" s="281"/>
      <c r="O239" s="281"/>
      <c r="P239" s="281"/>
      <c r="Q239" s="281"/>
      <c r="R239" s="281"/>
      <c r="S239" s="281"/>
      <c r="T239" s="282"/>
      <c r="U239" s="14"/>
      <c r="V239" s="14"/>
      <c r="W239" s="14"/>
      <c r="X239" s="14"/>
      <c r="Y239" s="14"/>
      <c r="Z239" s="14"/>
      <c r="AA239" s="14"/>
      <c r="AB239" s="14"/>
      <c r="AC239" s="14"/>
      <c r="AD239" s="14"/>
      <c r="AE239" s="14"/>
      <c r="AT239" s="283" t="s">
        <v>1584</v>
      </c>
      <c r="AU239" s="283" t="s">
        <v>83</v>
      </c>
      <c r="AV239" s="14" t="s">
        <v>81</v>
      </c>
      <c r="AW239" s="14" t="s">
        <v>30</v>
      </c>
      <c r="AX239" s="14" t="s">
        <v>73</v>
      </c>
      <c r="AY239" s="283" t="s">
        <v>241</v>
      </c>
    </row>
    <row r="240" s="13" customFormat="1">
      <c r="A240" s="13"/>
      <c r="B240" s="263"/>
      <c r="C240" s="264"/>
      <c r="D240" s="242" t="s">
        <v>1584</v>
      </c>
      <c r="E240" s="265" t="s">
        <v>1</v>
      </c>
      <c r="F240" s="266" t="s">
        <v>276</v>
      </c>
      <c r="G240" s="264"/>
      <c r="H240" s="267">
        <v>9</v>
      </c>
      <c r="I240" s="268"/>
      <c r="J240" s="264"/>
      <c r="K240" s="264"/>
      <c r="L240" s="269"/>
      <c r="M240" s="270"/>
      <c r="N240" s="271"/>
      <c r="O240" s="271"/>
      <c r="P240" s="271"/>
      <c r="Q240" s="271"/>
      <c r="R240" s="271"/>
      <c r="S240" s="271"/>
      <c r="T240" s="272"/>
      <c r="U240" s="13"/>
      <c r="V240" s="13"/>
      <c r="W240" s="13"/>
      <c r="X240" s="13"/>
      <c r="Y240" s="13"/>
      <c r="Z240" s="13"/>
      <c r="AA240" s="13"/>
      <c r="AB240" s="13"/>
      <c r="AC240" s="13"/>
      <c r="AD240" s="13"/>
      <c r="AE240" s="13"/>
      <c r="AT240" s="273" t="s">
        <v>1584</v>
      </c>
      <c r="AU240" s="273" t="s">
        <v>83</v>
      </c>
      <c r="AV240" s="13" t="s">
        <v>83</v>
      </c>
      <c r="AW240" s="13" t="s">
        <v>30</v>
      </c>
      <c r="AX240" s="13" t="s">
        <v>81</v>
      </c>
      <c r="AY240" s="273" t="s">
        <v>241</v>
      </c>
    </row>
    <row r="241" s="2" customFormat="1" ht="24.15" customHeight="1">
      <c r="A241" s="39"/>
      <c r="B241" s="40"/>
      <c r="C241" s="247" t="s">
        <v>282</v>
      </c>
      <c r="D241" s="247" t="s">
        <v>260</v>
      </c>
      <c r="E241" s="248" t="s">
        <v>3076</v>
      </c>
      <c r="F241" s="249" t="s">
        <v>3077</v>
      </c>
      <c r="G241" s="250" t="s">
        <v>263</v>
      </c>
      <c r="H241" s="251">
        <v>2</v>
      </c>
      <c r="I241" s="252"/>
      <c r="J241" s="253">
        <f>ROUND(I241*H241,2)</f>
        <v>0</v>
      </c>
      <c r="K241" s="254"/>
      <c r="L241" s="255"/>
      <c r="M241" s="256" t="s">
        <v>1</v>
      </c>
      <c r="N241" s="25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258</v>
      </c>
      <c r="AT241" s="240" t="s">
        <v>260</v>
      </c>
      <c r="AU241" s="240" t="s">
        <v>83</v>
      </c>
      <c r="AY241" s="18" t="s">
        <v>241</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247</v>
      </c>
      <c r="BM241" s="240" t="s">
        <v>3078</v>
      </c>
    </row>
    <row r="242" s="2" customFormat="1">
      <c r="A242" s="39"/>
      <c r="B242" s="40"/>
      <c r="C242" s="41"/>
      <c r="D242" s="242" t="s">
        <v>248</v>
      </c>
      <c r="E242" s="41"/>
      <c r="F242" s="243" t="s">
        <v>3077</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248</v>
      </c>
      <c r="AU242" s="18" t="s">
        <v>83</v>
      </c>
    </row>
    <row r="243" s="14" customFormat="1">
      <c r="A243" s="14"/>
      <c r="B243" s="274"/>
      <c r="C243" s="275"/>
      <c r="D243" s="242" t="s">
        <v>1584</v>
      </c>
      <c r="E243" s="276" t="s">
        <v>1</v>
      </c>
      <c r="F243" s="277" t="s">
        <v>3079</v>
      </c>
      <c r="G243" s="275"/>
      <c r="H243" s="276" t="s">
        <v>1</v>
      </c>
      <c r="I243" s="278"/>
      <c r="J243" s="275"/>
      <c r="K243" s="275"/>
      <c r="L243" s="279"/>
      <c r="M243" s="280"/>
      <c r="N243" s="281"/>
      <c r="O243" s="281"/>
      <c r="P243" s="281"/>
      <c r="Q243" s="281"/>
      <c r="R243" s="281"/>
      <c r="S243" s="281"/>
      <c r="T243" s="282"/>
      <c r="U243" s="14"/>
      <c r="V243" s="14"/>
      <c r="W243" s="14"/>
      <c r="X243" s="14"/>
      <c r="Y243" s="14"/>
      <c r="Z243" s="14"/>
      <c r="AA243" s="14"/>
      <c r="AB243" s="14"/>
      <c r="AC243" s="14"/>
      <c r="AD243" s="14"/>
      <c r="AE243" s="14"/>
      <c r="AT243" s="283" t="s">
        <v>1584</v>
      </c>
      <c r="AU243" s="283" t="s">
        <v>83</v>
      </c>
      <c r="AV243" s="14" t="s">
        <v>81</v>
      </c>
      <c r="AW243" s="14" t="s">
        <v>30</v>
      </c>
      <c r="AX243" s="14" t="s">
        <v>73</v>
      </c>
      <c r="AY243" s="283" t="s">
        <v>241</v>
      </c>
    </row>
    <row r="244" s="13" customFormat="1">
      <c r="A244" s="13"/>
      <c r="B244" s="263"/>
      <c r="C244" s="264"/>
      <c r="D244" s="242" t="s">
        <v>1584</v>
      </c>
      <c r="E244" s="265" t="s">
        <v>1</v>
      </c>
      <c r="F244" s="266" t="s">
        <v>83</v>
      </c>
      <c r="G244" s="264"/>
      <c r="H244" s="267">
        <v>2</v>
      </c>
      <c r="I244" s="268"/>
      <c r="J244" s="264"/>
      <c r="K244" s="264"/>
      <c r="L244" s="269"/>
      <c r="M244" s="270"/>
      <c r="N244" s="271"/>
      <c r="O244" s="271"/>
      <c r="P244" s="271"/>
      <c r="Q244" s="271"/>
      <c r="R244" s="271"/>
      <c r="S244" s="271"/>
      <c r="T244" s="272"/>
      <c r="U244" s="13"/>
      <c r="V244" s="13"/>
      <c r="W244" s="13"/>
      <c r="X244" s="13"/>
      <c r="Y244" s="13"/>
      <c r="Z244" s="13"/>
      <c r="AA244" s="13"/>
      <c r="AB244" s="13"/>
      <c r="AC244" s="13"/>
      <c r="AD244" s="13"/>
      <c r="AE244" s="13"/>
      <c r="AT244" s="273" t="s">
        <v>1584</v>
      </c>
      <c r="AU244" s="273" t="s">
        <v>83</v>
      </c>
      <c r="AV244" s="13" t="s">
        <v>83</v>
      </c>
      <c r="AW244" s="13" t="s">
        <v>30</v>
      </c>
      <c r="AX244" s="13" t="s">
        <v>81</v>
      </c>
      <c r="AY244" s="273" t="s">
        <v>241</v>
      </c>
    </row>
    <row r="245" s="2" customFormat="1" ht="24.15" customHeight="1">
      <c r="A245" s="39"/>
      <c r="B245" s="40"/>
      <c r="C245" s="228" t="s">
        <v>7</v>
      </c>
      <c r="D245" s="228" t="s">
        <v>243</v>
      </c>
      <c r="E245" s="229" t="s">
        <v>3080</v>
      </c>
      <c r="F245" s="230" t="s">
        <v>3081</v>
      </c>
      <c r="G245" s="231" t="s">
        <v>267</v>
      </c>
      <c r="H245" s="232">
        <v>50.505000000000003</v>
      </c>
      <c r="I245" s="233"/>
      <c r="J245" s="234">
        <f>ROUND(I245*H245,2)</f>
        <v>0</v>
      </c>
      <c r="K245" s="235"/>
      <c r="L245" s="45"/>
      <c r="M245" s="236" t="s">
        <v>1</v>
      </c>
      <c r="N245" s="23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247</v>
      </c>
      <c r="AT245" s="240" t="s">
        <v>243</v>
      </c>
      <c r="AU245" s="240" t="s">
        <v>83</v>
      </c>
      <c r="AY245" s="18" t="s">
        <v>241</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247</v>
      </c>
      <c r="BM245" s="240" t="s">
        <v>3082</v>
      </c>
    </row>
    <row r="246" s="2" customFormat="1">
      <c r="A246" s="39"/>
      <c r="B246" s="40"/>
      <c r="C246" s="41"/>
      <c r="D246" s="242" t="s">
        <v>248</v>
      </c>
      <c r="E246" s="41"/>
      <c r="F246" s="243" t="s">
        <v>3083</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248</v>
      </c>
      <c r="AU246" s="18" t="s">
        <v>83</v>
      </c>
    </row>
    <row r="247" s="14" customFormat="1">
      <c r="A247" s="14"/>
      <c r="B247" s="274"/>
      <c r="C247" s="275"/>
      <c r="D247" s="242" t="s">
        <v>1584</v>
      </c>
      <c r="E247" s="276" t="s">
        <v>1</v>
      </c>
      <c r="F247" s="277" t="s">
        <v>3084</v>
      </c>
      <c r="G247" s="275"/>
      <c r="H247" s="276" t="s">
        <v>1</v>
      </c>
      <c r="I247" s="278"/>
      <c r="J247" s="275"/>
      <c r="K247" s="275"/>
      <c r="L247" s="279"/>
      <c r="M247" s="280"/>
      <c r="N247" s="281"/>
      <c r="O247" s="281"/>
      <c r="P247" s="281"/>
      <c r="Q247" s="281"/>
      <c r="R247" s="281"/>
      <c r="S247" s="281"/>
      <c r="T247" s="282"/>
      <c r="U247" s="14"/>
      <c r="V247" s="14"/>
      <c r="W247" s="14"/>
      <c r="X247" s="14"/>
      <c r="Y247" s="14"/>
      <c r="Z247" s="14"/>
      <c r="AA247" s="14"/>
      <c r="AB247" s="14"/>
      <c r="AC247" s="14"/>
      <c r="AD247" s="14"/>
      <c r="AE247" s="14"/>
      <c r="AT247" s="283" t="s">
        <v>1584</v>
      </c>
      <c r="AU247" s="283" t="s">
        <v>83</v>
      </c>
      <c r="AV247" s="14" t="s">
        <v>81</v>
      </c>
      <c r="AW247" s="14" t="s">
        <v>30</v>
      </c>
      <c r="AX247" s="14" t="s">
        <v>73</v>
      </c>
      <c r="AY247" s="283" t="s">
        <v>241</v>
      </c>
    </row>
    <row r="248" s="13" customFormat="1">
      <c r="A248" s="13"/>
      <c r="B248" s="263"/>
      <c r="C248" s="264"/>
      <c r="D248" s="242" t="s">
        <v>1584</v>
      </c>
      <c r="E248" s="265" t="s">
        <v>1</v>
      </c>
      <c r="F248" s="266" t="s">
        <v>3085</v>
      </c>
      <c r="G248" s="264"/>
      <c r="H248" s="267">
        <v>50.505000000000003</v>
      </c>
      <c r="I248" s="268"/>
      <c r="J248" s="264"/>
      <c r="K248" s="264"/>
      <c r="L248" s="269"/>
      <c r="M248" s="270"/>
      <c r="N248" s="271"/>
      <c r="O248" s="271"/>
      <c r="P248" s="271"/>
      <c r="Q248" s="271"/>
      <c r="R248" s="271"/>
      <c r="S248" s="271"/>
      <c r="T248" s="272"/>
      <c r="U248" s="13"/>
      <c r="V248" s="13"/>
      <c r="W248" s="13"/>
      <c r="X248" s="13"/>
      <c r="Y248" s="13"/>
      <c r="Z248" s="13"/>
      <c r="AA248" s="13"/>
      <c r="AB248" s="13"/>
      <c r="AC248" s="13"/>
      <c r="AD248" s="13"/>
      <c r="AE248" s="13"/>
      <c r="AT248" s="273" t="s">
        <v>1584</v>
      </c>
      <c r="AU248" s="273" t="s">
        <v>83</v>
      </c>
      <c r="AV248" s="13" t="s">
        <v>83</v>
      </c>
      <c r="AW248" s="13" t="s">
        <v>30</v>
      </c>
      <c r="AX248" s="13" t="s">
        <v>81</v>
      </c>
      <c r="AY248" s="273" t="s">
        <v>241</v>
      </c>
    </row>
    <row r="249" s="2" customFormat="1" ht="16.5" customHeight="1">
      <c r="A249" s="39"/>
      <c r="B249" s="40"/>
      <c r="C249" s="247" t="s">
        <v>286</v>
      </c>
      <c r="D249" s="247" t="s">
        <v>260</v>
      </c>
      <c r="E249" s="248" t="s">
        <v>3037</v>
      </c>
      <c r="F249" s="249" t="s">
        <v>3038</v>
      </c>
      <c r="G249" s="250" t="s">
        <v>563</v>
      </c>
      <c r="H249" s="251">
        <v>3.8479999999999999</v>
      </c>
      <c r="I249" s="252"/>
      <c r="J249" s="253">
        <f>ROUND(I249*H249,2)</f>
        <v>0</v>
      </c>
      <c r="K249" s="254"/>
      <c r="L249" s="255"/>
      <c r="M249" s="256" t="s">
        <v>1</v>
      </c>
      <c r="N249" s="257" t="s">
        <v>38</v>
      </c>
      <c r="O249" s="92"/>
      <c r="P249" s="238">
        <f>O249*H249</f>
        <v>0</v>
      </c>
      <c r="Q249" s="238">
        <v>1</v>
      </c>
      <c r="R249" s="238">
        <f>Q249*H249</f>
        <v>3.8479999999999999</v>
      </c>
      <c r="S249" s="238">
        <v>0</v>
      </c>
      <c r="T249" s="239">
        <f>S249*H249</f>
        <v>0</v>
      </c>
      <c r="U249" s="39"/>
      <c r="V249" s="39"/>
      <c r="W249" s="39"/>
      <c r="X249" s="39"/>
      <c r="Y249" s="39"/>
      <c r="Z249" s="39"/>
      <c r="AA249" s="39"/>
      <c r="AB249" s="39"/>
      <c r="AC249" s="39"/>
      <c r="AD249" s="39"/>
      <c r="AE249" s="39"/>
      <c r="AR249" s="240" t="s">
        <v>258</v>
      </c>
      <c r="AT249" s="240" t="s">
        <v>260</v>
      </c>
      <c r="AU249" s="240" t="s">
        <v>83</v>
      </c>
      <c r="AY249" s="18" t="s">
        <v>241</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247</v>
      </c>
      <c r="BM249" s="240" t="s">
        <v>3086</v>
      </c>
    </row>
    <row r="250" s="2" customFormat="1">
      <c r="A250" s="39"/>
      <c r="B250" s="40"/>
      <c r="C250" s="41"/>
      <c r="D250" s="242" t="s">
        <v>248</v>
      </c>
      <c r="E250" s="41"/>
      <c r="F250" s="243" t="s">
        <v>3040</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248</v>
      </c>
      <c r="AU250" s="18" t="s">
        <v>83</v>
      </c>
    </row>
    <row r="251" s="14" customFormat="1">
      <c r="A251" s="14"/>
      <c r="B251" s="274"/>
      <c r="C251" s="275"/>
      <c r="D251" s="242" t="s">
        <v>1584</v>
      </c>
      <c r="E251" s="276" t="s">
        <v>1</v>
      </c>
      <c r="F251" s="277" t="s">
        <v>3084</v>
      </c>
      <c r="G251" s="275"/>
      <c r="H251" s="276" t="s">
        <v>1</v>
      </c>
      <c r="I251" s="278"/>
      <c r="J251" s="275"/>
      <c r="K251" s="275"/>
      <c r="L251" s="279"/>
      <c r="M251" s="280"/>
      <c r="N251" s="281"/>
      <c r="O251" s="281"/>
      <c r="P251" s="281"/>
      <c r="Q251" s="281"/>
      <c r="R251" s="281"/>
      <c r="S251" s="281"/>
      <c r="T251" s="282"/>
      <c r="U251" s="14"/>
      <c r="V251" s="14"/>
      <c r="W251" s="14"/>
      <c r="X251" s="14"/>
      <c r="Y251" s="14"/>
      <c r="Z251" s="14"/>
      <c r="AA251" s="14"/>
      <c r="AB251" s="14"/>
      <c r="AC251" s="14"/>
      <c r="AD251" s="14"/>
      <c r="AE251" s="14"/>
      <c r="AT251" s="283" t="s">
        <v>1584</v>
      </c>
      <c r="AU251" s="283" t="s">
        <v>83</v>
      </c>
      <c r="AV251" s="14" t="s">
        <v>81</v>
      </c>
      <c r="AW251" s="14" t="s">
        <v>30</v>
      </c>
      <c r="AX251" s="14" t="s">
        <v>73</v>
      </c>
      <c r="AY251" s="283" t="s">
        <v>241</v>
      </c>
    </row>
    <row r="252" s="13" customFormat="1">
      <c r="A252" s="13"/>
      <c r="B252" s="263"/>
      <c r="C252" s="264"/>
      <c r="D252" s="242" t="s">
        <v>1584</v>
      </c>
      <c r="E252" s="265" t="s">
        <v>1</v>
      </c>
      <c r="F252" s="266" t="s">
        <v>3087</v>
      </c>
      <c r="G252" s="264"/>
      <c r="H252" s="267">
        <v>3.8479999999999999</v>
      </c>
      <c r="I252" s="268"/>
      <c r="J252" s="264"/>
      <c r="K252" s="264"/>
      <c r="L252" s="269"/>
      <c r="M252" s="270"/>
      <c r="N252" s="271"/>
      <c r="O252" s="271"/>
      <c r="P252" s="271"/>
      <c r="Q252" s="271"/>
      <c r="R252" s="271"/>
      <c r="S252" s="271"/>
      <c r="T252" s="272"/>
      <c r="U252" s="13"/>
      <c r="V252" s="13"/>
      <c r="W252" s="13"/>
      <c r="X252" s="13"/>
      <c r="Y252" s="13"/>
      <c r="Z252" s="13"/>
      <c r="AA252" s="13"/>
      <c r="AB252" s="13"/>
      <c r="AC252" s="13"/>
      <c r="AD252" s="13"/>
      <c r="AE252" s="13"/>
      <c r="AT252" s="273" t="s">
        <v>1584</v>
      </c>
      <c r="AU252" s="273" t="s">
        <v>83</v>
      </c>
      <c r="AV252" s="13" t="s">
        <v>83</v>
      </c>
      <c r="AW252" s="13" t="s">
        <v>30</v>
      </c>
      <c r="AX252" s="13" t="s">
        <v>81</v>
      </c>
      <c r="AY252" s="273" t="s">
        <v>241</v>
      </c>
    </row>
    <row r="253" s="2" customFormat="1" ht="21.75" customHeight="1">
      <c r="A253" s="39"/>
      <c r="B253" s="40"/>
      <c r="C253" s="247" t="s">
        <v>323</v>
      </c>
      <c r="D253" s="247" t="s">
        <v>260</v>
      </c>
      <c r="E253" s="248" t="s">
        <v>1567</v>
      </c>
      <c r="F253" s="249" t="s">
        <v>1568</v>
      </c>
      <c r="G253" s="250" t="s">
        <v>246</v>
      </c>
      <c r="H253" s="251">
        <v>9.7379999999999995</v>
      </c>
      <c r="I253" s="252"/>
      <c r="J253" s="253">
        <f>ROUND(I253*H253,2)</f>
        <v>0</v>
      </c>
      <c r="K253" s="254"/>
      <c r="L253" s="255"/>
      <c r="M253" s="256" t="s">
        <v>1</v>
      </c>
      <c r="N253" s="257" t="s">
        <v>38</v>
      </c>
      <c r="O253" s="92"/>
      <c r="P253" s="238">
        <f>O253*H253</f>
        <v>0</v>
      </c>
      <c r="Q253" s="238">
        <v>2.234</v>
      </c>
      <c r="R253" s="238">
        <f>Q253*H253</f>
        <v>21.754691999999999</v>
      </c>
      <c r="S253" s="238">
        <v>0</v>
      </c>
      <c r="T253" s="239">
        <f>S253*H253</f>
        <v>0</v>
      </c>
      <c r="U253" s="39"/>
      <c r="V253" s="39"/>
      <c r="W253" s="39"/>
      <c r="X253" s="39"/>
      <c r="Y253" s="39"/>
      <c r="Z253" s="39"/>
      <c r="AA253" s="39"/>
      <c r="AB253" s="39"/>
      <c r="AC253" s="39"/>
      <c r="AD253" s="39"/>
      <c r="AE253" s="39"/>
      <c r="AR253" s="240" t="s">
        <v>258</v>
      </c>
      <c r="AT253" s="240" t="s">
        <v>260</v>
      </c>
      <c r="AU253" s="240" t="s">
        <v>83</v>
      </c>
      <c r="AY253" s="18" t="s">
        <v>241</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247</v>
      </c>
      <c r="BM253" s="240" t="s">
        <v>3088</v>
      </c>
    </row>
    <row r="254" s="2" customFormat="1">
      <c r="A254" s="39"/>
      <c r="B254" s="40"/>
      <c r="C254" s="41"/>
      <c r="D254" s="242" t="s">
        <v>248</v>
      </c>
      <c r="E254" s="41"/>
      <c r="F254" s="243" t="s">
        <v>1568</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248</v>
      </c>
      <c r="AU254" s="18" t="s">
        <v>83</v>
      </c>
    </row>
    <row r="255" s="14" customFormat="1">
      <c r="A255" s="14"/>
      <c r="B255" s="274"/>
      <c r="C255" s="275"/>
      <c r="D255" s="242" t="s">
        <v>1584</v>
      </c>
      <c r="E255" s="276" t="s">
        <v>1</v>
      </c>
      <c r="F255" s="277" t="s">
        <v>3084</v>
      </c>
      <c r="G255" s="275"/>
      <c r="H255" s="276" t="s">
        <v>1</v>
      </c>
      <c r="I255" s="278"/>
      <c r="J255" s="275"/>
      <c r="K255" s="275"/>
      <c r="L255" s="279"/>
      <c r="M255" s="280"/>
      <c r="N255" s="281"/>
      <c r="O255" s="281"/>
      <c r="P255" s="281"/>
      <c r="Q255" s="281"/>
      <c r="R255" s="281"/>
      <c r="S255" s="281"/>
      <c r="T255" s="282"/>
      <c r="U255" s="14"/>
      <c r="V255" s="14"/>
      <c r="W255" s="14"/>
      <c r="X255" s="14"/>
      <c r="Y255" s="14"/>
      <c r="Z255" s="14"/>
      <c r="AA255" s="14"/>
      <c r="AB255" s="14"/>
      <c r="AC255" s="14"/>
      <c r="AD255" s="14"/>
      <c r="AE255" s="14"/>
      <c r="AT255" s="283" t="s">
        <v>1584</v>
      </c>
      <c r="AU255" s="283" t="s">
        <v>83</v>
      </c>
      <c r="AV255" s="14" t="s">
        <v>81</v>
      </c>
      <c r="AW255" s="14" t="s">
        <v>30</v>
      </c>
      <c r="AX255" s="14" t="s">
        <v>73</v>
      </c>
      <c r="AY255" s="283" t="s">
        <v>241</v>
      </c>
    </row>
    <row r="256" s="13" customFormat="1">
      <c r="A256" s="13"/>
      <c r="B256" s="263"/>
      <c r="C256" s="264"/>
      <c r="D256" s="242" t="s">
        <v>1584</v>
      </c>
      <c r="E256" s="265" t="s">
        <v>1</v>
      </c>
      <c r="F256" s="266" t="s">
        <v>3089</v>
      </c>
      <c r="G256" s="264"/>
      <c r="H256" s="267">
        <v>6.5279999999999996</v>
      </c>
      <c r="I256" s="268"/>
      <c r="J256" s="264"/>
      <c r="K256" s="264"/>
      <c r="L256" s="269"/>
      <c r="M256" s="270"/>
      <c r="N256" s="271"/>
      <c r="O256" s="271"/>
      <c r="P256" s="271"/>
      <c r="Q256" s="271"/>
      <c r="R256" s="271"/>
      <c r="S256" s="271"/>
      <c r="T256" s="272"/>
      <c r="U256" s="13"/>
      <c r="V256" s="13"/>
      <c r="W256" s="13"/>
      <c r="X256" s="13"/>
      <c r="Y256" s="13"/>
      <c r="Z256" s="13"/>
      <c r="AA256" s="13"/>
      <c r="AB256" s="13"/>
      <c r="AC256" s="13"/>
      <c r="AD256" s="13"/>
      <c r="AE256" s="13"/>
      <c r="AT256" s="273" t="s">
        <v>1584</v>
      </c>
      <c r="AU256" s="273" t="s">
        <v>83</v>
      </c>
      <c r="AV256" s="13" t="s">
        <v>83</v>
      </c>
      <c r="AW256" s="13" t="s">
        <v>30</v>
      </c>
      <c r="AX256" s="13" t="s">
        <v>73</v>
      </c>
      <c r="AY256" s="273" t="s">
        <v>241</v>
      </c>
    </row>
    <row r="257" s="13" customFormat="1">
      <c r="A257" s="13"/>
      <c r="B257" s="263"/>
      <c r="C257" s="264"/>
      <c r="D257" s="242" t="s">
        <v>1584</v>
      </c>
      <c r="E257" s="265" t="s">
        <v>1</v>
      </c>
      <c r="F257" s="266" t="s">
        <v>3090</v>
      </c>
      <c r="G257" s="264"/>
      <c r="H257" s="267">
        <v>3.21</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1584</v>
      </c>
      <c r="AU257" s="273" t="s">
        <v>83</v>
      </c>
      <c r="AV257" s="13" t="s">
        <v>83</v>
      </c>
      <c r="AW257" s="13" t="s">
        <v>30</v>
      </c>
      <c r="AX257" s="13" t="s">
        <v>73</v>
      </c>
      <c r="AY257" s="273" t="s">
        <v>241</v>
      </c>
    </row>
    <row r="258" s="15" customFormat="1">
      <c r="A258" s="15"/>
      <c r="B258" s="287"/>
      <c r="C258" s="288"/>
      <c r="D258" s="242" t="s">
        <v>1584</v>
      </c>
      <c r="E258" s="289" t="s">
        <v>1</v>
      </c>
      <c r="F258" s="290" t="s">
        <v>2061</v>
      </c>
      <c r="G258" s="288"/>
      <c r="H258" s="291">
        <v>9.7379999999999995</v>
      </c>
      <c r="I258" s="292"/>
      <c r="J258" s="288"/>
      <c r="K258" s="288"/>
      <c r="L258" s="293"/>
      <c r="M258" s="294"/>
      <c r="N258" s="295"/>
      <c r="O258" s="295"/>
      <c r="P258" s="295"/>
      <c r="Q258" s="295"/>
      <c r="R258" s="295"/>
      <c r="S258" s="295"/>
      <c r="T258" s="296"/>
      <c r="U258" s="15"/>
      <c r="V258" s="15"/>
      <c r="W258" s="15"/>
      <c r="X258" s="15"/>
      <c r="Y258" s="15"/>
      <c r="Z258" s="15"/>
      <c r="AA258" s="15"/>
      <c r="AB258" s="15"/>
      <c r="AC258" s="15"/>
      <c r="AD258" s="15"/>
      <c r="AE258" s="15"/>
      <c r="AT258" s="297" t="s">
        <v>1584</v>
      </c>
      <c r="AU258" s="297" t="s">
        <v>83</v>
      </c>
      <c r="AV258" s="15" t="s">
        <v>247</v>
      </c>
      <c r="AW258" s="15" t="s">
        <v>30</v>
      </c>
      <c r="AX258" s="15" t="s">
        <v>81</v>
      </c>
      <c r="AY258" s="297" t="s">
        <v>241</v>
      </c>
    </row>
    <row r="259" s="2" customFormat="1" ht="16.5" customHeight="1">
      <c r="A259" s="39"/>
      <c r="B259" s="40"/>
      <c r="C259" s="247" t="s">
        <v>289</v>
      </c>
      <c r="D259" s="247" t="s">
        <v>260</v>
      </c>
      <c r="E259" s="248" t="s">
        <v>3091</v>
      </c>
      <c r="F259" s="249" t="s">
        <v>3092</v>
      </c>
      <c r="G259" s="250" t="s">
        <v>267</v>
      </c>
      <c r="H259" s="251">
        <v>50.505000000000003</v>
      </c>
      <c r="I259" s="252"/>
      <c r="J259" s="253">
        <f>ROUND(I259*H259,2)</f>
        <v>0</v>
      </c>
      <c r="K259" s="254"/>
      <c r="L259" s="255"/>
      <c r="M259" s="256" t="s">
        <v>1</v>
      </c>
      <c r="N259" s="257" t="s">
        <v>38</v>
      </c>
      <c r="O259" s="92"/>
      <c r="P259" s="238">
        <f>O259*H259</f>
        <v>0</v>
      </c>
      <c r="Q259" s="238">
        <v>0.0025899999999999999</v>
      </c>
      <c r="R259" s="238">
        <f>Q259*H259</f>
        <v>0.13080795000000001</v>
      </c>
      <c r="S259" s="238">
        <v>0</v>
      </c>
      <c r="T259" s="239">
        <f>S259*H259</f>
        <v>0</v>
      </c>
      <c r="U259" s="39"/>
      <c r="V259" s="39"/>
      <c r="W259" s="39"/>
      <c r="X259" s="39"/>
      <c r="Y259" s="39"/>
      <c r="Z259" s="39"/>
      <c r="AA259" s="39"/>
      <c r="AB259" s="39"/>
      <c r="AC259" s="39"/>
      <c r="AD259" s="39"/>
      <c r="AE259" s="39"/>
      <c r="AR259" s="240" t="s">
        <v>258</v>
      </c>
      <c r="AT259" s="240" t="s">
        <v>260</v>
      </c>
      <c r="AU259" s="240" t="s">
        <v>83</v>
      </c>
      <c r="AY259" s="18" t="s">
        <v>241</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247</v>
      </c>
      <c r="BM259" s="240" t="s">
        <v>3093</v>
      </c>
    </row>
    <row r="260" s="2" customFormat="1">
      <c r="A260" s="39"/>
      <c r="B260" s="40"/>
      <c r="C260" s="41"/>
      <c r="D260" s="242" t="s">
        <v>248</v>
      </c>
      <c r="E260" s="41"/>
      <c r="F260" s="243" t="s">
        <v>3092</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248</v>
      </c>
      <c r="AU260" s="18" t="s">
        <v>83</v>
      </c>
    </row>
    <row r="261" s="14" customFormat="1">
      <c r="A261" s="14"/>
      <c r="B261" s="274"/>
      <c r="C261" s="275"/>
      <c r="D261" s="242" t="s">
        <v>1584</v>
      </c>
      <c r="E261" s="276" t="s">
        <v>1</v>
      </c>
      <c r="F261" s="277" t="s">
        <v>3094</v>
      </c>
      <c r="G261" s="275"/>
      <c r="H261" s="276" t="s">
        <v>1</v>
      </c>
      <c r="I261" s="278"/>
      <c r="J261" s="275"/>
      <c r="K261" s="275"/>
      <c r="L261" s="279"/>
      <c r="M261" s="280"/>
      <c r="N261" s="281"/>
      <c r="O261" s="281"/>
      <c r="P261" s="281"/>
      <c r="Q261" s="281"/>
      <c r="R261" s="281"/>
      <c r="S261" s="281"/>
      <c r="T261" s="282"/>
      <c r="U261" s="14"/>
      <c r="V261" s="14"/>
      <c r="W261" s="14"/>
      <c r="X261" s="14"/>
      <c r="Y261" s="14"/>
      <c r="Z261" s="14"/>
      <c r="AA261" s="14"/>
      <c r="AB261" s="14"/>
      <c r="AC261" s="14"/>
      <c r="AD261" s="14"/>
      <c r="AE261" s="14"/>
      <c r="AT261" s="283" t="s">
        <v>1584</v>
      </c>
      <c r="AU261" s="283" t="s">
        <v>83</v>
      </c>
      <c r="AV261" s="14" t="s">
        <v>81</v>
      </c>
      <c r="AW261" s="14" t="s">
        <v>30</v>
      </c>
      <c r="AX261" s="14" t="s">
        <v>73</v>
      </c>
      <c r="AY261" s="283" t="s">
        <v>241</v>
      </c>
    </row>
    <row r="262" s="13" customFormat="1">
      <c r="A262" s="13"/>
      <c r="B262" s="263"/>
      <c r="C262" s="264"/>
      <c r="D262" s="242" t="s">
        <v>1584</v>
      </c>
      <c r="E262" s="265" t="s">
        <v>1</v>
      </c>
      <c r="F262" s="266" t="s">
        <v>3085</v>
      </c>
      <c r="G262" s="264"/>
      <c r="H262" s="267">
        <v>50.505000000000003</v>
      </c>
      <c r="I262" s="268"/>
      <c r="J262" s="264"/>
      <c r="K262" s="264"/>
      <c r="L262" s="269"/>
      <c r="M262" s="270"/>
      <c r="N262" s="271"/>
      <c r="O262" s="271"/>
      <c r="P262" s="271"/>
      <c r="Q262" s="271"/>
      <c r="R262" s="271"/>
      <c r="S262" s="271"/>
      <c r="T262" s="272"/>
      <c r="U262" s="13"/>
      <c r="V262" s="13"/>
      <c r="W262" s="13"/>
      <c r="X262" s="13"/>
      <c r="Y262" s="13"/>
      <c r="Z262" s="13"/>
      <c r="AA262" s="13"/>
      <c r="AB262" s="13"/>
      <c r="AC262" s="13"/>
      <c r="AD262" s="13"/>
      <c r="AE262" s="13"/>
      <c r="AT262" s="273" t="s">
        <v>1584</v>
      </c>
      <c r="AU262" s="273" t="s">
        <v>83</v>
      </c>
      <c r="AV262" s="13" t="s">
        <v>83</v>
      </c>
      <c r="AW262" s="13" t="s">
        <v>30</v>
      </c>
      <c r="AX262" s="13" t="s">
        <v>81</v>
      </c>
      <c r="AY262" s="273" t="s">
        <v>241</v>
      </c>
    </row>
    <row r="263" s="2" customFormat="1" ht="24.15" customHeight="1">
      <c r="A263" s="39"/>
      <c r="B263" s="40"/>
      <c r="C263" s="228" t="s">
        <v>330</v>
      </c>
      <c r="D263" s="228" t="s">
        <v>243</v>
      </c>
      <c r="E263" s="229" t="s">
        <v>3095</v>
      </c>
      <c r="F263" s="230" t="s">
        <v>3096</v>
      </c>
      <c r="G263" s="231" t="s">
        <v>257</v>
      </c>
      <c r="H263" s="232">
        <v>5324</v>
      </c>
      <c r="I263" s="233"/>
      <c r="J263" s="234">
        <f>ROUND(I263*H263,2)</f>
        <v>0</v>
      </c>
      <c r="K263" s="235"/>
      <c r="L263" s="45"/>
      <c r="M263" s="236" t="s">
        <v>1</v>
      </c>
      <c r="N263" s="237" t="s">
        <v>38</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247</v>
      </c>
      <c r="AT263" s="240" t="s">
        <v>243</v>
      </c>
      <c r="AU263" s="240" t="s">
        <v>83</v>
      </c>
      <c r="AY263" s="18" t="s">
        <v>241</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247</v>
      </c>
      <c r="BM263" s="240" t="s">
        <v>3097</v>
      </c>
    </row>
    <row r="264" s="2" customFormat="1">
      <c r="A264" s="39"/>
      <c r="B264" s="40"/>
      <c r="C264" s="41"/>
      <c r="D264" s="242" t="s">
        <v>248</v>
      </c>
      <c r="E264" s="41"/>
      <c r="F264" s="243" t="s">
        <v>3098</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248</v>
      </c>
      <c r="AU264" s="18" t="s">
        <v>83</v>
      </c>
    </row>
    <row r="265" s="14" customFormat="1">
      <c r="A265" s="14"/>
      <c r="B265" s="274"/>
      <c r="C265" s="275"/>
      <c r="D265" s="242" t="s">
        <v>1584</v>
      </c>
      <c r="E265" s="276" t="s">
        <v>1</v>
      </c>
      <c r="F265" s="277" t="s">
        <v>3099</v>
      </c>
      <c r="G265" s="275"/>
      <c r="H265" s="276" t="s">
        <v>1</v>
      </c>
      <c r="I265" s="278"/>
      <c r="J265" s="275"/>
      <c r="K265" s="275"/>
      <c r="L265" s="279"/>
      <c r="M265" s="280"/>
      <c r="N265" s="281"/>
      <c r="O265" s="281"/>
      <c r="P265" s="281"/>
      <c r="Q265" s="281"/>
      <c r="R265" s="281"/>
      <c r="S265" s="281"/>
      <c r="T265" s="282"/>
      <c r="U265" s="14"/>
      <c r="V265" s="14"/>
      <c r="W265" s="14"/>
      <c r="X265" s="14"/>
      <c r="Y265" s="14"/>
      <c r="Z265" s="14"/>
      <c r="AA265" s="14"/>
      <c r="AB265" s="14"/>
      <c r="AC265" s="14"/>
      <c r="AD265" s="14"/>
      <c r="AE265" s="14"/>
      <c r="AT265" s="283" t="s">
        <v>1584</v>
      </c>
      <c r="AU265" s="283" t="s">
        <v>83</v>
      </c>
      <c r="AV265" s="14" t="s">
        <v>81</v>
      </c>
      <c r="AW265" s="14" t="s">
        <v>30</v>
      </c>
      <c r="AX265" s="14" t="s">
        <v>73</v>
      </c>
      <c r="AY265" s="283" t="s">
        <v>241</v>
      </c>
    </row>
    <row r="266" s="13" customFormat="1">
      <c r="A266" s="13"/>
      <c r="B266" s="263"/>
      <c r="C266" s="264"/>
      <c r="D266" s="242" t="s">
        <v>1584</v>
      </c>
      <c r="E266" s="265" t="s">
        <v>1</v>
      </c>
      <c r="F266" s="266" t="s">
        <v>3100</v>
      </c>
      <c r="G266" s="264"/>
      <c r="H266" s="267">
        <v>5324</v>
      </c>
      <c r="I266" s="268"/>
      <c r="J266" s="264"/>
      <c r="K266" s="264"/>
      <c r="L266" s="269"/>
      <c r="M266" s="270"/>
      <c r="N266" s="271"/>
      <c r="O266" s="271"/>
      <c r="P266" s="271"/>
      <c r="Q266" s="271"/>
      <c r="R266" s="271"/>
      <c r="S266" s="271"/>
      <c r="T266" s="272"/>
      <c r="U266" s="13"/>
      <c r="V266" s="13"/>
      <c r="W266" s="13"/>
      <c r="X266" s="13"/>
      <c r="Y266" s="13"/>
      <c r="Z266" s="13"/>
      <c r="AA266" s="13"/>
      <c r="AB266" s="13"/>
      <c r="AC266" s="13"/>
      <c r="AD266" s="13"/>
      <c r="AE266" s="13"/>
      <c r="AT266" s="273" t="s">
        <v>1584</v>
      </c>
      <c r="AU266" s="273" t="s">
        <v>83</v>
      </c>
      <c r="AV266" s="13" t="s">
        <v>83</v>
      </c>
      <c r="AW266" s="13" t="s">
        <v>30</v>
      </c>
      <c r="AX266" s="13" t="s">
        <v>81</v>
      </c>
      <c r="AY266" s="273" t="s">
        <v>241</v>
      </c>
    </row>
    <row r="267" s="2" customFormat="1" ht="16.5" customHeight="1">
      <c r="A267" s="39"/>
      <c r="B267" s="40"/>
      <c r="C267" s="247" t="s">
        <v>293</v>
      </c>
      <c r="D267" s="247" t="s">
        <v>260</v>
      </c>
      <c r="E267" s="248" t="s">
        <v>3101</v>
      </c>
      <c r="F267" s="249" t="s">
        <v>3102</v>
      </c>
      <c r="G267" s="250" t="s">
        <v>563</v>
      </c>
      <c r="H267" s="251">
        <v>2708.585</v>
      </c>
      <c r="I267" s="252"/>
      <c r="J267" s="253">
        <f>ROUND(I267*H267,2)</f>
        <v>0</v>
      </c>
      <c r="K267" s="254"/>
      <c r="L267" s="255"/>
      <c r="M267" s="256" t="s">
        <v>1</v>
      </c>
      <c r="N267" s="257" t="s">
        <v>38</v>
      </c>
      <c r="O267" s="92"/>
      <c r="P267" s="238">
        <f>O267*H267</f>
        <v>0</v>
      </c>
      <c r="Q267" s="238">
        <v>1</v>
      </c>
      <c r="R267" s="238">
        <f>Q267*H267</f>
        <v>2708.585</v>
      </c>
      <c r="S267" s="238">
        <v>0</v>
      </c>
      <c r="T267" s="239">
        <f>S267*H267</f>
        <v>0</v>
      </c>
      <c r="U267" s="39"/>
      <c r="V267" s="39"/>
      <c r="W267" s="39"/>
      <c r="X267" s="39"/>
      <c r="Y267" s="39"/>
      <c r="Z267" s="39"/>
      <c r="AA267" s="39"/>
      <c r="AB267" s="39"/>
      <c r="AC267" s="39"/>
      <c r="AD267" s="39"/>
      <c r="AE267" s="39"/>
      <c r="AR267" s="240" t="s">
        <v>258</v>
      </c>
      <c r="AT267" s="240" t="s">
        <v>260</v>
      </c>
      <c r="AU267" s="240" t="s">
        <v>83</v>
      </c>
      <c r="AY267" s="18" t="s">
        <v>241</v>
      </c>
      <c r="BE267" s="241">
        <f>IF(N267="základní",J267,0)</f>
        <v>0</v>
      </c>
      <c r="BF267" s="241">
        <f>IF(N267="snížená",J267,0)</f>
        <v>0</v>
      </c>
      <c r="BG267" s="241">
        <f>IF(N267="zákl. přenesená",J267,0)</f>
        <v>0</v>
      </c>
      <c r="BH267" s="241">
        <f>IF(N267="sníž. přenesená",J267,0)</f>
        <v>0</v>
      </c>
      <c r="BI267" s="241">
        <f>IF(N267="nulová",J267,0)</f>
        <v>0</v>
      </c>
      <c r="BJ267" s="18" t="s">
        <v>81</v>
      </c>
      <c r="BK267" s="241">
        <f>ROUND(I267*H267,2)</f>
        <v>0</v>
      </c>
      <c r="BL267" s="18" t="s">
        <v>247</v>
      </c>
      <c r="BM267" s="240" t="s">
        <v>3103</v>
      </c>
    </row>
    <row r="268" s="2" customFormat="1">
      <c r="A268" s="39"/>
      <c r="B268" s="40"/>
      <c r="C268" s="41"/>
      <c r="D268" s="242" t="s">
        <v>248</v>
      </c>
      <c r="E268" s="41"/>
      <c r="F268" s="243" t="s">
        <v>3102</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248</v>
      </c>
      <c r="AU268" s="18" t="s">
        <v>83</v>
      </c>
    </row>
    <row r="269" s="14" customFormat="1">
      <c r="A269" s="14"/>
      <c r="B269" s="274"/>
      <c r="C269" s="275"/>
      <c r="D269" s="242" t="s">
        <v>1584</v>
      </c>
      <c r="E269" s="276" t="s">
        <v>1</v>
      </c>
      <c r="F269" s="277" t="s">
        <v>3104</v>
      </c>
      <c r="G269" s="275"/>
      <c r="H269" s="276" t="s">
        <v>1</v>
      </c>
      <c r="I269" s="278"/>
      <c r="J269" s="275"/>
      <c r="K269" s="275"/>
      <c r="L269" s="279"/>
      <c r="M269" s="280"/>
      <c r="N269" s="281"/>
      <c r="O269" s="281"/>
      <c r="P269" s="281"/>
      <c r="Q269" s="281"/>
      <c r="R269" s="281"/>
      <c r="S269" s="281"/>
      <c r="T269" s="282"/>
      <c r="U269" s="14"/>
      <c r="V269" s="14"/>
      <c r="W269" s="14"/>
      <c r="X269" s="14"/>
      <c r="Y269" s="14"/>
      <c r="Z269" s="14"/>
      <c r="AA269" s="14"/>
      <c r="AB269" s="14"/>
      <c r="AC269" s="14"/>
      <c r="AD269" s="14"/>
      <c r="AE269" s="14"/>
      <c r="AT269" s="283" t="s">
        <v>1584</v>
      </c>
      <c r="AU269" s="283" t="s">
        <v>83</v>
      </c>
      <c r="AV269" s="14" t="s">
        <v>81</v>
      </c>
      <c r="AW269" s="14" t="s">
        <v>30</v>
      </c>
      <c r="AX269" s="14" t="s">
        <v>73</v>
      </c>
      <c r="AY269" s="283" t="s">
        <v>241</v>
      </c>
    </row>
    <row r="270" s="13" customFormat="1">
      <c r="A270" s="13"/>
      <c r="B270" s="263"/>
      <c r="C270" s="264"/>
      <c r="D270" s="242" t="s">
        <v>1584</v>
      </c>
      <c r="E270" s="265" t="s">
        <v>1</v>
      </c>
      <c r="F270" s="266" t="s">
        <v>3105</v>
      </c>
      <c r="G270" s="264"/>
      <c r="H270" s="267">
        <v>2708.585</v>
      </c>
      <c r="I270" s="268"/>
      <c r="J270" s="264"/>
      <c r="K270" s="264"/>
      <c r="L270" s="269"/>
      <c r="M270" s="270"/>
      <c r="N270" s="271"/>
      <c r="O270" s="271"/>
      <c r="P270" s="271"/>
      <c r="Q270" s="271"/>
      <c r="R270" s="271"/>
      <c r="S270" s="271"/>
      <c r="T270" s="272"/>
      <c r="U270" s="13"/>
      <c r="V270" s="13"/>
      <c r="W270" s="13"/>
      <c r="X270" s="13"/>
      <c r="Y270" s="13"/>
      <c r="Z270" s="13"/>
      <c r="AA270" s="13"/>
      <c r="AB270" s="13"/>
      <c r="AC270" s="13"/>
      <c r="AD270" s="13"/>
      <c r="AE270" s="13"/>
      <c r="AT270" s="273" t="s">
        <v>1584</v>
      </c>
      <c r="AU270" s="273" t="s">
        <v>83</v>
      </c>
      <c r="AV270" s="13" t="s">
        <v>83</v>
      </c>
      <c r="AW270" s="13" t="s">
        <v>30</v>
      </c>
      <c r="AX270" s="13" t="s">
        <v>81</v>
      </c>
      <c r="AY270" s="273" t="s">
        <v>241</v>
      </c>
    </row>
    <row r="271" s="2" customFormat="1" ht="24.15" customHeight="1">
      <c r="A271" s="39"/>
      <c r="B271" s="40"/>
      <c r="C271" s="228" t="s">
        <v>337</v>
      </c>
      <c r="D271" s="228" t="s">
        <v>243</v>
      </c>
      <c r="E271" s="229" t="s">
        <v>3106</v>
      </c>
      <c r="F271" s="230" t="s">
        <v>3107</v>
      </c>
      <c r="G271" s="231" t="s">
        <v>257</v>
      </c>
      <c r="H271" s="232">
        <v>135</v>
      </c>
      <c r="I271" s="233"/>
      <c r="J271" s="234">
        <f>ROUND(I271*H271,2)</f>
        <v>0</v>
      </c>
      <c r="K271" s="235"/>
      <c r="L271" s="45"/>
      <c r="M271" s="236" t="s">
        <v>1</v>
      </c>
      <c r="N271" s="237" t="s">
        <v>38</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247</v>
      </c>
      <c r="AT271" s="240" t="s">
        <v>243</v>
      </c>
      <c r="AU271" s="240" t="s">
        <v>83</v>
      </c>
      <c r="AY271" s="18" t="s">
        <v>241</v>
      </c>
      <c r="BE271" s="241">
        <f>IF(N271="základní",J271,0)</f>
        <v>0</v>
      </c>
      <c r="BF271" s="241">
        <f>IF(N271="snížená",J271,0)</f>
        <v>0</v>
      </c>
      <c r="BG271" s="241">
        <f>IF(N271="zákl. přenesená",J271,0)</f>
        <v>0</v>
      </c>
      <c r="BH271" s="241">
        <f>IF(N271="sníž. přenesená",J271,0)</f>
        <v>0</v>
      </c>
      <c r="BI271" s="241">
        <f>IF(N271="nulová",J271,0)</f>
        <v>0</v>
      </c>
      <c r="BJ271" s="18" t="s">
        <v>81</v>
      </c>
      <c r="BK271" s="241">
        <f>ROUND(I271*H271,2)</f>
        <v>0</v>
      </c>
      <c r="BL271" s="18" t="s">
        <v>247</v>
      </c>
      <c r="BM271" s="240" t="s">
        <v>3108</v>
      </c>
    </row>
    <row r="272" s="2" customFormat="1">
      <c r="A272" s="39"/>
      <c r="B272" s="40"/>
      <c r="C272" s="41"/>
      <c r="D272" s="242" t="s">
        <v>248</v>
      </c>
      <c r="E272" s="41"/>
      <c r="F272" s="243" t="s">
        <v>3109</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248</v>
      </c>
      <c r="AU272" s="18" t="s">
        <v>83</v>
      </c>
    </row>
    <row r="273" s="14" customFormat="1">
      <c r="A273" s="14"/>
      <c r="B273" s="274"/>
      <c r="C273" s="275"/>
      <c r="D273" s="242" t="s">
        <v>1584</v>
      </c>
      <c r="E273" s="276" t="s">
        <v>1</v>
      </c>
      <c r="F273" s="277" t="s">
        <v>3110</v>
      </c>
      <c r="G273" s="275"/>
      <c r="H273" s="276" t="s">
        <v>1</v>
      </c>
      <c r="I273" s="278"/>
      <c r="J273" s="275"/>
      <c r="K273" s="275"/>
      <c r="L273" s="279"/>
      <c r="M273" s="280"/>
      <c r="N273" s="281"/>
      <c r="O273" s="281"/>
      <c r="P273" s="281"/>
      <c r="Q273" s="281"/>
      <c r="R273" s="281"/>
      <c r="S273" s="281"/>
      <c r="T273" s="282"/>
      <c r="U273" s="14"/>
      <c r="V273" s="14"/>
      <c r="W273" s="14"/>
      <c r="X273" s="14"/>
      <c r="Y273" s="14"/>
      <c r="Z273" s="14"/>
      <c r="AA273" s="14"/>
      <c r="AB273" s="14"/>
      <c r="AC273" s="14"/>
      <c r="AD273" s="14"/>
      <c r="AE273" s="14"/>
      <c r="AT273" s="283" t="s">
        <v>1584</v>
      </c>
      <c r="AU273" s="283" t="s">
        <v>83</v>
      </c>
      <c r="AV273" s="14" t="s">
        <v>81</v>
      </c>
      <c r="AW273" s="14" t="s">
        <v>30</v>
      </c>
      <c r="AX273" s="14" t="s">
        <v>73</v>
      </c>
      <c r="AY273" s="283" t="s">
        <v>241</v>
      </c>
    </row>
    <row r="274" s="13" customFormat="1">
      <c r="A274" s="13"/>
      <c r="B274" s="263"/>
      <c r="C274" s="264"/>
      <c r="D274" s="242" t="s">
        <v>1584</v>
      </c>
      <c r="E274" s="265" t="s">
        <v>1</v>
      </c>
      <c r="F274" s="266" t="s">
        <v>735</v>
      </c>
      <c r="G274" s="264"/>
      <c r="H274" s="267">
        <v>135</v>
      </c>
      <c r="I274" s="268"/>
      <c r="J274" s="264"/>
      <c r="K274" s="264"/>
      <c r="L274" s="269"/>
      <c r="M274" s="270"/>
      <c r="N274" s="271"/>
      <c r="O274" s="271"/>
      <c r="P274" s="271"/>
      <c r="Q274" s="271"/>
      <c r="R274" s="271"/>
      <c r="S274" s="271"/>
      <c r="T274" s="272"/>
      <c r="U274" s="13"/>
      <c r="V274" s="13"/>
      <c r="W274" s="13"/>
      <c r="X274" s="13"/>
      <c r="Y274" s="13"/>
      <c r="Z274" s="13"/>
      <c r="AA274" s="13"/>
      <c r="AB274" s="13"/>
      <c r="AC274" s="13"/>
      <c r="AD274" s="13"/>
      <c r="AE274" s="13"/>
      <c r="AT274" s="273" t="s">
        <v>1584</v>
      </c>
      <c r="AU274" s="273" t="s">
        <v>83</v>
      </c>
      <c r="AV274" s="13" t="s">
        <v>83</v>
      </c>
      <c r="AW274" s="13" t="s">
        <v>30</v>
      </c>
      <c r="AX274" s="13" t="s">
        <v>81</v>
      </c>
      <c r="AY274" s="273" t="s">
        <v>241</v>
      </c>
    </row>
    <row r="275" s="2" customFormat="1" ht="21.75" customHeight="1">
      <c r="A275" s="39"/>
      <c r="B275" s="40"/>
      <c r="C275" s="247" t="s">
        <v>296</v>
      </c>
      <c r="D275" s="247" t="s">
        <v>260</v>
      </c>
      <c r="E275" s="248" t="s">
        <v>3111</v>
      </c>
      <c r="F275" s="249" t="s">
        <v>3112</v>
      </c>
      <c r="G275" s="250" t="s">
        <v>246</v>
      </c>
      <c r="H275" s="251">
        <v>40.5</v>
      </c>
      <c r="I275" s="252"/>
      <c r="J275" s="253">
        <f>ROUND(I275*H275,2)</f>
        <v>0</v>
      </c>
      <c r="K275" s="254"/>
      <c r="L275" s="255"/>
      <c r="M275" s="256" t="s">
        <v>1</v>
      </c>
      <c r="N275" s="257" t="s">
        <v>38</v>
      </c>
      <c r="O275" s="92"/>
      <c r="P275" s="238">
        <f>O275*H275</f>
        <v>0</v>
      </c>
      <c r="Q275" s="238">
        <v>2.234</v>
      </c>
      <c r="R275" s="238">
        <f>Q275*H275</f>
        <v>90.477000000000004</v>
      </c>
      <c r="S275" s="238">
        <v>0</v>
      </c>
      <c r="T275" s="239">
        <f>S275*H275</f>
        <v>0</v>
      </c>
      <c r="U275" s="39"/>
      <c r="V275" s="39"/>
      <c r="W275" s="39"/>
      <c r="X275" s="39"/>
      <c r="Y275" s="39"/>
      <c r="Z275" s="39"/>
      <c r="AA275" s="39"/>
      <c r="AB275" s="39"/>
      <c r="AC275" s="39"/>
      <c r="AD275" s="39"/>
      <c r="AE275" s="39"/>
      <c r="AR275" s="240" t="s">
        <v>258</v>
      </c>
      <c r="AT275" s="240" t="s">
        <v>260</v>
      </c>
      <c r="AU275" s="240" t="s">
        <v>83</v>
      </c>
      <c r="AY275" s="18" t="s">
        <v>241</v>
      </c>
      <c r="BE275" s="241">
        <f>IF(N275="základní",J275,0)</f>
        <v>0</v>
      </c>
      <c r="BF275" s="241">
        <f>IF(N275="snížená",J275,0)</f>
        <v>0</v>
      </c>
      <c r="BG275" s="241">
        <f>IF(N275="zákl. přenesená",J275,0)</f>
        <v>0</v>
      </c>
      <c r="BH275" s="241">
        <f>IF(N275="sníž. přenesená",J275,0)</f>
        <v>0</v>
      </c>
      <c r="BI275" s="241">
        <f>IF(N275="nulová",J275,0)</f>
        <v>0</v>
      </c>
      <c r="BJ275" s="18" t="s">
        <v>81</v>
      </c>
      <c r="BK275" s="241">
        <f>ROUND(I275*H275,2)</f>
        <v>0</v>
      </c>
      <c r="BL275" s="18" t="s">
        <v>247</v>
      </c>
      <c r="BM275" s="240" t="s">
        <v>3113</v>
      </c>
    </row>
    <row r="276" s="2" customFormat="1">
      <c r="A276" s="39"/>
      <c r="B276" s="40"/>
      <c r="C276" s="41"/>
      <c r="D276" s="242" t="s">
        <v>248</v>
      </c>
      <c r="E276" s="41"/>
      <c r="F276" s="243" t="s">
        <v>1568</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248</v>
      </c>
      <c r="AU276" s="18" t="s">
        <v>83</v>
      </c>
    </row>
    <row r="277" s="14" customFormat="1">
      <c r="A277" s="14"/>
      <c r="B277" s="274"/>
      <c r="C277" s="275"/>
      <c r="D277" s="242" t="s">
        <v>1584</v>
      </c>
      <c r="E277" s="276" t="s">
        <v>1</v>
      </c>
      <c r="F277" s="277" t="s">
        <v>3110</v>
      </c>
      <c r="G277" s="275"/>
      <c r="H277" s="276" t="s">
        <v>1</v>
      </c>
      <c r="I277" s="278"/>
      <c r="J277" s="275"/>
      <c r="K277" s="275"/>
      <c r="L277" s="279"/>
      <c r="M277" s="280"/>
      <c r="N277" s="281"/>
      <c r="O277" s="281"/>
      <c r="P277" s="281"/>
      <c r="Q277" s="281"/>
      <c r="R277" s="281"/>
      <c r="S277" s="281"/>
      <c r="T277" s="282"/>
      <c r="U277" s="14"/>
      <c r="V277" s="14"/>
      <c r="W277" s="14"/>
      <c r="X277" s="14"/>
      <c r="Y277" s="14"/>
      <c r="Z277" s="14"/>
      <c r="AA277" s="14"/>
      <c r="AB277" s="14"/>
      <c r="AC277" s="14"/>
      <c r="AD277" s="14"/>
      <c r="AE277" s="14"/>
      <c r="AT277" s="283" t="s">
        <v>1584</v>
      </c>
      <c r="AU277" s="283" t="s">
        <v>83</v>
      </c>
      <c r="AV277" s="14" t="s">
        <v>81</v>
      </c>
      <c r="AW277" s="14" t="s">
        <v>30</v>
      </c>
      <c r="AX277" s="14" t="s">
        <v>73</v>
      </c>
      <c r="AY277" s="283" t="s">
        <v>241</v>
      </c>
    </row>
    <row r="278" s="13" customFormat="1">
      <c r="A278" s="13"/>
      <c r="B278" s="263"/>
      <c r="C278" s="264"/>
      <c r="D278" s="242" t="s">
        <v>1584</v>
      </c>
      <c r="E278" s="265" t="s">
        <v>1</v>
      </c>
      <c r="F278" s="266" t="s">
        <v>3114</v>
      </c>
      <c r="G278" s="264"/>
      <c r="H278" s="267">
        <v>40.5</v>
      </c>
      <c r="I278" s="268"/>
      <c r="J278" s="264"/>
      <c r="K278" s="264"/>
      <c r="L278" s="269"/>
      <c r="M278" s="270"/>
      <c r="N278" s="271"/>
      <c r="O278" s="271"/>
      <c r="P278" s="271"/>
      <c r="Q278" s="271"/>
      <c r="R278" s="271"/>
      <c r="S278" s="271"/>
      <c r="T278" s="272"/>
      <c r="U278" s="13"/>
      <c r="V278" s="13"/>
      <c r="W278" s="13"/>
      <c r="X278" s="13"/>
      <c r="Y278" s="13"/>
      <c r="Z278" s="13"/>
      <c r="AA278" s="13"/>
      <c r="AB278" s="13"/>
      <c r="AC278" s="13"/>
      <c r="AD278" s="13"/>
      <c r="AE278" s="13"/>
      <c r="AT278" s="273" t="s">
        <v>1584</v>
      </c>
      <c r="AU278" s="273" t="s">
        <v>83</v>
      </c>
      <c r="AV278" s="13" t="s">
        <v>83</v>
      </c>
      <c r="AW278" s="13" t="s">
        <v>30</v>
      </c>
      <c r="AX278" s="13" t="s">
        <v>81</v>
      </c>
      <c r="AY278" s="273" t="s">
        <v>241</v>
      </c>
    </row>
    <row r="279" s="2" customFormat="1" ht="24.15" customHeight="1">
      <c r="A279" s="39"/>
      <c r="B279" s="40"/>
      <c r="C279" s="228" t="s">
        <v>344</v>
      </c>
      <c r="D279" s="228" t="s">
        <v>243</v>
      </c>
      <c r="E279" s="229" t="s">
        <v>3115</v>
      </c>
      <c r="F279" s="230" t="s">
        <v>3116</v>
      </c>
      <c r="G279" s="231" t="s">
        <v>246</v>
      </c>
      <c r="H279" s="232">
        <v>3265.5</v>
      </c>
      <c r="I279" s="233"/>
      <c r="J279" s="234">
        <f>ROUND(I279*H279,2)</f>
        <v>0</v>
      </c>
      <c r="K279" s="235"/>
      <c r="L279" s="45"/>
      <c r="M279" s="236" t="s">
        <v>1</v>
      </c>
      <c r="N279" s="237" t="s">
        <v>38</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247</v>
      </c>
      <c r="AT279" s="240" t="s">
        <v>243</v>
      </c>
      <c r="AU279" s="240" t="s">
        <v>83</v>
      </c>
      <c r="AY279" s="18" t="s">
        <v>241</v>
      </c>
      <c r="BE279" s="241">
        <f>IF(N279="základní",J279,0)</f>
        <v>0</v>
      </c>
      <c r="BF279" s="241">
        <f>IF(N279="snížená",J279,0)</f>
        <v>0</v>
      </c>
      <c r="BG279" s="241">
        <f>IF(N279="zákl. přenesená",J279,0)</f>
        <v>0</v>
      </c>
      <c r="BH279" s="241">
        <f>IF(N279="sníž. přenesená",J279,0)</f>
        <v>0</v>
      </c>
      <c r="BI279" s="241">
        <f>IF(N279="nulová",J279,0)</f>
        <v>0</v>
      </c>
      <c r="BJ279" s="18" t="s">
        <v>81</v>
      </c>
      <c r="BK279" s="241">
        <f>ROUND(I279*H279,2)</f>
        <v>0</v>
      </c>
      <c r="BL279" s="18" t="s">
        <v>247</v>
      </c>
      <c r="BM279" s="240" t="s">
        <v>3117</v>
      </c>
    </row>
    <row r="280" s="2" customFormat="1">
      <c r="A280" s="39"/>
      <c r="B280" s="40"/>
      <c r="C280" s="41"/>
      <c r="D280" s="242" t="s">
        <v>248</v>
      </c>
      <c r="E280" s="41"/>
      <c r="F280" s="243" t="s">
        <v>3118</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248</v>
      </c>
      <c r="AU280" s="18" t="s">
        <v>83</v>
      </c>
    </row>
    <row r="281" s="14" customFormat="1">
      <c r="A281" s="14"/>
      <c r="B281" s="274"/>
      <c r="C281" s="275"/>
      <c r="D281" s="242" t="s">
        <v>1584</v>
      </c>
      <c r="E281" s="276" t="s">
        <v>1</v>
      </c>
      <c r="F281" s="277" t="s">
        <v>3119</v>
      </c>
      <c r="G281" s="275"/>
      <c r="H281" s="276" t="s">
        <v>1</v>
      </c>
      <c r="I281" s="278"/>
      <c r="J281" s="275"/>
      <c r="K281" s="275"/>
      <c r="L281" s="279"/>
      <c r="M281" s="280"/>
      <c r="N281" s="281"/>
      <c r="O281" s="281"/>
      <c r="P281" s="281"/>
      <c r="Q281" s="281"/>
      <c r="R281" s="281"/>
      <c r="S281" s="281"/>
      <c r="T281" s="282"/>
      <c r="U281" s="14"/>
      <c r="V281" s="14"/>
      <c r="W281" s="14"/>
      <c r="X281" s="14"/>
      <c r="Y281" s="14"/>
      <c r="Z281" s="14"/>
      <c r="AA281" s="14"/>
      <c r="AB281" s="14"/>
      <c r="AC281" s="14"/>
      <c r="AD281" s="14"/>
      <c r="AE281" s="14"/>
      <c r="AT281" s="283" t="s">
        <v>1584</v>
      </c>
      <c r="AU281" s="283" t="s">
        <v>83</v>
      </c>
      <c r="AV281" s="14" t="s">
        <v>81</v>
      </c>
      <c r="AW281" s="14" t="s">
        <v>30</v>
      </c>
      <c r="AX281" s="14" t="s">
        <v>73</v>
      </c>
      <c r="AY281" s="283" t="s">
        <v>241</v>
      </c>
    </row>
    <row r="282" s="13" customFormat="1">
      <c r="A282" s="13"/>
      <c r="B282" s="263"/>
      <c r="C282" s="264"/>
      <c r="D282" s="242" t="s">
        <v>1584</v>
      </c>
      <c r="E282" s="265" t="s">
        <v>1</v>
      </c>
      <c r="F282" s="266" t="s">
        <v>3120</v>
      </c>
      <c r="G282" s="264"/>
      <c r="H282" s="267">
        <v>3265.5</v>
      </c>
      <c r="I282" s="268"/>
      <c r="J282" s="264"/>
      <c r="K282" s="264"/>
      <c r="L282" s="269"/>
      <c r="M282" s="270"/>
      <c r="N282" s="271"/>
      <c r="O282" s="271"/>
      <c r="P282" s="271"/>
      <c r="Q282" s="271"/>
      <c r="R282" s="271"/>
      <c r="S282" s="271"/>
      <c r="T282" s="272"/>
      <c r="U282" s="13"/>
      <c r="V282" s="13"/>
      <c r="W282" s="13"/>
      <c r="X282" s="13"/>
      <c r="Y282" s="13"/>
      <c r="Z282" s="13"/>
      <c r="AA282" s="13"/>
      <c r="AB282" s="13"/>
      <c r="AC282" s="13"/>
      <c r="AD282" s="13"/>
      <c r="AE282" s="13"/>
      <c r="AT282" s="273" t="s">
        <v>1584</v>
      </c>
      <c r="AU282" s="273" t="s">
        <v>83</v>
      </c>
      <c r="AV282" s="13" t="s">
        <v>83</v>
      </c>
      <c r="AW282" s="13" t="s">
        <v>30</v>
      </c>
      <c r="AX282" s="13" t="s">
        <v>81</v>
      </c>
      <c r="AY282" s="273" t="s">
        <v>241</v>
      </c>
    </row>
    <row r="283" s="2" customFormat="1" ht="24.15" customHeight="1">
      <c r="A283" s="39"/>
      <c r="B283" s="40"/>
      <c r="C283" s="228" t="s">
        <v>299</v>
      </c>
      <c r="D283" s="228" t="s">
        <v>243</v>
      </c>
      <c r="E283" s="229" t="s">
        <v>1178</v>
      </c>
      <c r="F283" s="230" t="s">
        <v>2219</v>
      </c>
      <c r="G283" s="231" t="s">
        <v>2220</v>
      </c>
      <c r="H283" s="232">
        <v>1</v>
      </c>
      <c r="I283" s="233"/>
      <c r="J283" s="234">
        <f>ROUND(I283*H283,2)</f>
        <v>0</v>
      </c>
      <c r="K283" s="235"/>
      <c r="L283" s="45"/>
      <c r="M283" s="236" t="s">
        <v>1</v>
      </c>
      <c r="N283" s="237" t="s">
        <v>38</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247</v>
      </c>
      <c r="AT283" s="240" t="s">
        <v>243</v>
      </c>
      <c r="AU283" s="240" t="s">
        <v>83</v>
      </c>
      <c r="AY283" s="18" t="s">
        <v>241</v>
      </c>
      <c r="BE283" s="241">
        <f>IF(N283="základní",J283,0)</f>
        <v>0</v>
      </c>
      <c r="BF283" s="241">
        <f>IF(N283="snížená",J283,0)</f>
        <v>0</v>
      </c>
      <c r="BG283" s="241">
        <f>IF(N283="zákl. přenesená",J283,0)</f>
        <v>0</v>
      </c>
      <c r="BH283" s="241">
        <f>IF(N283="sníž. přenesená",J283,0)</f>
        <v>0</v>
      </c>
      <c r="BI283" s="241">
        <f>IF(N283="nulová",J283,0)</f>
        <v>0</v>
      </c>
      <c r="BJ283" s="18" t="s">
        <v>81</v>
      </c>
      <c r="BK283" s="241">
        <f>ROUND(I283*H283,2)</f>
        <v>0</v>
      </c>
      <c r="BL283" s="18" t="s">
        <v>247</v>
      </c>
      <c r="BM283" s="240" t="s">
        <v>3121</v>
      </c>
    </row>
    <row r="284" s="2" customFormat="1">
      <c r="A284" s="39"/>
      <c r="B284" s="40"/>
      <c r="C284" s="41"/>
      <c r="D284" s="242" t="s">
        <v>248</v>
      </c>
      <c r="E284" s="41"/>
      <c r="F284" s="243" t="s">
        <v>3122</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248</v>
      </c>
      <c r="AU284" s="18" t="s">
        <v>83</v>
      </c>
    </row>
    <row r="285" s="14" customFormat="1">
      <c r="A285" s="14"/>
      <c r="B285" s="274"/>
      <c r="C285" s="275"/>
      <c r="D285" s="242" t="s">
        <v>1584</v>
      </c>
      <c r="E285" s="276" t="s">
        <v>1</v>
      </c>
      <c r="F285" s="277" t="s">
        <v>3123</v>
      </c>
      <c r="G285" s="275"/>
      <c r="H285" s="276" t="s">
        <v>1</v>
      </c>
      <c r="I285" s="278"/>
      <c r="J285" s="275"/>
      <c r="K285" s="275"/>
      <c r="L285" s="279"/>
      <c r="M285" s="280"/>
      <c r="N285" s="281"/>
      <c r="O285" s="281"/>
      <c r="P285" s="281"/>
      <c r="Q285" s="281"/>
      <c r="R285" s="281"/>
      <c r="S285" s="281"/>
      <c r="T285" s="282"/>
      <c r="U285" s="14"/>
      <c r="V285" s="14"/>
      <c r="W285" s="14"/>
      <c r="X285" s="14"/>
      <c r="Y285" s="14"/>
      <c r="Z285" s="14"/>
      <c r="AA285" s="14"/>
      <c r="AB285" s="14"/>
      <c r="AC285" s="14"/>
      <c r="AD285" s="14"/>
      <c r="AE285" s="14"/>
      <c r="AT285" s="283" t="s">
        <v>1584</v>
      </c>
      <c r="AU285" s="283" t="s">
        <v>83</v>
      </c>
      <c r="AV285" s="14" t="s">
        <v>81</v>
      </c>
      <c r="AW285" s="14" t="s">
        <v>30</v>
      </c>
      <c r="AX285" s="14" t="s">
        <v>73</v>
      </c>
      <c r="AY285" s="283" t="s">
        <v>241</v>
      </c>
    </row>
    <row r="286" s="13" customFormat="1">
      <c r="A286" s="13"/>
      <c r="B286" s="263"/>
      <c r="C286" s="264"/>
      <c r="D286" s="242" t="s">
        <v>1584</v>
      </c>
      <c r="E286" s="265" t="s">
        <v>1</v>
      </c>
      <c r="F286" s="266" t="s">
        <v>81</v>
      </c>
      <c r="G286" s="264"/>
      <c r="H286" s="267">
        <v>1</v>
      </c>
      <c r="I286" s="268"/>
      <c r="J286" s="264"/>
      <c r="K286" s="264"/>
      <c r="L286" s="269"/>
      <c r="M286" s="270"/>
      <c r="N286" s="271"/>
      <c r="O286" s="271"/>
      <c r="P286" s="271"/>
      <c r="Q286" s="271"/>
      <c r="R286" s="271"/>
      <c r="S286" s="271"/>
      <c r="T286" s="272"/>
      <c r="U286" s="13"/>
      <c r="V286" s="13"/>
      <c r="W286" s="13"/>
      <c r="X286" s="13"/>
      <c r="Y286" s="13"/>
      <c r="Z286" s="13"/>
      <c r="AA286" s="13"/>
      <c r="AB286" s="13"/>
      <c r="AC286" s="13"/>
      <c r="AD286" s="13"/>
      <c r="AE286" s="13"/>
      <c r="AT286" s="273" t="s">
        <v>1584</v>
      </c>
      <c r="AU286" s="273" t="s">
        <v>83</v>
      </c>
      <c r="AV286" s="13" t="s">
        <v>83</v>
      </c>
      <c r="AW286" s="13" t="s">
        <v>30</v>
      </c>
      <c r="AX286" s="13" t="s">
        <v>81</v>
      </c>
      <c r="AY286" s="273" t="s">
        <v>241</v>
      </c>
    </row>
    <row r="287" s="12" customFormat="1" ht="25.92" customHeight="1">
      <c r="A287" s="12"/>
      <c r="B287" s="212"/>
      <c r="C287" s="213"/>
      <c r="D287" s="214" t="s">
        <v>72</v>
      </c>
      <c r="E287" s="215" t="s">
        <v>636</v>
      </c>
      <c r="F287" s="215" t="s">
        <v>637</v>
      </c>
      <c r="G287" s="213"/>
      <c r="H287" s="213"/>
      <c r="I287" s="216"/>
      <c r="J287" s="217">
        <f>BK287</f>
        <v>0</v>
      </c>
      <c r="K287" s="213"/>
      <c r="L287" s="218"/>
      <c r="M287" s="219"/>
      <c r="N287" s="220"/>
      <c r="O287" s="220"/>
      <c r="P287" s="221">
        <f>SUM(P288:P376)</f>
        <v>0</v>
      </c>
      <c r="Q287" s="220"/>
      <c r="R287" s="221">
        <f>SUM(R288:R376)</f>
        <v>0</v>
      </c>
      <c r="S287" s="220"/>
      <c r="T287" s="222">
        <f>SUM(T288:T376)</f>
        <v>0</v>
      </c>
      <c r="U287" s="12"/>
      <c r="V287" s="12"/>
      <c r="W287" s="12"/>
      <c r="X287" s="12"/>
      <c r="Y287" s="12"/>
      <c r="Z287" s="12"/>
      <c r="AA287" s="12"/>
      <c r="AB287" s="12"/>
      <c r="AC287" s="12"/>
      <c r="AD287" s="12"/>
      <c r="AE287" s="12"/>
      <c r="AR287" s="223" t="s">
        <v>247</v>
      </c>
      <c r="AT287" s="224" t="s">
        <v>72</v>
      </c>
      <c r="AU287" s="224" t="s">
        <v>73</v>
      </c>
      <c r="AY287" s="223" t="s">
        <v>241</v>
      </c>
      <c r="BK287" s="225">
        <f>SUM(BK288:BK376)</f>
        <v>0</v>
      </c>
    </row>
    <row r="288" s="2" customFormat="1" ht="62.7" customHeight="1">
      <c r="A288" s="39"/>
      <c r="B288" s="40"/>
      <c r="C288" s="228" t="s">
        <v>351</v>
      </c>
      <c r="D288" s="228" t="s">
        <v>243</v>
      </c>
      <c r="E288" s="229" t="s">
        <v>2243</v>
      </c>
      <c r="F288" s="230" t="s">
        <v>2244</v>
      </c>
      <c r="G288" s="231" t="s">
        <v>263</v>
      </c>
      <c r="H288" s="232">
        <v>9</v>
      </c>
      <c r="I288" s="233"/>
      <c r="J288" s="234">
        <f>ROUND(I288*H288,2)</f>
        <v>0</v>
      </c>
      <c r="K288" s="235"/>
      <c r="L288" s="45"/>
      <c r="M288" s="236" t="s">
        <v>1</v>
      </c>
      <c r="N288" s="237" t="s">
        <v>38</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1164</v>
      </c>
      <c r="AT288" s="240" t="s">
        <v>243</v>
      </c>
      <c r="AU288" s="240" t="s">
        <v>81</v>
      </c>
      <c r="AY288" s="18" t="s">
        <v>241</v>
      </c>
      <c r="BE288" s="241">
        <f>IF(N288="základní",J288,0)</f>
        <v>0</v>
      </c>
      <c r="BF288" s="241">
        <f>IF(N288="snížená",J288,0)</f>
        <v>0</v>
      </c>
      <c r="BG288" s="241">
        <f>IF(N288="zákl. přenesená",J288,0)</f>
        <v>0</v>
      </c>
      <c r="BH288" s="241">
        <f>IF(N288="sníž. přenesená",J288,0)</f>
        <v>0</v>
      </c>
      <c r="BI288" s="241">
        <f>IF(N288="nulová",J288,0)</f>
        <v>0</v>
      </c>
      <c r="BJ288" s="18" t="s">
        <v>81</v>
      </c>
      <c r="BK288" s="241">
        <f>ROUND(I288*H288,2)</f>
        <v>0</v>
      </c>
      <c r="BL288" s="18" t="s">
        <v>1164</v>
      </c>
      <c r="BM288" s="240" t="s">
        <v>3124</v>
      </c>
    </row>
    <row r="289" s="2" customFormat="1">
      <c r="A289" s="39"/>
      <c r="B289" s="40"/>
      <c r="C289" s="41"/>
      <c r="D289" s="242" t="s">
        <v>248</v>
      </c>
      <c r="E289" s="41"/>
      <c r="F289" s="243" t="s">
        <v>2246</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248</v>
      </c>
      <c r="AU289" s="18" t="s">
        <v>81</v>
      </c>
    </row>
    <row r="290" s="14" customFormat="1">
      <c r="A290" s="14"/>
      <c r="B290" s="274"/>
      <c r="C290" s="275"/>
      <c r="D290" s="242" t="s">
        <v>1584</v>
      </c>
      <c r="E290" s="276" t="s">
        <v>1</v>
      </c>
      <c r="F290" s="277" t="s">
        <v>3125</v>
      </c>
      <c r="G290" s="275"/>
      <c r="H290" s="276" t="s">
        <v>1</v>
      </c>
      <c r="I290" s="278"/>
      <c r="J290" s="275"/>
      <c r="K290" s="275"/>
      <c r="L290" s="279"/>
      <c r="M290" s="280"/>
      <c r="N290" s="281"/>
      <c r="O290" s="281"/>
      <c r="P290" s="281"/>
      <c r="Q290" s="281"/>
      <c r="R290" s="281"/>
      <c r="S290" s="281"/>
      <c r="T290" s="282"/>
      <c r="U290" s="14"/>
      <c r="V290" s="14"/>
      <c r="W290" s="14"/>
      <c r="X290" s="14"/>
      <c r="Y290" s="14"/>
      <c r="Z290" s="14"/>
      <c r="AA290" s="14"/>
      <c r="AB290" s="14"/>
      <c r="AC290" s="14"/>
      <c r="AD290" s="14"/>
      <c r="AE290" s="14"/>
      <c r="AT290" s="283" t="s">
        <v>1584</v>
      </c>
      <c r="AU290" s="283" t="s">
        <v>81</v>
      </c>
      <c r="AV290" s="14" t="s">
        <v>81</v>
      </c>
      <c r="AW290" s="14" t="s">
        <v>30</v>
      </c>
      <c r="AX290" s="14" t="s">
        <v>73</v>
      </c>
      <c r="AY290" s="283" t="s">
        <v>241</v>
      </c>
    </row>
    <row r="291" s="13" customFormat="1">
      <c r="A291" s="13"/>
      <c r="B291" s="263"/>
      <c r="C291" s="264"/>
      <c r="D291" s="242" t="s">
        <v>1584</v>
      </c>
      <c r="E291" s="265" t="s">
        <v>1</v>
      </c>
      <c r="F291" s="266" t="s">
        <v>259</v>
      </c>
      <c r="G291" s="264"/>
      <c r="H291" s="267">
        <v>5</v>
      </c>
      <c r="I291" s="268"/>
      <c r="J291" s="264"/>
      <c r="K291" s="264"/>
      <c r="L291" s="269"/>
      <c r="M291" s="270"/>
      <c r="N291" s="271"/>
      <c r="O291" s="271"/>
      <c r="P291" s="271"/>
      <c r="Q291" s="271"/>
      <c r="R291" s="271"/>
      <c r="S291" s="271"/>
      <c r="T291" s="272"/>
      <c r="U291" s="13"/>
      <c r="V291" s="13"/>
      <c r="W291" s="13"/>
      <c r="X291" s="13"/>
      <c r="Y291" s="13"/>
      <c r="Z291" s="13"/>
      <c r="AA291" s="13"/>
      <c r="AB291" s="13"/>
      <c r="AC291" s="13"/>
      <c r="AD291" s="13"/>
      <c r="AE291" s="13"/>
      <c r="AT291" s="273" t="s">
        <v>1584</v>
      </c>
      <c r="AU291" s="273" t="s">
        <v>81</v>
      </c>
      <c r="AV291" s="13" t="s">
        <v>83</v>
      </c>
      <c r="AW291" s="13" t="s">
        <v>30</v>
      </c>
      <c r="AX291" s="13" t="s">
        <v>73</v>
      </c>
      <c r="AY291" s="273" t="s">
        <v>241</v>
      </c>
    </row>
    <row r="292" s="14" customFormat="1">
      <c r="A292" s="14"/>
      <c r="B292" s="274"/>
      <c r="C292" s="275"/>
      <c r="D292" s="242" t="s">
        <v>1584</v>
      </c>
      <c r="E292" s="276" t="s">
        <v>1</v>
      </c>
      <c r="F292" s="277" t="s">
        <v>3031</v>
      </c>
      <c r="G292" s="275"/>
      <c r="H292" s="276" t="s">
        <v>1</v>
      </c>
      <c r="I292" s="278"/>
      <c r="J292" s="275"/>
      <c r="K292" s="275"/>
      <c r="L292" s="279"/>
      <c r="M292" s="280"/>
      <c r="N292" s="281"/>
      <c r="O292" s="281"/>
      <c r="P292" s="281"/>
      <c r="Q292" s="281"/>
      <c r="R292" s="281"/>
      <c r="S292" s="281"/>
      <c r="T292" s="282"/>
      <c r="U292" s="14"/>
      <c r="V292" s="14"/>
      <c r="W292" s="14"/>
      <c r="X292" s="14"/>
      <c r="Y292" s="14"/>
      <c r="Z292" s="14"/>
      <c r="AA292" s="14"/>
      <c r="AB292" s="14"/>
      <c r="AC292" s="14"/>
      <c r="AD292" s="14"/>
      <c r="AE292" s="14"/>
      <c r="AT292" s="283" t="s">
        <v>1584</v>
      </c>
      <c r="AU292" s="283" t="s">
        <v>81</v>
      </c>
      <c r="AV292" s="14" t="s">
        <v>81</v>
      </c>
      <c r="AW292" s="14" t="s">
        <v>30</v>
      </c>
      <c r="AX292" s="14" t="s">
        <v>73</v>
      </c>
      <c r="AY292" s="283" t="s">
        <v>241</v>
      </c>
    </row>
    <row r="293" s="13" customFormat="1">
      <c r="A293" s="13"/>
      <c r="B293" s="263"/>
      <c r="C293" s="264"/>
      <c r="D293" s="242" t="s">
        <v>1584</v>
      </c>
      <c r="E293" s="265" t="s">
        <v>1</v>
      </c>
      <c r="F293" s="266" t="s">
        <v>81</v>
      </c>
      <c r="G293" s="264"/>
      <c r="H293" s="267">
        <v>1</v>
      </c>
      <c r="I293" s="268"/>
      <c r="J293" s="264"/>
      <c r="K293" s="264"/>
      <c r="L293" s="269"/>
      <c r="M293" s="270"/>
      <c r="N293" s="271"/>
      <c r="O293" s="271"/>
      <c r="P293" s="271"/>
      <c r="Q293" s="271"/>
      <c r="R293" s="271"/>
      <c r="S293" s="271"/>
      <c r="T293" s="272"/>
      <c r="U293" s="13"/>
      <c r="V293" s="13"/>
      <c r="W293" s="13"/>
      <c r="X293" s="13"/>
      <c r="Y293" s="13"/>
      <c r="Z293" s="13"/>
      <c r="AA293" s="13"/>
      <c r="AB293" s="13"/>
      <c r="AC293" s="13"/>
      <c r="AD293" s="13"/>
      <c r="AE293" s="13"/>
      <c r="AT293" s="273" t="s">
        <v>1584</v>
      </c>
      <c r="AU293" s="273" t="s">
        <v>81</v>
      </c>
      <c r="AV293" s="13" t="s">
        <v>83</v>
      </c>
      <c r="AW293" s="13" t="s">
        <v>30</v>
      </c>
      <c r="AX293" s="13" t="s">
        <v>73</v>
      </c>
      <c r="AY293" s="273" t="s">
        <v>241</v>
      </c>
    </row>
    <row r="294" s="14" customFormat="1">
      <c r="A294" s="14"/>
      <c r="B294" s="274"/>
      <c r="C294" s="275"/>
      <c r="D294" s="242" t="s">
        <v>1584</v>
      </c>
      <c r="E294" s="276" t="s">
        <v>1</v>
      </c>
      <c r="F294" s="277" t="s">
        <v>3126</v>
      </c>
      <c r="G294" s="275"/>
      <c r="H294" s="276" t="s">
        <v>1</v>
      </c>
      <c r="I294" s="278"/>
      <c r="J294" s="275"/>
      <c r="K294" s="275"/>
      <c r="L294" s="279"/>
      <c r="M294" s="280"/>
      <c r="N294" s="281"/>
      <c r="O294" s="281"/>
      <c r="P294" s="281"/>
      <c r="Q294" s="281"/>
      <c r="R294" s="281"/>
      <c r="S294" s="281"/>
      <c r="T294" s="282"/>
      <c r="U294" s="14"/>
      <c r="V294" s="14"/>
      <c r="W294" s="14"/>
      <c r="X294" s="14"/>
      <c r="Y294" s="14"/>
      <c r="Z294" s="14"/>
      <c r="AA294" s="14"/>
      <c r="AB294" s="14"/>
      <c r="AC294" s="14"/>
      <c r="AD294" s="14"/>
      <c r="AE294" s="14"/>
      <c r="AT294" s="283" t="s">
        <v>1584</v>
      </c>
      <c r="AU294" s="283" t="s">
        <v>81</v>
      </c>
      <c r="AV294" s="14" t="s">
        <v>81</v>
      </c>
      <c r="AW294" s="14" t="s">
        <v>30</v>
      </c>
      <c r="AX294" s="14" t="s">
        <v>73</v>
      </c>
      <c r="AY294" s="283" t="s">
        <v>241</v>
      </c>
    </row>
    <row r="295" s="13" customFormat="1">
      <c r="A295" s="13"/>
      <c r="B295" s="263"/>
      <c r="C295" s="264"/>
      <c r="D295" s="242" t="s">
        <v>1584</v>
      </c>
      <c r="E295" s="265" t="s">
        <v>1</v>
      </c>
      <c r="F295" s="266" t="s">
        <v>81</v>
      </c>
      <c r="G295" s="264"/>
      <c r="H295" s="267">
        <v>1</v>
      </c>
      <c r="I295" s="268"/>
      <c r="J295" s="264"/>
      <c r="K295" s="264"/>
      <c r="L295" s="269"/>
      <c r="M295" s="270"/>
      <c r="N295" s="271"/>
      <c r="O295" s="271"/>
      <c r="P295" s="271"/>
      <c r="Q295" s="271"/>
      <c r="R295" s="271"/>
      <c r="S295" s="271"/>
      <c r="T295" s="272"/>
      <c r="U295" s="13"/>
      <c r="V295" s="13"/>
      <c r="W295" s="13"/>
      <c r="X295" s="13"/>
      <c r="Y295" s="13"/>
      <c r="Z295" s="13"/>
      <c r="AA295" s="13"/>
      <c r="AB295" s="13"/>
      <c r="AC295" s="13"/>
      <c r="AD295" s="13"/>
      <c r="AE295" s="13"/>
      <c r="AT295" s="273" t="s">
        <v>1584</v>
      </c>
      <c r="AU295" s="273" t="s">
        <v>81</v>
      </c>
      <c r="AV295" s="13" t="s">
        <v>83</v>
      </c>
      <c r="AW295" s="13" t="s">
        <v>30</v>
      </c>
      <c r="AX295" s="13" t="s">
        <v>73</v>
      </c>
      <c r="AY295" s="273" t="s">
        <v>241</v>
      </c>
    </row>
    <row r="296" s="14" customFormat="1">
      <c r="A296" s="14"/>
      <c r="B296" s="274"/>
      <c r="C296" s="275"/>
      <c r="D296" s="242" t="s">
        <v>1584</v>
      </c>
      <c r="E296" s="276" t="s">
        <v>1</v>
      </c>
      <c r="F296" s="277" t="s">
        <v>3127</v>
      </c>
      <c r="G296" s="275"/>
      <c r="H296" s="276" t="s">
        <v>1</v>
      </c>
      <c r="I296" s="278"/>
      <c r="J296" s="275"/>
      <c r="K296" s="275"/>
      <c r="L296" s="279"/>
      <c r="M296" s="280"/>
      <c r="N296" s="281"/>
      <c r="O296" s="281"/>
      <c r="P296" s="281"/>
      <c r="Q296" s="281"/>
      <c r="R296" s="281"/>
      <c r="S296" s="281"/>
      <c r="T296" s="282"/>
      <c r="U296" s="14"/>
      <c r="V296" s="14"/>
      <c r="W296" s="14"/>
      <c r="X296" s="14"/>
      <c r="Y296" s="14"/>
      <c r="Z296" s="14"/>
      <c r="AA296" s="14"/>
      <c r="AB296" s="14"/>
      <c r="AC296" s="14"/>
      <c r="AD296" s="14"/>
      <c r="AE296" s="14"/>
      <c r="AT296" s="283" t="s">
        <v>1584</v>
      </c>
      <c r="AU296" s="283" t="s">
        <v>81</v>
      </c>
      <c r="AV296" s="14" t="s">
        <v>81</v>
      </c>
      <c r="AW296" s="14" t="s">
        <v>30</v>
      </c>
      <c r="AX296" s="14" t="s">
        <v>73</v>
      </c>
      <c r="AY296" s="283" t="s">
        <v>241</v>
      </c>
    </row>
    <row r="297" s="13" customFormat="1">
      <c r="A297" s="13"/>
      <c r="B297" s="263"/>
      <c r="C297" s="264"/>
      <c r="D297" s="242" t="s">
        <v>1584</v>
      </c>
      <c r="E297" s="265" t="s">
        <v>1</v>
      </c>
      <c r="F297" s="266" t="s">
        <v>81</v>
      </c>
      <c r="G297" s="264"/>
      <c r="H297" s="267">
        <v>1</v>
      </c>
      <c r="I297" s="268"/>
      <c r="J297" s="264"/>
      <c r="K297" s="264"/>
      <c r="L297" s="269"/>
      <c r="M297" s="270"/>
      <c r="N297" s="271"/>
      <c r="O297" s="271"/>
      <c r="P297" s="271"/>
      <c r="Q297" s="271"/>
      <c r="R297" s="271"/>
      <c r="S297" s="271"/>
      <c r="T297" s="272"/>
      <c r="U297" s="13"/>
      <c r="V297" s="13"/>
      <c r="W297" s="13"/>
      <c r="X297" s="13"/>
      <c r="Y297" s="13"/>
      <c r="Z297" s="13"/>
      <c r="AA297" s="13"/>
      <c r="AB297" s="13"/>
      <c r="AC297" s="13"/>
      <c r="AD297" s="13"/>
      <c r="AE297" s="13"/>
      <c r="AT297" s="273" t="s">
        <v>1584</v>
      </c>
      <c r="AU297" s="273" t="s">
        <v>81</v>
      </c>
      <c r="AV297" s="13" t="s">
        <v>83</v>
      </c>
      <c r="AW297" s="13" t="s">
        <v>30</v>
      </c>
      <c r="AX297" s="13" t="s">
        <v>73</v>
      </c>
      <c r="AY297" s="273" t="s">
        <v>241</v>
      </c>
    </row>
    <row r="298" s="14" customFormat="1">
      <c r="A298" s="14"/>
      <c r="B298" s="274"/>
      <c r="C298" s="275"/>
      <c r="D298" s="242" t="s">
        <v>1584</v>
      </c>
      <c r="E298" s="276" t="s">
        <v>1</v>
      </c>
      <c r="F298" s="277" t="s">
        <v>3128</v>
      </c>
      <c r="G298" s="275"/>
      <c r="H298" s="276" t="s">
        <v>1</v>
      </c>
      <c r="I298" s="278"/>
      <c r="J298" s="275"/>
      <c r="K298" s="275"/>
      <c r="L298" s="279"/>
      <c r="M298" s="280"/>
      <c r="N298" s="281"/>
      <c r="O298" s="281"/>
      <c r="P298" s="281"/>
      <c r="Q298" s="281"/>
      <c r="R298" s="281"/>
      <c r="S298" s="281"/>
      <c r="T298" s="282"/>
      <c r="U298" s="14"/>
      <c r="V298" s="14"/>
      <c r="W298" s="14"/>
      <c r="X298" s="14"/>
      <c r="Y298" s="14"/>
      <c r="Z298" s="14"/>
      <c r="AA298" s="14"/>
      <c r="AB298" s="14"/>
      <c r="AC298" s="14"/>
      <c r="AD298" s="14"/>
      <c r="AE298" s="14"/>
      <c r="AT298" s="283" t="s">
        <v>1584</v>
      </c>
      <c r="AU298" s="283" t="s">
        <v>81</v>
      </c>
      <c r="AV298" s="14" t="s">
        <v>81</v>
      </c>
      <c r="AW298" s="14" t="s">
        <v>30</v>
      </c>
      <c r="AX298" s="14" t="s">
        <v>73</v>
      </c>
      <c r="AY298" s="283" t="s">
        <v>241</v>
      </c>
    </row>
    <row r="299" s="13" customFormat="1">
      <c r="A299" s="13"/>
      <c r="B299" s="263"/>
      <c r="C299" s="264"/>
      <c r="D299" s="242" t="s">
        <v>1584</v>
      </c>
      <c r="E299" s="265" t="s">
        <v>1</v>
      </c>
      <c r="F299" s="266" t="s">
        <v>81</v>
      </c>
      <c r="G299" s="264"/>
      <c r="H299" s="267">
        <v>1</v>
      </c>
      <c r="I299" s="268"/>
      <c r="J299" s="264"/>
      <c r="K299" s="264"/>
      <c r="L299" s="269"/>
      <c r="M299" s="270"/>
      <c r="N299" s="271"/>
      <c r="O299" s="271"/>
      <c r="P299" s="271"/>
      <c r="Q299" s="271"/>
      <c r="R299" s="271"/>
      <c r="S299" s="271"/>
      <c r="T299" s="272"/>
      <c r="U299" s="13"/>
      <c r="V299" s="13"/>
      <c r="W299" s="13"/>
      <c r="X299" s="13"/>
      <c r="Y299" s="13"/>
      <c r="Z299" s="13"/>
      <c r="AA299" s="13"/>
      <c r="AB299" s="13"/>
      <c r="AC299" s="13"/>
      <c r="AD299" s="13"/>
      <c r="AE299" s="13"/>
      <c r="AT299" s="273" t="s">
        <v>1584</v>
      </c>
      <c r="AU299" s="273" t="s">
        <v>81</v>
      </c>
      <c r="AV299" s="13" t="s">
        <v>83</v>
      </c>
      <c r="AW299" s="13" t="s">
        <v>30</v>
      </c>
      <c r="AX299" s="13" t="s">
        <v>73</v>
      </c>
      <c r="AY299" s="273" t="s">
        <v>241</v>
      </c>
    </row>
    <row r="300" s="15" customFormat="1">
      <c r="A300" s="15"/>
      <c r="B300" s="287"/>
      <c r="C300" s="288"/>
      <c r="D300" s="242" t="s">
        <v>1584</v>
      </c>
      <c r="E300" s="289" t="s">
        <v>1</v>
      </c>
      <c r="F300" s="290" t="s">
        <v>2061</v>
      </c>
      <c r="G300" s="288"/>
      <c r="H300" s="291">
        <v>9</v>
      </c>
      <c r="I300" s="292"/>
      <c r="J300" s="288"/>
      <c r="K300" s="288"/>
      <c r="L300" s="293"/>
      <c r="M300" s="294"/>
      <c r="N300" s="295"/>
      <c r="O300" s="295"/>
      <c r="P300" s="295"/>
      <c r="Q300" s="295"/>
      <c r="R300" s="295"/>
      <c r="S300" s="295"/>
      <c r="T300" s="296"/>
      <c r="U300" s="15"/>
      <c r="V300" s="15"/>
      <c r="W300" s="15"/>
      <c r="X300" s="15"/>
      <c r="Y300" s="15"/>
      <c r="Z300" s="15"/>
      <c r="AA300" s="15"/>
      <c r="AB300" s="15"/>
      <c r="AC300" s="15"/>
      <c r="AD300" s="15"/>
      <c r="AE300" s="15"/>
      <c r="AT300" s="297" t="s">
        <v>1584</v>
      </c>
      <c r="AU300" s="297" t="s">
        <v>81</v>
      </c>
      <c r="AV300" s="15" t="s">
        <v>247</v>
      </c>
      <c r="AW300" s="15" t="s">
        <v>30</v>
      </c>
      <c r="AX300" s="15" t="s">
        <v>81</v>
      </c>
      <c r="AY300" s="297" t="s">
        <v>241</v>
      </c>
    </row>
    <row r="301" s="2" customFormat="1" ht="55.5" customHeight="1">
      <c r="A301" s="39"/>
      <c r="B301" s="40"/>
      <c r="C301" s="228" t="s">
        <v>302</v>
      </c>
      <c r="D301" s="228" t="s">
        <v>243</v>
      </c>
      <c r="E301" s="229" t="s">
        <v>2249</v>
      </c>
      <c r="F301" s="230" t="s">
        <v>2250</v>
      </c>
      <c r="G301" s="231" t="s">
        <v>563</v>
      </c>
      <c r="H301" s="232">
        <v>11891.406000000001</v>
      </c>
      <c r="I301" s="233"/>
      <c r="J301" s="234">
        <f>ROUND(I301*H301,2)</f>
        <v>0</v>
      </c>
      <c r="K301" s="235"/>
      <c r="L301" s="45"/>
      <c r="M301" s="236" t="s">
        <v>1</v>
      </c>
      <c r="N301" s="237" t="s">
        <v>38</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1164</v>
      </c>
      <c r="AT301" s="240" t="s">
        <v>243</v>
      </c>
      <c r="AU301" s="240" t="s">
        <v>81</v>
      </c>
      <c r="AY301" s="18" t="s">
        <v>241</v>
      </c>
      <c r="BE301" s="241">
        <f>IF(N301="základní",J301,0)</f>
        <v>0</v>
      </c>
      <c r="BF301" s="241">
        <f>IF(N301="snížená",J301,0)</f>
        <v>0</v>
      </c>
      <c r="BG301" s="241">
        <f>IF(N301="zákl. přenesená",J301,0)</f>
        <v>0</v>
      </c>
      <c r="BH301" s="241">
        <f>IF(N301="sníž. přenesená",J301,0)</f>
        <v>0</v>
      </c>
      <c r="BI301" s="241">
        <f>IF(N301="nulová",J301,0)</f>
        <v>0</v>
      </c>
      <c r="BJ301" s="18" t="s">
        <v>81</v>
      </c>
      <c r="BK301" s="241">
        <f>ROUND(I301*H301,2)</f>
        <v>0</v>
      </c>
      <c r="BL301" s="18" t="s">
        <v>1164</v>
      </c>
      <c r="BM301" s="240" t="s">
        <v>3129</v>
      </c>
    </row>
    <row r="302" s="2" customFormat="1">
      <c r="A302" s="39"/>
      <c r="B302" s="40"/>
      <c r="C302" s="41"/>
      <c r="D302" s="242" t="s">
        <v>248</v>
      </c>
      <c r="E302" s="41"/>
      <c r="F302" s="243" t="s">
        <v>2252</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248</v>
      </c>
      <c r="AU302" s="18" t="s">
        <v>81</v>
      </c>
    </row>
    <row r="303" s="14" customFormat="1">
      <c r="A303" s="14"/>
      <c r="B303" s="274"/>
      <c r="C303" s="275"/>
      <c r="D303" s="242" t="s">
        <v>1584</v>
      </c>
      <c r="E303" s="276" t="s">
        <v>1</v>
      </c>
      <c r="F303" s="277" t="s">
        <v>3130</v>
      </c>
      <c r="G303" s="275"/>
      <c r="H303" s="276" t="s">
        <v>1</v>
      </c>
      <c r="I303" s="278"/>
      <c r="J303" s="275"/>
      <c r="K303" s="275"/>
      <c r="L303" s="279"/>
      <c r="M303" s="280"/>
      <c r="N303" s="281"/>
      <c r="O303" s="281"/>
      <c r="P303" s="281"/>
      <c r="Q303" s="281"/>
      <c r="R303" s="281"/>
      <c r="S303" s="281"/>
      <c r="T303" s="282"/>
      <c r="U303" s="14"/>
      <c r="V303" s="14"/>
      <c r="W303" s="14"/>
      <c r="X303" s="14"/>
      <c r="Y303" s="14"/>
      <c r="Z303" s="14"/>
      <c r="AA303" s="14"/>
      <c r="AB303" s="14"/>
      <c r="AC303" s="14"/>
      <c r="AD303" s="14"/>
      <c r="AE303" s="14"/>
      <c r="AT303" s="283" t="s">
        <v>1584</v>
      </c>
      <c r="AU303" s="283" t="s">
        <v>81</v>
      </c>
      <c r="AV303" s="14" t="s">
        <v>81</v>
      </c>
      <c r="AW303" s="14" t="s">
        <v>30</v>
      </c>
      <c r="AX303" s="14" t="s">
        <v>73</v>
      </c>
      <c r="AY303" s="283" t="s">
        <v>241</v>
      </c>
    </row>
    <row r="304" s="13" customFormat="1">
      <c r="A304" s="13"/>
      <c r="B304" s="263"/>
      <c r="C304" s="264"/>
      <c r="D304" s="242" t="s">
        <v>1584</v>
      </c>
      <c r="E304" s="265" t="s">
        <v>1</v>
      </c>
      <c r="F304" s="266" t="s">
        <v>3131</v>
      </c>
      <c r="G304" s="264"/>
      <c r="H304" s="267">
        <v>5877.8999999999996</v>
      </c>
      <c r="I304" s="268"/>
      <c r="J304" s="264"/>
      <c r="K304" s="264"/>
      <c r="L304" s="269"/>
      <c r="M304" s="270"/>
      <c r="N304" s="271"/>
      <c r="O304" s="271"/>
      <c r="P304" s="271"/>
      <c r="Q304" s="271"/>
      <c r="R304" s="271"/>
      <c r="S304" s="271"/>
      <c r="T304" s="272"/>
      <c r="U304" s="13"/>
      <c r="V304" s="13"/>
      <c r="W304" s="13"/>
      <c r="X304" s="13"/>
      <c r="Y304" s="13"/>
      <c r="Z304" s="13"/>
      <c r="AA304" s="13"/>
      <c r="AB304" s="13"/>
      <c r="AC304" s="13"/>
      <c r="AD304" s="13"/>
      <c r="AE304" s="13"/>
      <c r="AT304" s="273" t="s">
        <v>1584</v>
      </c>
      <c r="AU304" s="273" t="s">
        <v>81</v>
      </c>
      <c r="AV304" s="13" t="s">
        <v>83</v>
      </c>
      <c r="AW304" s="13" t="s">
        <v>30</v>
      </c>
      <c r="AX304" s="13" t="s">
        <v>73</v>
      </c>
      <c r="AY304" s="273" t="s">
        <v>241</v>
      </c>
    </row>
    <row r="305" s="14" customFormat="1">
      <c r="A305" s="14"/>
      <c r="B305" s="274"/>
      <c r="C305" s="275"/>
      <c r="D305" s="242" t="s">
        <v>1584</v>
      </c>
      <c r="E305" s="276" t="s">
        <v>1</v>
      </c>
      <c r="F305" s="277" t="s">
        <v>3132</v>
      </c>
      <c r="G305" s="275"/>
      <c r="H305" s="276" t="s">
        <v>1</v>
      </c>
      <c r="I305" s="278"/>
      <c r="J305" s="275"/>
      <c r="K305" s="275"/>
      <c r="L305" s="279"/>
      <c r="M305" s="280"/>
      <c r="N305" s="281"/>
      <c r="O305" s="281"/>
      <c r="P305" s="281"/>
      <c r="Q305" s="281"/>
      <c r="R305" s="281"/>
      <c r="S305" s="281"/>
      <c r="T305" s="282"/>
      <c r="U305" s="14"/>
      <c r="V305" s="14"/>
      <c r="W305" s="14"/>
      <c r="X305" s="14"/>
      <c r="Y305" s="14"/>
      <c r="Z305" s="14"/>
      <c r="AA305" s="14"/>
      <c r="AB305" s="14"/>
      <c r="AC305" s="14"/>
      <c r="AD305" s="14"/>
      <c r="AE305" s="14"/>
      <c r="AT305" s="283" t="s">
        <v>1584</v>
      </c>
      <c r="AU305" s="283" t="s">
        <v>81</v>
      </c>
      <c r="AV305" s="14" t="s">
        <v>81</v>
      </c>
      <c r="AW305" s="14" t="s">
        <v>30</v>
      </c>
      <c r="AX305" s="14" t="s">
        <v>73</v>
      </c>
      <c r="AY305" s="283" t="s">
        <v>241</v>
      </c>
    </row>
    <row r="306" s="13" customFormat="1">
      <c r="A306" s="13"/>
      <c r="B306" s="263"/>
      <c r="C306" s="264"/>
      <c r="D306" s="242" t="s">
        <v>1584</v>
      </c>
      <c r="E306" s="265" t="s">
        <v>1</v>
      </c>
      <c r="F306" s="266" t="s">
        <v>3131</v>
      </c>
      <c r="G306" s="264"/>
      <c r="H306" s="267">
        <v>5877.8999999999996</v>
      </c>
      <c r="I306" s="268"/>
      <c r="J306" s="264"/>
      <c r="K306" s="264"/>
      <c r="L306" s="269"/>
      <c r="M306" s="270"/>
      <c r="N306" s="271"/>
      <c r="O306" s="271"/>
      <c r="P306" s="271"/>
      <c r="Q306" s="271"/>
      <c r="R306" s="271"/>
      <c r="S306" s="271"/>
      <c r="T306" s="272"/>
      <c r="U306" s="13"/>
      <c r="V306" s="13"/>
      <c r="W306" s="13"/>
      <c r="X306" s="13"/>
      <c r="Y306" s="13"/>
      <c r="Z306" s="13"/>
      <c r="AA306" s="13"/>
      <c r="AB306" s="13"/>
      <c r="AC306" s="13"/>
      <c r="AD306" s="13"/>
      <c r="AE306" s="13"/>
      <c r="AT306" s="273" t="s">
        <v>1584</v>
      </c>
      <c r="AU306" s="273" t="s">
        <v>81</v>
      </c>
      <c r="AV306" s="13" t="s">
        <v>83</v>
      </c>
      <c r="AW306" s="13" t="s">
        <v>30</v>
      </c>
      <c r="AX306" s="13" t="s">
        <v>73</v>
      </c>
      <c r="AY306" s="273" t="s">
        <v>241</v>
      </c>
    </row>
    <row r="307" s="14" customFormat="1">
      <c r="A307" s="14"/>
      <c r="B307" s="274"/>
      <c r="C307" s="275"/>
      <c r="D307" s="242" t="s">
        <v>1584</v>
      </c>
      <c r="E307" s="276" t="s">
        <v>1</v>
      </c>
      <c r="F307" s="277" t="s">
        <v>2980</v>
      </c>
      <c r="G307" s="275"/>
      <c r="H307" s="276" t="s">
        <v>1</v>
      </c>
      <c r="I307" s="278"/>
      <c r="J307" s="275"/>
      <c r="K307" s="275"/>
      <c r="L307" s="279"/>
      <c r="M307" s="280"/>
      <c r="N307" s="281"/>
      <c r="O307" s="281"/>
      <c r="P307" s="281"/>
      <c r="Q307" s="281"/>
      <c r="R307" s="281"/>
      <c r="S307" s="281"/>
      <c r="T307" s="282"/>
      <c r="U307" s="14"/>
      <c r="V307" s="14"/>
      <c r="W307" s="14"/>
      <c r="X307" s="14"/>
      <c r="Y307" s="14"/>
      <c r="Z307" s="14"/>
      <c r="AA307" s="14"/>
      <c r="AB307" s="14"/>
      <c r="AC307" s="14"/>
      <c r="AD307" s="14"/>
      <c r="AE307" s="14"/>
      <c r="AT307" s="283" t="s">
        <v>1584</v>
      </c>
      <c r="AU307" s="283" t="s">
        <v>81</v>
      </c>
      <c r="AV307" s="14" t="s">
        <v>81</v>
      </c>
      <c r="AW307" s="14" t="s">
        <v>30</v>
      </c>
      <c r="AX307" s="14" t="s">
        <v>73</v>
      </c>
      <c r="AY307" s="283" t="s">
        <v>241</v>
      </c>
    </row>
    <row r="308" s="13" customFormat="1">
      <c r="A308" s="13"/>
      <c r="B308" s="263"/>
      <c r="C308" s="264"/>
      <c r="D308" s="242" t="s">
        <v>1584</v>
      </c>
      <c r="E308" s="265" t="s">
        <v>1</v>
      </c>
      <c r="F308" s="266" t="s">
        <v>3133</v>
      </c>
      <c r="G308" s="264"/>
      <c r="H308" s="267">
        <v>16.829999999999998</v>
      </c>
      <c r="I308" s="268"/>
      <c r="J308" s="264"/>
      <c r="K308" s="264"/>
      <c r="L308" s="269"/>
      <c r="M308" s="270"/>
      <c r="N308" s="271"/>
      <c r="O308" s="271"/>
      <c r="P308" s="271"/>
      <c r="Q308" s="271"/>
      <c r="R308" s="271"/>
      <c r="S308" s="271"/>
      <c r="T308" s="272"/>
      <c r="U308" s="13"/>
      <c r="V308" s="13"/>
      <c r="W308" s="13"/>
      <c r="X308" s="13"/>
      <c r="Y308" s="13"/>
      <c r="Z308" s="13"/>
      <c r="AA308" s="13"/>
      <c r="AB308" s="13"/>
      <c r="AC308" s="13"/>
      <c r="AD308" s="13"/>
      <c r="AE308" s="13"/>
      <c r="AT308" s="273" t="s">
        <v>1584</v>
      </c>
      <c r="AU308" s="273" t="s">
        <v>81</v>
      </c>
      <c r="AV308" s="13" t="s">
        <v>83</v>
      </c>
      <c r="AW308" s="13" t="s">
        <v>30</v>
      </c>
      <c r="AX308" s="13" t="s">
        <v>73</v>
      </c>
      <c r="AY308" s="273" t="s">
        <v>241</v>
      </c>
    </row>
    <row r="309" s="14" customFormat="1">
      <c r="A309" s="14"/>
      <c r="B309" s="274"/>
      <c r="C309" s="275"/>
      <c r="D309" s="242" t="s">
        <v>1584</v>
      </c>
      <c r="E309" s="276" t="s">
        <v>1</v>
      </c>
      <c r="F309" s="277" t="s">
        <v>3134</v>
      </c>
      <c r="G309" s="275"/>
      <c r="H309" s="276" t="s">
        <v>1</v>
      </c>
      <c r="I309" s="278"/>
      <c r="J309" s="275"/>
      <c r="K309" s="275"/>
      <c r="L309" s="279"/>
      <c r="M309" s="280"/>
      <c r="N309" s="281"/>
      <c r="O309" s="281"/>
      <c r="P309" s="281"/>
      <c r="Q309" s="281"/>
      <c r="R309" s="281"/>
      <c r="S309" s="281"/>
      <c r="T309" s="282"/>
      <c r="U309" s="14"/>
      <c r="V309" s="14"/>
      <c r="W309" s="14"/>
      <c r="X309" s="14"/>
      <c r="Y309" s="14"/>
      <c r="Z309" s="14"/>
      <c r="AA309" s="14"/>
      <c r="AB309" s="14"/>
      <c r="AC309" s="14"/>
      <c r="AD309" s="14"/>
      <c r="AE309" s="14"/>
      <c r="AT309" s="283" t="s">
        <v>1584</v>
      </c>
      <c r="AU309" s="283" t="s">
        <v>81</v>
      </c>
      <c r="AV309" s="14" t="s">
        <v>81</v>
      </c>
      <c r="AW309" s="14" t="s">
        <v>30</v>
      </c>
      <c r="AX309" s="14" t="s">
        <v>73</v>
      </c>
      <c r="AY309" s="283" t="s">
        <v>241</v>
      </c>
    </row>
    <row r="310" s="13" customFormat="1">
      <c r="A310" s="13"/>
      <c r="B310" s="263"/>
      <c r="C310" s="264"/>
      <c r="D310" s="242" t="s">
        <v>1584</v>
      </c>
      <c r="E310" s="265" t="s">
        <v>1</v>
      </c>
      <c r="F310" s="266" t="s">
        <v>3135</v>
      </c>
      <c r="G310" s="264"/>
      <c r="H310" s="267">
        <v>1.1000000000000001</v>
      </c>
      <c r="I310" s="268"/>
      <c r="J310" s="264"/>
      <c r="K310" s="264"/>
      <c r="L310" s="269"/>
      <c r="M310" s="270"/>
      <c r="N310" s="271"/>
      <c r="O310" s="271"/>
      <c r="P310" s="271"/>
      <c r="Q310" s="271"/>
      <c r="R310" s="271"/>
      <c r="S310" s="271"/>
      <c r="T310" s="272"/>
      <c r="U310" s="13"/>
      <c r="V310" s="13"/>
      <c r="W310" s="13"/>
      <c r="X310" s="13"/>
      <c r="Y310" s="13"/>
      <c r="Z310" s="13"/>
      <c r="AA310" s="13"/>
      <c r="AB310" s="13"/>
      <c r="AC310" s="13"/>
      <c r="AD310" s="13"/>
      <c r="AE310" s="13"/>
      <c r="AT310" s="273" t="s">
        <v>1584</v>
      </c>
      <c r="AU310" s="273" t="s">
        <v>81</v>
      </c>
      <c r="AV310" s="13" t="s">
        <v>83</v>
      </c>
      <c r="AW310" s="13" t="s">
        <v>30</v>
      </c>
      <c r="AX310" s="13" t="s">
        <v>73</v>
      </c>
      <c r="AY310" s="273" t="s">
        <v>241</v>
      </c>
    </row>
    <row r="311" s="14" customFormat="1">
      <c r="A311" s="14"/>
      <c r="B311" s="274"/>
      <c r="C311" s="275"/>
      <c r="D311" s="242" t="s">
        <v>1584</v>
      </c>
      <c r="E311" s="276" t="s">
        <v>1</v>
      </c>
      <c r="F311" s="277" t="s">
        <v>3025</v>
      </c>
      <c r="G311" s="275"/>
      <c r="H311" s="276" t="s">
        <v>1</v>
      </c>
      <c r="I311" s="278"/>
      <c r="J311" s="275"/>
      <c r="K311" s="275"/>
      <c r="L311" s="279"/>
      <c r="M311" s="280"/>
      <c r="N311" s="281"/>
      <c r="O311" s="281"/>
      <c r="P311" s="281"/>
      <c r="Q311" s="281"/>
      <c r="R311" s="281"/>
      <c r="S311" s="281"/>
      <c r="T311" s="282"/>
      <c r="U311" s="14"/>
      <c r="V311" s="14"/>
      <c r="W311" s="14"/>
      <c r="X311" s="14"/>
      <c r="Y311" s="14"/>
      <c r="Z311" s="14"/>
      <c r="AA311" s="14"/>
      <c r="AB311" s="14"/>
      <c r="AC311" s="14"/>
      <c r="AD311" s="14"/>
      <c r="AE311" s="14"/>
      <c r="AT311" s="283" t="s">
        <v>1584</v>
      </c>
      <c r="AU311" s="283" t="s">
        <v>81</v>
      </c>
      <c r="AV311" s="14" t="s">
        <v>81</v>
      </c>
      <c r="AW311" s="14" t="s">
        <v>30</v>
      </c>
      <c r="AX311" s="14" t="s">
        <v>73</v>
      </c>
      <c r="AY311" s="283" t="s">
        <v>241</v>
      </c>
    </row>
    <row r="312" s="14" customFormat="1">
      <c r="A312" s="14"/>
      <c r="B312" s="274"/>
      <c r="C312" s="275"/>
      <c r="D312" s="242" t="s">
        <v>1584</v>
      </c>
      <c r="E312" s="276" t="s">
        <v>1</v>
      </c>
      <c r="F312" s="277" t="s">
        <v>3026</v>
      </c>
      <c r="G312" s="275"/>
      <c r="H312" s="276" t="s">
        <v>1</v>
      </c>
      <c r="I312" s="278"/>
      <c r="J312" s="275"/>
      <c r="K312" s="275"/>
      <c r="L312" s="279"/>
      <c r="M312" s="280"/>
      <c r="N312" s="281"/>
      <c r="O312" s="281"/>
      <c r="P312" s="281"/>
      <c r="Q312" s="281"/>
      <c r="R312" s="281"/>
      <c r="S312" s="281"/>
      <c r="T312" s="282"/>
      <c r="U312" s="14"/>
      <c r="V312" s="14"/>
      <c r="W312" s="14"/>
      <c r="X312" s="14"/>
      <c r="Y312" s="14"/>
      <c r="Z312" s="14"/>
      <c r="AA312" s="14"/>
      <c r="AB312" s="14"/>
      <c r="AC312" s="14"/>
      <c r="AD312" s="14"/>
      <c r="AE312" s="14"/>
      <c r="AT312" s="283" t="s">
        <v>1584</v>
      </c>
      <c r="AU312" s="283" t="s">
        <v>81</v>
      </c>
      <c r="AV312" s="14" t="s">
        <v>81</v>
      </c>
      <c r="AW312" s="14" t="s">
        <v>30</v>
      </c>
      <c r="AX312" s="14" t="s">
        <v>73</v>
      </c>
      <c r="AY312" s="283" t="s">
        <v>241</v>
      </c>
    </row>
    <row r="313" s="13" customFormat="1">
      <c r="A313" s="13"/>
      <c r="B313" s="263"/>
      <c r="C313" s="264"/>
      <c r="D313" s="242" t="s">
        <v>1584</v>
      </c>
      <c r="E313" s="265" t="s">
        <v>1</v>
      </c>
      <c r="F313" s="266" t="s">
        <v>3136</v>
      </c>
      <c r="G313" s="264"/>
      <c r="H313" s="267">
        <v>7.1520000000000001</v>
      </c>
      <c r="I313" s="268"/>
      <c r="J313" s="264"/>
      <c r="K313" s="264"/>
      <c r="L313" s="269"/>
      <c r="M313" s="270"/>
      <c r="N313" s="271"/>
      <c r="O313" s="271"/>
      <c r="P313" s="271"/>
      <c r="Q313" s="271"/>
      <c r="R313" s="271"/>
      <c r="S313" s="271"/>
      <c r="T313" s="272"/>
      <c r="U313" s="13"/>
      <c r="V313" s="13"/>
      <c r="W313" s="13"/>
      <c r="X313" s="13"/>
      <c r="Y313" s="13"/>
      <c r="Z313" s="13"/>
      <c r="AA313" s="13"/>
      <c r="AB313" s="13"/>
      <c r="AC313" s="13"/>
      <c r="AD313" s="13"/>
      <c r="AE313" s="13"/>
      <c r="AT313" s="273" t="s">
        <v>1584</v>
      </c>
      <c r="AU313" s="273" t="s">
        <v>81</v>
      </c>
      <c r="AV313" s="13" t="s">
        <v>83</v>
      </c>
      <c r="AW313" s="13" t="s">
        <v>30</v>
      </c>
      <c r="AX313" s="13" t="s">
        <v>73</v>
      </c>
      <c r="AY313" s="273" t="s">
        <v>241</v>
      </c>
    </row>
    <row r="314" s="14" customFormat="1">
      <c r="A314" s="14"/>
      <c r="B314" s="274"/>
      <c r="C314" s="275"/>
      <c r="D314" s="242" t="s">
        <v>1584</v>
      </c>
      <c r="E314" s="276" t="s">
        <v>1</v>
      </c>
      <c r="F314" s="277" t="s">
        <v>3137</v>
      </c>
      <c r="G314" s="275"/>
      <c r="H314" s="276" t="s">
        <v>1</v>
      </c>
      <c r="I314" s="278"/>
      <c r="J314" s="275"/>
      <c r="K314" s="275"/>
      <c r="L314" s="279"/>
      <c r="M314" s="280"/>
      <c r="N314" s="281"/>
      <c r="O314" s="281"/>
      <c r="P314" s="281"/>
      <c r="Q314" s="281"/>
      <c r="R314" s="281"/>
      <c r="S314" s="281"/>
      <c r="T314" s="282"/>
      <c r="U314" s="14"/>
      <c r="V314" s="14"/>
      <c r="W314" s="14"/>
      <c r="X314" s="14"/>
      <c r="Y314" s="14"/>
      <c r="Z314" s="14"/>
      <c r="AA314" s="14"/>
      <c r="AB314" s="14"/>
      <c r="AC314" s="14"/>
      <c r="AD314" s="14"/>
      <c r="AE314" s="14"/>
      <c r="AT314" s="283" t="s">
        <v>1584</v>
      </c>
      <c r="AU314" s="283" t="s">
        <v>81</v>
      </c>
      <c r="AV314" s="14" t="s">
        <v>81</v>
      </c>
      <c r="AW314" s="14" t="s">
        <v>30</v>
      </c>
      <c r="AX314" s="14" t="s">
        <v>73</v>
      </c>
      <c r="AY314" s="283" t="s">
        <v>241</v>
      </c>
    </row>
    <row r="315" s="13" customFormat="1">
      <c r="A315" s="13"/>
      <c r="B315" s="263"/>
      <c r="C315" s="264"/>
      <c r="D315" s="242" t="s">
        <v>1584</v>
      </c>
      <c r="E315" s="265" t="s">
        <v>1</v>
      </c>
      <c r="F315" s="266" t="s">
        <v>3138</v>
      </c>
      <c r="G315" s="264"/>
      <c r="H315" s="267">
        <v>14.362</v>
      </c>
      <c r="I315" s="268"/>
      <c r="J315" s="264"/>
      <c r="K315" s="264"/>
      <c r="L315" s="269"/>
      <c r="M315" s="270"/>
      <c r="N315" s="271"/>
      <c r="O315" s="271"/>
      <c r="P315" s="271"/>
      <c r="Q315" s="271"/>
      <c r="R315" s="271"/>
      <c r="S315" s="271"/>
      <c r="T315" s="272"/>
      <c r="U315" s="13"/>
      <c r="V315" s="13"/>
      <c r="W315" s="13"/>
      <c r="X315" s="13"/>
      <c r="Y315" s="13"/>
      <c r="Z315" s="13"/>
      <c r="AA315" s="13"/>
      <c r="AB315" s="13"/>
      <c r="AC315" s="13"/>
      <c r="AD315" s="13"/>
      <c r="AE315" s="13"/>
      <c r="AT315" s="273" t="s">
        <v>1584</v>
      </c>
      <c r="AU315" s="273" t="s">
        <v>81</v>
      </c>
      <c r="AV315" s="13" t="s">
        <v>83</v>
      </c>
      <c r="AW315" s="13" t="s">
        <v>30</v>
      </c>
      <c r="AX315" s="13" t="s">
        <v>73</v>
      </c>
      <c r="AY315" s="273" t="s">
        <v>241</v>
      </c>
    </row>
    <row r="316" s="13" customFormat="1">
      <c r="A316" s="13"/>
      <c r="B316" s="263"/>
      <c r="C316" s="264"/>
      <c r="D316" s="242" t="s">
        <v>1584</v>
      </c>
      <c r="E316" s="265" t="s">
        <v>1</v>
      </c>
      <c r="F316" s="266" t="s">
        <v>3139</v>
      </c>
      <c r="G316" s="264"/>
      <c r="H316" s="267">
        <v>7.0620000000000003</v>
      </c>
      <c r="I316" s="268"/>
      <c r="J316" s="264"/>
      <c r="K316" s="264"/>
      <c r="L316" s="269"/>
      <c r="M316" s="270"/>
      <c r="N316" s="271"/>
      <c r="O316" s="271"/>
      <c r="P316" s="271"/>
      <c r="Q316" s="271"/>
      <c r="R316" s="271"/>
      <c r="S316" s="271"/>
      <c r="T316" s="272"/>
      <c r="U316" s="13"/>
      <c r="V316" s="13"/>
      <c r="W316" s="13"/>
      <c r="X316" s="13"/>
      <c r="Y316" s="13"/>
      <c r="Z316" s="13"/>
      <c r="AA316" s="13"/>
      <c r="AB316" s="13"/>
      <c r="AC316" s="13"/>
      <c r="AD316" s="13"/>
      <c r="AE316" s="13"/>
      <c r="AT316" s="273" t="s">
        <v>1584</v>
      </c>
      <c r="AU316" s="273" t="s">
        <v>81</v>
      </c>
      <c r="AV316" s="13" t="s">
        <v>83</v>
      </c>
      <c r="AW316" s="13" t="s">
        <v>30</v>
      </c>
      <c r="AX316" s="13" t="s">
        <v>73</v>
      </c>
      <c r="AY316" s="273" t="s">
        <v>241</v>
      </c>
    </row>
    <row r="317" s="14" customFormat="1">
      <c r="A317" s="14"/>
      <c r="B317" s="274"/>
      <c r="C317" s="275"/>
      <c r="D317" s="242" t="s">
        <v>1584</v>
      </c>
      <c r="E317" s="276" t="s">
        <v>1</v>
      </c>
      <c r="F317" s="277" t="s">
        <v>3110</v>
      </c>
      <c r="G317" s="275"/>
      <c r="H317" s="276" t="s">
        <v>1</v>
      </c>
      <c r="I317" s="278"/>
      <c r="J317" s="275"/>
      <c r="K317" s="275"/>
      <c r="L317" s="279"/>
      <c r="M317" s="280"/>
      <c r="N317" s="281"/>
      <c r="O317" s="281"/>
      <c r="P317" s="281"/>
      <c r="Q317" s="281"/>
      <c r="R317" s="281"/>
      <c r="S317" s="281"/>
      <c r="T317" s="282"/>
      <c r="U317" s="14"/>
      <c r="V317" s="14"/>
      <c r="W317" s="14"/>
      <c r="X317" s="14"/>
      <c r="Y317" s="14"/>
      <c r="Z317" s="14"/>
      <c r="AA317" s="14"/>
      <c r="AB317" s="14"/>
      <c r="AC317" s="14"/>
      <c r="AD317" s="14"/>
      <c r="AE317" s="14"/>
      <c r="AT317" s="283" t="s">
        <v>1584</v>
      </c>
      <c r="AU317" s="283" t="s">
        <v>81</v>
      </c>
      <c r="AV317" s="14" t="s">
        <v>81</v>
      </c>
      <c r="AW317" s="14" t="s">
        <v>30</v>
      </c>
      <c r="AX317" s="14" t="s">
        <v>73</v>
      </c>
      <c r="AY317" s="283" t="s">
        <v>241</v>
      </c>
    </row>
    <row r="318" s="13" customFormat="1">
      <c r="A318" s="13"/>
      <c r="B318" s="263"/>
      <c r="C318" s="264"/>
      <c r="D318" s="242" t="s">
        <v>1584</v>
      </c>
      <c r="E318" s="265" t="s">
        <v>1</v>
      </c>
      <c r="F318" s="266" t="s">
        <v>3140</v>
      </c>
      <c r="G318" s="264"/>
      <c r="H318" s="267">
        <v>89.099999999999994</v>
      </c>
      <c r="I318" s="268"/>
      <c r="J318" s="264"/>
      <c r="K318" s="264"/>
      <c r="L318" s="269"/>
      <c r="M318" s="270"/>
      <c r="N318" s="271"/>
      <c r="O318" s="271"/>
      <c r="P318" s="271"/>
      <c r="Q318" s="271"/>
      <c r="R318" s="271"/>
      <c r="S318" s="271"/>
      <c r="T318" s="272"/>
      <c r="U318" s="13"/>
      <c r="V318" s="13"/>
      <c r="W318" s="13"/>
      <c r="X318" s="13"/>
      <c r="Y318" s="13"/>
      <c r="Z318" s="13"/>
      <c r="AA318" s="13"/>
      <c r="AB318" s="13"/>
      <c r="AC318" s="13"/>
      <c r="AD318" s="13"/>
      <c r="AE318" s="13"/>
      <c r="AT318" s="273" t="s">
        <v>1584</v>
      </c>
      <c r="AU318" s="273" t="s">
        <v>81</v>
      </c>
      <c r="AV318" s="13" t="s">
        <v>83</v>
      </c>
      <c r="AW318" s="13" t="s">
        <v>30</v>
      </c>
      <c r="AX318" s="13" t="s">
        <v>73</v>
      </c>
      <c r="AY318" s="273" t="s">
        <v>241</v>
      </c>
    </row>
    <row r="319" s="15" customFormat="1">
      <c r="A319" s="15"/>
      <c r="B319" s="287"/>
      <c r="C319" s="288"/>
      <c r="D319" s="242" t="s">
        <v>1584</v>
      </c>
      <c r="E319" s="289" t="s">
        <v>1</v>
      </c>
      <c r="F319" s="290" t="s">
        <v>2061</v>
      </c>
      <c r="G319" s="288"/>
      <c r="H319" s="291">
        <v>11891.406000000001</v>
      </c>
      <c r="I319" s="292"/>
      <c r="J319" s="288"/>
      <c r="K319" s="288"/>
      <c r="L319" s="293"/>
      <c r="M319" s="294"/>
      <c r="N319" s="295"/>
      <c r="O319" s="295"/>
      <c r="P319" s="295"/>
      <c r="Q319" s="295"/>
      <c r="R319" s="295"/>
      <c r="S319" s="295"/>
      <c r="T319" s="296"/>
      <c r="U319" s="15"/>
      <c r="V319" s="15"/>
      <c r="W319" s="15"/>
      <c r="X319" s="15"/>
      <c r="Y319" s="15"/>
      <c r="Z319" s="15"/>
      <c r="AA319" s="15"/>
      <c r="AB319" s="15"/>
      <c r="AC319" s="15"/>
      <c r="AD319" s="15"/>
      <c r="AE319" s="15"/>
      <c r="AT319" s="297" t="s">
        <v>1584</v>
      </c>
      <c r="AU319" s="297" t="s">
        <v>81</v>
      </c>
      <c r="AV319" s="15" t="s">
        <v>247</v>
      </c>
      <c r="AW319" s="15" t="s">
        <v>30</v>
      </c>
      <c r="AX319" s="15" t="s">
        <v>81</v>
      </c>
      <c r="AY319" s="297" t="s">
        <v>241</v>
      </c>
    </row>
    <row r="320" s="2" customFormat="1" ht="55.5" customHeight="1">
      <c r="A320" s="39"/>
      <c r="B320" s="40"/>
      <c r="C320" s="228" t="s">
        <v>358</v>
      </c>
      <c r="D320" s="228" t="s">
        <v>243</v>
      </c>
      <c r="E320" s="229" t="s">
        <v>3141</v>
      </c>
      <c r="F320" s="230" t="s">
        <v>3142</v>
      </c>
      <c r="G320" s="231" t="s">
        <v>563</v>
      </c>
      <c r="H320" s="232">
        <v>38.247999999999998</v>
      </c>
      <c r="I320" s="233"/>
      <c r="J320" s="234">
        <f>ROUND(I320*H320,2)</f>
        <v>0</v>
      </c>
      <c r="K320" s="235"/>
      <c r="L320" s="45"/>
      <c r="M320" s="236" t="s">
        <v>1</v>
      </c>
      <c r="N320" s="237" t="s">
        <v>38</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1164</v>
      </c>
      <c r="AT320" s="240" t="s">
        <v>243</v>
      </c>
      <c r="AU320" s="240" t="s">
        <v>81</v>
      </c>
      <c r="AY320" s="18" t="s">
        <v>241</v>
      </c>
      <c r="BE320" s="241">
        <f>IF(N320="základní",J320,0)</f>
        <v>0</v>
      </c>
      <c r="BF320" s="241">
        <f>IF(N320="snížená",J320,0)</f>
        <v>0</v>
      </c>
      <c r="BG320" s="241">
        <f>IF(N320="zákl. přenesená",J320,0)</f>
        <v>0</v>
      </c>
      <c r="BH320" s="241">
        <f>IF(N320="sníž. přenesená",J320,0)</f>
        <v>0</v>
      </c>
      <c r="BI320" s="241">
        <f>IF(N320="nulová",J320,0)</f>
        <v>0</v>
      </c>
      <c r="BJ320" s="18" t="s">
        <v>81</v>
      </c>
      <c r="BK320" s="241">
        <f>ROUND(I320*H320,2)</f>
        <v>0</v>
      </c>
      <c r="BL320" s="18" t="s">
        <v>1164</v>
      </c>
      <c r="BM320" s="240" t="s">
        <v>3143</v>
      </c>
    </row>
    <row r="321" s="2" customFormat="1">
      <c r="A321" s="39"/>
      <c r="B321" s="40"/>
      <c r="C321" s="41"/>
      <c r="D321" s="242" t="s">
        <v>248</v>
      </c>
      <c r="E321" s="41"/>
      <c r="F321" s="243" t="s">
        <v>3144</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248</v>
      </c>
      <c r="AU321" s="18" t="s">
        <v>81</v>
      </c>
    </row>
    <row r="322" s="14" customFormat="1">
      <c r="A322" s="14"/>
      <c r="B322" s="274"/>
      <c r="C322" s="275"/>
      <c r="D322" s="242" t="s">
        <v>1584</v>
      </c>
      <c r="E322" s="276" t="s">
        <v>1</v>
      </c>
      <c r="F322" s="277" t="s">
        <v>3145</v>
      </c>
      <c r="G322" s="275"/>
      <c r="H322" s="276" t="s">
        <v>1</v>
      </c>
      <c r="I322" s="278"/>
      <c r="J322" s="275"/>
      <c r="K322" s="275"/>
      <c r="L322" s="279"/>
      <c r="M322" s="280"/>
      <c r="N322" s="281"/>
      <c r="O322" s="281"/>
      <c r="P322" s="281"/>
      <c r="Q322" s="281"/>
      <c r="R322" s="281"/>
      <c r="S322" s="281"/>
      <c r="T322" s="282"/>
      <c r="U322" s="14"/>
      <c r="V322" s="14"/>
      <c r="W322" s="14"/>
      <c r="X322" s="14"/>
      <c r="Y322" s="14"/>
      <c r="Z322" s="14"/>
      <c r="AA322" s="14"/>
      <c r="AB322" s="14"/>
      <c r="AC322" s="14"/>
      <c r="AD322" s="14"/>
      <c r="AE322" s="14"/>
      <c r="AT322" s="283" t="s">
        <v>1584</v>
      </c>
      <c r="AU322" s="283" t="s">
        <v>81</v>
      </c>
      <c r="AV322" s="14" t="s">
        <v>81</v>
      </c>
      <c r="AW322" s="14" t="s">
        <v>30</v>
      </c>
      <c r="AX322" s="14" t="s">
        <v>73</v>
      </c>
      <c r="AY322" s="283" t="s">
        <v>241</v>
      </c>
    </row>
    <row r="323" s="13" customFormat="1">
      <c r="A323" s="13"/>
      <c r="B323" s="263"/>
      <c r="C323" s="264"/>
      <c r="D323" s="242" t="s">
        <v>1584</v>
      </c>
      <c r="E323" s="265" t="s">
        <v>1</v>
      </c>
      <c r="F323" s="266" t="s">
        <v>3001</v>
      </c>
      <c r="G323" s="264"/>
      <c r="H323" s="267">
        <v>4.4000000000000004</v>
      </c>
      <c r="I323" s="268"/>
      <c r="J323" s="264"/>
      <c r="K323" s="264"/>
      <c r="L323" s="269"/>
      <c r="M323" s="270"/>
      <c r="N323" s="271"/>
      <c r="O323" s="271"/>
      <c r="P323" s="271"/>
      <c r="Q323" s="271"/>
      <c r="R323" s="271"/>
      <c r="S323" s="271"/>
      <c r="T323" s="272"/>
      <c r="U323" s="13"/>
      <c r="V323" s="13"/>
      <c r="W323" s="13"/>
      <c r="X323" s="13"/>
      <c r="Y323" s="13"/>
      <c r="Z323" s="13"/>
      <c r="AA323" s="13"/>
      <c r="AB323" s="13"/>
      <c r="AC323" s="13"/>
      <c r="AD323" s="13"/>
      <c r="AE323" s="13"/>
      <c r="AT323" s="273" t="s">
        <v>1584</v>
      </c>
      <c r="AU323" s="273" t="s">
        <v>81</v>
      </c>
      <c r="AV323" s="13" t="s">
        <v>83</v>
      </c>
      <c r="AW323" s="13" t="s">
        <v>30</v>
      </c>
      <c r="AX323" s="13" t="s">
        <v>73</v>
      </c>
      <c r="AY323" s="273" t="s">
        <v>241</v>
      </c>
    </row>
    <row r="324" s="14" customFormat="1">
      <c r="A324" s="14"/>
      <c r="B324" s="274"/>
      <c r="C324" s="275"/>
      <c r="D324" s="242" t="s">
        <v>1584</v>
      </c>
      <c r="E324" s="276" t="s">
        <v>1</v>
      </c>
      <c r="F324" s="277" t="s">
        <v>3146</v>
      </c>
      <c r="G324" s="275"/>
      <c r="H324" s="276" t="s">
        <v>1</v>
      </c>
      <c r="I324" s="278"/>
      <c r="J324" s="275"/>
      <c r="K324" s="275"/>
      <c r="L324" s="279"/>
      <c r="M324" s="280"/>
      <c r="N324" s="281"/>
      <c r="O324" s="281"/>
      <c r="P324" s="281"/>
      <c r="Q324" s="281"/>
      <c r="R324" s="281"/>
      <c r="S324" s="281"/>
      <c r="T324" s="282"/>
      <c r="U324" s="14"/>
      <c r="V324" s="14"/>
      <c r="W324" s="14"/>
      <c r="X324" s="14"/>
      <c r="Y324" s="14"/>
      <c r="Z324" s="14"/>
      <c r="AA324" s="14"/>
      <c r="AB324" s="14"/>
      <c r="AC324" s="14"/>
      <c r="AD324" s="14"/>
      <c r="AE324" s="14"/>
      <c r="AT324" s="283" t="s">
        <v>1584</v>
      </c>
      <c r="AU324" s="283" t="s">
        <v>81</v>
      </c>
      <c r="AV324" s="14" t="s">
        <v>81</v>
      </c>
      <c r="AW324" s="14" t="s">
        <v>30</v>
      </c>
      <c r="AX324" s="14" t="s">
        <v>73</v>
      </c>
      <c r="AY324" s="283" t="s">
        <v>241</v>
      </c>
    </row>
    <row r="325" s="13" customFormat="1">
      <c r="A325" s="13"/>
      <c r="B325" s="263"/>
      <c r="C325" s="264"/>
      <c r="D325" s="242" t="s">
        <v>1584</v>
      </c>
      <c r="E325" s="265" t="s">
        <v>1</v>
      </c>
      <c r="F325" s="266" t="s">
        <v>3087</v>
      </c>
      <c r="G325" s="264"/>
      <c r="H325" s="267">
        <v>3.8479999999999999</v>
      </c>
      <c r="I325" s="268"/>
      <c r="J325" s="264"/>
      <c r="K325" s="264"/>
      <c r="L325" s="269"/>
      <c r="M325" s="270"/>
      <c r="N325" s="271"/>
      <c r="O325" s="271"/>
      <c r="P325" s="271"/>
      <c r="Q325" s="271"/>
      <c r="R325" s="271"/>
      <c r="S325" s="271"/>
      <c r="T325" s="272"/>
      <c r="U325" s="13"/>
      <c r="V325" s="13"/>
      <c r="W325" s="13"/>
      <c r="X325" s="13"/>
      <c r="Y325" s="13"/>
      <c r="Z325" s="13"/>
      <c r="AA325" s="13"/>
      <c r="AB325" s="13"/>
      <c r="AC325" s="13"/>
      <c r="AD325" s="13"/>
      <c r="AE325" s="13"/>
      <c r="AT325" s="273" t="s">
        <v>1584</v>
      </c>
      <c r="AU325" s="273" t="s">
        <v>81</v>
      </c>
      <c r="AV325" s="13" t="s">
        <v>83</v>
      </c>
      <c r="AW325" s="13" t="s">
        <v>30</v>
      </c>
      <c r="AX325" s="13" t="s">
        <v>73</v>
      </c>
      <c r="AY325" s="273" t="s">
        <v>241</v>
      </c>
    </row>
    <row r="326" s="14" customFormat="1">
      <c r="A326" s="14"/>
      <c r="B326" s="274"/>
      <c r="C326" s="275"/>
      <c r="D326" s="242" t="s">
        <v>1584</v>
      </c>
      <c r="E326" s="276" t="s">
        <v>1</v>
      </c>
      <c r="F326" s="277" t="s">
        <v>3041</v>
      </c>
      <c r="G326" s="275"/>
      <c r="H326" s="276" t="s">
        <v>1</v>
      </c>
      <c r="I326" s="278"/>
      <c r="J326" s="275"/>
      <c r="K326" s="275"/>
      <c r="L326" s="279"/>
      <c r="M326" s="280"/>
      <c r="N326" s="281"/>
      <c r="O326" s="281"/>
      <c r="P326" s="281"/>
      <c r="Q326" s="281"/>
      <c r="R326" s="281"/>
      <c r="S326" s="281"/>
      <c r="T326" s="282"/>
      <c r="U326" s="14"/>
      <c r="V326" s="14"/>
      <c r="W326" s="14"/>
      <c r="X326" s="14"/>
      <c r="Y326" s="14"/>
      <c r="Z326" s="14"/>
      <c r="AA326" s="14"/>
      <c r="AB326" s="14"/>
      <c r="AC326" s="14"/>
      <c r="AD326" s="14"/>
      <c r="AE326" s="14"/>
      <c r="AT326" s="283" t="s">
        <v>1584</v>
      </c>
      <c r="AU326" s="283" t="s">
        <v>81</v>
      </c>
      <c r="AV326" s="14" t="s">
        <v>81</v>
      </c>
      <c r="AW326" s="14" t="s">
        <v>30</v>
      </c>
      <c r="AX326" s="14" t="s">
        <v>73</v>
      </c>
      <c r="AY326" s="283" t="s">
        <v>241</v>
      </c>
    </row>
    <row r="327" s="14" customFormat="1">
      <c r="A327" s="14"/>
      <c r="B327" s="274"/>
      <c r="C327" s="275"/>
      <c r="D327" s="242" t="s">
        <v>1584</v>
      </c>
      <c r="E327" s="276" t="s">
        <v>1</v>
      </c>
      <c r="F327" s="277" t="s">
        <v>3013</v>
      </c>
      <c r="G327" s="275"/>
      <c r="H327" s="276" t="s">
        <v>1</v>
      </c>
      <c r="I327" s="278"/>
      <c r="J327" s="275"/>
      <c r="K327" s="275"/>
      <c r="L327" s="279"/>
      <c r="M327" s="280"/>
      <c r="N327" s="281"/>
      <c r="O327" s="281"/>
      <c r="P327" s="281"/>
      <c r="Q327" s="281"/>
      <c r="R327" s="281"/>
      <c r="S327" s="281"/>
      <c r="T327" s="282"/>
      <c r="U327" s="14"/>
      <c r="V327" s="14"/>
      <c r="W327" s="14"/>
      <c r="X327" s="14"/>
      <c r="Y327" s="14"/>
      <c r="Z327" s="14"/>
      <c r="AA327" s="14"/>
      <c r="AB327" s="14"/>
      <c r="AC327" s="14"/>
      <c r="AD327" s="14"/>
      <c r="AE327" s="14"/>
      <c r="AT327" s="283" t="s">
        <v>1584</v>
      </c>
      <c r="AU327" s="283" t="s">
        <v>81</v>
      </c>
      <c r="AV327" s="14" t="s">
        <v>81</v>
      </c>
      <c r="AW327" s="14" t="s">
        <v>30</v>
      </c>
      <c r="AX327" s="14" t="s">
        <v>73</v>
      </c>
      <c r="AY327" s="283" t="s">
        <v>241</v>
      </c>
    </row>
    <row r="328" s="13" customFormat="1">
      <c r="A328" s="13"/>
      <c r="B328" s="263"/>
      <c r="C328" s="264"/>
      <c r="D328" s="242" t="s">
        <v>1584</v>
      </c>
      <c r="E328" s="265" t="s">
        <v>1</v>
      </c>
      <c r="F328" s="266" t="s">
        <v>3042</v>
      </c>
      <c r="G328" s="264"/>
      <c r="H328" s="267">
        <v>3.3999999999999999</v>
      </c>
      <c r="I328" s="268"/>
      <c r="J328" s="264"/>
      <c r="K328" s="264"/>
      <c r="L328" s="269"/>
      <c r="M328" s="270"/>
      <c r="N328" s="271"/>
      <c r="O328" s="271"/>
      <c r="P328" s="271"/>
      <c r="Q328" s="271"/>
      <c r="R328" s="271"/>
      <c r="S328" s="271"/>
      <c r="T328" s="272"/>
      <c r="U328" s="13"/>
      <c r="V328" s="13"/>
      <c r="W328" s="13"/>
      <c r="X328" s="13"/>
      <c r="Y328" s="13"/>
      <c r="Z328" s="13"/>
      <c r="AA328" s="13"/>
      <c r="AB328" s="13"/>
      <c r="AC328" s="13"/>
      <c r="AD328" s="13"/>
      <c r="AE328" s="13"/>
      <c r="AT328" s="273" t="s">
        <v>1584</v>
      </c>
      <c r="AU328" s="273" t="s">
        <v>81</v>
      </c>
      <c r="AV328" s="13" t="s">
        <v>83</v>
      </c>
      <c r="AW328" s="13" t="s">
        <v>30</v>
      </c>
      <c r="AX328" s="13" t="s">
        <v>73</v>
      </c>
      <c r="AY328" s="273" t="s">
        <v>241</v>
      </c>
    </row>
    <row r="329" s="14" customFormat="1">
      <c r="A329" s="14"/>
      <c r="B329" s="274"/>
      <c r="C329" s="275"/>
      <c r="D329" s="242" t="s">
        <v>1584</v>
      </c>
      <c r="E329" s="276" t="s">
        <v>1</v>
      </c>
      <c r="F329" s="277" t="s">
        <v>3015</v>
      </c>
      <c r="G329" s="275"/>
      <c r="H329" s="276" t="s">
        <v>1</v>
      </c>
      <c r="I329" s="278"/>
      <c r="J329" s="275"/>
      <c r="K329" s="275"/>
      <c r="L329" s="279"/>
      <c r="M329" s="280"/>
      <c r="N329" s="281"/>
      <c r="O329" s="281"/>
      <c r="P329" s="281"/>
      <c r="Q329" s="281"/>
      <c r="R329" s="281"/>
      <c r="S329" s="281"/>
      <c r="T329" s="282"/>
      <c r="U329" s="14"/>
      <c r="V329" s="14"/>
      <c r="W329" s="14"/>
      <c r="X329" s="14"/>
      <c r="Y329" s="14"/>
      <c r="Z329" s="14"/>
      <c r="AA329" s="14"/>
      <c r="AB329" s="14"/>
      <c r="AC329" s="14"/>
      <c r="AD329" s="14"/>
      <c r="AE329" s="14"/>
      <c r="AT329" s="283" t="s">
        <v>1584</v>
      </c>
      <c r="AU329" s="283" t="s">
        <v>81</v>
      </c>
      <c r="AV329" s="14" t="s">
        <v>81</v>
      </c>
      <c r="AW329" s="14" t="s">
        <v>30</v>
      </c>
      <c r="AX329" s="14" t="s">
        <v>73</v>
      </c>
      <c r="AY329" s="283" t="s">
        <v>241</v>
      </c>
    </row>
    <row r="330" s="13" customFormat="1">
      <c r="A330" s="13"/>
      <c r="B330" s="263"/>
      <c r="C330" s="264"/>
      <c r="D330" s="242" t="s">
        <v>1584</v>
      </c>
      <c r="E330" s="265" t="s">
        <v>1</v>
      </c>
      <c r="F330" s="266" t="s">
        <v>3043</v>
      </c>
      <c r="G330" s="264"/>
      <c r="H330" s="267">
        <v>17.5</v>
      </c>
      <c r="I330" s="268"/>
      <c r="J330" s="264"/>
      <c r="K330" s="264"/>
      <c r="L330" s="269"/>
      <c r="M330" s="270"/>
      <c r="N330" s="271"/>
      <c r="O330" s="271"/>
      <c r="P330" s="271"/>
      <c r="Q330" s="271"/>
      <c r="R330" s="271"/>
      <c r="S330" s="271"/>
      <c r="T330" s="272"/>
      <c r="U330" s="13"/>
      <c r="V330" s="13"/>
      <c r="W330" s="13"/>
      <c r="X330" s="13"/>
      <c r="Y330" s="13"/>
      <c r="Z330" s="13"/>
      <c r="AA330" s="13"/>
      <c r="AB330" s="13"/>
      <c r="AC330" s="13"/>
      <c r="AD330" s="13"/>
      <c r="AE330" s="13"/>
      <c r="AT330" s="273" t="s">
        <v>1584</v>
      </c>
      <c r="AU330" s="273" t="s">
        <v>81</v>
      </c>
      <c r="AV330" s="13" t="s">
        <v>83</v>
      </c>
      <c r="AW330" s="13" t="s">
        <v>30</v>
      </c>
      <c r="AX330" s="13" t="s">
        <v>73</v>
      </c>
      <c r="AY330" s="273" t="s">
        <v>241</v>
      </c>
    </row>
    <row r="331" s="14" customFormat="1">
      <c r="A331" s="14"/>
      <c r="B331" s="274"/>
      <c r="C331" s="275"/>
      <c r="D331" s="242" t="s">
        <v>1584</v>
      </c>
      <c r="E331" s="276" t="s">
        <v>1</v>
      </c>
      <c r="F331" s="277" t="s">
        <v>3017</v>
      </c>
      <c r="G331" s="275"/>
      <c r="H331" s="276" t="s">
        <v>1</v>
      </c>
      <c r="I331" s="278"/>
      <c r="J331" s="275"/>
      <c r="K331" s="275"/>
      <c r="L331" s="279"/>
      <c r="M331" s="280"/>
      <c r="N331" s="281"/>
      <c r="O331" s="281"/>
      <c r="P331" s="281"/>
      <c r="Q331" s="281"/>
      <c r="R331" s="281"/>
      <c r="S331" s="281"/>
      <c r="T331" s="282"/>
      <c r="U331" s="14"/>
      <c r="V331" s="14"/>
      <c r="W331" s="14"/>
      <c r="X331" s="14"/>
      <c r="Y331" s="14"/>
      <c r="Z331" s="14"/>
      <c r="AA331" s="14"/>
      <c r="AB331" s="14"/>
      <c r="AC331" s="14"/>
      <c r="AD331" s="14"/>
      <c r="AE331" s="14"/>
      <c r="AT331" s="283" t="s">
        <v>1584</v>
      </c>
      <c r="AU331" s="283" t="s">
        <v>81</v>
      </c>
      <c r="AV331" s="14" t="s">
        <v>81</v>
      </c>
      <c r="AW331" s="14" t="s">
        <v>30</v>
      </c>
      <c r="AX331" s="14" t="s">
        <v>73</v>
      </c>
      <c r="AY331" s="283" t="s">
        <v>241</v>
      </c>
    </row>
    <row r="332" s="13" customFormat="1">
      <c r="A332" s="13"/>
      <c r="B332" s="263"/>
      <c r="C332" s="264"/>
      <c r="D332" s="242" t="s">
        <v>1584</v>
      </c>
      <c r="E332" s="265" t="s">
        <v>1</v>
      </c>
      <c r="F332" s="266" t="s">
        <v>3044</v>
      </c>
      <c r="G332" s="264"/>
      <c r="H332" s="267">
        <v>4.9000000000000004</v>
      </c>
      <c r="I332" s="268"/>
      <c r="J332" s="264"/>
      <c r="K332" s="264"/>
      <c r="L332" s="269"/>
      <c r="M332" s="270"/>
      <c r="N332" s="271"/>
      <c r="O332" s="271"/>
      <c r="P332" s="271"/>
      <c r="Q332" s="271"/>
      <c r="R332" s="271"/>
      <c r="S332" s="271"/>
      <c r="T332" s="272"/>
      <c r="U332" s="13"/>
      <c r="V332" s="13"/>
      <c r="W332" s="13"/>
      <c r="X332" s="13"/>
      <c r="Y332" s="13"/>
      <c r="Z332" s="13"/>
      <c r="AA332" s="13"/>
      <c r="AB332" s="13"/>
      <c r="AC332" s="13"/>
      <c r="AD332" s="13"/>
      <c r="AE332" s="13"/>
      <c r="AT332" s="273" t="s">
        <v>1584</v>
      </c>
      <c r="AU332" s="273" t="s">
        <v>81</v>
      </c>
      <c r="AV332" s="13" t="s">
        <v>83</v>
      </c>
      <c r="AW332" s="13" t="s">
        <v>30</v>
      </c>
      <c r="AX332" s="13" t="s">
        <v>73</v>
      </c>
      <c r="AY332" s="273" t="s">
        <v>241</v>
      </c>
    </row>
    <row r="333" s="14" customFormat="1">
      <c r="A333" s="14"/>
      <c r="B333" s="274"/>
      <c r="C333" s="275"/>
      <c r="D333" s="242" t="s">
        <v>1584</v>
      </c>
      <c r="E333" s="276" t="s">
        <v>1</v>
      </c>
      <c r="F333" s="277" t="s">
        <v>3019</v>
      </c>
      <c r="G333" s="275"/>
      <c r="H333" s="276" t="s">
        <v>1</v>
      </c>
      <c r="I333" s="278"/>
      <c r="J333" s="275"/>
      <c r="K333" s="275"/>
      <c r="L333" s="279"/>
      <c r="M333" s="280"/>
      <c r="N333" s="281"/>
      <c r="O333" s="281"/>
      <c r="P333" s="281"/>
      <c r="Q333" s="281"/>
      <c r="R333" s="281"/>
      <c r="S333" s="281"/>
      <c r="T333" s="282"/>
      <c r="U333" s="14"/>
      <c r="V333" s="14"/>
      <c r="W333" s="14"/>
      <c r="X333" s="14"/>
      <c r="Y333" s="14"/>
      <c r="Z333" s="14"/>
      <c r="AA333" s="14"/>
      <c r="AB333" s="14"/>
      <c r="AC333" s="14"/>
      <c r="AD333" s="14"/>
      <c r="AE333" s="14"/>
      <c r="AT333" s="283" t="s">
        <v>1584</v>
      </c>
      <c r="AU333" s="283" t="s">
        <v>81</v>
      </c>
      <c r="AV333" s="14" t="s">
        <v>81</v>
      </c>
      <c r="AW333" s="14" t="s">
        <v>30</v>
      </c>
      <c r="AX333" s="14" t="s">
        <v>73</v>
      </c>
      <c r="AY333" s="283" t="s">
        <v>241</v>
      </c>
    </row>
    <row r="334" s="13" customFormat="1">
      <c r="A334" s="13"/>
      <c r="B334" s="263"/>
      <c r="C334" s="264"/>
      <c r="D334" s="242" t="s">
        <v>1584</v>
      </c>
      <c r="E334" s="265" t="s">
        <v>1</v>
      </c>
      <c r="F334" s="266" t="s">
        <v>3045</v>
      </c>
      <c r="G334" s="264"/>
      <c r="H334" s="267">
        <v>2.3999999999999999</v>
      </c>
      <c r="I334" s="268"/>
      <c r="J334" s="264"/>
      <c r="K334" s="264"/>
      <c r="L334" s="269"/>
      <c r="M334" s="270"/>
      <c r="N334" s="271"/>
      <c r="O334" s="271"/>
      <c r="P334" s="271"/>
      <c r="Q334" s="271"/>
      <c r="R334" s="271"/>
      <c r="S334" s="271"/>
      <c r="T334" s="272"/>
      <c r="U334" s="13"/>
      <c r="V334" s="13"/>
      <c r="W334" s="13"/>
      <c r="X334" s="13"/>
      <c r="Y334" s="13"/>
      <c r="Z334" s="13"/>
      <c r="AA334" s="13"/>
      <c r="AB334" s="13"/>
      <c r="AC334" s="13"/>
      <c r="AD334" s="13"/>
      <c r="AE334" s="13"/>
      <c r="AT334" s="273" t="s">
        <v>1584</v>
      </c>
      <c r="AU334" s="273" t="s">
        <v>81</v>
      </c>
      <c r="AV334" s="13" t="s">
        <v>83</v>
      </c>
      <c r="AW334" s="13" t="s">
        <v>30</v>
      </c>
      <c r="AX334" s="13" t="s">
        <v>73</v>
      </c>
      <c r="AY334" s="273" t="s">
        <v>241</v>
      </c>
    </row>
    <row r="335" s="14" customFormat="1">
      <c r="A335" s="14"/>
      <c r="B335" s="274"/>
      <c r="C335" s="275"/>
      <c r="D335" s="242" t="s">
        <v>1584</v>
      </c>
      <c r="E335" s="276" t="s">
        <v>1</v>
      </c>
      <c r="F335" s="277" t="s">
        <v>3020</v>
      </c>
      <c r="G335" s="275"/>
      <c r="H335" s="276" t="s">
        <v>1</v>
      </c>
      <c r="I335" s="278"/>
      <c r="J335" s="275"/>
      <c r="K335" s="275"/>
      <c r="L335" s="279"/>
      <c r="M335" s="280"/>
      <c r="N335" s="281"/>
      <c r="O335" s="281"/>
      <c r="P335" s="281"/>
      <c r="Q335" s="281"/>
      <c r="R335" s="281"/>
      <c r="S335" s="281"/>
      <c r="T335" s="282"/>
      <c r="U335" s="14"/>
      <c r="V335" s="14"/>
      <c r="W335" s="14"/>
      <c r="X335" s="14"/>
      <c r="Y335" s="14"/>
      <c r="Z335" s="14"/>
      <c r="AA335" s="14"/>
      <c r="AB335" s="14"/>
      <c r="AC335" s="14"/>
      <c r="AD335" s="14"/>
      <c r="AE335" s="14"/>
      <c r="AT335" s="283" t="s">
        <v>1584</v>
      </c>
      <c r="AU335" s="283" t="s">
        <v>81</v>
      </c>
      <c r="AV335" s="14" t="s">
        <v>81</v>
      </c>
      <c r="AW335" s="14" t="s">
        <v>30</v>
      </c>
      <c r="AX335" s="14" t="s">
        <v>73</v>
      </c>
      <c r="AY335" s="283" t="s">
        <v>241</v>
      </c>
    </row>
    <row r="336" s="13" customFormat="1">
      <c r="A336" s="13"/>
      <c r="B336" s="263"/>
      <c r="C336" s="264"/>
      <c r="D336" s="242" t="s">
        <v>1584</v>
      </c>
      <c r="E336" s="265" t="s">
        <v>1</v>
      </c>
      <c r="F336" s="266" t="s">
        <v>3046</v>
      </c>
      <c r="G336" s="264"/>
      <c r="H336" s="267">
        <v>1.8</v>
      </c>
      <c r="I336" s="268"/>
      <c r="J336" s="264"/>
      <c r="K336" s="264"/>
      <c r="L336" s="269"/>
      <c r="M336" s="270"/>
      <c r="N336" s="271"/>
      <c r="O336" s="271"/>
      <c r="P336" s="271"/>
      <c r="Q336" s="271"/>
      <c r="R336" s="271"/>
      <c r="S336" s="271"/>
      <c r="T336" s="272"/>
      <c r="U336" s="13"/>
      <c r="V336" s="13"/>
      <c r="W336" s="13"/>
      <c r="X336" s="13"/>
      <c r="Y336" s="13"/>
      <c r="Z336" s="13"/>
      <c r="AA336" s="13"/>
      <c r="AB336" s="13"/>
      <c r="AC336" s="13"/>
      <c r="AD336" s="13"/>
      <c r="AE336" s="13"/>
      <c r="AT336" s="273" t="s">
        <v>1584</v>
      </c>
      <c r="AU336" s="273" t="s">
        <v>81</v>
      </c>
      <c r="AV336" s="13" t="s">
        <v>83</v>
      </c>
      <c r="AW336" s="13" t="s">
        <v>30</v>
      </c>
      <c r="AX336" s="13" t="s">
        <v>73</v>
      </c>
      <c r="AY336" s="273" t="s">
        <v>241</v>
      </c>
    </row>
    <row r="337" s="15" customFormat="1">
      <c r="A337" s="15"/>
      <c r="B337" s="287"/>
      <c r="C337" s="288"/>
      <c r="D337" s="242" t="s">
        <v>1584</v>
      </c>
      <c r="E337" s="289" t="s">
        <v>1</v>
      </c>
      <c r="F337" s="290" t="s">
        <v>2061</v>
      </c>
      <c r="G337" s="288"/>
      <c r="H337" s="291">
        <v>38.247999999999998</v>
      </c>
      <c r="I337" s="292"/>
      <c r="J337" s="288"/>
      <c r="K337" s="288"/>
      <c r="L337" s="293"/>
      <c r="M337" s="294"/>
      <c r="N337" s="295"/>
      <c r="O337" s="295"/>
      <c r="P337" s="295"/>
      <c r="Q337" s="295"/>
      <c r="R337" s="295"/>
      <c r="S337" s="295"/>
      <c r="T337" s="296"/>
      <c r="U337" s="15"/>
      <c r="V337" s="15"/>
      <c r="W337" s="15"/>
      <c r="X337" s="15"/>
      <c r="Y337" s="15"/>
      <c r="Z337" s="15"/>
      <c r="AA337" s="15"/>
      <c r="AB337" s="15"/>
      <c r="AC337" s="15"/>
      <c r="AD337" s="15"/>
      <c r="AE337" s="15"/>
      <c r="AT337" s="297" t="s">
        <v>1584</v>
      </c>
      <c r="AU337" s="297" t="s">
        <v>81</v>
      </c>
      <c r="AV337" s="15" t="s">
        <v>247</v>
      </c>
      <c r="AW337" s="15" t="s">
        <v>30</v>
      </c>
      <c r="AX337" s="15" t="s">
        <v>81</v>
      </c>
      <c r="AY337" s="297" t="s">
        <v>241</v>
      </c>
    </row>
    <row r="338" s="2" customFormat="1" ht="55.5" customHeight="1">
      <c r="A338" s="39"/>
      <c r="B338" s="40"/>
      <c r="C338" s="228" t="s">
        <v>306</v>
      </c>
      <c r="D338" s="228" t="s">
        <v>243</v>
      </c>
      <c r="E338" s="229" t="s">
        <v>2270</v>
      </c>
      <c r="F338" s="230" t="s">
        <v>2271</v>
      </c>
      <c r="G338" s="231" t="s">
        <v>563</v>
      </c>
      <c r="H338" s="232">
        <v>3007.73</v>
      </c>
      <c r="I338" s="233"/>
      <c r="J338" s="234">
        <f>ROUND(I338*H338,2)</f>
        <v>0</v>
      </c>
      <c r="K338" s="235"/>
      <c r="L338" s="45"/>
      <c r="M338" s="236" t="s">
        <v>1</v>
      </c>
      <c r="N338" s="237" t="s">
        <v>38</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1164</v>
      </c>
      <c r="AT338" s="240" t="s">
        <v>243</v>
      </c>
      <c r="AU338" s="240" t="s">
        <v>81</v>
      </c>
      <c r="AY338" s="18" t="s">
        <v>241</v>
      </c>
      <c r="BE338" s="241">
        <f>IF(N338="základní",J338,0)</f>
        <v>0</v>
      </c>
      <c r="BF338" s="241">
        <f>IF(N338="snížená",J338,0)</f>
        <v>0</v>
      </c>
      <c r="BG338" s="241">
        <f>IF(N338="zákl. přenesená",J338,0)</f>
        <v>0</v>
      </c>
      <c r="BH338" s="241">
        <f>IF(N338="sníž. přenesená",J338,0)</f>
        <v>0</v>
      </c>
      <c r="BI338" s="241">
        <f>IF(N338="nulová",J338,0)</f>
        <v>0</v>
      </c>
      <c r="BJ338" s="18" t="s">
        <v>81</v>
      </c>
      <c r="BK338" s="241">
        <f>ROUND(I338*H338,2)</f>
        <v>0</v>
      </c>
      <c r="BL338" s="18" t="s">
        <v>1164</v>
      </c>
      <c r="BM338" s="240" t="s">
        <v>3147</v>
      </c>
    </row>
    <row r="339" s="2" customFormat="1">
      <c r="A339" s="39"/>
      <c r="B339" s="40"/>
      <c r="C339" s="41"/>
      <c r="D339" s="242" t="s">
        <v>248</v>
      </c>
      <c r="E339" s="41"/>
      <c r="F339" s="243" t="s">
        <v>2273</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248</v>
      </c>
      <c r="AU339" s="18" t="s">
        <v>81</v>
      </c>
    </row>
    <row r="340" s="14" customFormat="1">
      <c r="A340" s="14"/>
      <c r="B340" s="274"/>
      <c r="C340" s="275"/>
      <c r="D340" s="242" t="s">
        <v>1584</v>
      </c>
      <c r="E340" s="276" t="s">
        <v>1</v>
      </c>
      <c r="F340" s="277" t="s">
        <v>3035</v>
      </c>
      <c r="G340" s="275"/>
      <c r="H340" s="276" t="s">
        <v>1</v>
      </c>
      <c r="I340" s="278"/>
      <c r="J340" s="275"/>
      <c r="K340" s="275"/>
      <c r="L340" s="279"/>
      <c r="M340" s="280"/>
      <c r="N340" s="281"/>
      <c r="O340" s="281"/>
      <c r="P340" s="281"/>
      <c r="Q340" s="281"/>
      <c r="R340" s="281"/>
      <c r="S340" s="281"/>
      <c r="T340" s="282"/>
      <c r="U340" s="14"/>
      <c r="V340" s="14"/>
      <c r="W340" s="14"/>
      <c r="X340" s="14"/>
      <c r="Y340" s="14"/>
      <c r="Z340" s="14"/>
      <c r="AA340" s="14"/>
      <c r="AB340" s="14"/>
      <c r="AC340" s="14"/>
      <c r="AD340" s="14"/>
      <c r="AE340" s="14"/>
      <c r="AT340" s="283" t="s">
        <v>1584</v>
      </c>
      <c r="AU340" s="283" t="s">
        <v>81</v>
      </c>
      <c r="AV340" s="14" t="s">
        <v>81</v>
      </c>
      <c r="AW340" s="14" t="s">
        <v>30</v>
      </c>
      <c r="AX340" s="14" t="s">
        <v>73</v>
      </c>
      <c r="AY340" s="283" t="s">
        <v>241</v>
      </c>
    </row>
    <row r="341" s="13" customFormat="1">
      <c r="A341" s="13"/>
      <c r="B341" s="263"/>
      <c r="C341" s="264"/>
      <c r="D341" s="242" t="s">
        <v>1584</v>
      </c>
      <c r="E341" s="265" t="s">
        <v>1</v>
      </c>
      <c r="F341" s="266" t="s">
        <v>3036</v>
      </c>
      <c r="G341" s="264"/>
      <c r="H341" s="267">
        <v>299.14499999999998</v>
      </c>
      <c r="I341" s="268"/>
      <c r="J341" s="264"/>
      <c r="K341" s="264"/>
      <c r="L341" s="269"/>
      <c r="M341" s="270"/>
      <c r="N341" s="271"/>
      <c r="O341" s="271"/>
      <c r="P341" s="271"/>
      <c r="Q341" s="271"/>
      <c r="R341" s="271"/>
      <c r="S341" s="271"/>
      <c r="T341" s="272"/>
      <c r="U341" s="13"/>
      <c r="V341" s="13"/>
      <c r="W341" s="13"/>
      <c r="X341" s="13"/>
      <c r="Y341" s="13"/>
      <c r="Z341" s="13"/>
      <c r="AA341" s="13"/>
      <c r="AB341" s="13"/>
      <c r="AC341" s="13"/>
      <c r="AD341" s="13"/>
      <c r="AE341" s="13"/>
      <c r="AT341" s="273" t="s">
        <v>1584</v>
      </c>
      <c r="AU341" s="273" t="s">
        <v>81</v>
      </c>
      <c r="AV341" s="13" t="s">
        <v>83</v>
      </c>
      <c r="AW341" s="13" t="s">
        <v>30</v>
      </c>
      <c r="AX341" s="13" t="s">
        <v>73</v>
      </c>
      <c r="AY341" s="273" t="s">
        <v>241</v>
      </c>
    </row>
    <row r="342" s="14" customFormat="1">
      <c r="A342" s="14"/>
      <c r="B342" s="274"/>
      <c r="C342" s="275"/>
      <c r="D342" s="242" t="s">
        <v>1584</v>
      </c>
      <c r="E342" s="276" t="s">
        <v>1</v>
      </c>
      <c r="F342" s="277" t="s">
        <v>3148</v>
      </c>
      <c r="G342" s="275"/>
      <c r="H342" s="276" t="s">
        <v>1</v>
      </c>
      <c r="I342" s="278"/>
      <c r="J342" s="275"/>
      <c r="K342" s="275"/>
      <c r="L342" s="279"/>
      <c r="M342" s="280"/>
      <c r="N342" s="281"/>
      <c r="O342" s="281"/>
      <c r="P342" s="281"/>
      <c r="Q342" s="281"/>
      <c r="R342" s="281"/>
      <c r="S342" s="281"/>
      <c r="T342" s="282"/>
      <c r="U342" s="14"/>
      <c r="V342" s="14"/>
      <c r="W342" s="14"/>
      <c r="X342" s="14"/>
      <c r="Y342" s="14"/>
      <c r="Z342" s="14"/>
      <c r="AA342" s="14"/>
      <c r="AB342" s="14"/>
      <c r="AC342" s="14"/>
      <c r="AD342" s="14"/>
      <c r="AE342" s="14"/>
      <c r="AT342" s="283" t="s">
        <v>1584</v>
      </c>
      <c r="AU342" s="283" t="s">
        <v>81</v>
      </c>
      <c r="AV342" s="14" t="s">
        <v>81</v>
      </c>
      <c r="AW342" s="14" t="s">
        <v>30</v>
      </c>
      <c r="AX342" s="14" t="s">
        <v>73</v>
      </c>
      <c r="AY342" s="283" t="s">
        <v>241</v>
      </c>
    </row>
    <row r="343" s="13" customFormat="1">
      <c r="A343" s="13"/>
      <c r="B343" s="263"/>
      <c r="C343" s="264"/>
      <c r="D343" s="242" t="s">
        <v>1584</v>
      </c>
      <c r="E343" s="265" t="s">
        <v>1</v>
      </c>
      <c r="F343" s="266" t="s">
        <v>3105</v>
      </c>
      <c r="G343" s="264"/>
      <c r="H343" s="267">
        <v>2708.585</v>
      </c>
      <c r="I343" s="268"/>
      <c r="J343" s="264"/>
      <c r="K343" s="264"/>
      <c r="L343" s="269"/>
      <c r="M343" s="270"/>
      <c r="N343" s="271"/>
      <c r="O343" s="271"/>
      <c r="P343" s="271"/>
      <c r="Q343" s="271"/>
      <c r="R343" s="271"/>
      <c r="S343" s="271"/>
      <c r="T343" s="272"/>
      <c r="U343" s="13"/>
      <c r="V343" s="13"/>
      <c r="W343" s="13"/>
      <c r="X343" s="13"/>
      <c r="Y343" s="13"/>
      <c r="Z343" s="13"/>
      <c r="AA343" s="13"/>
      <c r="AB343" s="13"/>
      <c r="AC343" s="13"/>
      <c r="AD343" s="13"/>
      <c r="AE343" s="13"/>
      <c r="AT343" s="273" t="s">
        <v>1584</v>
      </c>
      <c r="AU343" s="273" t="s">
        <v>81</v>
      </c>
      <c r="AV343" s="13" t="s">
        <v>83</v>
      </c>
      <c r="AW343" s="13" t="s">
        <v>30</v>
      </c>
      <c r="AX343" s="13" t="s">
        <v>73</v>
      </c>
      <c r="AY343" s="273" t="s">
        <v>241</v>
      </c>
    </row>
    <row r="344" s="15" customFormat="1">
      <c r="A344" s="15"/>
      <c r="B344" s="287"/>
      <c r="C344" s="288"/>
      <c r="D344" s="242" t="s">
        <v>1584</v>
      </c>
      <c r="E344" s="289" t="s">
        <v>1</v>
      </c>
      <c r="F344" s="290" t="s">
        <v>2061</v>
      </c>
      <c r="G344" s="288"/>
      <c r="H344" s="291">
        <v>3007.73</v>
      </c>
      <c r="I344" s="292"/>
      <c r="J344" s="288"/>
      <c r="K344" s="288"/>
      <c r="L344" s="293"/>
      <c r="M344" s="294"/>
      <c r="N344" s="295"/>
      <c r="O344" s="295"/>
      <c r="P344" s="295"/>
      <c r="Q344" s="295"/>
      <c r="R344" s="295"/>
      <c r="S344" s="295"/>
      <c r="T344" s="296"/>
      <c r="U344" s="15"/>
      <c r="V344" s="15"/>
      <c r="W344" s="15"/>
      <c r="X344" s="15"/>
      <c r="Y344" s="15"/>
      <c r="Z344" s="15"/>
      <c r="AA344" s="15"/>
      <c r="AB344" s="15"/>
      <c r="AC344" s="15"/>
      <c r="AD344" s="15"/>
      <c r="AE344" s="15"/>
      <c r="AT344" s="297" t="s">
        <v>1584</v>
      </c>
      <c r="AU344" s="297" t="s">
        <v>81</v>
      </c>
      <c r="AV344" s="15" t="s">
        <v>247</v>
      </c>
      <c r="AW344" s="15" t="s">
        <v>30</v>
      </c>
      <c r="AX344" s="15" t="s">
        <v>81</v>
      </c>
      <c r="AY344" s="297" t="s">
        <v>241</v>
      </c>
    </row>
    <row r="345" s="2" customFormat="1" ht="62.7" customHeight="1">
      <c r="A345" s="39"/>
      <c r="B345" s="40"/>
      <c r="C345" s="228" t="s">
        <v>365</v>
      </c>
      <c r="D345" s="228" t="s">
        <v>243</v>
      </c>
      <c r="E345" s="229" t="s">
        <v>3149</v>
      </c>
      <c r="F345" s="230" t="s">
        <v>3150</v>
      </c>
      <c r="G345" s="231" t="s">
        <v>563</v>
      </c>
      <c r="H345" s="232">
        <v>36.210000000000001</v>
      </c>
      <c r="I345" s="233"/>
      <c r="J345" s="234">
        <f>ROUND(I345*H345,2)</f>
        <v>0</v>
      </c>
      <c r="K345" s="235"/>
      <c r="L345" s="45"/>
      <c r="M345" s="236" t="s">
        <v>1</v>
      </c>
      <c r="N345" s="237" t="s">
        <v>38</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1164</v>
      </c>
      <c r="AT345" s="240" t="s">
        <v>243</v>
      </c>
      <c r="AU345" s="240" t="s">
        <v>81</v>
      </c>
      <c r="AY345" s="18" t="s">
        <v>241</v>
      </c>
      <c r="BE345" s="241">
        <f>IF(N345="základní",J345,0)</f>
        <v>0</v>
      </c>
      <c r="BF345" s="241">
        <f>IF(N345="snížená",J345,0)</f>
        <v>0</v>
      </c>
      <c r="BG345" s="241">
        <f>IF(N345="zákl. přenesená",J345,0)</f>
        <v>0</v>
      </c>
      <c r="BH345" s="241">
        <f>IF(N345="sníž. přenesená",J345,0)</f>
        <v>0</v>
      </c>
      <c r="BI345" s="241">
        <f>IF(N345="nulová",J345,0)</f>
        <v>0</v>
      </c>
      <c r="BJ345" s="18" t="s">
        <v>81</v>
      </c>
      <c r="BK345" s="241">
        <f>ROUND(I345*H345,2)</f>
        <v>0</v>
      </c>
      <c r="BL345" s="18" t="s">
        <v>1164</v>
      </c>
      <c r="BM345" s="240" t="s">
        <v>3151</v>
      </c>
    </row>
    <row r="346" s="2" customFormat="1">
      <c r="A346" s="39"/>
      <c r="B346" s="40"/>
      <c r="C346" s="41"/>
      <c r="D346" s="242" t="s">
        <v>248</v>
      </c>
      <c r="E346" s="41"/>
      <c r="F346" s="243" t="s">
        <v>3152</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248</v>
      </c>
      <c r="AU346" s="18" t="s">
        <v>81</v>
      </c>
    </row>
    <row r="347" s="14" customFormat="1">
      <c r="A347" s="14"/>
      <c r="B347" s="274"/>
      <c r="C347" s="275"/>
      <c r="D347" s="242" t="s">
        <v>1584</v>
      </c>
      <c r="E347" s="276" t="s">
        <v>1</v>
      </c>
      <c r="F347" s="277" t="s">
        <v>3153</v>
      </c>
      <c r="G347" s="275"/>
      <c r="H347" s="276" t="s">
        <v>1</v>
      </c>
      <c r="I347" s="278"/>
      <c r="J347" s="275"/>
      <c r="K347" s="275"/>
      <c r="L347" s="279"/>
      <c r="M347" s="280"/>
      <c r="N347" s="281"/>
      <c r="O347" s="281"/>
      <c r="P347" s="281"/>
      <c r="Q347" s="281"/>
      <c r="R347" s="281"/>
      <c r="S347" s="281"/>
      <c r="T347" s="282"/>
      <c r="U347" s="14"/>
      <c r="V347" s="14"/>
      <c r="W347" s="14"/>
      <c r="X347" s="14"/>
      <c r="Y347" s="14"/>
      <c r="Z347" s="14"/>
      <c r="AA347" s="14"/>
      <c r="AB347" s="14"/>
      <c r="AC347" s="14"/>
      <c r="AD347" s="14"/>
      <c r="AE347" s="14"/>
      <c r="AT347" s="283" t="s">
        <v>1584</v>
      </c>
      <c r="AU347" s="283" t="s">
        <v>81</v>
      </c>
      <c r="AV347" s="14" t="s">
        <v>81</v>
      </c>
      <c r="AW347" s="14" t="s">
        <v>30</v>
      </c>
      <c r="AX347" s="14" t="s">
        <v>73</v>
      </c>
      <c r="AY347" s="283" t="s">
        <v>241</v>
      </c>
    </row>
    <row r="348" s="13" customFormat="1">
      <c r="A348" s="13"/>
      <c r="B348" s="263"/>
      <c r="C348" s="264"/>
      <c r="D348" s="242" t="s">
        <v>1584</v>
      </c>
      <c r="E348" s="265" t="s">
        <v>1</v>
      </c>
      <c r="F348" s="266" t="s">
        <v>3154</v>
      </c>
      <c r="G348" s="264"/>
      <c r="H348" s="267">
        <v>36.210000000000001</v>
      </c>
      <c r="I348" s="268"/>
      <c r="J348" s="264"/>
      <c r="K348" s="264"/>
      <c r="L348" s="269"/>
      <c r="M348" s="270"/>
      <c r="N348" s="271"/>
      <c r="O348" s="271"/>
      <c r="P348" s="271"/>
      <c r="Q348" s="271"/>
      <c r="R348" s="271"/>
      <c r="S348" s="271"/>
      <c r="T348" s="272"/>
      <c r="U348" s="13"/>
      <c r="V348" s="13"/>
      <c r="W348" s="13"/>
      <c r="X348" s="13"/>
      <c r="Y348" s="13"/>
      <c r="Z348" s="13"/>
      <c r="AA348" s="13"/>
      <c r="AB348" s="13"/>
      <c r="AC348" s="13"/>
      <c r="AD348" s="13"/>
      <c r="AE348" s="13"/>
      <c r="AT348" s="273" t="s">
        <v>1584</v>
      </c>
      <c r="AU348" s="273" t="s">
        <v>81</v>
      </c>
      <c r="AV348" s="13" t="s">
        <v>83</v>
      </c>
      <c r="AW348" s="13" t="s">
        <v>30</v>
      </c>
      <c r="AX348" s="13" t="s">
        <v>81</v>
      </c>
      <c r="AY348" s="273" t="s">
        <v>241</v>
      </c>
    </row>
    <row r="349" s="2" customFormat="1" ht="21.75" customHeight="1">
      <c r="A349" s="39"/>
      <c r="B349" s="40"/>
      <c r="C349" s="228" t="s">
        <v>309</v>
      </c>
      <c r="D349" s="228" t="s">
        <v>243</v>
      </c>
      <c r="E349" s="229" t="s">
        <v>2301</v>
      </c>
      <c r="F349" s="230" t="s">
        <v>2302</v>
      </c>
      <c r="G349" s="231" t="s">
        <v>563</v>
      </c>
      <c r="H349" s="232">
        <v>5877.8999999999996</v>
      </c>
      <c r="I349" s="233"/>
      <c r="J349" s="234">
        <f>ROUND(I349*H349,2)</f>
        <v>0</v>
      </c>
      <c r="K349" s="235"/>
      <c r="L349" s="45"/>
      <c r="M349" s="236" t="s">
        <v>1</v>
      </c>
      <c r="N349" s="237" t="s">
        <v>38</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1164</v>
      </c>
      <c r="AT349" s="240" t="s">
        <v>243</v>
      </c>
      <c r="AU349" s="240" t="s">
        <v>81</v>
      </c>
      <c r="AY349" s="18" t="s">
        <v>241</v>
      </c>
      <c r="BE349" s="241">
        <f>IF(N349="základní",J349,0)</f>
        <v>0</v>
      </c>
      <c r="BF349" s="241">
        <f>IF(N349="snížená",J349,0)</f>
        <v>0</v>
      </c>
      <c r="BG349" s="241">
        <f>IF(N349="zákl. přenesená",J349,0)</f>
        <v>0</v>
      </c>
      <c r="BH349" s="241">
        <f>IF(N349="sníž. přenesená",J349,0)</f>
        <v>0</v>
      </c>
      <c r="BI349" s="241">
        <f>IF(N349="nulová",J349,0)</f>
        <v>0</v>
      </c>
      <c r="BJ349" s="18" t="s">
        <v>81</v>
      </c>
      <c r="BK349" s="241">
        <f>ROUND(I349*H349,2)</f>
        <v>0</v>
      </c>
      <c r="BL349" s="18" t="s">
        <v>1164</v>
      </c>
      <c r="BM349" s="240" t="s">
        <v>3155</v>
      </c>
    </row>
    <row r="350" s="2" customFormat="1">
      <c r="A350" s="39"/>
      <c r="B350" s="40"/>
      <c r="C350" s="41"/>
      <c r="D350" s="242" t="s">
        <v>248</v>
      </c>
      <c r="E350" s="41"/>
      <c r="F350" s="243" t="s">
        <v>2304</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248</v>
      </c>
      <c r="AU350" s="18" t="s">
        <v>81</v>
      </c>
    </row>
    <row r="351" s="14" customFormat="1">
      <c r="A351" s="14"/>
      <c r="B351" s="274"/>
      <c r="C351" s="275"/>
      <c r="D351" s="242" t="s">
        <v>1584</v>
      </c>
      <c r="E351" s="276" t="s">
        <v>1</v>
      </c>
      <c r="F351" s="277" t="s">
        <v>3156</v>
      </c>
      <c r="G351" s="275"/>
      <c r="H351" s="276" t="s">
        <v>1</v>
      </c>
      <c r="I351" s="278"/>
      <c r="J351" s="275"/>
      <c r="K351" s="275"/>
      <c r="L351" s="279"/>
      <c r="M351" s="280"/>
      <c r="N351" s="281"/>
      <c r="O351" s="281"/>
      <c r="P351" s="281"/>
      <c r="Q351" s="281"/>
      <c r="R351" s="281"/>
      <c r="S351" s="281"/>
      <c r="T351" s="282"/>
      <c r="U351" s="14"/>
      <c r="V351" s="14"/>
      <c r="W351" s="14"/>
      <c r="X351" s="14"/>
      <c r="Y351" s="14"/>
      <c r="Z351" s="14"/>
      <c r="AA351" s="14"/>
      <c r="AB351" s="14"/>
      <c r="AC351" s="14"/>
      <c r="AD351" s="14"/>
      <c r="AE351" s="14"/>
      <c r="AT351" s="283" t="s">
        <v>1584</v>
      </c>
      <c r="AU351" s="283" t="s">
        <v>81</v>
      </c>
      <c r="AV351" s="14" t="s">
        <v>81</v>
      </c>
      <c r="AW351" s="14" t="s">
        <v>30</v>
      </c>
      <c r="AX351" s="14" t="s">
        <v>73</v>
      </c>
      <c r="AY351" s="283" t="s">
        <v>241</v>
      </c>
    </row>
    <row r="352" s="13" customFormat="1">
      <c r="A352" s="13"/>
      <c r="B352" s="263"/>
      <c r="C352" s="264"/>
      <c r="D352" s="242" t="s">
        <v>1584</v>
      </c>
      <c r="E352" s="265" t="s">
        <v>1</v>
      </c>
      <c r="F352" s="266" t="s">
        <v>3131</v>
      </c>
      <c r="G352" s="264"/>
      <c r="H352" s="267">
        <v>5877.8999999999996</v>
      </c>
      <c r="I352" s="268"/>
      <c r="J352" s="264"/>
      <c r="K352" s="264"/>
      <c r="L352" s="269"/>
      <c r="M352" s="270"/>
      <c r="N352" s="271"/>
      <c r="O352" s="271"/>
      <c r="P352" s="271"/>
      <c r="Q352" s="271"/>
      <c r="R352" s="271"/>
      <c r="S352" s="271"/>
      <c r="T352" s="272"/>
      <c r="U352" s="13"/>
      <c r="V352" s="13"/>
      <c r="W352" s="13"/>
      <c r="X352" s="13"/>
      <c r="Y352" s="13"/>
      <c r="Z352" s="13"/>
      <c r="AA352" s="13"/>
      <c r="AB352" s="13"/>
      <c r="AC352" s="13"/>
      <c r="AD352" s="13"/>
      <c r="AE352" s="13"/>
      <c r="AT352" s="273" t="s">
        <v>1584</v>
      </c>
      <c r="AU352" s="273" t="s">
        <v>81</v>
      </c>
      <c r="AV352" s="13" t="s">
        <v>83</v>
      </c>
      <c r="AW352" s="13" t="s">
        <v>30</v>
      </c>
      <c r="AX352" s="13" t="s">
        <v>81</v>
      </c>
      <c r="AY352" s="273" t="s">
        <v>241</v>
      </c>
    </row>
    <row r="353" s="2" customFormat="1" ht="33" customHeight="1">
      <c r="A353" s="39"/>
      <c r="B353" s="40"/>
      <c r="C353" s="228" t="s">
        <v>372</v>
      </c>
      <c r="D353" s="228" t="s">
        <v>243</v>
      </c>
      <c r="E353" s="229" t="s">
        <v>2320</v>
      </c>
      <c r="F353" s="230" t="s">
        <v>2321</v>
      </c>
      <c r="G353" s="231" t="s">
        <v>263</v>
      </c>
      <c r="H353" s="232">
        <v>2</v>
      </c>
      <c r="I353" s="233"/>
      <c r="J353" s="234">
        <f>ROUND(I353*H353,2)</f>
        <v>0</v>
      </c>
      <c r="K353" s="235"/>
      <c r="L353" s="45"/>
      <c r="M353" s="236" t="s">
        <v>1</v>
      </c>
      <c r="N353" s="237" t="s">
        <v>38</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247</v>
      </c>
      <c r="AT353" s="240" t="s">
        <v>243</v>
      </c>
      <c r="AU353" s="240" t="s">
        <v>81</v>
      </c>
      <c r="AY353" s="18" t="s">
        <v>241</v>
      </c>
      <c r="BE353" s="241">
        <f>IF(N353="základní",J353,0)</f>
        <v>0</v>
      </c>
      <c r="BF353" s="241">
        <f>IF(N353="snížená",J353,0)</f>
        <v>0</v>
      </c>
      <c r="BG353" s="241">
        <f>IF(N353="zákl. přenesená",J353,0)</f>
        <v>0</v>
      </c>
      <c r="BH353" s="241">
        <f>IF(N353="sníž. přenesená",J353,0)</f>
        <v>0</v>
      </c>
      <c r="BI353" s="241">
        <f>IF(N353="nulová",J353,0)</f>
        <v>0</v>
      </c>
      <c r="BJ353" s="18" t="s">
        <v>81</v>
      </c>
      <c r="BK353" s="241">
        <f>ROUND(I353*H353,2)</f>
        <v>0</v>
      </c>
      <c r="BL353" s="18" t="s">
        <v>247</v>
      </c>
      <c r="BM353" s="240" t="s">
        <v>3157</v>
      </c>
    </row>
    <row r="354" s="2" customFormat="1">
      <c r="A354" s="39"/>
      <c r="B354" s="40"/>
      <c r="C354" s="41"/>
      <c r="D354" s="242" t="s">
        <v>248</v>
      </c>
      <c r="E354" s="41"/>
      <c r="F354" s="243" t="s">
        <v>2323</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248</v>
      </c>
      <c r="AU354" s="18" t="s">
        <v>81</v>
      </c>
    </row>
    <row r="355" s="14" customFormat="1">
      <c r="A355" s="14"/>
      <c r="B355" s="274"/>
      <c r="C355" s="275"/>
      <c r="D355" s="242" t="s">
        <v>1584</v>
      </c>
      <c r="E355" s="276" t="s">
        <v>1</v>
      </c>
      <c r="F355" s="277" t="s">
        <v>3158</v>
      </c>
      <c r="G355" s="275"/>
      <c r="H355" s="276" t="s">
        <v>1</v>
      </c>
      <c r="I355" s="278"/>
      <c r="J355" s="275"/>
      <c r="K355" s="275"/>
      <c r="L355" s="279"/>
      <c r="M355" s="280"/>
      <c r="N355" s="281"/>
      <c r="O355" s="281"/>
      <c r="P355" s="281"/>
      <c r="Q355" s="281"/>
      <c r="R355" s="281"/>
      <c r="S355" s="281"/>
      <c r="T355" s="282"/>
      <c r="U355" s="14"/>
      <c r="V355" s="14"/>
      <c r="W355" s="14"/>
      <c r="X355" s="14"/>
      <c r="Y355" s="14"/>
      <c r="Z355" s="14"/>
      <c r="AA355" s="14"/>
      <c r="AB355" s="14"/>
      <c r="AC355" s="14"/>
      <c r="AD355" s="14"/>
      <c r="AE355" s="14"/>
      <c r="AT355" s="283" t="s">
        <v>1584</v>
      </c>
      <c r="AU355" s="283" t="s">
        <v>81</v>
      </c>
      <c r="AV355" s="14" t="s">
        <v>81</v>
      </c>
      <c r="AW355" s="14" t="s">
        <v>30</v>
      </c>
      <c r="AX355" s="14" t="s">
        <v>73</v>
      </c>
      <c r="AY355" s="283" t="s">
        <v>241</v>
      </c>
    </row>
    <row r="356" s="13" customFormat="1">
      <c r="A356" s="13"/>
      <c r="B356" s="263"/>
      <c r="C356" s="264"/>
      <c r="D356" s="242" t="s">
        <v>1584</v>
      </c>
      <c r="E356" s="265" t="s">
        <v>1</v>
      </c>
      <c r="F356" s="266" t="s">
        <v>83</v>
      </c>
      <c r="G356" s="264"/>
      <c r="H356" s="267">
        <v>2</v>
      </c>
      <c r="I356" s="268"/>
      <c r="J356" s="264"/>
      <c r="K356" s="264"/>
      <c r="L356" s="269"/>
      <c r="M356" s="270"/>
      <c r="N356" s="271"/>
      <c r="O356" s="271"/>
      <c r="P356" s="271"/>
      <c r="Q356" s="271"/>
      <c r="R356" s="271"/>
      <c r="S356" s="271"/>
      <c r="T356" s="272"/>
      <c r="U356" s="13"/>
      <c r="V356" s="13"/>
      <c r="W356" s="13"/>
      <c r="X356" s="13"/>
      <c r="Y356" s="13"/>
      <c r="Z356" s="13"/>
      <c r="AA356" s="13"/>
      <c r="AB356" s="13"/>
      <c r="AC356" s="13"/>
      <c r="AD356" s="13"/>
      <c r="AE356" s="13"/>
      <c r="AT356" s="273" t="s">
        <v>1584</v>
      </c>
      <c r="AU356" s="273" t="s">
        <v>81</v>
      </c>
      <c r="AV356" s="13" t="s">
        <v>83</v>
      </c>
      <c r="AW356" s="13" t="s">
        <v>30</v>
      </c>
      <c r="AX356" s="13" t="s">
        <v>81</v>
      </c>
      <c r="AY356" s="273" t="s">
        <v>241</v>
      </c>
    </row>
    <row r="357" s="2" customFormat="1" ht="24.15" customHeight="1">
      <c r="A357" s="39"/>
      <c r="B357" s="40"/>
      <c r="C357" s="228" t="s">
        <v>313</v>
      </c>
      <c r="D357" s="228" t="s">
        <v>243</v>
      </c>
      <c r="E357" s="229" t="s">
        <v>2325</v>
      </c>
      <c r="F357" s="230" t="s">
        <v>2326</v>
      </c>
      <c r="G357" s="231" t="s">
        <v>263</v>
      </c>
      <c r="H357" s="232">
        <v>3</v>
      </c>
      <c r="I357" s="233"/>
      <c r="J357" s="234">
        <f>ROUND(I357*H357,2)</f>
        <v>0</v>
      </c>
      <c r="K357" s="235"/>
      <c r="L357" s="45"/>
      <c r="M357" s="236" t="s">
        <v>1</v>
      </c>
      <c r="N357" s="237" t="s">
        <v>38</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1164</v>
      </c>
      <c r="AT357" s="240" t="s">
        <v>243</v>
      </c>
      <c r="AU357" s="240" t="s">
        <v>81</v>
      </c>
      <c r="AY357" s="18" t="s">
        <v>241</v>
      </c>
      <c r="BE357" s="241">
        <f>IF(N357="základní",J357,0)</f>
        <v>0</v>
      </c>
      <c r="BF357" s="241">
        <f>IF(N357="snížená",J357,0)</f>
        <v>0</v>
      </c>
      <c r="BG357" s="241">
        <f>IF(N357="zákl. přenesená",J357,0)</f>
        <v>0</v>
      </c>
      <c r="BH357" s="241">
        <f>IF(N357="sníž. přenesená",J357,0)</f>
        <v>0</v>
      </c>
      <c r="BI357" s="241">
        <f>IF(N357="nulová",J357,0)</f>
        <v>0</v>
      </c>
      <c r="BJ357" s="18" t="s">
        <v>81</v>
      </c>
      <c r="BK357" s="241">
        <f>ROUND(I357*H357,2)</f>
        <v>0</v>
      </c>
      <c r="BL357" s="18" t="s">
        <v>1164</v>
      </c>
      <c r="BM357" s="240" t="s">
        <v>3159</v>
      </c>
    </row>
    <row r="358" s="2" customFormat="1">
      <c r="A358" s="39"/>
      <c r="B358" s="40"/>
      <c r="C358" s="41"/>
      <c r="D358" s="242" t="s">
        <v>248</v>
      </c>
      <c r="E358" s="41"/>
      <c r="F358" s="243" t="s">
        <v>2328</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248</v>
      </c>
      <c r="AU358" s="18" t="s">
        <v>81</v>
      </c>
    </row>
    <row r="359" s="14" customFormat="1">
      <c r="A359" s="14"/>
      <c r="B359" s="274"/>
      <c r="C359" s="275"/>
      <c r="D359" s="242" t="s">
        <v>1584</v>
      </c>
      <c r="E359" s="276" t="s">
        <v>1</v>
      </c>
      <c r="F359" s="277" t="s">
        <v>3160</v>
      </c>
      <c r="G359" s="275"/>
      <c r="H359" s="276" t="s">
        <v>1</v>
      </c>
      <c r="I359" s="278"/>
      <c r="J359" s="275"/>
      <c r="K359" s="275"/>
      <c r="L359" s="279"/>
      <c r="M359" s="280"/>
      <c r="N359" s="281"/>
      <c r="O359" s="281"/>
      <c r="P359" s="281"/>
      <c r="Q359" s="281"/>
      <c r="R359" s="281"/>
      <c r="S359" s="281"/>
      <c r="T359" s="282"/>
      <c r="U359" s="14"/>
      <c r="V359" s="14"/>
      <c r="W359" s="14"/>
      <c r="X359" s="14"/>
      <c r="Y359" s="14"/>
      <c r="Z359" s="14"/>
      <c r="AA359" s="14"/>
      <c r="AB359" s="14"/>
      <c r="AC359" s="14"/>
      <c r="AD359" s="14"/>
      <c r="AE359" s="14"/>
      <c r="AT359" s="283" t="s">
        <v>1584</v>
      </c>
      <c r="AU359" s="283" t="s">
        <v>81</v>
      </c>
      <c r="AV359" s="14" t="s">
        <v>81</v>
      </c>
      <c r="AW359" s="14" t="s">
        <v>30</v>
      </c>
      <c r="AX359" s="14" t="s">
        <v>73</v>
      </c>
      <c r="AY359" s="283" t="s">
        <v>241</v>
      </c>
    </row>
    <row r="360" s="13" customFormat="1">
      <c r="A360" s="13"/>
      <c r="B360" s="263"/>
      <c r="C360" s="264"/>
      <c r="D360" s="242" t="s">
        <v>1584</v>
      </c>
      <c r="E360" s="265" t="s">
        <v>1</v>
      </c>
      <c r="F360" s="266" t="s">
        <v>81</v>
      </c>
      <c r="G360" s="264"/>
      <c r="H360" s="267">
        <v>1</v>
      </c>
      <c r="I360" s="268"/>
      <c r="J360" s="264"/>
      <c r="K360" s="264"/>
      <c r="L360" s="269"/>
      <c r="M360" s="270"/>
      <c r="N360" s="271"/>
      <c r="O360" s="271"/>
      <c r="P360" s="271"/>
      <c r="Q360" s="271"/>
      <c r="R360" s="271"/>
      <c r="S360" s="271"/>
      <c r="T360" s="272"/>
      <c r="U360" s="13"/>
      <c r="V360" s="13"/>
      <c r="W360" s="13"/>
      <c r="X360" s="13"/>
      <c r="Y360" s="13"/>
      <c r="Z360" s="13"/>
      <c r="AA360" s="13"/>
      <c r="AB360" s="13"/>
      <c r="AC360" s="13"/>
      <c r="AD360" s="13"/>
      <c r="AE360" s="13"/>
      <c r="AT360" s="273" t="s">
        <v>1584</v>
      </c>
      <c r="AU360" s="273" t="s">
        <v>81</v>
      </c>
      <c r="AV360" s="13" t="s">
        <v>83</v>
      </c>
      <c r="AW360" s="13" t="s">
        <v>30</v>
      </c>
      <c r="AX360" s="13" t="s">
        <v>73</v>
      </c>
      <c r="AY360" s="273" t="s">
        <v>241</v>
      </c>
    </row>
    <row r="361" s="14" customFormat="1">
      <c r="A361" s="14"/>
      <c r="B361" s="274"/>
      <c r="C361" s="275"/>
      <c r="D361" s="242" t="s">
        <v>1584</v>
      </c>
      <c r="E361" s="276" t="s">
        <v>1</v>
      </c>
      <c r="F361" s="277" t="s">
        <v>3161</v>
      </c>
      <c r="G361" s="275"/>
      <c r="H361" s="276" t="s">
        <v>1</v>
      </c>
      <c r="I361" s="278"/>
      <c r="J361" s="275"/>
      <c r="K361" s="275"/>
      <c r="L361" s="279"/>
      <c r="M361" s="280"/>
      <c r="N361" s="281"/>
      <c r="O361" s="281"/>
      <c r="P361" s="281"/>
      <c r="Q361" s="281"/>
      <c r="R361" s="281"/>
      <c r="S361" s="281"/>
      <c r="T361" s="282"/>
      <c r="U361" s="14"/>
      <c r="V361" s="14"/>
      <c r="W361" s="14"/>
      <c r="X361" s="14"/>
      <c r="Y361" s="14"/>
      <c r="Z361" s="14"/>
      <c r="AA361" s="14"/>
      <c r="AB361" s="14"/>
      <c r="AC361" s="14"/>
      <c r="AD361" s="14"/>
      <c r="AE361" s="14"/>
      <c r="AT361" s="283" t="s">
        <v>1584</v>
      </c>
      <c r="AU361" s="283" t="s">
        <v>81</v>
      </c>
      <c r="AV361" s="14" t="s">
        <v>81</v>
      </c>
      <c r="AW361" s="14" t="s">
        <v>30</v>
      </c>
      <c r="AX361" s="14" t="s">
        <v>73</v>
      </c>
      <c r="AY361" s="283" t="s">
        <v>241</v>
      </c>
    </row>
    <row r="362" s="13" customFormat="1">
      <c r="A362" s="13"/>
      <c r="B362" s="263"/>
      <c r="C362" s="264"/>
      <c r="D362" s="242" t="s">
        <v>1584</v>
      </c>
      <c r="E362" s="265" t="s">
        <v>1</v>
      </c>
      <c r="F362" s="266" t="s">
        <v>83</v>
      </c>
      <c r="G362" s="264"/>
      <c r="H362" s="267">
        <v>2</v>
      </c>
      <c r="I362" s="268"/>
      <c r="J362" s="264"/>
      <c r="K362" s="264"/>
      <c r="L362" s="269"/>
      <c r="M362" s="270"/>
      <c r="N362" s="271"/>
      <c r="O362" s="271"/>
      <c r="P362" s="271"/>
      <c r="Q362" s="271"/>
      <c r="R362" s="271"/>
      <c r="S362" s="271"/>
      <c r="T362" s="272"/>
      <c r="U362" s="13"/>
      <c r="V362" s="13"/>
      <c r="W362" s="13"/>
      <c r="X362" s="13"/>
      <c r="Y362" s="13"/>
      <c r="Z362" s="13"/>
      <c r="AA362" s="13"/>
      <c r="AB362" s="13"/>
      <c r="AC362" s="13"/>
      <c r="AD362" s="13"/>
      <c r="AE362" s="13"/>
      <c r="AT362" s="273" t="s">
        <v>1584</v>
      </c>
      <c r="AU362" s="273" t="s">
        <v>81</v>
      </c>
      <c r="AV362" s="13" t="s">
        <v>83</v>
      </c>
      <c r="AW362" s="13" t="s">
        <v>30</v>
      </c>
      <c r="AX362" s="13" t="s">
        <v>73</v>
      </c>
      <c r="AY362" s="273" t="s">
        <v>241</v>
      </c>
    </row>
    <row r="363" s="15" customFormat="1">
      <c r="A363" s="15"/>
      <c r="B363" s="287"/>
      <c r="C363" s="288"/>
      <c r="D363" s="242" t="s">
        <v>1584</v>
      </c>
      <c r="E363" s="289" t="s">
        <v>1</v>
      </c>
      <c r="F363" s="290" t="s">
        <v>2061</v>
      </c>
      <c r="G363" s="288"/>
      <c r="H363" s="291">
        <v>3</v>
      </c>
      <c r="I363" s="292"/>
      <c r="J363" s="288"/>
      <c r="K363" s="288"/>
      <c r="L363" s="293"/>
      <c r="M363" s="294"/>
      <c r="N363" s="295"/>
      <c r="O363" s="295"/>
      <c r="P363" s="295"/>
      <c r="Q363" s="295"/>
      <c r="R363" s="295"/>
      <c r="S363" s="295"/>
      <c r="T363" s="296"/>
      <c r="U363" s="15"/>
      <c r="V363" s="15"/>
      <c r="W363" s="15"/>
      <c r="X363" s="15"/>
      <c r="Y363" s="15"/>
      <c r="Z363" s="15"/>
      <c r="AA363" s="15"/>
      <c r="AB363" s="15"/>
      <c r="AC363" s="15"/>
      <c r="AD363" s="15"/>
      <c r="AE363" s="15"/>
      <c r="AT363" s="297" t="s">
        <v>1584</v>
      </c>
      <c r="AU363" s="297" t="s">
        <v>81</v>
      </c>
      <c r="AV363" s="15" t="s">
        <v>247</v>
      </c>
      <c r="AW363" s="15" t="s">
        <v>30</v>
      </c>
      <c r="AX363" s="15" t="s">
        <v>81</v>
      </c>
      <c r="AY363" s="297" t="s">
        <v>241</v>
      </c>
    </row>
    <row r="364" s="2" customFormat="1" ht="21.75" customHeight="1">
      <c r="A364" s="39"/>
      <c r="B364" s="40"/>
      <c r="C364" s="228" t="s">
        <v>379</v>
      </c>
      <c r="D364" s="228" t="s">
        <v>243</v>
      </c>
      <c r="E364" s="229" t="s">
        <v>2333</v>
      </c>
      <c r="F364" s="230" t="s">
        <v>2334</v>
      </c>
      <c r="G364" s="231" t="s">
        <v>563</v>
      </c>
      <c r="H364" s="232">
        <v>5892.8400000000001</v>
      </c>
      <c r="I364" s="233"/>
      <c r="J364" s="234">
        <f>ROUND(I364*H364,2)</f>
        <v>0</v>
      </c>
      <c r="K364" s="235"/>
      <c r="L364" s="45"/>
      <c r="M364" s="236" t="s">
        <v>1</v>
      </c>
      <c r="N364" s="237" t="s">
        <v>38</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1164</v>
      </c>
      <c r="AT364" s="240" t="s">
        <v>243</v>
      </c>
      <c r="AU364" s="240" t="s">
        <v>81</v>
      </c>
      <c r="AY364" s="18" t="s">
        <v>241</v>
      </c>
      <c r="BE364" s="241">
        <f>IF(N364="základní",J364,0)</f>
        <v>0</v>
      </c>
      <c r="BF364" s="241">
        <f>IF(N364="snížená",J364,0)</f>
        <v>0</v>
      </c>
      <c r="BG364" s="241">
        <f>IF(N364="zákl. přenesená",J364,0)</f>
        <v>0</v>
      </c>
      <c r="BH364" s="241">
        <f>IF(N364="sníž. přenesená",J364,0)</f>
        <v>0</v>
      </c>
      <c r="BI364" s="241">
        <f>IF(N364="nulová",J364,0)</f>
        <v>0</v>
      </c>
      <c r="BJ364" s="18" t="s">
        <v>81</v>
      </c>
      <c r="BK364" s="241">
        <f>ROUND(I364*H364,2)</f>
        <v>0</v>
      </c>
      <c r="BL364" s="18" t="s">
        <v>1164</v>
      </c>
      <c r="BM364" s="240" t="s">
        <v>3162</v>
      </c>
    </row>
    <row r="365" s="2" customFormat="1">
      <c r="A365" s="39"/>
      <c r="B365" s="40"/>
      <c r="C365" s="41"/>
      <c r="D365" s="242" t="s">
        <v>248</v>
      </c>
      <c r="E365" s="41"/>
      <c r="F365" s="243" t="s">
        <v>2336</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248</v>
      </c>
      <c r="AU365" s="18" t="s">
        <v>81</v>
      </c>
    </row>
    <row r="366" s="14" customFormat="1">
      <c r="A366" s="14"/>
      <c r="B366" s="274"/>
      <c r="C366" s="275"/>
      <c r="D366" s="242" t="s">
        <v>1584</v>
      </c>
      <c r="E366" s="276" t="s">
        <v>1</v>
      </c>
      <c r="F366" s="277" t="s">
        <v>1806</v>
      </c>
      <c r="G366" s="275"/>
      <c r="H366" s="276" t="s">
        <v>1</v>
      </c>
      <c r="I366" s="278"/>
      <c r="J366" s="275"/>
      <c r="K366" s="275"/>
      <c r="L366" s="279"/>
      <c r="M366" s="280"/>
      <c r="N366" s="281"/>
      <c r="O366" s="281"/>
      <c r="P366" s="281"/>
      <c r="Q366" s="281"/>
      <c r="R366" s="281"/>
      <c r="S366" s="281"/>
      <c r="T366" s="282"/>
      <c r="U366" s="14"/>
      <c r="V366" s="14"/>
      <c r="W366" s="14"/>
      <c r="X366" s="14"/>
      <c r="Y366" s="14"/>
      <c r="Z366" s="14"/>
      <c r="AA366" s="14"/>
      <c r="AB366" s="14"/>
      <c r="AC366" s="14"/>
      <c r="AD366" s="14"/>
      <c r="AE366" s="14"/>
      <c r="AT366" s="283" t="s">
        <v>1584</v>
      </c>
      <c r="AU366" s="283" t="s">
        <v>81</v>
      </c>
      <c r="AV366" s="14" t="s">
        <v>81</v>
      </c>
      <c r="AW366" s="14" t="s">
        <v>30</v>
      </c>
      <c r="AX366" s="14" t="s">
        <v>73</v>
      </c>
      <c r="AY366" s="283" t="s">
        <v>241</v>
      </c>
    </row>
    <row r="367" s="14" customFormat="1">
      <c r="A367" s="14"/>
      <c r="B367" s="274"/>
      <c r="C367" s="275"/>
      <c r="D367" s="242" t="s">
        <v>1584</v>
      </c>
      <c r="E367" s="276" t="s">
        <v>1</v>
      </c>
      <c r="F367" s="277" t="s">
        <v>3130</v>
      </c>
      <c r="G367" s="275"/>
      <c r="H367" s="276" t="s">
        <v>1</v>
      </c>
      <c r="I367" s="278"/>
      <c r="J367" s="275"/>
      <c r="K367" s="275"/>
      <c r="L367" s="279"/>
      <c r="M367" s="280"/>
      <c r="N367" s="281"/>
      <c r="O367" s="281"/>
      <c r="P367" s="281"/>
      <c r="Q367" s="281"/>
      <c r="R367" s="281"/>
      <c r="S367" s="281"/>
      <c r="T367" s="282"/>
      <c r="U367" s="14"/>
      <c r="V367" s="14"/>
      <c r="W367" s="14"/>
      <c r="X367" s="14"/>
      <c r="Y367" s="14"/>
      <c r="Z367" s="14"/>
      <c r="AA367" s="14"/>
      <c r="AB367" s="14"/>
      <c r="AC367" s="14"/>
      <c r="AD367" s="14"/>
      <c r="AE367" s="14"/>
      <c r="AT367" s="283" t="s">
        <v>1584</v>
      </c>
      <c r="AU367" s="283" t="s">
        <v>81</v>
      </c>
      <c r="AV367" s="14" t="s">
        <v>81</v>
      </c>
      <c r="AW367" s="14" t="s">
        <v>30</v>
      </c>
      <c r="AX367" s="14" t="s">
        <v>73</v>
      </c>
      <c r="AY367" s="283" t="s">
        <v>241</v>
      </c>
    </row>
    <row r="368" s="13" customFormat="1">
      <c r="A368" s="13"/>
      <c r="B368" s="263"/>
      <c r="C368" s="264"/>
      <c r="D368" s="242" t="s">
        <v>1584</v>
      </c>
      <c r="E368" s="265" t="s">
        <v>1</v>
      </c>
      <c r="F368" s="266" t="s">
        <v>3131</v>
      </c>
      <c r="G368" s="264"/>
      <c r="H368" s="267">
        <v>5877.8999999999996</v>
      </c>
      <c r="I368" s="268"/>
      <c r="J368" s="264"/>
      <c r="K368" s="264"/>
      <c r="L368" s="269"/>
      <c r="M368" s="270"/>
      <c r="N368" s="271"/>
      <c r="O368" s="271"/>
      <c r="P368" s="271"/>
      <c r="Q368" s="271"/>
      <c r="R368" s="271"/>
      <c r="S368" s="271"/>
      <c r="T368" s="272"/>
      <c r="U368" s="13"/>
      <c r="V368" s="13"/>
      <c r="W368" s="13"/>
      <c r="X368" s="13"/>
      <c r="Y368" s="13"/>
      <c r="Z368" s="13"/>
      <c r="AA368" s="13"/>
      <c r="AB368" s="13"/>
      <c r="AC368" s="13"/>
      <c r="AD368" s="13"/>
      <c r="AE368" s="13"/>
      <c r="AT368" s="273" t="s">
        <v>1584</v>
      </c>
      <c r="AU368" s="273" t="s">
        <v>81</v>
      </c>
      <c r="AV368" s="13" t="s">
        <v>83</v>
      </c>
      <c r="AW368" s="13" t="s">
        <v>30</v>
      </c>
      <c r="AX368" s="13" t="s">
        <v>73</v>
      </c>
      <c r="AY368" s="273" t="s">
        <v>241</v>
      </c>
    </row>
    <row r="369" s="14" customFormat="1">
      <c r="A369" s="14"/>
      <c r="B369" s="274"/>
      <c r="C369" s="275"/>
      <c r="D369" s="242" t="s">
        <v>1584</v>
      </c>
      <c r="E369" s="276" t="s">
        <v>1</v>
      </c>
      <c r="F369" s="277" t="s">
        <v>3163</v>
      </c>
      <c r="G369" s="275"/>
      <c r="H369" s="276" t="s">
        <v>1</v>
      </c>
      <c r="I369" s="278"/>
      <c r="J369" s="275"/>
      <c r="K369" s="275"/>
      <c r="L369" s="279"/>
      <c r="M369" s="280"/>
      <c r="N369" s="281"/>
      <c r="O369" s="281"/>
      <c r="P369" s="281"/>
      <c r="Q369" s="281"/>
      <c r="R369" s="281"/>
      <c r="S369" s="281"/>
      <c r="T369" s="282"/>
      <c r="U369" s="14"/>
      <c r="V369" s="14"/>
      <c r="W369" s="14"/>
      <c r="X369" s="14"/>
      <c r="Y369" s="14"/>
      <c r="Z369" s="14"/>
      <c r="AA369" s="14"/>
      <c r="AB369" s="14"/>
      <c r="AC369" s="14"/>
      <c r="AD369" s="14"/>
      <c r="AE369" s="14"/>
      <c r="AT369" s="283" t="s">
        <v>1584</v>
      </c>
      <c r="AU369" s="283" t="s">
        <v>81</v>
      </c>
      <c r="AV369" s="14" t="s">
        <v>81</v>
      </c>
      <c r="AW369" s="14" t="s">
        <v>30</v>
      </c>
      <c r="AX369" s="14" t="s">
        <v>73</v>
      </c>
      <c r="AY369" s="283" t="s">
        <v>241</v>
      </c>
    </row>
    <row r="370" s="13" customFormat="1">
      <c r="A370" s="13"/>
      <c r="B370" s="263"/>
      <c r="C370" s="264"/>
      <c r="D370" s="242" t="s">
        <v>1584</v>
      </c>
      <c r="E370" s="265" t="s">
        <v>1</v>
      </c>
      <c r="F370" s="266" t="s">
        <v>3164</v>
      </c>
      <c r="G370" s="264"/>
      <c r="H370" s="267">
        <v>14.94</v>
      </c>
      <c r="I370" s="268"/>
      <c r="J370" s="264"/>
      <c r="K370" s="264"/>
      <c r="L370" s="269"/>
      <c r="M370" s="270"/>
      <c r="N370" s="271"/>
      <c r="O370" s="271"/>
      <c r="P370" s="271"/>
      <c r="Q370" s="271"/>
      <c r="R370" s="271"/>
      <c r="S370" s="271"/>
      <c r="T370" s="272"/>
      <c r="U370" s="13"/>
      <c r="V370" s="13"/>
      <c r="W370" s="13"/>
      <c r="X370" s="13"/>
      <c r="Y370" s="13"/>
      <c r="Z370" s="13"/>
      <c r="AA370" s="13"/>
      <c r="AB370" s="13"/>
      <c r="AC370" s="13"/>
      <c r="AD370" s="13"/>
      <c r="AE370" s="13"/>
      <c r="AT370" s="273" t="s">
        <v>1584</v>
      </c>
      <c r="AU370" s="273" t="s">
        <v>81</v>
      </c>
      <c r="AV370" s="13" t="s">
        <v>83</v>
      </c>
      <c r="AW370" s="13" t="s">
        <v>30</v>
      </c>
      <c r="AX370" s="13" t="s">
        <v>73</v>
      </c>
      <c r="AY370" s="273" t="s">
        <v>241</v>
      </c>
    </row>
    <row r="371" s="15" customFormat="1">
      <c r="A371" s="15"/>
      <c r="B371" s="287"/>
      <c r="C371" s="288"/>
      <c r="D371" s="242" t="s">
        <v>1584</v>
      </c>
      <c r="E371" s="289" t="s">
        <v>1</v>
      </c>
      <c r="F371" s="290" t="s">
        <v>2061</v>
      </c>
      <c r="G371" s="288"/>
      <c r="H371" s="291">
        <v>5892.8400000000001</v>
      </c>
      <c r="I371" s="292"/>
      <c r="J371" s="288"/>
      <c r="K371" s="288"/>
      <c r="L371" s="293"/>
      <c r="M371" s="294"/>
      <c r="N371" s="295"/>
      <c r="O371" s="295"/>
      <c r="P371" s="295"/>
      <c r="Q371" s="295"/>
      <c r="R371" s="295"/>
      <c r="S371" s="295"/>
      <c r="T371" s="296"/>
      <c r="U371" s="15"/>
      <c r="V371" s="15"/>
      <c r="W371" s="15"/>
      <c r="X371" s="15"/>
      <c r="Y371" s="15"/>
      <c r="Z371" s="15"/>
      <c r="AA371" s="15"/>
      <c r="AB371" s="15"/>
      <c r="AC371" s="15"/>
      <c r="AD371" s="15"/>
      <c r="AE371" s="15"/>
      <c r="AT371" s="297" t="s">
        <v>1584</v>
      </c>
      <c r="AU371" s="297" t="s">
        <v>81</v>
      </c>
      <c r="AV371" s="15" t="s">
        <v>247</v>
      </c>
      <c r="AW371" s="15" t="s">
        <v>30</v>
      </c>
      <c r="AX371" s="15" t="s">
        <v>81</v>
      </c>
      <c r="AY371" s="297" t="s">
        <v>241</v>
      </c>
    </row>
    <row r="372" s="2" customFormat="1" ht="16.5" customHeight="1">
      <c r="A372" s="39"/>
      <c r="B372" s="40"/>
      <c r="C372" s="228" t="s">
        <v>316</v>
      </c>
      <c r="D372" s="228" t="s">
        <v>243</v>
      </c>
      <c r="E372" s="229" t="s">
        <v>2353</v>
      </c>
      <c r="F372" s="230" t="s">
        <v>2354</v>
      </c>
      <c r="G372" s="231" t="s">
        <v>563</v>
      </c>
      <c r="H372" s="232">
        <v>25</v>
      </c>
      <c r="I372" s="233"/>
      <c r="J372" s="234">
        <f>ROUND(I372*H372,2)</f>
        <v>0</v>
      </c>
      <c r="K372" s="235"/>
      <c r="L372" s="45"/>
      <c r="M372" s="236" t="s">
        <v>1</v>
      </c>
      <c r="N372" s="237" t="s">
        <v>38</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1164</v>
      </c>
      <c r="AT372" s="240" t="s">
        <v>243</v>
      </c>
      <c r="AU372" s="240" t="s">
        <v>81</v>
      </c>
      <c r="AY372" s="18" t="s">
        <v>241</v>
      </c>
      <c r="BE372" s="241">
        <f>IF(N372="základní",J372,0)</f>
        <v>0</v>
      </c>
      <c r="BF372" s="241">
        <f>IF(N372="snížená",J372,0)</f>
        <v>0</v>
      </c>
      <c r="BG372" s="241">
        <f>IF(N372="zákl. přenesená",J372,0)</f>
        <v>0</v>
      </c>
      <c r="BH372" s="241">
        <f>IF(N372="sníž. přenesená",J372,0)</f>
        <v>0</v>
      </c>
      <c r="BI372" s="241">
        <f>IF(N372="nulová",J372,0)</f>
        <v>0</v>
      </c>
      <c r="BJ372" s="18" t="s">
        <v>81</v>
      </c>
      <c r="BK372" s="241">
        <f>ROUND(I372*H372,2)</f>
        <v>0</v>
      </c>
      <c r="BL372" s="18" t="s">
        <v>1164</v>
      </c>
      <c r="BM372" s="240" t="s">
        <v>3165</v>
      </c>
    </row>
    <row r="373" s="2" customFormat="1">
      <c r="A373" s="39"/>
      <c r="B373" s="40"/>
      <c r="C373" s="41"/>
      <c r="D373" s="242" t="s">
        <v>248</v>
      </c>
      <c r="E373" s="41"/>
      <c r="F373" s="243" t="s">
        <v>2356</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248</v>
      </c>
      <c r="AU373" s="18" t="s">
        <v>81</v>
      </c>
    </row>
    <row r="374" s="14" customFormat="1">
      <c r="A374" s="14"/>
      <c r="B374" s="274"/>
      <c r="C374" s="275"/>
      <c r="D374" s="242" t="s">
        <v>1584</v>
      </c>
      <c r="E374" s="276" t="s">
        <v>1</v>
      </c>
      <c r="F374" s="277" t="s">
        <v>1806</v>
      </c>
      <c r="G374" s="275"/>
      <c r="H374" s="276" t="s">
        <v>1</v>
      </c>
      <c r="I374" s="278"/>
      <c r="J374" s="275"/>
      <c r="K374" s="275"/>
      <c r="L374" s="279"/>
      <c r="M374" s="280"/>
      <c r="N374" s="281"/>
      <c r="O374" s="281"/>
      <c r="P374" s="281"/>
      <c r="Q374" s="281"/>
      <c r="R374" s="281"/>
      <c r="S374" s="281"/>
      <c r="T374" s="282"/>
      <c r="U374" s="14"/>
      <c r="V374" s="14"/>
      <c r="W374" s="14"/>
      <c r="X374" s="14"/>
      <c r="Y374" s="14"/>
      <c r="Z374" s="14"/>
      <c r="AA374" s="14"/>
      <c r="AB374" s="14"/>
      <c r="AC374" s="14"/>
      <c r="AD374" s="14"/>
      <c r="AE374" s="14"/>
      <c r="AT374" s="283" t="s">
        <v>1584</v>
      </c>
      <c r="AU374" s="283" t="s">
        <v>81</v>
      </c>
      <c r="AV374" s="14" t="s">
        <v>81</v>
      </c>
      <c r="AW374" s="14" t="s">
        <v>30</v>
      </c>
      <c r="AX374" s="14" t="s">
        <v>73</v>
      </c>
      <c r="AY374" s="283" t="s">
        <v>241</v>
      </c>
    </row>
    <row r="375" s="14" customFormat="1">
      <c r="A375" s="14"/>
      <c r="B375" s="274"/>
      <c r="C375" s="275"/>
      <c r="D375" s="242" t="s">
        <v>1584</v>
      </c>
      <c r="E375" s="276" t="s">
        <v>1</v>
      </c>
      <c r="F375" s="277" t="s">
        <v>3008</v>
      </c>
      <c r="G375" s="275"/>
      <c r="H375" s="276" t="s">
        <v>1</v>
      </c>
      <c r="I375" s="278"/>
      <c r="J375" s="275"/>
      <c r="K375" s="275"/>
      <c r="L375" s="279"/>
      <c r="M375" s="280"/>
      <c r="N375" s="281"/>
      <c r="O375" s="281"/>
      <c r="P375" s="281"/>
      <c r="Q375" s="281"/>
      <c r="R375" s="281"/>
      <c r="S375" s="281"/>
      <c r="T375" s="282"/>
      <c r="U375" s="14"/>
      <c r="V375" s="14"/>
      <c r="W375" s="14"/>
      <c r="X375" s="14"/>
      <c r="Y375" s="14"/>
      <c r="Z375" s="14"/>
      <c r="AA375" s="14"/>
      <c r="AB375" s="14"/>
      <c r="AC375" s="14"/>
      <c r="AD375" s="14"/>
      <c r="AE375" s="14"/>
      <c r="AT375" s="283" t="s">
        <v>1584</v>
      </c>
      <c r="AU375" s="283" t="s">
        <v>81</v>
      </c>
      <c r="AV375" s="14" t="s">
        <v>81</v>
      </c>
      <c r="AW375" s="14" t="s">
        <v>30</v>
      </c>
      <c r="AX375" s="14" t="s">
        <v>73</v>
      </c>
      <c r="AY375" s="283" t="s">
        <v>241</v>
      </c>
    </row>
    <row r="376" s="13" customFormat="1">
      <c r="A376" s="13"/>
      <c r="B376" s="263"/>
      <c r="C376" s="264"/>
      <c r="D376" s="242" t="s">
        <v>1584</v>
      </c>
      <c r="E376" s="265" t="s">
        <v>1</v>
      </c>
      <c r="F376" s="266" t="s">
        <v>330</v>
      </c>
      <c r="G376" s="264"/>
      <c r="H376" s="267">
        <v>25</v>
      </c>
      <c r="I376" s="268"/>
      <c r="J376" s="264"/>
      <c r="K376" s="264"/>
      <c r="L376" s="269"/>
      <c r="M376" s="284"/>
      <c r="N376" s="285"/>
      <c r="O376" s="285"/>
      <c r="P376" s="285"/>
      <c r="Q376" s="285"/>
      <c r="R376" s="285"/>
      <c r="S376" s="285"/>
      <c r="T376" s="286"/>
      <c r="U376" s="13"/>
      <c r="V376" s="13"/>
      <c r="W376" s="13"/>
      <c r="X376" s="13"/>
      <c r="Y376" s="13"/>
      <c r="Z376" s="13"/>
      <c r="AA376" s="13"/>
      <c r="AB376" s="13"/>
      <c r="AC376" s="13"/>
      <c r="AD376" s="13"/>
      <c r="AE376" s="13"/>
      <c r="AT376" s="273" t="s">
        <v>1584</v>
      </c>
      <c r="AU376" s="273" t="s">
        <v>81</v>
      </c>
      <c r="AV376" s="13" t="s">
        <v>83</v>
      </c>
      <c r="AW376" s="13" t="s">
        <v>30</v>
      </c>
      <c r="AX376" s="13" t="s">
        <v>81</v>
      </c>
      <c r="AY376" s="273" t="s">
        <v>241</v>
      </c>
    </row>
    <row r="377" s="2" customFormat="1" ht="6.96" customHeight="1">
      <c r="A377" s="39"/>
      <c r="B377" s="67"/>
      <c r="C377" s="68"/>
      <c r="D377" s="68"/>
      <c r="E377" s="68"/>
      <c r="F377" s="68"/>
      <c r="G377" s="68"/>
      <c r="H377" s="68"/>
      <c r="I377" s="68"/>
      <c r="J377" s="68"/>
      <c r="K377" s="68"/>
      <c r="L377" s="45"/>
      <c r="M377" s="39"/>
      <c r="O377" s="39"/>
      <c r="P377" s="39"/>
      <c r="Q377" s="39"/>
      <c r="R377" s="39"/>
      <c r="S377" s="39"/>
      <c r="T377" s="39"/>
      <c r="U377" s="39"/>
      <c r="V377" s="39"/>
      <c r="W377" s="39"/>
      <c r="X377" s="39"/>
      <c r="Y377" s="39"/>
      <c r="Z377" s="39"/>
      <c r="AA377" s="39"/>
      <c r="AB377" s="39"/>
      <c r="AC377" s="39"/>
      <c r="AD377" s="39"/>
      <c r="AE377" s="39"/>
    </row>
  </sheetData>
  <sheetProtection sheet="1" autoFilter="0" formatColumns="0" formatRows="0" objects="1" scenarios="1" spinCount="100000" saltValue="yvvDJK+zIZVlgKI+5tnH6Ssm8UN6MpiAfGg5LGmLgmcSvjW7T7M5dMBpv/pWH+ptzkdMVEwi+L2K2q9keQFoxg==" hashValue="G6LOOHbAYFwavIHR9OFEgWV65dzxvbqeHdIhOMm+c2yOMDAGmnlHt0K7Rqos9JyasPObki6QPFvDK4/rB44nKg==" algorithmName="SHA-512" password="CC35"/>
  <autoFilter ref="C118:K37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3166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ROUND((SUM(BE119:BE461)),  2)</f>
        <v>0</v>
      </c>
      <c r="G33" s="39"/>
      <c r="H33" s="39"/>
      <c r="I33" s="165">
        <v>0.20999999999999999</v>
      </c>
      <c r="J33" s="164">
        <f>ROUND(((SUM(BE119:BE461))*I33),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ROUND((SUM(BF119:BF461)),  2)</f>
        <v>0</v>
      </c>
      <c r="G34" s="39"/>
      <c r="H34" s="39"/>
      <c r="I34" s="165">
        <v>0.14999999999999999</v>
      </c>
      <c r="J34" s="164">
        <f>ROUND(((SUM(BF119:BF461))*I34),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ROUND((SUM(BG119:BG461)),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ROUND((SUM(BH119:BH461)),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ROUND((SUM(BI119:BI461)),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12-01 - ŽST Mníšek u Liberce Nástupiště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J284</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12-01 - ŽST Mníšek u Liberce Nástupiště</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P120+P284</f>
        <v>0</v>
      </c>
      <c r="Q119" s="105"/>
      <c r="R119" s="209">
        <f>R120+R284</f>
        <v>1380.45631</v>
      </c>
      <c r="S119" s="105"/>
      <c r="T119" s="210">
        <f>T120+T284</f>
        <v>0</v>
      </c>
      <c r="U119" s="39"/>
      <c r="V119" s="39"/>
      <c r="W119" s="39"/>
      <c r="X119" s="39"/>
      <c r="Y119" s="39"/>
      <c r="Z119" s="39"/>
      <c r="AA119" s="39"/>
      <c r="AB119" s="39"/>
      <c r="AC119" s="39"/>
      <c r="AD119" s="39"/>
      <c r="AE119" s="39"/>
      <c r="AT119" s="18" t="s">
        <v>72</v>
      </c>
      <c r="AU119" s="18" t="s">
        <v>212</v>
      </c>
      <c r="BK119" s="211">
        <f>BK120+BK284</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1380.45631</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SUM(P122:P283)</f>
        <v>0</v>
      </c>
      <c r="Q121" s="220"/>
      <c r="R121" s="221">
        <f>SUM(R122:R283)</f>
        <v>1380.45631</v>
      </c>
      <c r="S121" s="220"/>
      <c r="T121" s="222">
        <f>SUM(T122:T283)</f>
        <v>0</v>
      </c>
      <c r="U121" s="12"/>
      <c r="V121" s="12"/>
      <c r="W121" s="12"/>
      <c r="X121" s="12"/>
      <c r="Y121" s="12"/>
      <c r="Z121" s="12"/>
      <c r="AA121" s="12"/>
      <c r="AB121" s="12"/>
      <c r="AC121" s="12"/>
      <c r="AD121" s="12"/>
      <c r="AE121" s="12"/>
      <c r="AR121" s="223" t="s">
        <v>81</v>
      </c>
      <c r="AT121" s="224" t="s">
        <v>72</v>
      </c>
      <c r="AU121" s="224" t="s">
        <v>81</v>
      </c>
      <c r="AY121" s="223" t="s">
        <v>241</v>
      </c>
      <c r="BK121" s="225">
        <f>SUM(BK122:BK283)</f>
        <v>0</v>
      </c>
    </row>
    <row r="122" s="2" customFormat="1" ht="37.8" customHeight="1">
      <c r="A122" s="39"/>
      <c r="B122" s="40"/>
      <c r="C122" s="228" t="s">
        <v>81</v>
      </c>
      <c r="D122" s="228" t="s">
        <v>243</v>
      </c>
      <c r="E122" s="229" t="s">
        <v>3167</v>
      </c>
      <c r="F122" s="230" t="s">
        <v>3168</v>
      </c>
      <c r="G122" s="231" t="s">
        <v>267</v>
      </c>
      <c r="H122" s="232">
        <v>7.2000000000000002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3169</v>
      </c>
    </row>
    <row r="123" s="2" customFormat="1">
      <c r="A123" s="39"/>
      <c r="B123" s="40"/>
      <c r="C123" s="41"/>
      <c r="D123" s="242" t="s">
        <v>248</v>
      </c>
      <c r="E123" s="41"/>
      <c r="F123" s="243" t="s">
        <v>3170</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2" customFormat="1" ht="24.15" customHeight="1">
      <c r="A124" s="39"/>
      <c r="B124" s="40"/>
      <c r="C124" s="247" t="s">
        <v>83</v>
      </c>
      <c r="D124" s="247" t="s">
        <v>260</v>
      </c>
      <c r="E124" s="248" t="s">
        <v>3171</v>
      </c>
      <c r="F124" s="249" t="s">
        <v>3172</v>
      </c>
      <c r="G124" s="250" t="s">
        <v>267</v>
      </c>
      <c r="H124" s="251">
        <v>7.2000000000000002</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258</v>
      </c>
      <c r="AT124" s="240" t="s">
        <v>260</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3173</v>
      </c>
    </row>
    <row r="125" s="2" customFormat="1">
      <c r="A125" s="39"/>
      <c r="B125" s="40"/>
      <c r="C125" s="41"/>
      <c r="D125" s="242" t="s">
        <v>248</v>
      </c>
      <c r="E125" s="41"/>
      <c r="F125" s="243" t="s">
        <v>3172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2" customFormat="1" ht="24.15" customHeight="1">
      <c r="A126" s="39"/>
      <c r="B126" s="40"/>
      <c r="C126" s="228" t="s">
        <v>251</v>
      </c>
      <c r="D126" s="228" t="s">
        <v>243</v>
      </c>
      <c r="E126" s="229" t="s">
        <v>3174</v>
      </c>
      <c r="F126" s="230" t="s">
        <v>3175</v>
      </c>
      <c r="G126" s="231" t="s">
        <v>263</v>
      </c>
      <c r="H126" s="232">
        <v>3</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3176</v>
      </c>
    </row>
    <row r="127" s="2" customFormat="1">
      <c r="A127" s="39"/>
      <c r="B127" s="40"/>
      <c r="C127" s="41"/>
      <c r="D127" s="242" t="s">
        <v>248</v>
      </c>
      <c r="E127" s="41"/>
      <c r="F127" s="243" t="s">
        <v>3177</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14" customFormat="1">
      <c r="A128" s="14"/>
      <c r="B128" s="274"/>
      <c r="C128" s="275"/>
      <c r="D128" s="242" t="s">
        <v>1584</v>
      </c>
      <c r="E128" s="276" t="s">
        <v>1</v>
      </c>
      <c r="F128" s="277" t="s">
        <v>3178</v>
      </c>
      <c r="G128" s="275"/>
      <c r="H128" s="276" t="s">
        <v>1</v>
      </c>
      <c r="I128" s="278"/>
      <c r="J128" s="275"/>
      <c r="K128" s="275"/>
      <c r="L128" s="279"/>
      <c r="M128" s="280"/>
      <c r="N128" s="281"/>
      <c r="O128" s="281"/>
      <c r="P128" s="281"/>
      <c r="Q128" s="281"/>
      <c r="R128" s="281"/>
      <c r="S128" s="281"/>
      <c r="T128" s="282"/>
      <c r="U128" s="14"/>
      <c r="V128" s="14"/>
      <c r="W128" s="14"/>
      <c r="X128" s="14"/>
      <c r="Y128" s="14"/>
      <c r="Z128" s="14"/>
      <c r="AA128" s="14"/>
      <c r="AB128" s="14"/>
      <c r="AC128" s="14"/>
      <c r="AD128" s="14"/>
      <c r="AE128" s="14"/>
      <c r="AT128" s="283" t="s">
        <v>1584</v>
      </c>
      <c r="AU128" s="283" t="s">
        <v>83</v>
      </c>
      <c r="AV128" s="14" t="s">
        <v>81</v>
      </c>
      <c r="AW128" s="14" t="s">
        <v>30</v>
      </c>
      <c r="AX128" s="14" t="s">
        <v>73</v>
      </c>
      <c r="AY128" s="283" t="s">
        <v>241</v>
      </c>
    </row>
    <row r="129" s="14" customFormat="1">
      <c r="A129" s="14"/>
      <c r="B129" s="274"/>
      <c r="C129" s="275"/>
      <c r="D129" s="242" t="s">
        <v>1584</v>
      </c>
      <c r="E129" s="276" t="s">
        <v>1</v>
      </c>
      <c r="F129" s="277" t="s">
        <v>3179</v>
      </c>
      <c r="G129" s="275"/>
      <c r="H129" s="276" t="s">
        <v>1</v>
      </c>
      <c r="I129" s="278"/>
      <c r="J129" s="275"/>
      <c r="K129" s="275"/>
      <c r="L129" s="279"/>
      <c r="M129" s="280"/>
      <c r="N129" s="281"/>
      <c r="O129" s="281"/>
      <c r="P129" s="281"/>
      <c r="Q129" s="281"/>
      <c r="R129" s="281"/>
      <c r="S129" s="281"/>
      <c r="T129" s="282"/>
      <c r="U129" s="14"/>
      <c r="V129" s="14"/>
      <c r="W129" s="14"/>
      <c r="X129" s="14"/>
      <c r="Y129" s="14"/>
      <c r="Z129" s="14"/>
      <c r="AA129" s="14"/>
      <c r="AB129" s="14"/>
      <c r="AC129" s="14"/>
      <c r="AD129" s="14"/>
      <c r="AE129" s="14"/>
      <c r="AT129" s="283" t="s">
        <v>1584</v>
      </c>
      <c r="AU129" s="283" t="s">
        <v>83</v>
      </c>
      <c r="AV129" s="14" t="s">
        <v>81</v>
      </c>
      <c r="AW129" s="14" t="s">
        <v>30</v>
      </c>
      <c r="AX129" s="14" t="s">
        <v>73</v>
      </c>
      <c r="AY129" s="283" t="s">
        <v>241</v>
      </c>
    </row>
    <row r="130" s="13" customFormat="1">
      <c r="A130" s="13"/>
      <c r="B130" s="263"/>
      <c r="C130" s="264"/>
      <c r="D130" s="242" t="s">
        <v>1584</v>
      </c>
      <c r="E130" s="265" t="s">
        <v>1</v>
      </c>
      <c r="F130" s="266" t="s">
        <v>251</v>
      </c>
      <c r="G130" s="264"/>
      <c r="H130" s="267">
        <v>3</v>
      </c>
      <c r="I130" s="268"/>
      <c r="J130" s="264"/>
      <c r="K130" s="264"/>
      <c r="L130" s="269"/>
      <c r="M130" s="270"/>
      <c r="N130" s="271"/>
      <c r="O130" s="271"/>
      <c r="P130" s="271"/>
      <c r="Q130" s="271"/>
      <c r="R130" s="271"/>
      <c r="S130" s="271"/>
      <c r="T130" s="272"/>
      <c r="U130" s="13"/>
      <c r="V130" s="13"/>
      <c r="W130" s="13"/>
      <c r="X130" s="13"/>
      <c r="Y130" s="13"/>
      <c r="Z130" s="13"/>
      <c r="AA130" s="13"/>
      <c r="AB130" s="13"/>
      <c r="AC130" s="13"/>
      <c r="AD130" s="13"/>
      <c r="AE130" s="13"/>
      <c r="AT130" s="273" t="s">
        <v>1584</v>
      </c>
      <c r="AU130" s="273" t="s">
        <v>83</v>
      </c>
      <c r="AV130" s="13" t="s">
        <v>83</v>
      </c>
      <c r="AW130" s="13" t="s">
        <v>30</v>
      </c>
      <c r="AX130" s="13" t="s">
        <v>81</v>
      </c>
      <c r="AY130" s="273" t="s">
        <v>241</v>
      </c>
    </row>
    <row r="131" s="2" customFormat="1" ht="24.15" customHeight="1">
      <c r="A131" s="39"/>
      <c r="B131" s="40"/>
      <c r="C131" s="228" t="s">
        <v>247</v>
      </c>
      <c r="D131" s="228" t="s">
        <v>243</v>
      </c>
      <c r="E131" s="229" t="s">
        <v>3180</v>
      </c>
      <c r="F131" s="230" t="s">
        <v>3181</v>
      </c>
      <c r="G131" s="231" t="s">
        <v>257</v>
      </c>
      <c r="H131" s="232">
        <v>17.5</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83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3182</v>
      </c>
    </row>
    <row r="132" s="2" customFormat="1">
      <c r="A132" s="39"/>
      <c r="B132" s="40"/>
      <c r="C132" s="41"/>
      <c r="D132" s="242" t="s">
        <v>248</v>
      </c>
      <c r="E132" s="41"/>
      <c r="F132" s="243" t="s">
        <v>3183</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83</v>
      </c>
    </row>
    <row r="133" s="14" customFormat="1">
      <c r="A133" s="14"/>
      <c r="B133" s="274"/>
      <c r="C133" s="275"/>
      <c r="D133" s="242" t="s">
        <v>1584</v>
      </c>
      <c r="E133" s="276" t="s">
        <v>1</v>
      </c>
      <c r="F133" s="277" t="s">
        <v>3184</v>
      </c>
      <c r="G133" s="275"/>
      <c r="H133" s="276" t="s">
        <v>1</v>
      </c>
      <c r="I133" s="278"/>
      <c r="J133" s="275"/>
      <c r="K133" s="275"/>
      <c r="L133" s="279"/>
      <c r="M133" s="280"/>
      <c r="N133" s="281"/>
      <c r="O133" s="281"/>
      <c r="P133" s="281"/>
      <c r="Q133" s="281"/>
      <c r="R133" s="281"/>
      <c r="S133" s="281"/>
      <c r="T133" s="282"/>
      <c r="U133" s="14"/>
      <c r="V133" s="14"/>
      <c r="W133" s="14"/>
      <c r="X133" s="14"/>
      <c r="Y133" s="14"/>
      <c r="Z133" s="14"/>
      <c r="AA133" s="14"/>
      <c r="AB133" s="14"/>
      <c r="AC133" s="14"/>
      <c r="AD133" s="14"/>
      <c r="AE133" s="14"/>
      <c r="AT133" s="283" t="s">
        <v>1584</v>
      </c>
      <c r="AU133" s="283" t="s">
        <v>83</v>
      </c>
      <c r="AV133" s="14" t="s">
        <v>81</v>
      </c>
      <c r="AW133" s="14" t="s">
        <v>30</v>
      </c>
      <c r="AX133" s="14" t="s">
        <v>73</v>
      </c>
      <c r="AY133" s="283" t="s">
        <v>241</v>
      </c>
    </row>
    <row r="134" s="14" customFormat="1">
      <c r="A134" s="14"/>
      <c r="B134" s="274"/>
      <c r="C134" s="275"/>
      <c r="D134" s="242" t="s">
        <v>1584</v>
      </c>
      <c r="E134" s="276" t="s">
        <v>1</v>
      </c>
      <c r="F134" s="277" t="s">
        <v>3185</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1584</v>
      </c>
      <c r="AU134" s="283" t="s">
        <v>83</v>
      </c>
      <c r="AV134" s="14" t="s">
        <v>81</v>
      </c>
      <c r="AW134" s="14" t="s">
        <v>30</v>
      </c>
      <c r="AX134" s="14" t="s">
        <v>73</v>
      </c>
      <c r="AY134" s="283" t="s">
        <v>241</v>
      </c>
    </row>
    <row r="135" s="14" customFormat="1">
      <c r="A135" s="14"/>
      <c r="B135" s="274"/>
      <c r="C135" s="275"/>
      <c r="D135" s="242" t="s">
        <v>1584</v>
      </c>
      <c r="E135" s="276" t="s">
        <v>1</v>
      </c>
      <c r="F135" s="277" t="s">
        <v>3186</v>
      </c>
      <c r="G135" s="275"/>
      <c r="H135" s="276" t="s">
        <v>1</v>
      </c>
      <c r="I135" s="278"/>
      <c r="J135" s="275"/>
      <c r="K135" s="275"/>
      <c r="L135" s="279"/>
      <c r="M135" s="280"/>
      <c r="N135" s="281"/>
      <c r="O135" s="281"/>
      <c r="P135" s="281"/>
      <c r="Q135" s="281"/>
      <c r="R135" s="281"/>
      <c r="S135" s="281"/>
      <c r="T135" s="282"/>
      <c r="U135" s="14"/>
      <c r="V135" s="14"/>
      <c r="W135" s="14"/>
      <c r="X135" s="14"/>
      <c r="Y135" s="14"/>
      <c r="Z135" s="14"/>
      <c r="AA135" s="14"/>
      <c r="AB135" s="14"/>
      <c r="AC135" s="14"/>
      <c r="AD135" s="14"/>
      <c r="AE135" s="14"/>
      <c r="AT135" s="283" t="s">
        <v>1584</v>
      </c>
      <c r="AU135" s="283" t="s">
        <v>83</v>
      </c>
      <c r="AV135" s="14" t="s">
        <v>81</v>
      </c>
      <c r="AW135" s="14" t="s">
        <v>30</v>
      </c>
      <c r="AX135" s="14" t="s">
        <v>73</v>
      </c>
      <c r="AY135" s="283" t="s">
        <v>241</v>
      </c>
    </row>
    <row r="136" s="13" customFormat="1">
      <c r="A136" s="13"/>
      <c r="B136" s="263"/>
      <c r="C136" s="264"/>
      <c r="D136" s="242" t="s">
        <v>1584</v>
      </c>
      <c r="E136" s="265" t="s">
        <v>1</v>
      </c>
      <c r="F136" s="266" t="s">
        <v>3187</v>
      </c>
      <c r="G136" s="264"/>
      <c r="H136" s="267">
        <v>17.5</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1584</v>
      </c>
      <c r="AU136" s="273" t="s">
        <v>83</v>
      </c>
      <c r="AV136" s="13" t="s">
        <v>83</v>
      </c>
      <c r="AW136" s="13" t="s">
        <v>30</v>
      </c>
      <c r="AX136" s="13" t="s">
        <v>81</v>
      </c>
      <c r="AY136" s="273" t="s">
        <v>241</v>
      </c>
    </row>
    <row r="137" s="2" customFormat="1" ht="24.15" customHeight="1">
      <c r="A137" s="39"/>
      <c r="B137" s="40"/>
      <c r="C137" s="228" t="s">
        <v>259</v>
      </c>
      <c r="D137" s="228" t="s">
        <v>243</v>
      </c>
      <c r="E137" s="229" t="s">
        <v>1559</v>
      </c>
      <c r="F137" s="230" t="s">
        <v>1560</v>
      </c>
      <c r="G137" s="231" t="s">
        <v>257</v>
      </c>
      <c r="H137" s="232">
        <v>3.5</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83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3188</v>
      </c>
    </row>
    <row r="138" s="2" customFormat="1">
      <c r="A138" s="39"/>
      <c r="B138" s="40"/>
      <c r="C138" s="41"/>
      <c r="D138" s="242" t="s">
        <v>248</v>
      </c>
      <c r="E138" s="41"/>
      <c r="F138" s="243" t="s">
        <v>3189</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83</v>
      </c>
    </row>
    <row r="139" s="14" customFormat="1">
      <c r="A139" s="14"/>
      <c r="B139" s="274"/>
      <c r="C139" s="275"/>
      <c r="D139" s="242" t="s">
        <v>1584</v>
      </c>
      <c r="E139" s="276" t="s">
        <v>1</v>
      </c>
      <c r="F139" s="277" t="s">
        <v>3190</v>
      </c>
      <c r="G139" s="275"/>
      <c r="H139" s="276" t="s">
        <v>1</v>
      </c>
      <c r="I139" s="278"/>
      <c r="J139" s="275"/>
      <c r="K139" s="275"/>
      <c r="L139" s="279"/>
      <c r="M139" s="280"/>
      <c r="N139" s="281"/>
      <c r="O139" s="281"/>
      <c r="P139" s="281"/>
      <c r="Q139" s="281"/>
      <c r="R139" s="281"/>
      <c r="S139" s="281"/>
      <c r="T139" s="282"/>
      <c r="U139" s="14"/>
      <c r="V139" s="14"/>
      <c r="W139" s="14"/>
      <c r="X139" s="14"/>
      <c r="Y139" s="14"/>
      <c r="Z139" s="14"/>
      <c r="AA139" s="14"/>
      <c r="AB139" s="14"/>
      <c r="AC139" s="14"/>
      <c r="AD139" s="14"/>
      <c r="AE139" s="14"/>
      <c r="AT139" s="283" t="s">
        <v>1584</v>
      </c>
      <c r="AU139" s="283" t="s">
        <v>83</v>
      </c>
      <c r="AV139" s="14" t="s">
        <v>81</v>
      </c>
      <c r="AW139" s="14" t="s">
        <v>30</v>
      </c>
      <c r="AX139" s="14" t="s">
        <v>73</v>
      </c>
      <c r="AY139" s="283" t="s">
        <v>241</v>
      </c>
    </row>
    <row r="140" s="14" customFormat="1">
      <c r="A140" s="14"/>
      <c r="B140" s="274"/>
      <c r="C140" s="275"/>
      <c r="D140" s="242" t="s">
        <v>1584</v>
      </c>
      <c r="E140" s="276" t="s">
        <v>1</v>
      </c>
      <c r="F140" s="277" t="s">
        <v>3191</v>
      </c>
      <c r="G140" s="275"/>
      <c r="H140" s="276" t="s">
        <v>1</v>
      </c>
      <c r="I140" s="278"/>
      <c r="J140" s="275"/>
      <c r="K140" s="275"/>
      <c r="L140" s="279"/>
      <c r="M140" s="280"/>
      <c r="N140" s="281"/>
      <c r="O140" s="281"/>
      <c r="P140" s="281"/>
      <c r="Q140" s="281"/>
      <c r="R140" s="281"/>
      <c r="S140" s="281"/>
      <c r="T140" s="282"/>
      <c r="U140" s="14"/>
      <c r="V140" s="14"/>
      <c r="W140" s="14"/>
      <c r="X140" s="14"/>
      <c r="Y140" s="14"/>
      <c r="Z140" s="14"/>
      <c r="AA140" s="14"/>
      <c r="AB140" s="14"/>
      <c r="AC140" s="14"/>
      <c r="AD140" s="14"/>
      <c r="AE140" s="14"/>
      <c r="AT140" s="283" t="s">
        <v>1584</v>
      </c>
      <c r="AU140" s="283" t="s">
        <v>83</v>
      </c>
      <c r="AV140" s="14" t="s">
        <v>81</v>
      </c>
      <c r="AW140" s="14" t="s">
        <v>30</v>
      </c>
      <c r="AX140" s="14" t="s">
        <v>73</v>
      </c>
      <c r="AY140" s="283" t="s">
        <v>241</v>
      </c>
    </row>
    <row r="141" s="13" customFormat="1">
      <c r="A141" s="13"/>
      <c r="B141" s="263"/>
      <c r="C141" s="264"/>
      <c r="D141" s="242" t="s">
        <v>1584</v>
      </c>
      <c r="E141" s="265" t="s">
        <v>1</v>
      </c>
      <c r="F141" s="266" t="s">
        <v>3192</v>
      </c>
      <c r="G141" s="264"/>
      <c r="H141" s="267">
        <v>3.5</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1584</v>
      </c>
      <c r="AU141" s="273" t="s">
        <v>83</v>
      </c>
      <c r="AV141" s="13" t="s">
        <v>83</v>
      </c>
      <c r="AW141" s="13" t="s">
        <v>30</v>
      </c>
      <c r="AX141" s="13" t="s">
        <v>81</v>
      </c>
      <c r="AY141" s="273" t="s">
        <v>241</v>
      </c>
    </row>
    <row r="142" s="2" customFormat="1" ht="21.75" customHeight="1">
      <c r="A142" s="39"/>
      <c r="B142" s="40"/>
      <c r="C142" s="228" t="s">
        <v>254</v>
      </c>
      <c r="D142" s="228" t="s">
        <v>243</v>
      </c>
      <c r="E142" s="229" t="s">
        <v>3193</v>
      </c>
      <c r="F142" s="230" t="s">
        <v>3194</v>
      </c>
      <c r="G142" s="231" t="s">
        <v>267</v>
      </c>
      <c r="H142" s="232">
        <v>9</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247</v>
      </c>
      <c r="AT142" s="240" t="s">
        <v>243</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3195</v>
      </c>
    </row>
    <row r="143" s="2" customFormat="1">
      <c r="A143" s="39"/>
      <c r="B143" s="40"/>
      <c r="C143" s="41"/>
      <c r="D143" s="242" t="s">
        <v>248</v>
      </c>
      <c r="E143" s="41"/>
      <c r="F143" s="243" t="s">
        <v>3196</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14" customFormat="1">
      <c r="A144" s="14"/>
      <c r="B144" s="274"/>
      <c r="C144" s="275"/>
      <c r="D144" s="242" t="s">
        <v>1584</v>
      </c>
      <c r="E144" s="276" t="s">
        <v>1</v>
      </c>
      <c r="F144" s="277" t="s">
        <v>3197</v>
      </c>
      <c r="G144" s="275"/>
      <c r="H144" s="276" t="s">
        <v>1</v>
      </c>
      <c r="I144" s="278"/>
      <c r="J144" s="275"/>
      <c r="K144" s="275"/>
      <c r="L144" s="279"/>
      <c r="M144" s="280"/>
      <c r="N144" s="281"/>
      <c r="O144" s="281"/>
      <c r="P144" s="281"/>
      <c r="Q144" s="281"/>
      <c r="R144" s="281"/>
      <c r="S144" s="281"/>
      <c r="T144" s="282"/>
      <c r="U144" s="14"/>
      <c r="V144" s="14"/>
      <c r="W144" s="14"/>
      <c r="X144" s="14"/>
      <c r="Y144" s="14"/>
      <c r="Z144" s="14"/>
      <c r="AA144" s="14"/>
      <c r="AB144" s="14"/>
      <c r="AC144" s="14"/>
      <c r="AD144" s="14"/>
      <c r="AE144" s="14"/>
      <c r="AT144" s="283" t="s">
        <v>1584</v>
      </c>
      <c r="AU144" s="283" t="s">
        <v>83</v>
      </c>
      <c r="AV144" s="14" t="s">
        <v>81</v>
      </c>
      <c r="AW144" s="14" t="s">
        <v>30</v>
      </c>
      <c r="AX144" s="14" t="s">
        <v>73</v>
      </c>
      <c r="AY144" s="283" t="s">
        <v>241</v>
      </c>
    </row>
    <row r="145" s="13" customFormat="1">
      <c r="A145" s="13"/>
      <c r="B145" s="263"/>
      <c r="C145" s="264"/>
      <c r="D145" s="242" t="s">
        <v>1584</v>
      </c>
      <c r="E145" s="265" t="s">
        <v>1</v>
      </c>
      <c r="F145" s="266" t="s">
        <v>276</v>
      </c>
      <c r="G145" s="264"/>
      <c r="H145" s="267">
        <v>9</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1584</v>
      </c>
      <c r="AU145" s="273" t="s">
        <v>83</v>
      </c>
      <c r="AV145" s="13" t="s">
        <v>83</v>
      </c>
      <c r="AW145" s="13" t="s">
        <v>30</v>
      </c>
      <c r="AX145" s="13" t="s">
        <v>81</v>
      </c>
      <c r="AY145" s="273" t="s">
        <v>241</v>
      </c>
    </row>
    <row r="146" s="2" customFormat="1" ht="24.15" customHeight="1">
      <c r="A146" s="39"/>
      <c r="B146" s="40"/>
      <c r="C146" s="228" t="s">
        <v>269</v>
      </c>
      <c r="D146" s="228" t="s">
        <v>243</v>
      </c>
      <c r="E146" s="229" t="s">
        <v>3198</v>
      </c>
      <c r="F146" s="230" t="s">
        <v>3199</v>
      </c>
      <c r="G146" s="231" t="s">
        <v>257</v>
      </c>
      <c r="H146" s="232">
        <v>171</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247</v>
      </c>
      <c r="AT146" s="240" t="s">
        <v>243</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3200</v>
      </c>
    </row>
    <row r="147" s="2" customFormat="1">
      <c r="A147" s="39"/>
      <c r="B147" s="40"/>
      <c r="C147" s="41"/>
      <c r="D147" s="242" t="s">
        <v>248</v>
      </c>
      <c r="E147" s="41"/>
      <c r="F147" s="243" t="s">
        <v>3201</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14" customFormat="1">
      <c r="A148" s="14"/>
      <c r="B148" s="274"/>
      <c r="C148" s="275"/>
      <c r="D148" s="242" t="s">
        <v>1584</v>
      </c>
      <c r="E148" s="276" t="s">
        <v>1</v>
      </c>
      <c r="F148" s="277" t="s">
        <v>3202</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1584</v>
      </c>
      <c r="AU148" s="283" t="s">
        <v>83</v>
      </c>
      <c r="AV148" s="14" t="s">
        <v>81</v>
      </c>
      <c r="AW148" s="14" t="s">
        <v>30</v>
      </c>
      <c r="AX148" s="14" t="s">
        <v>73</v>
      </c>
      <c r="AY148" s="283" t="s">
        <v>241</v>
      </c>
    </row>
    <row r="149" s="14" customFormat="1">
      <c r="A149" s="14"/>
      <c r="B149" s="274"/>
      <c r="C149" s="275"/>
      <c r="D149" s="242" t="s">
        <v>1584</v>
      </c>
      <c r="E149" s="276" t="s">
        <v>1</v>
      </c>
      <c r="F149" s="277" t="s">
        <v>3203</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1584</v>
      </c>
      <c r="AU149" s="283" t="s">
        <v>83</v>
      </c>
      <c r="AV149" s="14" t="s">
        <v>81</v>
      </c>
      <c r="AW149" s="14" t="s">
        <v>30</v>
      </c>
      <c r="AX149" s="14" t="s">
        <v>73</v>
      </c>
      <c r="AY149" s="283" t="s">
        <v>241</v>
      </c>
    </row>
    <row r="150" s="13" customFormat="1">
      <c r="A150" s="13"/>
      <c r="B150" s="263"/>
      <c r="C150" s="264"/>
      <c r="D150" s="242" t="s">
        <v>1584</v>
      </c>
      <c r="E150" s="265" t="s">
        <v>1</v>
      </c>
      <c r="F150" s="266" t="s">
        <v>3204</v>
      </c>
      <c r="G150" s="264"/>
      <c r="H150" s="267">
        <v>171</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1584</v>
      </c>
      <c r="AU150" s="273" t="s">
        <v>83</v>
      </c>
      <c r="AV150" s="13" t="s">
        <v>83</v>
      </c>
      <c r="AW150" s="13" t="s">
        <v>30</v>
      </c>
      <c r="AX150" s="13" t="s">
        <v>81</v>
      </c>
      <c r="AY150" s="273" t="s">
        <v>241</v>
      </c>
    </row>
    <row r="151" s="2" customFormat="1" ht="21.75" customHeight="1">
      <c r="A151" s="39"/>
      <c r="B151" s="40"/>
      <c r="C151" s="247" t="s">
        <v>258</v>
      </c>
      <c r="D151" s="247" t="s">
        <v>260</v>
      </c>
      <c r="E151" s="248" t="s">
        <v>3205</v>
      </c>
      <c r="F151" s="249" t="s">
        <v>3206</v>
      </c>
      <c r="G151" s="250" t="s">
        <v>263</v>
      </c>
      <c r="H151" s="251">
        <v>180</v>
      </c>
      <c r="I151" s="252"/>
      <c r="J151" s="253">
        <f>ROUND(I151*H151,2)</f>
        <v>0</v>
      </c>
      <c r="K151" s="254"/>
      <c r="L151" s="255"/>
      <c r="M151" s="256" t="s">
        <v>1</v>
      </c>
      <c r="N151" s="257" t="s">
        <v>38</v>
      </c>
      <c r="O151" s="92"/>
      <c r="P151" s="238">
        <f>O151*H151</f>
        <v>0</v>
      </c>
      <c r="Q151" s="238">
        <v>0.17899999999999999</v>
      </c>
      <c r="R151" s="238">
        <f>Q151*H151</f>
        <v>32.219999999999999</v>
      </c>
      <c r="S151" s="238">
        <v>0</v>
      </c>
      <c r="T151" s="239">
        <f>S151*H151</f>
        <v>0</v>
      </c>
      <c r="U151" s="39"/>
      <c r="V151" s="39"/>
      <c r="W151" s="39"/>
      <c r="X151" s="39"/>
      <c r="Y151" s="39"/>
      <c r="Z151" s="39"/>
      <c r="AA151" s="39"/>
      <c r="AB151" s="39"/>
      <c r="AC151" s="39"/>
      <c r="AD151" s="39"/>
      <c r="AE151" s="39"/>
      <c r="AR151" s="240" t="s">
        <v>258</v>
      </c>
      <c r="AT151" s="240" t="s">
        <v>260</v>
      </c>
      <c r="AU151" s="240" t="s">
        <v>83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3207</v>
      </c>
    </row>
    <row r="152" s="2" customFormat="1">
      <c r="A152" s="39"/>
      <c r="B152" s="40"/>
      <c r="C152" s="41"/>
      <c r="D152" s="242" t="s">
        <v>248</v>
      </c>
      <c r="E152" s="41"/>
      <c r="F152" s="243" t="s">
        <v>3206</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83</v>
      </c>
    </row>
    <row r="153" s="14" customFormat="1">
      <c r="A153" s="14"/>
      <c r="B153" s="274"/>
      <c r="C153" s="275"/>
      <c r="D153" s="242" t="s">
        <v>1584</v>
      </c>
      <c r="E153" s="276" t="s">
        <v>1</v>
      </c>
      <c r="F153" s="277" t="s">
        <v>3203</v>
      </c>
      <c r="G153" s="275"/>
      <c r="H153" s="276" t="s">
        <v>1</v>
      </c>
      <c r="I153" s="278"/>
      <c r="J153" s="275"/>
      <c r="K153" s="275"/>
      <c r="L153" s="279"/>
      <c r="M153" s="280"/>
      <c r="N153" s="281"/>
      <c r="O153" s="281"/>
      <c r="P153" s="281"/>
      <c r="Q153" s="281"/>
      <c r="R153" s="281"/>
      <c r="S153" s="281"/>
      <c r="T153" s="282"/>
      <c r="U153" s="14"/>
      <c r="V153" s="14"/>
      <c r="W153" s="14"/>
      <c r="X153" s="14"/>
      <c r="Y153" s="14"/>
      <c r="Z153" s="14"/>
      <c r="AA153" s="14"/>
      <c r="AB153" s="14"/>
      <c r="AC153" s="14"/>
      <c r="AD153" s="14"/>
      <c r="AE153" s="14"/>
      <c r="AT153" s="283" t="s">
        <v>1584</v>
      </c>
      <c r="AU153" s="283" t="s">
        <v>83</v>
      </c>
      <c r="AV153" s="14" t="s">
        <v>81</v>
      </c>
      <c r="AW153" s="14" t="s">
        <v>30</v>
      </c>
      <c r="AX153" s="14" t="s">
        <v>73</v>
      </c>
      <c r="AY153" s="283" t="s">
        <v>241</v>
      </c>
    </row>
    <row r="154" s="13" customFormat="1">
      <c r="A154" s="13"/>
      <c r="B154" s="263"/>
      <c r="C154" s="264"/>
      <c r="D154" s="242" t="s">
        <v>1584</v>
      </c>
      <c r="E154" s="265" t="s">
        <v>1</v>
      </c>
      <c r="F154" s="266" t="s">
        <v>571</v>
      </c>
      <c r="G154" s="264"/>
      <c r="H154" s="267">
        <v>180</v>
      </c>
      <c r="I154" s="268"/>
      <c r="J154" s="264"/>
      <c r="K154" s="264"/>
      <c r="L154" s="269"/>
      <c r="M154" s="270"/>
      <c r="N154" s="271"/>
      <c r="O154" s="271"/>
      <c r="P154" s="271"/>
      <c r="Q154" s="271"/>
      <c r="R154" s="271"/>
      <c r="S154" s="271"/>
      <c r="T154" s="272"/>
      <c r="U154" s="13"/>
      <c r="V154" s="13"/>
      <c r="W154" s="13"/>
      <c r="X154" s="13"/>
      <c r="Y154" s="13"/>
      <c r="Z154" s="13"/>
      <c r="AA154" s="13"/>
      <c r="AB154" s="13"/>
      <c r="AC154" s="13"/>
      <c r="AD154" s="13"/>
      <c r="AE154" s="13"/>
      <c r="AT154" s="273" t="s">
        <v>1584</v>
      </c>
      <c r="AU154" s="273" t="s">
        <v>83</v>
      </c>
      <c r="AV154" s="13" t="s">
        <v>83</v>
      </c>
      <c r="AW154" s="13" t="s">
        <v>30</v>
      </c>
      <c r="AX154" s="13" t="s">
        <v>81</v>
      </c>
      <c r="AY154" s="273" t="s">
        <v>241</v>
      </c>
    </row>
    <row r="155" s="2" customFormat="1" ht="24.15" customHeight="1">
      <c r="A155" s="39"/>
      <c r="B155" s="40"/>
      <c r="C155" s="228" t="s">
        <v>276</v>
      </c>
      <c r="D155" s="228" t="s">
        <v>243</v>
      </c>
      <c r="E155" s="229" t="s">
        <v>1561</v>
      </c>
      <c r="F155" s="230" t="s">
        <v>1562</v>
      </c>
      <c r="G155" s="231" t="s">
        <v>257</v>
      </c>
      <c r="H155" s="232">
        <v>389.89299999999997</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83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3208</v>
      </c>
    </row>
    <row r="156" s="2" customFormat="1">
      <c r="A156" s="39"/>
      <c r="B156" s="40"/>
      <c r="C156" s="41"/>
      <c r="D156" s="242" t="s">
        <v>248</v>
      </c>
      <c r="E156" s="41"/>
      <c r="F156" s="243" t="s">
        <v>3209</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83</v>
      </c>
    </row>
    <row r="157" s="2" customFormat="1" ht="16.5" customHeight="1">
      <c r="A157" s="39"/>
      <c r="B157" s="40"/>
      <c r="C157" s="247" t="s">
        <v>264</v>
      </c>
      <c r="D157" s="247" t="s">
        <v>260</v>
      </c>
      <c r="E157" s="248" t="s">
        <v>2387</v>
      </c>
      <c r="F157" s="249" t="s">
        <v>1077</v>
      </c>
      <c r="G157" s="250" t="s">
        <v>563</v>
      </c>
      <c r="H157" s="251">
        <v>48.494</v>
      </c>
      <c r="I157" s="252"/>
      <c r="J157" s="253">
        <f>ROUND(I157*H157,2)</f>
        <v>0</v>
      </c>
      <c r="K157" s="254"/>
      <c r="L157" s="255"/>
      <c r="M157" s="256" t="s">
        <v>1</v>
      </c>
      <c r="N157" s="257" t="s">
        <v>38</v>
      </c>
      <c r="O157" s="92"/>
      <c r="P157" s="238">
        <f>O157*H157</f>
        <v>0</v>
      </c>
      <c r="Q157" s="238">
        <v>1</v>
      </c>
      <c r="R157" s="238">
        <f>Q157*H157</f>
        <v>48.494</v>
      </c>
      <c r="S157" s="238">
        <v>0</v>
      </c>
      <c r="T157" s="239">
        <f>S157*H157</f>
        <v>0</v>
      </c>
      <c r="U157" s="39"/>
      <c r="V157" s="39"/>
      <c r="W157" s="39"/>
      <c r="X157" s="39"/>
      <c r="Y157" s="39"/>
      <c r="Z157" s="39"/>
      <c r="AA157" s="39"/>
      <c r="AB157" s="39"/>
      <c r="AC157" s="39"/>
      <c r="AD157" s="39"/>
      <c r="AE157" s="39"/>
      <c r="AR157" s="240" t="s">
        <v>258</v>
      </c>
      <c r="AT157" s="240" t="s">
        <v>260</v>
      </c>
      <c r="AU157" s="240" t="s">
        <v>83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3210</v>
      </c>
    </row>
    <row r="158" s="2" customFormat="1">
      <c r="A158" s="39"/>
      <c r="B158" s="40"/>
      <c r="C158" s="41"/>
      <c r="D158" s="242" t="s">
        <v>248</v>
      </c>
      <c r="E158" s="41"/>
      <c r="F158" s="243" t="s">
        <v>1077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83</v>
      </c>
    </row>
    <row r="159" s="14" customFormat="1">
      <c r="A159" s="14"/>
      <c r="B159" s="274"/>
      <c r="C159" s="275"/>
      <c r="D159" s="242" t="s">
        <v>1584</v>
      </c>
      <c r="E159" s="276" t="s">
        <v>1</v>
      </c>
      <c r="F159" s="277" t="s">
        <v>3211</v>
      </c>
      <c r="G159" s="275"/>
      <c r="H159" s="276" t="s">
        <v>1</v>
      </c>
      <c r="I159" s="278"/>
      <c r="J159" s="275"/>
      <c r="K159" s="275"/>
      <c r="L159" s="279"/>
      <c r="M159" s="280"/>
      <c r="N159" s="281"/>
      <c r="O159" s="281"/>
      <c r="P159" s="281"/>
      <c r="Q159" s="281"/>
      <c r="R159" s="281"/>
      <c r="S159" s="281"/>
      <c r="T159" s="282"/>
      <c r="U159" s="14"/>
      <c r="V159" s="14"/>
      <c r="W159" s="14"/>
      <c r="X159" s="14"/>
      <c r="Y159" s="14"/>
      <c r="Z159" s="14"/>
      <c r="AA159" s="14"/>
      <c r="AB159" s="14"/>
      <c r="AC159" s="14"/>
      <c r="AD159" s="14"/>
      <c r="AE159" s="14"/>
      <c r="AT159" s="283" t="s">
        <v>1584</v>
      </c>
      <c r="AU159" s="283" t="s">
        <v>83</v>
      </c>
      <c r="AV159" s="14" t="s">
        <v>81</v>
      </c>
      <c r="AW159" s="14" t="s">
        <v>30</v>
      </c>
      <c r="AX159" s="14" t="s">
        <v>73</v>
      </c>
      <c r="AY159" s="283" t="s">
        <v>241</v>
      </c>
    </row>
    <row r="160" s="13" customFormat="1">
      <c r="A160" s="13"/>
      <c r="B160" s="263"/>
      <c r="C160" s="264"/>
      <c r="D160" s="242" t="s">
        <v>1584</v>
      </c>
      <c r="E160" s="265" t="s">
        <v>1</v>
      </c>
      <c r="F160" s="266" t="s">
        <v>3212</v>
      </c>
      <c r="G160" s="264"/>
      <c r="H160" s="267">
        <v>48.494</v>
      </c>
      <c r="I160" s="268"/>
      <c r="J160" s="264"/>
      <c r="K160" s="264"/>
      <c r="L160" s="269"/>
      <c r="M160" s="270"/>
      <c r="N160" s="271"/>
      <c r="O160" s="271"/>
      <c r="P160" s="271"/>
      <c r="Q160" s="271"/>
      <c r="R160" s="271"/>
      <c r="S160" s="271"/>
      <c r="T160" s="272"/>
      <c r="U160" s="13"/>
      <c r="V160" s="13"/>
      <c r="W160" s="13"/>
      <c r="X160" s="13"/>
      <c r="Y160" s="13"/>
      <c r="Z160" s="13"/>
      <c r="AA160" s="13"/>
      <c r="AB160" s="13"/>
      <c r="AC160" s="13"/>
      <c r="AD160" s="13"/>
      <c r="AE160" s="13"/>
      <c r="AT160" s="273" t="s">
        <v>1584</v>
      </c>
      <c r="AU160" s="273" t="s">
        <v>83</v>
      </c>
      <c r="AV160" s="13" t="s">
        <v>83</v>
      </c>
      <c r="AW160" s="13" t="s">
        <v>30</v>
      </c>
      <c r="AX160" s="13" t="s">
        <v>81</v>
      </c>
      <c r="AY160" s="273" t="s">
        <v>241</v>
      </c>
    </row>
    <row r="161" s="2" customFormat="1" ht="16.5" customHeight="1">
      <c r="A161" s="39"/>
      <c r="B161" s="40"/>
      <c r="C161" s="247" t="s">
        <v>283</v>
      </c>
      <c r="D161" s="247" t="s">
        <v>260</v>
      </c>
      <c r="E161" s="248" t="s">
        <v>3213</v>
      </c>
      <c r="F161" s="249" t="s">
        <v>3214</v>
      </c>
      <c r="G161" s="250" t="s">
        <v>563</v>
      </c>
      <c r="H161" s="251">
        <v>242.46799999999999</v>
      </c>
      <c r="I161" s="252"/>
      <c r="J161" s="253">
        <f>ROUND(I161*H161,2)</f>
        <v>0</v>
      </c>
      <c r="K161" s="254"/>
      <c r="L161" s="255"/>
      <c r="M161" s="256" t="s">
        <v>1</v>
      </c>
      <c r="N161" s="257" t="s">
        <v>38</v>
      </c>
      <c r="O161" s="92"/>
      <c r="P161" s="238">
        <f>O161*H161</f>
        <v>0</v>
      </c>
      <c r="Q161" s="238">
        <v>1</v>
      </c>
      <c r="R161" s="238">
        <f>Q161*H161</f>
        <v>242.46799999999999</v>
      </c>
      <c r="S161" s="238">
        <v>0</v>
      </c>
      <c r="T161" s="239">
        <f>S161*H161</f>
        <v>0</v>
      </c>
      <c r="U161" s="39"/>
      <c r="V161" s="39"/>
      <c r="W161" s="39"/>
      <c r="X161" s="39"/>
      <c r="Y161" s="39"/>
      <c r="Z161" s="39"/>
      <c r="AA161" s="39"/>
      <c r="AB161" s="39"/>
      <c r="AC161" s="39"/>
      <c r="AD161" s="39"/>
      <c r="AE161" s="39"/>
      <c r="AR161" s="240" t="s">
        <v>258</v>
      </c>
      <c r="AT161" s="240" t="s">
        <v>260</v>
      </c>
      <c r="AU161" s="240" t="s">
        <v>83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3215</v>
      </c>
    </row>
    <row r="162" s="2" customFormat="1">
      <c r="A162" s="39"/>
      <c r="B162" s="40"/>
      <c r="C162" s="41"/>
      <c r="D162" s="242" t="s">
        <v>248</v>
      </c>
      <c r="E162" s="41"/>
      <c r="F162" s="243" t="s">
        <v>3214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83</v>
      </c>
    </row>
    <row r="163" s="2" customFormat="1" ht="16.5" customHeight="1">
      <c r="A163" s="39"/>
      <c r="B163" s="40"/>
      <c r="C163" s="247" t="s">
        <v>268</v>
      </c>
      <c r="D163" s="247" t="s">
        <v>260</v>
      </c>
      <c r="E163" s="248" t="s">
        <v>3216</v>
      </c>
      <c r="F163" s="249" t="s">
        <v>3217</v>
      </c>
      <c r="G163" s="250" t="s">
        <v>257</v>
      </c>
      <c r="H163" s="251">
        <v>383.66899999999998</v>
      </c>
      <c r="I163" s="252"/>
      <c r="J163" s="253">
        <f>ROUND(I163*H163,2)</f>
        <v>0</v>
      </c>
      <c r="K163" s="254"/>
      <c r="L163" s="255"/>
      <c r="M163" s="256" t="s">
        <v>1</v>
      </c>
      <c r="N163" s="25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258</v>
      </c>
      <c r="AT163" s="240" t="s">
        <v>260</v>
      </c>
      <c r="AU163" s="240" t="s">
        <v>83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3218</v>
      </c>
    </row>
    <row r="164" s="2" customFormat="1">
      <c r="A164" s="39"/>
      <c r="B164" s="40"/>
      <c r="C164" s="41"/>
      <c r="D164" s="242" t="s">
        <v>248</v>
      </c>
      <c r="E164" s="41"/>
      <c r="F164" s="243" t="s">
        <v>3217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83</v>
      </c>
    </row>
    <row r="165" s="2" customFormat="1" ht="16.5" customHeight="1">
      <c r="A165" s="39"/>
      <c r="B165" s="40"/>
      <c r="C165" s="247" t="s">
        <v>290</v>
      </c>
      <c r="D165" s="247" t="s">
        <v>260</v>
      </c>
      <c r="E165" s="248" t="s">
        <v>3219</v>
      </c>
      <c r="F165" s="249" t="s">
        <v>3220</v>
      </c>
      <c r="G165" s="250" t="s">
        <v>257</v>
      </c>
      <c r="H165" s="251">
        <v>6.242</v>
      </c>
      <c r="I165" s="252"/>
      <c r="J165" s="253">
        <f>ROUND(I165*H165,2)</f>
        <v>0</v>
      </c>
      <c r="K165" s="254"/>
      <c r="L165" s="255"/>
      <c r="M165" s="256" t="s">
        <v>1</v>
      </c>
      <c r="N165" s="25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258</v>
      </c>
      <c r="AT165" s="240" t="s">
        <v>260</v>
      </c>
      <c r="AU165" s="240" t="s">
        <v>83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3221</v>
      </c>
    </row>
    <row r="166" s="2" customFormat="1">
      <c r="A166" s="39"/>
      <c r="B166" s="40"/>
      <c r="C166" s="41"/>
      <c r="D166" s="242" t="s">
        <v>248</v>
      </c>
      <c r="E166" s="41"/>
      <c r="F166" s="243" t="s">
        <v>3220</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83</v>
      </c>
    </row>
    <row r="167" s="2" customFormat="1" ht="21.75" customHeight="1">
      <c r="A167" s="39"/>
      <c r="B167" s="40"/>
      <c r="C167" s="228" t="s">
        <v>272</v>
      </c>
      <c r="D167" s="228" t="s">
        <v>243</v>
      </c>
      <c r="E167" s="229" t="s">
        <v>3222</v>
      </c>
      <c r="F167" s="230" t="s">
        <v>3223</v>
      </c>
      <c r="G167" s="231" t="s">
        <v>267</v>
      </c>
      <c r="H167" s="232">
        <v>20.094000000000001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83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3224</v>
      </c>
    </row>
    <row r="168" s="2" customFormat="1">
      <c r="A168" s="39"/>
      <c r="B168" s="40"/>
      <c r="C168" s="41"/>
      <c r="D168" s="242" t="s">
        <v>248</v>
      </c>
      <c r="E168" s="41"/>
      <c r="F168" s="243" t="s">
        <v>3225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83</v>
      </c>
    </row>
    <row r="169" s="14" customFormat="1">
      <c r="A169" s="14"/>
      <c r="B169" s="274"/>
      <c r="C169" s="275"/>
      <c r="D169" s="242" t="s">
        <v>1584</v>
      </c>
      <c r="E169" s="276" t="s">
        <v>1</v>
      </c>
      <c r="F169" s="277" t="s">
        <v>3226</v>
      </c>
      <c r="G169" s="275"/>
      <c r="H169" s="276" t="s">
        <v>1</v>
      </c>
      <c r="I169" s="278"/>
      <c r="J169" s="275"/>
      <c r="K169" s="275"/>
      <c r="L169" s="279"/>
      <c r="M169" s="280"/>
      <c r="N169" s="281"/>
      <c r="O169" s="281"/>
      <c r="P169" s="281"/>
      <c r="Q169" s="281"/>
      <c r="R169" s="281"/>
      <c r="S169" s="281"/>
      <c r="T169" s="282"/>
      <c r="U169" s="14"/>
      <c r="V169" s="14"/>
      <c r="W169" s="14"/>
      <c r="X169" s="14"/>
      <c r="Y169" s="14"/>
      <c r="Z169" s="14"/>
      <c r="AA169" s="14"/>
      <c r="AB169" s="14"/>
      <c r="AC169" s="14"/>
      <c r="AD169" s="14"/>
      <c r="AE169" s="14"/>
      <c r="AT169" s="283" t="s">
        <v>1584</v>
      </c>
      <c r="AU169" s="283" t="s">
        <v>83</v>
      </c>
      <c r="AV169" s="14" t="s">
        <v>81</v>
      </c>
      <c r="AW169" s="14" t="s">
        <v>30</v>
      </c>
      <c r="AX169" s="14" t="s">
        <v>73</v>
      </c>
      <c r="AY169" s="283" t="s">
        <v>241</v>
      </c>
    </row>
    <row r="170" s="13" customFormat="1">
      <c r="A170" s="13"/>
      <c r="B170" s="263"/>
      <c r="C170" s="264"/>
      <c r="D170" s="242" t="s">
        <v>1584</v>
      </c>
      <c r="E170" s="265" t="s">
        <v>1</v>
      </c>
      <c r="F170" s="266" t="s">
        <v>3227</v>
      </c>
      <c r="G170" s="264"/>
      <c r="H170" s="267">
        <v>20.094000000000001</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1584</v>
      </c>
      <c r="AU170" s="273" t="s">
        <v>83</v>
      </c>
      <c r="AV170" s="13" t="s">
        <v>83</v>
      </c>
      <c r="AW170" s="13" t="s">
        <v>30</v>
      </c>
      <c r="AX170" s="13" t="s">
        <v>81</v>
      </c>
      <c r="AY170" s="273" t="s">
        <v>241</v>
      </c>
    </row>
    <row r="171" s="2" customFormat="1" ht="16.5" customHeight="1">
      <c r="A171" s="39"/>
      <c r="B171" s="40"/>
      <c r="C171" s="247" t="s">
        <v>8</v>
      </c>
      <c r="D171" s="247" t="s">
        <v>260</v>
      </c>
      <c r="E171" s="248" t="s">
        <v>3228</v>
      </c>
      <c r="F171" s="249" t="s">
        <v>3229</v>
      </c>
      <c r="G171" s="250" t="s">
        <v>263</v>
      </c>
      <c r="H171" s="251">
        <v>21</v>
      </c>
      <c r="I171" s="252"/>
      <c r="J171" s="253">
        <f>ROUND(I171*H171,2)</f>
        <v>0</v>
      </c>
      <c r="K171" s="254"/>
      <c r="L171" s="255"/>
      <c r="M171" s="256" t="s">
        <v>1</v>
      </c>
      <c r="N171" s="257" t="s">
        <v>38</v>
      </c>
      <c r="O171" s="92"/>
      <c r="P171" s="238">
        <f>O171*H171</f>
        <v>0</v>
      </c>
      <c r="Q171" s="238">
        <v>0.058999999999999997</v>
      </c>
      <c r="R171" s="238">
        <f>Q171*H171</f>
        <v>1.2389999999999999</v>
      </c>
      <c r="S171" s="238">
        <v>0</v>
      </c>
      <c r="T171" s="239">
        <f>S171*H171</f>
        <v>0</v>
      </c>
      <c r="U171" s="39"/>
      <c r="V171" s="39"/>
      <c r="W171" s="39"/>
      <c r="X171" s="39"/>
      <c r="Y171" s="39"/>
      <c r="Z171" s="39"/>
      <c r="AA171" s="39"/>
      <c r="AB171" s="39"/>
      <c r="AC171" s="39"/>
      <c r="AD171" s="39"/>
      <c r="AE171" s="39"/>
      <c r="AR171" s="240" t="s">
        <v>258</v>
      </c>
      <c r="AT171" s="240" t="s">
        <v>260</v>
      </c>
      <c r="AU171" s="240" t="s">
        <v>83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3230</v>
      </c>
    </row>
    <row r="172" s="2" customFormat="1">
      <c r="A172" s="39"/>
      <c r="B172" s="40"/>
      <c r="C172" s="41"/>
      <c r="D172" s="242" t="s">
        <v>248</v>
      </c>
      <c r="E172" s="41"/>
      <c r="F172" s="243" t="s">
        <v>3229</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83</v>
      </c>
    </row>
    <row r="173" s="14" customFormat="1">
      <c r="A173" s="14"/>
      <c r="B173" s="274"/>
      <c r="C173" s="275"/>
      <c r="D173" s="242" t="s">
        <v>1584</v>
      </c>
      <c r="E173" s="276" t="s">
        <v>1</v>
      </c>
      <c r="F173" s="277" t="s">
        <v>3226</v>
      </c>
      <c r="G173" s="275"/>
      <c r="H173" s="276" t="s">
        <v>1</v>
      </c>
      <c r="I173" s="278"/>
      <c r="J173" s="275"/>
      <c r="K173" s="275"/>
      <c r="L173" s="279"/>
      <c r="M173" s="280"/>
      <c r="N173" s="281"/>
      <c r="O173" s="281"/>
      <c r="P173" s="281"/>
      <c r="Q173" s="281"/>
      <c r="R173" s="281"/>
      <c r="S173" s="281"/>
      <c r="T173" s="282"/>
      <c r="U173" s="14"/>
      <c r="V173" s="14"/>
      <c r="W173" s="14"/>
      <c r="X173" s="14"/>
      <c r="Y173" s="14"/>
      <c r="Z173" s="14"/>
      <c r="AA173" s="14"/>
      <c r="AB173" s="14"/>
      <c r="AC173" s="14"/>
      <c r="AD173" s="14"/>
      <c r="AE173" s="14"/>
      <c r="AT173" s="283" t="s">
        <v>1584</v>
      </c>
      <c r="AU173" s="283" t="s">
        <v>83</v>
      </c>
      <c r="AV173" s="14" t="s">
        <v>81</v>
      </c>
      <c r="AW173" s="14" t="s">
        <v>30</v>
      </c>
      <c r="AX173" s="14" t="s">
        <v>73</v>
      </c>
      <c r="AY173" s="283" t="s">
        <v>241</v>
      </c>
    </row>
    <row r="174" s="13" customFormat="1">
      <c r="A174" s="13"/>
      <c r="B174" s="263"/>
      <c r="C174" s="264"/>
      <c r="D174" s="242" t="s">
        <v>1584</v>
      </c>
      <c r="E174" s="265" t="s">
        <v>1</v>
      </c>
      <c r="F174" s="266" t="s">
        <v>7</v>
      </c>
      <c r="G174" s="264"/>
      <c r="H174" s="267">
        <v>21</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1584</v>
      </c>
      <c r="AU174" s="273" t="s">
        <v>83</v>
      </c>
      <c r="AV174" s="13" t="s">
        <v>83</v>
      </c>
      <c r="AW174" s="13" t="s">
        <v>30</v>
      </c>
      <c r="AX174" s="13" t="s">
        <v>81</v>
      </c>
      <c r="AY174" s="273" t="s">
        <v>241</v>
      </c>
    </row>
    <row r="175" s="2" customFormat="1" ht="24.15" customHeight="1">
      <c r="A175" s="39"/>
      <c r="B175" s="40"/>
      <c r="C175" s="228" t="s">
        <v>275</v>
      </c>
      <c r="D175" s="228" t="s">
        <v>243</v>
      </c>
      <c r="E175" s="229" t="s">
        <v>728</v>
      </c>
      <c r="F175" s="230" t="s">
        <v>3231</v>
      </c>
      <c r="G175" s="231" t="s">
        <v>267</v>
      </c>
      <c r="H175" s="232">
        <v>180</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83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3232</v>
      </c>
    </row>
    <row r="176" s="2" customFormat="1">
      <c r="A176" s="39"/>
      <c r="B176" s="40"/>
      <c r="C176" s="41"/>
      <c r="D176" s="242" t="s">
        <v>248</v>
      </c>
      <c r="E176" s="41"/>
      <c r="F176" s="243" t="s">
        <v>3233</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83</v>
      </c>
    </row>
    <row r="177" s="14" customFormat="1">
      <c r="A177" s="14"/>
      <c r="B177" s="274"/>
      <c r="C177" s="275"/>
      <c r="D177" s="242" t="s">
        <v>1584</v>
      </c>
      <c r="E177" s="276" t="s">
        <v>1</v>
      </c>
      <c r="F177" s="277" t="s">
        <v>3234</v>
      </c>
      <c r="G177" s="275"/>
      <c r="H177" s="276" t="s">
        <v>1</v>
      </c>
      <c r="I177" s="278"/>
      <c r="J177" s="275"/>
      <c r="K177" s="275"/>
      <c r="L177" s="279"/>
      <c r="M177" s="280"/>
      <c r="N177" s="281"/>
      <c r="O177" s="281"/>
      <c r="P177" s="281"/>
      <c r="Q177" s="281"/>
      <c r="R177" s="281"/>
      <c r="S177" s="281"/>
      <c r="T177" s="282"/>
      <c r="U177" s="14"/>
      <c r="V177" s="14"/>
      <c r="W177" s="14"/>
      <c r="X177" s="14"/>
      <c r="Y177" s="14"/>
      <c r="Z177" s="14"/>
      <c r="AA177" s="14"/>
      <c r="AB177" s="14"/>
      <c r="AC177" s="14"/>
      <c r="AD177" s="14"/>
      <c r="AE177" s="14"/>
      <c r="AT177" s="283" t="s">
        <v>1584</v>
      </c>
      <c r="AU177" s="283" t="s">
        <v>83</v>
      </c>
      <c r="AV177" s="14" t="s">
        <v>81</v>
      </c>
      <c r="AW177" s="14" t="s">
        <v>30</v>
      </c>
      <c r="AX177" s="14" t="s">
        <v>73</v>
      </c>
      <c r="AY177" s="283" t="s">
        <v>241</v>
      </c>
    </row>
    <row r="178" s="13" customFormat="1">
      <c r="A178" s="13"/>
      <c r="B178" s="263"/>
      <c r="C178" s="264"/>
      <c r="D178" s="242" t="s">
        <v>1584</v>
      </c>
      <c r="E178" s="265" t="s">
        <v>1</v>
      </c>
      <c r="F178" s="266" t="s">
        <v>571</v>
      </c>
      <c r="G178" s="264"/>
      <c r="H178" s="267">
        <v>180</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1584</v>
      </c>
      <c r="AU178" s="273" t="s">
        <v>83</v>
      </c>
      <c r="AV178" s="13" t="s">
        <v>83</v>
      </c>
      <c r="AW178" s="13" t="s">
        <v>30</v>
      </c>
      <c r="AX178" s="13" t="s">
        <v>81</v>
      </c>
      <c r="AY178" s="273" t="s">
        <v>241</v>
      </c>
    </row>
    <row r="179" s="2" customFormat="1" ht="24.15" customHeight="1">
      <c r="A179" s="39"/>
      <c r="B179" s="40"/>
      <c r="C179" s="228" t="s">
        <v>303</v>
      </c>
      <c r="D179" s="228" t="s">
        <v>243</v>
      </c>
      <c r="E179" s="229" t="s">
        <v>3095</v>
      </c>
      <c r="F179" s="230" t="s">
        <v>3235</v>
      </c>
      <c r="G179" s="231" t="s">
        <v>257</v>
      </c>
      <c r="H179" s="232">
        <v>262.601</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83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3236</v>
      </c>
    </row>
    <row r="180" s="2" customFormat="1">
      <c r="A180" s="39"/>
      <c r="B180" s="40"/>
      <c r="C180" s="41"/>
      <c r="D180" s="242" t="s">
        <v>248</v>
      </c>
      <c r="E180" s="41"/>
      <c r="F180" s="243" t="s">
        <v>3237</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83</v>
      </c>
    </row>
    <row r="181" s="14" customFormat="1">
      <c r="A181" s="14"/>
      <c r="B181" s="274"/>
      <c r="C181" s="275"/>
      <c r="D181" s="242" t="s">
        <v>1584</v>
      </c>
      <c r="E181" s="276" t="s">
        <v>1</v>
      </c>
      <c r="F181" s="277" t="s">
        <v>3238</v>
      </c>
      <c r="G181" s="275"/>
      <c r="H181" s="276" t="s">
        <v>1</v>
      </c>
      <c r="I181" s="278"/>
      <c r="J181" s="275"/>
      <c r="K181" s="275"/>
      <c r="L181" s="279"/>
      <c r="M181" s="280"/>
      <c r="N181" s="281"/>
      <c r="O181" s="281"/>
      <c r="P181" s="281"/>
      <c r="Q181" s="281"/>
      <c r="R181" s="281"/>
      <c r="S181" s="281"/>
      <c r="T181" s="282"/>
      <c r="U181" s="14"/>
      <c r="V181" s="14"/>
      <c r="W181" s="14"/>
      <c r="X181" s="14"/>
      <c r="Y181" s="14"/>
      <c r="Z181" s="14"/>
      <c r="AA181" s="14"/>
      <c r="AB181" s="14"/>
      <c r="AC181" s="14"/>
      <c r="AD181" s="14"/>
      <c r="AE181" s="14"/>
      <c r="AT181" s="283" t="s">
        <v>1584</v>
      </c>
      <c r="AU181" s="283" t="s">
        <v>83</v>
      </c>
      <c r="AV181" s="14" t="s">
        <v>81</v>
      </c>
      <c r="AW181" s="14" t="s">
        <v>30</v>
      </c>
      <c r="AX181" s="14" t="s">
        <v>73</v>
      </c>
      <c r="AY181" s="283" t="s">
        <v>241</v>
      </c>
    </row>
    <row r="182" s="13" customFormat="1">
      <c r="A182" s="13"/>
      <c r="B182" s="263"/>
      <c r="C182" s="264"/>
      <c r="D182" s="242" t="s">
        <v>1584</v>
      </c>
      <c r="E182" s="265" t="s">
        <v>1</v>
      </c>
      <c r="F182" s="266" t="s">
        <v>3239</v>
      </c>
      <c r="G182" s="264"/>
      <c r="H182" s="267">
        <v>262.601</v>
      </c>
      <c r="I182" s="268"/>
      <c r="J182" s="264"/>
      <c r="K182" s="264"/>
      <c r="L182" s="269"/>
      <c r="M182" s="270"/>
      <c r="N182" s="271"/>
      <c r="O182" s="271"/>
      <c r="P182" s="271"/>
      <c r="Q182" s="271"/>
      <c r="R182" s="271"/>
      <c r="S182" s="271"/>
      <c r="T182" s="272"/>
      <c r="U182" s="13"/>
      <c r="V182" s="13"/>
      <c r="W182" s="13"/>
      <c r="X182" s="13"/>
      <c r="Y182" s="13"/>
      <c r="Z182" s="13"/>
      <c r="AA182" s="13"/>
      <c r="AB182" s="13"/>
      <c r="AC182" s="13"/>
      <c r="AD182" s="13"/>
      <c r="AE182" s="13"/>
      <c r="AT182" s="273" t="s">
        <v>1584</v>
      </c>
      <c r="AU182" s="273" t="s">
        <v>83</v>
      </c>
      <c r="AV182" s="13" t="s">
        <v>83</v>
      </c>
      <c r="AW182" s="13" t="s">
        <v>30</v>
      </c>
      <c r="AX182" s="13" t="s">
        <v>81</v>
      </c>
      <c r="AY182" s="273" t="s">
        <v>241</v>
      </c>
    </row>
    <row r="183" s="2" customFormat="1" ht="21.75" customHeight="1">
      <c r="A183" s="39"/>
      <c r="B183" s="40"/>
      <c r="C183" s="228" t="s">
        <v>279</v>
      </c>
      <c r="D183" s="228" t="s">
        <v>243</v>
      </c>
      <c r="E183" s="229" t="s">
        <v>3240</v>
      </c>
      <c r="F183" s="230" t="s">
        <v>3241</v>
      </c>
      <c r="G183" s="231" t="s">
        <v>263</v>
      </c>
      <c r="H183" s="232">
        <v>10</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83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3242</v>
      </c>
    </row>
    <row r="184" s="2" customFormat="1">
      <c r="A184" s="39"/>
      <c r="B184" s="40"/>
      <c r="C184" s="41"/>
      <c r="D184" s="242" t="s">
        <v>248</v>
      </c>
      <c r="E184" s="41"/>
      <c r="F184" s="243" t="s">
        <v>3243</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83</v>
      </c>
    </row>
    <row r="185" s="14" customFormat="1">
      <c r="A185" s="14"/>
      <c r="B185" s="274"/>
      <c r="C185" s="275"/>
      <c r="D185" s="242" t="s">
        <v>1584</v>
      </c>
      <c r="E185" s="276" t="s">
        <v>1</v>
      </c>
      <c r="F185" s="277" t="s">
        <v>3244</v>
      </c>
      <c r="G185" s="275"/>
      <c r="H185" s="276" t="s">
        <v>1</v>
      </c>
      <c r="I185" s="278"/>
      <c r="J185" s="275"/>
      <c r="K185" s="275"/>
      <c r="L185" s="279"/>
      <c r="M185" s="280"/>
      <c r="N185" s="281"/>
      <c r="O185" s="281"/>
      <c r="P185" s="281"/>
      <c r="Q185" s="281"/>
      <c r="R185" s="281"/>
      <c r="S185" s="281"/>
      <c r="T185" s="282"/>
      <c r="U185" s="14"/>
      <c r="V185" s="14"/>
      <c r="W185" s="14"/>
      <c r="X185" s="14"/>
      <c r="Y185" s="14"/>
      <c r="Z185" s="14"/>
      <c r="AA185" s="14"/>
      <c r="AB185" s="14"/>
      <c r="AC185" s="14"/>
      <c r="AD185" s="14"/>
      <c r="AE185" s="14"/>
      <c r="AT185" s="283" t="s">
        <v>1584</v>
      </c>
      <c r="AU185" s="283" t="s">
        <v>83</v>
      </c>
      <c r="AV185" s="14" t="s">
        <v>81</v>
      </c>
      <c r="AW185" s="14" t="s">
        <v>30</v>
      </c>
      <c r="AX185" s="14" t="s">
        <v>73</v>
      </c>
      <c r="AY185" s="283" t="s">
        <v>241</v>
      </c>
    </row>
    <row r="186" s="14" customFormat="1">
      <c r="A186" s="14"/>
      <c r="B186" s="274"/>
      <c r="C186" s="275"/>
      <c r="D186" s="242" t="s">
        <v>1584</v>
      </c>
      <c r="E186" s="276" t="s">
        <v>1</v>
      </c>
      <c r="F186" s="277" t="s">
        <v>3245</v>
      </c>
      <c r="G186" s="275"/>
      <c r="H186" s="276" t="s">
        <v>1</v>
      </c>
      <c r="I186" s="278"/>
      <c r="J186" s="275"/>
      <c r="K186" s="275"/>
      <c r="L186" s="279"/>
      <c r="M186" s="280"/>
      <c r="N186" s="281"/>
      <c r="O186" s="281"/>
      <c r="P186" s="281"/>
      <c r="Q186" s="281"/>
      <c r="R186" s="281"/>
      <c r="S186" s="281"/>
      <c r="T186" s="282"/>
      <c r="U186" s="14"/>
      <c r="V186" s="14"/>
      <c r="W186" s="14"/>
      <c r="X186" s="14"/>
      <c r="Y186" s="14"/>
      <c r="Z186" s="14"/>
      <c r="AA186" s="14"/>
      <c r="AB186" s="14"/>
      <c r="AC186" s="14"/>
      <c r="AD186" s="14"/>
      <c r="AE186" s="14"/>
      <c r="AT186" s="283" t="s">
        <v>1584</v>
      </c>
      <c r="AU186" s="283" t="s">
        <v>83</v>
      </c>
      <c r="AV186" s="14" t="s">
        <v>81</v>
      </c>
      <c r="AW186" s="14" t="s">
        <v>30</v>
      </c>
      <c r="AX186" s="14" t="s">
        <v>73</v>
      </c>
      <c r="AY186" s="283" t="s">
        <v>241</v>
      </c>
    </row>
    <row r="187" s="13" customFormat="1">
      <c r="A187" s="13"/>
      <c r="B187" s="263"/>
      <c r="C187" s="264"/>
      <c r="D187" s="242" t="s">
        <v>1584</v>
      </c>
      <c r="E187" s="265" t="s">
        <v>1</v>
      </c>
      <c r="F187" s="266" t="s">
        <v>264</v>
      </c>
      <c r="G187" s="264"/>
      <c r="H187" s="267">
        <v>10</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1584</v>
      </c>
      <c r="AU187" s="273" t="s">
        <v>83</v>
      </c>
      <c r="AV187" s="13" t="s">
        <v>83</v>
      </c>
      <c r="AW187" s="13" t="s">
        <v>30</v>
      </c>
      <c r="AX187" s="13" t="s">
        <v>81</v>
      </c>
      <c r="AY187" s="273" t="s">
        <v>241</v>
      </c>
    </row>
    <row r="188" s="2" customFormat="1" ht="16.5" customHeight="1">
      <c r="A188" s="39"/>
      <c r="B188" s="40"/>
      <c r="C188" s="228" t="s">
        <v>310</v>
      </c>
      <c r="D188" s="228" t="s">
        <v>243</v>
      </c>
      <c r="E188" s="229" t="s">
        <v>3246</v>
      </c>
      <c r="F188" s="230" t="s">
        <v>3247</v>
      </c>
      <c r="G188" s="231" t="s">
        <v>267</v>
      </c>
      <c r="H188" s="232">
        <v>180</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247</v>
      </c>
      <c r="AT188" s="240" t="s">
        <v>243</v>
      </c>
      <c r="AU188" s="240" t="s">
        <v>83</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247</v>
      </c>
      <c r="BM188" s="240" t="s">
        <v>3248</v>
      </c>
    </row>
    <row r="189" s="2" customFormat="1">
      <c r="A189" s="39"/>
      <c r="B189" s="40"/>
      <c r="C189" s="41"/>
      <c r="D189" s="242" t="s">
        <v>248</v>
      </c>
      <c r="E189" s="41"/>
      <c r="F189" s="243" t="s">
        <v>3249</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83</v>
      </c>
    </row>
    <row r="190" s="14" customFormat="1">
      <c r="A190" s="14"/>
      <c r="B190" s="274"/>
      <c r="C190" s="275"/>
      <c r="D190" s="242" t="s">
        <v>1584</v>
      </c>
      <c r="E190" s="276" t="s">
        <v>1</v>
      </c>
      <c r="F190" s="277" t="s">
        <v>3250</v>
      </c>
      <c r="G190" s="275"/>
      <c r="H190" s="276" t="s">
        <v>1</v>
      </c>
      <c r="I190" s="278"/>
      <c r="J190" s="275"/>
      <c r="K190" s="275"/>
      <c r="L190" s="279"/>
      <c r="M190" s="280"/>
      <c r="N190" s="281"/>
      <c r="O190" s="281"/>
      <c r="P190" s="281"/>
      <c r="Q190" s="281"/>
      <c r="R190" s="281"/>
      <c r="S190" s="281"/>
      <c r="T190" s="282"/>
      <c r="U190" s="14"/>
      <c r="V190" s="14"/>
      <c r="W190" s="14"/>
      <c r="X190" s="14"/>
      <c r="Y190" s="14"/>
      <c r="Z190" s="14"/>
      <c r="AA190" s="14"/>
      <c r="AB190" s="14"/>
      <c r="AC190" s="14"/>
      <c r="AD190" s="14"/>
      <c r="AE190" s="14"/>
      <c r="AT190" s="283" t="s">
        <v>1584</v>
      </c>
      <c r="AU190" s="283" t="s">
        <v>83</v>
      </c>
      <c r="AV190" s="14" t="s">
        <v>81</v>
      </c>
      <c r="AW190" s="14" t="s">
        <v>30</v>
      </c>
      <c r="AX190" s="14" t="s">
        <v>73</v>
      </c>
      <c r="AY190" s="283" t="s">
        <v>241</v>
      </c>
    </row>
    <row r="191" s="14" customFormat="1">
      <c r="A191" s="14"/>
      <c r="B191" s="274"/>
      <c r="C191" s="275"/>
      <c r="D191" s="242" t="s">
        <v>1584</v>
      </c>
      <c r="E191" s="276" t="s">
        <v>1</v>
      </c>
      <c r="F191" s="277" t="s">
        <v>3251</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1584</v>
      </c>
      <c r="AU191" s="283" t="s">
        <v>83</v>
      </c>
      <c r="AV191" s="14" t="s">
        <v>81</v>
      </c>
      <c r="AW191" s="14" t="s">
        <v>30</v>
      </c>
      <c r="AX191" s="14" t="s">
        <v>73</v>
      </c>
      <c r="AY191" s="283" t="s">
        <v>241</v>
      </c>
    </row>
    <row r="192" s="13" customFormat="1">
      <c r="A192" s="13"/>
      <c r="B192" s="263"/>
      <c r="C192" s="264"/>
      <c r="D192" s="242" t="s">
        <v>1584</v>
      </c>
      <c r="E192" s="265" t="s">
        <v>1</v>
      </c>
      <c r="F192" s="266" t="s">
        <v>571</v>
      </c>
      <c r="G192" s="264"/>
      <c r="H192" s="267">
        <v>180</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1584</v>
      </c>
      <c r="AU192" s="273" t="s">
        <v>83</v>
      </c>
      <c r="AV192" s="13" t="s">
        <v>83</v>
      </c>
      <c r="AW192" s="13" t="s">
        <v>30</v>
      </c>
      <c r="AX192" s="13" t="s">
        <v>81</v>
      </c>
      <c r="AY192" s="273" t="s">
        <v>241</v>
      </c>
    </row>
    <row r="193" s="2" customFormat="1" ht="24.15" customHeight="1">
      <c r="A193" s="39"/>
      <c r="B193" s="40"/>
      <c r="C193" s="228" t="s">
        <v>282</v>
      </c>
      <c r="D193" s="228" t="s">
        <v>243</v>
      </c>
      <c r="E193" s="229" t="s">
        <v>3252</v>
      </c>
      <c r="F193" s="230" t="s">
        <v>3253</v>
      </c>
      <c r="G193" s="231" t="s">
        <v>267</v>
      </c>
      <c r="H193" s="232">
        <v>247</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83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3254</v>
      </c>
    </row>
    <row r="194" s="2" customFormat="1">
      <c r="A194" s="39"/>
      <c r="B194" s="40"/>
      <c r="C194" s="41"/>
      <c r="D194" s="242" t="s">
        <v>248</v>
      </c>
      <c r="E194" s="41"/>
      <c r="F194" s="243" t="s">
        <v>3255</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83</v>
      </c>
    </row>
    <row r="195" s="14" customFormat="1">
      <c r="A195" s="14"/>
      <c r="B195" s="274"/>
      <c r="C195" s="275"/>
      <c r="D195" s="242" t="s">
        <v>1584</v>
      </c>
      <c r="E195" s="276" t="s">
        <v>1</v>
      </c>
      <c r="F195" s="277" t="s">
        <v>3256</v>
      </c>
      <c r="G195" s="275"/>
      <c r="H195" s="276" t="s">
        <v>1</v>
      </c>
      <c r="I195" s="278"/>
      <c r="J195" s="275"/>
      <c r="K195" s="275"/>
      <c r="L195" s="279"/>
      <c r="M195" s="280"/>
      <c r="N195" s="281"/>
      <c r="O195" s="281"/>
      <c r="P195" s="281"/>
      <c r="Q195" s="281"/>
      <c r="R195" s="281"/>
      <c r="S195" s="281"/>
      <c r="T195" s="282"/>
      <c r="U195" s="14"/>
      <c r="V195" s="14"/>
      <c r="W195" s="14"/>
      <c r="X195" s="14"/>
      <c r="Y195" s="14"/>
      <c r="Z195" s="14"/>
      <c r="AA195" s="14"/>
      <c r="AB195" s="14"/>
      <c r="AC195" s="14"/>
      <c r="AD195" s="14"/>
      <c r="AE195" s="14"/>
      <c r="AT195" s="283" t="s">
        <v>1584</v>
      </c>
      <c r="AU195" s="283" t="s">
        <v>83</v>
      </c>
      <c r="AV195" s="14" t="s">
        <v>81</v>
      </c>
      <c r="AW195" s="14" t="s">
        <v>30</v>
      </c>
      <c r="AX195" s="14" t="s">
        <v>73</v>
      </c>
      <c r="AY195" s="283" t="s">
        <v>241</v>
      </c>
    </row>
    <row r="196" s="14" customFormat="1">
      <c r="A196" s="14"/>
      <c r="B196" s="274"/>
      <c r="C196" s="275"/>
      <c r="D196" s="242" t="s">
        <v>1584</v>
      </c>
      <c r="E196" s="276" t="s">
        <v>1</v>
      </c>
      <c r="F196" s="277" t="s">
        <v>3257</v>
      </c>
      <c r="G196" s="275"/>
      <c r="H196" s="276" t="s">
        <v>1</v>
      </c>
      <c r="I196" s="278"/>
      <c r="J196" s="275"/>
      <c r="K196" s="275"/>
      <c r="L196" s="279"/>
      <c r="M196" s="280"/>
      <c r="N196" s="281"/>
      <c r="O196" s="281"/>
      <c r="P196" s="281"/>
      <c r="Q196" s="281"/>
      <c r="R196" s="281"/>
      <c r="S196" s="281"/>
      <c r="T196" s="282"/>
      <c r="U196" s="14"/>
      <c r="V196" s="14"/>
      <c r="W196" s="14"/>
      <c r="X196" s="14"/>
      <c r="Y196" s="14"/>
      <c r="Z196" s="14"/>
      <c r="AA196" s="14"/>
      <c r="AB196" s="14"/>
      <c r="AC196" s="14"/>
      <c r="AD196" s="14"/>
      <c r="AE196" s="14"/>
      <c r="AT196" s="283" t="s">
        <v>1584</v>
      </c>
      <c r="AU196" s="283" t="s">
        <v>83</v>
      </c>
      <c r="AV196" s="14" t="s">
        <v>81</v>
      </c>
      <c r="AW196" s="14" t="s">
        <v>30</v>
      </c>
      <c r="AX196" s="14" t="s">
        <v>73</v>
      </c>
      <c r="AY196" s="283" t="s">
        <v>241</v>
      </c>
    </row>
    <row r="197" s="13" customFormat="1">
      <c r="A197" s="13"/>
      <c r="B197" s="263"/>
      <c r="C197" s="264"/>
      <c r="D197" s="242" t="s">
        <v>1584</v>
      </c>
      <c r="E197" s="265" t="s">
        <v>1</v>
      </c>
      <c r="F197" s="266" t="s">
        <v>3258</v>
      </c>
      <c r="G197" s="264"/>
      <c r="H197" s="267">
        <v>247</v>
      </c>
      <c r="I197" s="268"/>
      <c r="J197" s="264"/>
      <c r="K197" s="264"/>
      <c r="L197" s="269"/>
      <c r="M197" s="270"/>
      <c r="N197" s="271"/>
      <c r="O197" s="271"/>
      <c r="P197" s="271"/>
      <c r="Q197" s="271"/>
      <c r="R197" s="271"/>
      <c r="S197" s="271"/>
      <c r="T197" s="272"/>
      <c r="U197" s="13"/>
      <c r="V197" s="13"/>
      <c r="W197" s="13"/>
      <c r="X197" s="13"/>
      <c r="Y197" s="13"/>
      <c r="Z197" s="13"/>
      <c r="AA197" s="13"/>
      <c r="AB197" s="13"/>
      <c r="AC197" s="13"/>
      <c r="AD197" s="13"/>
      <c r="AE197" s="13"/>
      <c r="AT197" s="273" t="s">
        <v>1584</v>
      </c>
      <c r="AU197" s="273" t="s">
        <v>83</v>
      </c>
      <c r="AV197" s="13" t="s">
        <v>83</v>
      </c>
      <c r="AW197" s="13" t="s">
        <v>30</v>
      </c>
      <c r="AX197" s="13" t="s">
        <v>81</v>
      </c>
      <c r="AY197" s="273" t="s">
        <v>241</v>
      </c>
    </row>
    <row r="198" s="2" customFormat="1" ht="24.15" customHeight="1">
      <c r="A198" s="39"/>
      <c r="B198" s="40"/>
      <c r="C198" s="228" t="s">
        <v>7</v>
      </c>
      <c r="D198" s="228" t="s">
        <v>243</v>
      </c>
      <c r="E198" s="229" t="s">
        <v>3259</v>
      </c>
      <c r="F198" s="230" t="s">
        <v>3260</v>
      </c>
      <c r="G198" s="231" t="s">
        <v>246</v>
      </c>
      <c r="H198" s="232">
        <v>5.1900000000000004</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247</v>
      </c>
      <c r="AT198" s="240" t="s">
        <v>243</v>
      </c>
      <c r="AU198" s="240" t="s">
        <v>83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3261</v>
      </c>
    </row>
    <row r="199" s="2" customFormat="1">
      <c r="A199" s="39"/>
      <c r="B199" s="40"/>
      <c r="C199" s="41"/>
      <c r="D199" s="242" t="s">
        <v>248</v>
      </c>
      <c r="E199" s="41"/>
      <c r="F199" s="243" t="s">
        <v>3262</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83</v>
      </c>
    </row>
    <row r="200" s="14" customFormat="1">
      <c r="A200" s="14"/>
      <c r="B200" s="274"/>
      <c r="C200" s="275"/>
      <c r="D200" s="242" t="s">
        <v>1584</v>
      </c>
      <c r="E200" s="276" t="s">
        <v>1</v>
      </c>
      <c r="F200" s="277" t="s">
        <v>3263</v>
      </c>
      <c r="G200" s="275"/>
      <c r="H200" s="276" t="s">
        <v>1</v>
      </c>
      <c r="I200" s="278"/>
      <c r="J200" s="275"/>
      <c r="K200" s="275"/>
      <c r="L200" s="279"/>
      <c r="M200" s="280"/>
      <c r="N200" s="281"/>
      <c r="O200" s="281"/>
      <c r="P200" s="281"/>
      <c r="Q200" s="281"/>
      <c r="R200" s="281"/>
      <c r="S200" s="281"/>
      <c r="T200" s="282"/>
      <c r="U200" s="14"/>
      <c r="V200" s="14"/>
      <c r="W200" s="14"/>
      <c r="X200" s="14"/>
      <c r="Y200" s="14"/>
      <c r="Z200" s="14"/>
      <c r="AA200" s="14"/>
      <c r="AB200" s="14"/>
      <c r="AC200" s="14"/>
      <c r="AD200" s="14"/>
      <c r="AE200" s="14"/>
      <c r="AT200" s="283" t="s">
        <v>1584</v>
      </c>
      <c r="AU200" s="283" t="s">
        <v>83</v>
      </c>
      <c r="AV200" s="14" t="s">
        <v>81</v>
      </c>
      <c r="AW200" s="14" t="s">
        <v>30</v>
      </c>
      <c r="AX200" s="14" t="s">
        <v>73</v>
      </c>
      <c r="AY200" s="283" t="s">
        <v>241</v>
      </c>
    </row>
    <row r="201" s="14" customFormat="1">
      <c r="A201" s="14"/>
      <c r="B201" s="274"/>
      <c r="C201" s="275"/>
      <c r="D201" s="242" t="s">
        <v>1584</v>
      </c>
      <c r="E201" s="276" t="s">
        <v>1</v>
      </c>
      <c r="F201" s="277" t="s">
        <v>3264</v>
      </c>
      <c r="G201" s="275"/>
      <c r="H201" s="276" t="s">
        <v>1</v>
      </c>
      <c r="I201" s="278"/>
      <c r="J201" s="275"/>
      <c r="K201" s="275"/>
      <c r="L201" s="279"/>
      <c r="M201" s="280"/>
      <c r="N201" s="281"/>
      <c r="O201" s="281"/>
      <c r="P201" s="281"/>
      <c r="Q201" s="281"/>
      <c r="R201" s="281"/>
      <c r="S201" s="281"/>
      <c r="T201" s="282"/>
      <c r="U201" s="14"/>
      <c r="V201" s="14"/>
      <c r="W201" s="14"/>
      <c r="X201" s="14"/>
      <c r="Y201" s="14"/>
      <c r="Z201" s="14"/>
      <c r="AA201" s="14"/>
      <c r="AB201" s="14"/>
      <c r="AC201" s="14"/>
      <c r="AD201" s="14"/>
      <c r="AE201" s="14"/>
      <c r="AT201" s="283" t="s">
        <v>1584</v>
      </c>
      <c r="AU201" s="283" t="s">
        <v>83</v>
      </c>
      <c r="AV201" s="14" t="s">
        <v>81</v>
      </c>
      <c r="AW201" s="14" t="s">
        <v>30</v>
      </c>
      <c r="AX201" s="14" t="s">
        <v>73</v>
      </c>
      <c r="AY201" s="283" t="s">
        <v>241</v>
      </c>
    </row>
    <row r="202" s="13" customFormat="1">
      <c r="A202" s="13"/>
      <c r="B202" s="263"/>
      <c r="C202" s="264"/>
      <c r="D202" s="242" t="s">
        <v>1584</v>
      </c>
      <c r="E202" s="265" t="s">
        <v>1</v>
      </c>
      <c r="F202" s="266" t="s">
        <v>3265</v>
      </c>
      <c r="G202" s="264"/>
      <c r="H202" s="267">
        <v>5.1900000000000004</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1584</v>
      </c>
      <c r="AU202" s="273" t="s">
        <v>83</v>
      </c>
      <c r="AV202" s="13" t="s">
        <v>83</v>
      </c>
      <c r="AW202" s="13" t="s">
        <v>30</v>
      </c>
      <c r="AX202" s="13" t="s">
        <v>81</v>
      </c>
      <c r="AY202" s="273" t="s">
        <v>241</v>
      </c>
    </row>
    <row r="203" s="2" customFormat="1" ht="24.15" customHeight="1">
      <c r="A203" s="39"/>
      <c r="B203" s="40"/>
      <c r="C203" s="228" t="s">
        <v>286</v>
      </c>
      <c r="D203" s="228" t="s">
        <v>243</v>
      </c>
      <c r="E203" s="229" t="s">
        <v>3266</v>
      </c>
      <c r="F203" s="230" t="s">
        <v>3267</v>
      </c>
      <c r="G203" s="231" t="s">
        <v>246</v>
      </c>
      <c r="H203" s="232">
        <v>362</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247</v>
      </c>
      <c r="AT203" s="240" t="s">
        <v>243</v>
      </c>
      <c r="AU203" s="240" t="s">
        <v>83</v>
      </c>
      <c r="AY203" s="18" t="s">
        <v>241</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247</v>
      </c>
      <c r="BM203" s="240" t="s">
        <v>3268</v>
      </c>
    </row>
    <row r="204" s="2" customFormat="1">
      <c r="A204" s="39"/>
      <c r="B204" s="40"/>
      <c r="C204" s="41"/>
      <c r="D204" s="242" t="s">
        <v>248</v>
      </c>
      <c r="E204" s="41"/>
      <c r="F204" s="243" t="s">
        <v>3269</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248</v>
      </c>
      <c r="AU204" s="18" t="s">
        <v>83</v>
      </c>
    </row>
    <row r="205" s="14" customFormat="1">
      <c r="A205" s="14"/>
      <c r="B205" s="274"/>
      <c r="C205" s="275"/>
      <c r="D205" s="242" t="s">
        <v>1584</v>
      </c>
      <c r="E205" s="276" t="s">
        <v>1</v>
      </c>
      <c r="F205" s="277" t="s">
        <v>3270</v>
      </c>
      <c r="G205" s="275"/>
      <c r="H205" s="276" t="s">
        <v>1</v>
      </c>
      <c r="I205" s="278"/>
      <c r="J205" s="275"/>
      <c r="K205" s="275"/>
      <c r="L205" s="279"/>
      <c r="M205" s="280"/>
      <c r="N205" s="281"/>
      <c r="O205" s="281"/>
      <c r="P205" s="281"/>
      <c r="Q205" s="281"/>
      <c r="R205" s="281"/>
      <c r="S205" s="281"/>
      <c r="T205" s="282"/>
      <c r="U205" s="14"/>
      <c r="V205" s="14"/>
      <c r="W205" s="14"/>
      <c r="X205" s="14"/>
      <c r="Y205" s="14"/>
      <c r="Z205" s="14"/>
      <c r="AA205" s="14"/>
      <c r="AB205" s="14"/>
      <c r="AC205" s="14"/>
      <c r="AD205" s="14"/>
      <c r="AE205" s="14"/>
      <c r="AT205" s="283" t="s">
        <v>1584</v>
      </c>
      <c r="AU205" s="283" t="s">
        <v>83</v>
      </c>
      <c r="AV205" s="14" t="s">
        <v>81</v>
      </c>
      <c r="AW205" s="14" t="s">
        <v>30</v>
      </c>
      <c r="AX205" s="14" t="s">
        <v>73</v>
      </c>
      <c r="AY205" s="283" t="s">
        <v>241</v>
      </c>
    </row>
    <row r="206" s="13" customFormat="1">
      <c r="A206" s="13"/>
      <c r="B206" s="263"/>
      <c r="C206" s="264"/>
      <c r="D206" s="242" t="s">
        <v>1584</v>
      </c>
      <c r="E206" s="265" t="s">
        <v>1</v>
      </c>
      <c r="F206" s="266" t="s">
        <v>898</v>
      </c>
      <c r="G206" s="264"/>
      <c r="H206" s="267">
        <v>362</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1584</v>
      </c>
      <c r="AU206" s="273" t="s">
        <v>83</v>
      </c>
      <c r="AV206" s="13" t="s">
        <v>83</v>
      </c>
      <c r="AW206" s="13" t="s">
        <v>30</v>
      </c>
      <c r="AX206" s="13" t="s">
        <v>81</v>
      </c>
      <c r="AY206" s="273" t="s">
        <v>241</v>
      </c>
    </row>
    <row r="207" s="2" customFormat="1" ht="16.5" customHeight="1">
      <c r="A207" s="39"/>
      <c r="B207" s="40"/>
      <c r="C207" s="228" t="s">
        <v>323</v>
      </c>
      <c r="D207" s="228" t="s">
        <v>243</v>
      </c>
      <c r="E207" s="229" t="s">
        <v>3271</v>
      </c>
      <c r="F207" s="230" t="s">
        <v>3272</v>
      </c>
      <c r="G207" s="231" t="s">
        <v>257</v>
      </c>
      <c r="H207" s="232">
        <v>218.834</v>
      </c>
      <c r="I207" s="233"/>
      <c r="J207" s="234">
        <f>ROUND(I207*H207,2)</f>
        <v>0</v>
      </c>
      <c r="K207" s="235"/>
      <c r="L207" s="45"/>
      <c r="M207" s="236" t="s">
        <v>1</v>
      </c>
      <c r="N207" s="23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247</v>
      </c>
      <c r="AT207" s="240" t="s">
        <v>243</v>
      </c>
      <c r="AU207" s="240" t="s">
        <v>83</v>
      </c>
      <c r="AY207" s="18" t="s">
        <v>241</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247</v>
      </c>
      <c r="BM207" s="240" t="s">
        <v>3273</v>
      </c>
    </row>
    <row r="208" s="2" customFormat="1">
      <c r="A208" s="39"/>
      <c r="B208" s="40"/>
      <c r="C208" s="41"/>
      <c r="D208" s="242" t="s">
        <v>248</v>
      </c>
      <c r="E208" s="41"/>
      <c r="F208" s="243" t="s">
        <v>3274</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248</v>
      </c>
      <c r="AU208" s="18" t="s">
        <v>83</v>
      </c>
    </row>
    <row r="209" s="14" customFormat="1">
      <c r="A209" s="14"/>
      <c r="B209" s="274"/>
      <c r="C209" s="275"/>
      <c r="D209" s="242" t="s">
        <v>1584</v>
      </c>
      <c r="E209" s="276" t="s">
        <v>1</v>
      </c>
      <c r="F209" s="277" t="s">
        <v>3275</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1584</v>
      </c>
      <c r="AU209" s="283" t="s">
        <v>83</v>
      </c>
      <c r="AV209" s="14" t="s">
        <v>81</v>
      </c>
      <c r="AW209" s="14" t="s">
        <v>30</v>
      </c>
      <c r="AX209" s="14" t="s">
        <v>73</v>
      </c>
      <c r="AY209" s="283" t="s">
        <v>241</v>
      </c>
    </row>
    <row r="210" s="13" customFormat="1">
      <c r="A210" s="13"/>
      <c r="B210" s="263"/>
      <c r="C210" s="264"/>
      <c r="D210" s="242" t="s">
        <v>1584</v>
      </c>
      <c r="E210" s="265" t="s">
        <v>1</v>
      </c>
      <c r="F210" s="266" t="s">
        <v>3276</v>
      </c>
      <c r="G210" s="264"/>
      <c r="H210" s="267">
        <v>198</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1584</v>
      </c>
      <c r="AU210" s="273" t="s">
        <v>83</v>
      </c>
      <c r="AV210" s="13" t="s">
        <v>83</v>
      </c>
      <c r="AW210" s="13" t="s">
        <v>30</v>
      </c>
      <c r="AX210" s="13" t="s">
        <v>73</v>
      </c>
      <c r="AY210" s="273" t="s">
        <v>241</v>
      </c>
    </row>
    <row r="211" s="13" customFormat="1">
      <c r="A211" s="13"/>
      <c r="B211" s="263"/>
      <c r="C211" s="264"/>
      <c r="D211" s="242" t="s">
        <v>1584</v>
      </c>
      <c r="E211" s="265" t="s">
        <v>1</v>
      </c>
      <c r="F211" s="266" t="s">
        <v>3277</v>
      </c>
      <c r="G211" s="264"/>
      <c r="H211" s="267">
        <v>20.834</v>
      </c>
      <c r="I211" s="268"/>
      <c r="J211" s="264"/>
      <c r="K211" s="264"/>
      <c r="L211" s="269"/>
      <c r="M211" s="270"/>
      <c r="N211" s="271"/>
      <c r="O211" s="271"/>
      <c r="P211" s="271"/>
      <c r="Q211" s="271"/>
      <c r="R211" s="271"/>
      <c r="S211" s="271"/>
      <c r="T211" s="272"/>
      <c r="U211" s="13"/>
      <c r="V211" s="13"/>
      <c r="W211" s="13"/>
      <c r="X211" s="13"/>
      <c r="Y211" s="13"/>
      <c r="Z211" s="13"/>
      <c r="AA211" s="13"/>
      <c r="AB211" s="13"/>
      <c r="AC211" s="13"/>
      <c r="AD211" s="13"/>
      <c r="AE211" s="13"/>
      <c r="AT211" s="273" t="s">
        <v>1584</v>
      </c>
      <c r="AU211" s="273" t="s">
        <v>83</v>
      </c>
      <c r="AV211" s="13" t="s">
        <v>83</v>
      </c>
      <c r="AW211" s="13" t="s">
        <v>30</v>
      </c>
      <c r="AX211" s="13" t="s">
        <v>73</v>
      </c>
      <c r="AY211" s="273" t="s">
        <v>241</v>
      </c>
    </row>
    <row r="212" s="15" customFormat="1">
      <c r="A212" s="15"/>
      <c r="B212" s="287"/>
      <c r="C212" s="288"/>
      <c r="D212" s="242" t="s">
        <v>1584</v>
      </c>
      <c r="E212" s="289" t="s">
        <v>1</v>
      </c>
      <c r="F212" s="290" t="s">
        <v>2061</v>
      </c>
      <c r="G212" s="288"/>
      <c r="H212" s="291">
        <v>218.834</v>
      </c>
      <c r="I212" s="292"/>
      <c r="J212" s="288"/>
      <c r="K212" s="288"/>
      <c r="L212" s="293"/>
      <c r="M212" s="294"/>
      <c r="N212" s="295"/>
      <c r="O212" s="295"/>
      <c r="P212" s="295"/>
      <c r="Q212" s="295"/>
      <c r="R212" s="295"/>
      <c r="S212" s="295"/>
      <c r="T212" s="296"/>
      <c r="U212" s="15"/>
      <c r="V212" s="15"/>
      <c r="W212" s="15"/>
      <c r="X212" s="15"/>
      <c r="Y212" s="15"/>
      <c r="Z212" s="15"/>
      <c r="AA212" s="15"/>
      <c r="AB212" s="15"/>
      <c r="AC212" s="15"/>
      <c r="AD212" s="15"/>
      <c r="AE212" s="15"/>
      <c r="AT212" s="297" t="s">
        <v>1584</v>
      </c>
      <c r="AU212" s="297" t="s">
        <v>83</v>
      </c>
      <c r="AV212" s="15" t="s">
        <v>247</v>
      </c>
      <c r="AW212" s="15" t="s">
        <v>30</v>
      </c>
      <c r="AX212" s="15" t="s">
        <v>81</v>
      </c>
      <c r="AY212" s="297" t="s">
        <v>241</v>
      </c>
    </row>
    <row r="213" s="2" customFormat="1" ht="24.15" customHeight="1">
      <c r="A213" s="39"/>
      <c r="B213" s="40"/>
      <c r="C213" s="228" t="s">
        <v>289</v>
      </c>
      <c r="D213" s="228" t="s">
        <v>243</v>
      </c>
      <c r="E213" s="229" t="s">
        <v>3278</v>
      </c>
      <c r="F213" s="230" t="s">
        <v>3279</v>
      </c>
      <c r="G213" s="231" t="s">
        <v>246</v>
      </c>
      <c r="H213" s="232">
        <v>1.8</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247</v>
      </c>
      <c r="AT213" s="240" t="s">
        <v>243</v>
      </c>
      <c r="AU213" s="240" t="s">
        <v>83</v>
      </c>
      <c r="AY213" s="18" t="s">
        <v>241</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247</v>
      </c>
      <c r="BM213" s="240" t="s">
        <v>3280</v>
      </c>
    </row>
    <row r="214" s="2" customFormat="1">
      <c r="A214" s="39"/>
      <c r="B214" s="40"/>
      <c r="C214" s="41"/>
      <c r="D214" s="242" t="s">
        <v>248</v>
      </c>
      <c r="E214" s="41"/>
      <c r="F214" s="243" t="s">
        <v>3281</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248</v>
      </c>
      <c r="AU214" s="18" t="s">
        <v>83</v>
      </c>
    </row>
    <row r="215" s="14" customFormat="1">
      <c r="A215" s="14"/>
      <c r="B215" s="274"/>
      <c r="C215" s="275"/>
      <c r="D215" s="242" t="s">
        <v>1584</v>
      </c>
      <c r="E215" s="276" t="s">
        <v>1</v>
      </c>
      <c r="F215" s="277" t="s">
        <v>3282</v>
      </c>
      <c r="G215" s="275"/>
      <c r="H215" s="276" t="s">
        <v>1</v>
      </c>
      <c r="I215" s="278"/>
      <c r="J215" s="275"/>
      <c r="K215" s="275"/>
      <c r="L215" s="279"/>
      <c r="M215" s="280"/>
      <c r="N215" s="281"/>
      <c r="O215" s="281"/>
      <c r="P215" s="281"/>
      <c r="Q215" s="281"/>
      <c r="R215" s="281"/>
      <c r="S215" s="281"/>
      <c r="T215" s="282"/>
      <c r="U215" s="14"/>
      <c r="V215" s="14"/>
      <c r="W215" s="14"/>
      <c r="X215" s="14"/>
      <c r="Y215" s="14"/>
      <c r="Z215" s="14"/>
      <c r="AA215" s="14"/>
      <c r="AB215" s="14"/>
      <c r="AC215" s="14"/>
      <c r="AD215" s="14"/>
      <c r="AE215" s="14"/>
      <c r="AT215" s="283" t="s">
        <v>1584</v>
      </c>
      <c r="AU215" s="283" t="s">
        <v>83</v>
      </c>
      <c r="AV215" s="14" t="s">
        <v>81</v>
      </c>
      <c r="AW215" s="14" t="s">
        <v>30</v>
      </c>
      <c r="AX215" s="14" t="s">
        <v>73</v>
      </c>
      <c r="AY215" s="283" t="s">
        <v>241</v>
      </c>
    </row>
    <row r="216" s="13" customFormat="1">
      <c r="A216" s="13"/>
      <c r="B216" s="263"/>
      <c r="C216" s="264"/>
      <c r="D216" s="242" t="s">
        <v>1584</v>
      </c>
      <c r="E216" s="265" t="s">
        <v>1</v>
      </c>
      <c r="F216" s="266" t="s">
        <v>3283</v>
      </c>
      <c r="G216" s="264"/>
      <c r="H216" s="267">
        <v>1.8</v>
      </c>
      <c r="I216" s="268"/>
      <c r="J216" s="264"/>
      <c r="K216" s="264"/>
      <c r="L216" s="269"/>
      <c r="M216" s="270"/>
      <c r="N216" s="271"/>
      <c r="O216" s="271"/>
      <c r="P216" s="271"/>
      <c r="Q216" s="271"/>
      <c r="R216" s="271"/>
      <c r="S216" s="271"/>
      <c r="T216" s="272"/>
      <c r="U216" s="13"/>
      <c r="V216" s="13"/>
      <c r="W216" s="13"/>
      <c r="X216" s="13"/>
      <c r="Y216" s="13"/>
      <c r="Z216" s="13"/>
      <c r="AA216" s="13"/>
      <c r="AB216" s="13"/>
      <c r="AC216" s="13"/>
      <c r="AD216" s="13"/>
      <c r="AE216" s="13"/>
      <c r="AT216" s="273" t="s">
        <v>1584</v>
      </c>
      <c r="AU216" s="273" t="s">
        <v>83</v>
      </c>
      <c r="AV216" s="13" t="s">
        <v>83</v>
      </c>
      <c r="AW216" s="13" t="s">
        <v>30</v>
      </c>
      <c r="AX216" s="13" t="s">
        <v>81</v>
      </c>
      <c r="AY216" s="273" t="s">
        <v>241</v>
      </c>
    </row>
    <row r="217" s="2" customFormat="1" ht="16.5" customHeight="1">
      <c r="A217" s="39"/>
      <c r="B217" s="40"/>
      <c r="C217" s="228" t="s">
        <v>330</v>
      </c>
      <c r="D217" s="228" t="s">
        <v>243</v>
      </c>
      <c r="E217" s="229" t="s">
        <v>3284</v>
      </c>
      <c r="F217" s="230" t="s">
        <v>3285</v>
      </c>
      <c r="G217" s="231" t="s">
        <v>267</v>
      </c>
      <c r="H217" s="232">
        <v>198.94</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247</v>
      </c>
      <c r="AT217" s="240" t="s">
        <v>243</v>
      </c>
      <c r="AU217" s="240" t="s">
        <v>83</v>
      </c>
      <c r="AY217" s="18" t="s">
        <v>241</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247</v>
      </c>
      <c r="BM217" s="240" t="s">
        <v>3286</v>
      </c>
    </row>
    <row r="218" s="2" customFormat="1">
      <c r="A218" s="39"/>
      <c r="B218" s="40"/>
      <c r="C218" s="41"/>
      <c r="D218" s="242" t="s">
        <v>248</v>
      </c>
      <c r="E218" s="41"/>
      <c r="F218" s="243" t="s">
        <v>3287</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248</v>
      </c>
      <c r="AU218" s="18" t="s">
        <v>83</v>
      </c>
    </row>
    <row r="219" s="14" customFormat="1">
      <c r="A219" s="14"/>
      <c r="B219" s="274"/>
      <c r="C219" s="275"/>
      <c r="D219" s="242" t="s">
        <v>1584</v>
      </c>
      <c r="E219" s="276" t="s">
        <v>1</v>
      </c>
      <c r="F219" s="277" t="s">
        <v>3288</v>
      </c>
      <c r="G219" s="275"/>
      <c r="H219" s="276" t="s">
        <v>1</v>
      </c>
      <c r="I219" s="278"/>
      <c r="J219" s="275"/>
      <c r="K219" s="275"/>
      <c r="L219" s="279"/>
      <c r="M219" s="280"/>
      <c r="N219" s="281"/>
      <c r="O219" s="281"/>
      <c r="P219" s="281"/>
      <c r="Q219" s="281"/>
      <c r="R219" s="281"/>
      <c r="S219" s="281"/>
      <c r="T219" s="282"/>
      <c r="U219" s="14"/>
      <c r="V219" s="14"/>
      <c r="W219" s="14"/>
      <c r="X219" s="14"/>
      <c r="Y219" s="14"/>
      <c r="Z219" s="14"/>
      <c r="AA219" s="14"/>
      <c r="AB219" s="14"/>
      <c r="AC219" s="14"/>
      <c r="AD219" s="14"/>
      <c r="AE219" s="14"/>
      <c r="AT219" s="283" t="s">
        <v>1584</v>
      </c>
      <c r="AU219" s="283" t="s">
        <v>83</v>
      </c>
      <c r="AV219" s="14" t="s">
        <v>81</v>
      </c>
      <c r="AW219" s="14" t="s">
        <v>30</v>
      </c>
      <c r="AX219" s="14" t="s">
        <v>73</v>
      </c>
      <c r="AY219" s="283" t="s">
        <v>241</v>
      </c>
    </row>
    <row r="220" s="14" customFormat="1">
      <c r="A220" s="14"/>
      <c r="B220" s="274"/>
      <c r="C220" s="275"/>
      <c r="D220" s="242" t="s">
        <v>1584</v>
      </c>
      <c r="E220" s="276" t="s">
        <v>1</v>
      </c>
      <c r="F220" s="277" t="s">
        <v>3289</v>
      </c>
      <c r="G220" s="275"/>
      <c r="H220" s="276" t="s">
        <v>1</v>
      </c>
      <c r="I220" s="278"/>
      <c r="J220" s="275"/>
      <c r="K220" s="275"/>
      <c r="L220" s="279"/>
      <c r="M220" s="280"/>
      <c r="N220" s="281"/>
      <c r="O220" s="281"/>
      <c r="P220" s="281"/>
      <c r="Q220" s="281"/>
      <c r="R220" s="281"/>
      <c r="S220" s="281"/>
      <c r="T220" s="282"/>
      <c r="U220" s="14"/>
      <c r="V220" s="14"/>
      <c r="W220" s="14"/>
      <c r="X220" s="14"/>
      <c r="Y220" s="14"/>
      <c r="Z220" s="14"/>
      <c r="AA220" s="14"/>
      <c r="AB220" s="14"/>
      <c r="AC220" s="14"/>
      <c r="AD220" s="14"/>
      <c r="AE220" s="14"/>
      <c r="AT220" s="283" t="s">
        <v>1584</v>
      </c>
      <c r="AU220" s="283" t="s">
        <v>83</v>
      </c>
      <c r="AV220" s="14" t="s">
        <v>81</v>
      </c>
      <c r="AW220" s="14" t="s">
        <v>30</v>
      </c>
      <c r="AX220" s="14" t="s">
        <v>73</v>
      </c>
      <c r="AY220" s="283" t="s">
        <v>241</v>
      </c>
    </row>
    <row r="221" s="13" customFormat="1">
      <c r="A221" s="13"/>
      <c r="B221" s="263"/>
      <c r="C221" s="264"/>
      <c r="D221" s="242" t="s">
        <v>1584</v>
      </c>
      <c r="E221" s="265" t="s">
        <v>1</v>
      </c>
      <c r="F221" s="266" t="s">
        <v>564</v>
      </c>
      <c r="G221" s="264"/>
      <c r="H221" s="267">
        <v>176</v>
      </c>
      <c r="I221" s="268"/>
      <c r="J221" s="264"/>
      <c r="K221" s="264"/>
      <c r="L221" s="269"/>
      <c r="M221" s="270"/>
      <c r="N221" s="271"/>
      <c r="O221" s="271"/>
      <c r="P221" s="271"/>
      <c r="Q221" s="271"/>
      <c r="R221" s="271"/>
      <c r="S221" s="271"/>
      <c r="T221" s="272"/>
      <c r="U221" s="13"/>
      <c r="V221" s="13"/>
      <c r="W221" s="13"/>
      <c r="X221" s="13"/>
      <c r="Y221" s="13"/>
      <c r="Z221" s="13"/>
      <c r="AA221" s="13"/>
      <c r="AB221" s="13"/>
      <c r="AC221" s="13"/>
      <c r="AD221" s="13"/>
      <c r="AE221" s="13"/>
      <c r="AT221" s="273" t="s">
        <v>1584</v>
      </c>
      <c r="AU221" s="273" t="s">
        <v>83</v>
      </c>
      <c r="AV221" s="13" t="s">
        <v>83</v>
      </c>
      <c r="AW221" s="13" t="s">
        <v>30</v>
      </c>
      <c r="AX221" s="13" t="s">
        <v>73</v>
      </c>
      <c r="AY221" s="273" t="s">
        <v>241</v>
      </c>
    </row>
    <row r="222" s="14" customFormat="1">
      <c r="A222" s="14"/>
      <c r="B222" s="274"/>
      <c r="C222" s="275"/>
      <c r="D222" s="242" t="s">
        <v>1584</v>
      </c>
      <c r="E222" s="276" t="s">
        <v>1</v>
      </c>
      <c r="F222" s="277" t="s">
        <v>3290</v>
      </c>
      <c r="G222" s="275"/>
      <c r="H222" s="276" t="s">
        <v>1</v>
      </c>
      <c r="I222" s="278"/>
      <c r="J222" s="275"/>
      <c r="K222" s="275"/>
      <c r="L222" s="279"/>
      <c r="M222" s="280"/>
      <c r="N222" s="281"/>
      <c r="O222" s="281"/>
      <c r="P222" s="281"/>
      <c r="Q222" s="281"/>
      <c r="R222" s="281"/>
      <c r="S222" s="281"/>
      <c r="T222" s="282"/>
      <c r="U222" s="14"/>
      <c r="V222" s="14"/>
      <c r="W222" s="14"/>
      <c r="X222" s="14"/>
      <c r="Y222" s="14"/>
      <c r="Z222" s="14"/>
      <c r="AA222" s="14"/>
      <c r="AB222" s="14"/>
      <c r="AC222" s="14"/>
      <c r="AD222" s="14"/>
      <c r="AE222" s="14"/>
      <c r="AT222" s="283" t="s">
        <v>1584</v>
      </c>
      <c r="AU222" s="283" t="s">
        <v>83</v>
      </c>
      <c r="AV222" s="14" t="s">
        <v>81</v>
      </c>
      <c r="AW222" s="14" t="s">
        <v>30</v>
      </c>
      <c r="AX222" s="14" t="s">
        <v>73</v>
      </c>
      <c r="AY222" s="283" t="s">
        <v>241</v>
      </c>
    </row>
    <row r="223" s="13" customFormat="1">
      <c r="A223" s="13"/>
      <c r="B223" s="263"/>
      <c r="C223" s="264"/>
      <c r="D223" s="242" t="s">
        <v>1584</v>
      </c>
      <c r="E223" s="265" t="s">
        <v>1</v>
      </c>
      <c r="F223" s="266" t="s">
        <v>83</v>
      </c>
      <c r="G223" s="264"/>
      <c r="H223" s="267">
        <v>2</v>
      </c>
      <c r="I223" s="268"/>
      <c r="J223" s="264"/>
      <c r="K223" s="264"/>
      <c r="L223" s="269"/>
      <c r="M223" s="270"/>
      <c r="N223" s="271"/>
      <c r="O223" s="271"/>
      <c r="P223" s="271"/>
      <c r="Q223" s="271"/>
      <c r="R223" s="271"/>
      <c r="S223" s="271"/>
      <c r="T223" s="272"/>
      <c r="U223" s="13"/>
      <c r="V223" s="13"/>
      <c r="W223" s="13"/>
      <c r="X223" s="13"/>
      <c r="Y223" s="13"/>
      <c r="Z223" s="13"/>
      <c r="AA223" s="13"/>
      <c r="AB223" s="13"/>
      <c r="AC223" s="13"/>
      <c r="AD223" s="13"/>
      <c r="AE223" s="13"/>
      <c r="AT223" s="273" t="s">
        <v>1584</v>
      </c>
      <c r="AU223" s="273" t="s">
        <v>83</v>
      </c>
      <c r="AV223" s="13" t="s">
        <v>83</v>
      </c>
      <c r="AW223" s="13" t="s">
        <v>30</v>
      </c>
      <c r="AX223" s="13" t="s">
        <v>73</v>
      </c>
      <c r="AY223" s="273" t="s">
        <v>241</v>
      </c>
    </row>
    <row r="224" s="14" customFormat="1">
      <c r="A224" s="14"/>
      <c r="B224" s="274"/>
      <c r="C224" s="275"/>
      <c r="D224" s="242" t="s">
        <v>1584</v>
      </c>
      <c r="E224" s="276" t="s">
        <v>1</v>
      </c>
      <c r="F224" s="277" t="s">
        <v>3291</v>
      </c>
      <c r="G224" s="275"/>
      <c r="H224" s="276" t="s">
        <v>1</v>
      </c>
      <c r="I224" s="278"/>
      <c r="J224" s="275"/>
      <c r="K224" s="275"/>
      <c r="L224" s="279"/>
      <c r="M224" s="280"/>
      <c r="N224" s="281"/>
      <c r="O224" s="281"/>
      <c r="P224" s="281"/>
      <c r="Q224" s="281"/>
      <c r="R224" s="281"/>
      <c r="S224" s="281"/>
      <c r="T224" s="282"/>
      <c r="U224" s="14"/>
      <c r="V224" s="14"/>
      <c r="W224" s="14"/>
      <c r="X224" s="14"/>
      <c r="Y224" s="14"/>
      <c r="Z224" s="14"/>
      <c r="AA224" s="14"/>
      <c r="AB224" s="14"/>
      <c r="AC224" s="14"/>
      <c r="AD224" s="14"/>
      <c r="AE224" s="14"/>
      <c r="AT224" s="283" t="s">
        <v>1584</v>
      </c>
      <c r="AU224" s="283" t="s">
        <v>83</v>
      </c>
      <c r="AV224" s="14" t="s">
        <v>81</v>
      </c>
      <c r="AW224" s="14" t="s">
        <v>30</v>
      </c>
      <c r="AX224" s="14" t="s">
        <v>73</v>
      </c>
      <c r="AY224" s="283" t="s">
        <v>241</v>
      </c>
    </row>
    <row r="225" s="13" customFormat="1">
      <c r="A225" s="13"/>
      <c r="B225" s="263"/>
      <c r="C225" s="264"/>
      <c r="D225" s="242" t="s">
        <v>1584</v>
      </c>
      <c r="E225" s="265" t="s">
        <v>1</v>
      </c>
      <c r="F225" s="266" t="s">
        <v>83</v>
      </c>
      <c r="G225" s="264"/>
      <c r="H225" s="267">
        <v>2</v>
      </c>
      <c r="I225" s="268"/>
      <c r="J225" s="264"/>
      <c r="K225" s="264"/>
      <c r="L225" s="269"/>
      <c r="M225" s="270"/>
      <c r="N225" s="271"/>
      <c r="O225" s="271"/>
      <c r="P225" s="271"/>
      <c r="Q225" s="271"/>
      <c r="R225" s="271"/>
      <c r="S225" s="271"/>
      <c r="T225" s="272"/>
      <c r="U225" s="13"/>
      <c r="V225" s="13"/>
      <c r="W225" s="13"/>
      <c r="X225" s="13"/>
      <c r="Y225" s="13"/>
      <c r="Z225" s="13"/>
      <c r="AA225" s="13"/>
      <c r="AB225" s="13"/>
      <c r="AC225" s="13"/>
      <c r="AD225" s="13"/>
      <c r="AE225" s="13"/>
      <c r="AT225" s="273" t="s">
        <v>1584</v>
      </c>
      <c r="AU225" s="273" t="s">
        <v>83</v>
      </c>
      <c r="AV225" s="13" t="s">
        <v>83</v>
      </c>
      <c r="AW225" s="13" t="s">
        <v>30</v>
      </c>
      <c r="AX225" s="13" t="s">
        <v>73</v>
      </c>
      <c r="AY225" s="273" t="s">
        <v>241</v>
      </c>
    </row>
    <row r="226" s="14" customFormat="1">
      <c r="A226" s="14"/>
      <c r="B226" s="274"/>
      <c r="C226" s="275"/>
      <c r="D226" s="242" t="s">
        <v>1584</v>
      </c>
      <c r="E226" s="276" t="s">
        <v>1</v>
      </c>
      <c r="F226" s="277" t="s">
        <v>3292</v>
      </c>
      <c r="G226" s="275"/>
      <c r="H226" s="276" t="s">
        <v>1</v>
      </c>
      <c r="I226" s="278"/>
      <c r="J226" s="275"/>
      <c r="K226" s="275"/>
      <c r="L226" s="279"/>
      <c r="M226" s="280"/>
      <c r="N226" s="281"/>
      <c r="O226" s="281"/>
      <c r="P226" s="281"/>
      <c r="Q226" s="281"/>
      <c r="R226" s="281"/>
      <c r="S226" s="281"/>
      <c r="T226" s="282"/>
      <c r="U226" s="14"/>
      <c r="V226" s="14"/>
      <c r="W226" s="14"/>
      <c r="X226" s="14"/>
      <c r="Y226" s="14"/>
      <c r="Z226" s="14"/>
      <c r="AA226" s="14"/>
      <c r="AB226" s="14"/>
      <c r="AC226" s="14"/>
      <c r="AD226" s="14"/>
      <c r="AE226" s="14"/>
      <c r="AT226" s="283" t="s">
        <v>1584</v>
      </c>
      <c r="AU226" s="283" t="s">
        <v>83</v>
      </c>
      <c r="AV226" s="14" t="s">
        <v>81</v>
      </c>
      <c r="AW226" s="14" t="s">
        <v>30</v>
      </c>
      <c r="AX226" s="14" t="s">
        <v>73</v>
      </c>
      <c r="AY226" s="283" t="s">
        <v>241</v>
      </c>
    </row>
    <row r="227" s="13" customFormat="1">
      <c r="A227" s="13"/>
      <c r="B227" s="263"/>
      <c r="C227" s="264"/>
      <c r="D227" s="242" t="s">
        <v>1584</v>
      </c>
      <c r="E227" s="265" t="s">
        <v>1</v>
      </c>
      <c r="F227" s="266" t="s">
        <v>3293</v>
      </c>
      <c r="G227" s="264"/>
      <c r="H227" s="267">
        <v>1.0800000000000001</v>
      </c>
      <c r="I227" s="268"/>
      <c r="J227" s="264"/>
      <c r="K227" s="264"/>
      <c r="L227" s="269"/>
      <c r="M227" s="270"/>
      <c r="N227" s="271"/>
      <c r="O227" s="271"/>
      <c r="P227" s="271"/>
      <c r="Q227" s="271"/>
      <c r="R227" s="271"/>
      <c r="S227" s="271"/>
      <c r="T227" s="272"/>
      <c r="U227" s="13"/>
      <c r="V227" s="13"/>
      <c r="W227" s="13"/>
      <c r="X227" s="13"/>
      <c r="Y227" s="13"/>
      <c r="Z227" s="13"/>
      <c r="AA227" s="13"/>
      <c r="AB227" s="13"/>
      <c r="AC227" s="13"/>
      <c r="AD227" s="13"/>
      <c r="AE227" s="13"/>
      <c r="AT227" s="273" t="s">
        <v>1584</v>
      </c>
      <c r="AU227" s="273" t="s">
        <v>83</v>
      </c>
      <c r="AV227" s="13" t="s">
        <v>83</v>
      </c>
      <c r="AW227" s="13" t="s">
        <v>30</v>
      </c>
      <c r="AX227" s="13" t="s">
        <v>73</v>
      </c>
      <c r="AY227" s="273" t="s">
        <v>241</v>
      </c>
    </row>
    <row r="228" s="14" customFormat="1">
      <c r="A228" s="14"/>
      <c r="B228" s="274"/>
      <c r="C228" s="275"/>
      <c r="D228" s="242" t="s">
        <v>1584</v>
      </c>
      <c r="E228" s="276" t="s">
        <v>1</v>
      </c>
      <c r="F228" s="277" t="s">
        <v>3294</v>
      </c>
      <c r="G228" s="275"/>
      <c r="H228" s="276" t="s">
        <v>1</v>
      </c>
      <c r="I228" s="278"/>
      <c r="J228" s="275"/>
      <c r="K228" s="275"/>
      <c r="L228" s="279"/>
      <c r="M228" s="280"/>
      <c r="N228" s="281"/>
      <c r="O228" s="281"/>
      <c r="P228" s="281"/>
      <c r="Q228" s="281"/>
      <c r="R228" s="281"/>
      <c r="S228" s="281"/>
      <c r="T228" s="282"/>
      <c r="U228" s="14"/>
      <c r="V228" s="14"/>
      <c r="W228" s="14"/>
      <c r="X228" s="14"/>
      <c r="Y228" s="14"/>
      <c r="Z228" s="14"/>
      <c r="AA228" s="14"/>
      <c r="AB228" s="14"/>
      <c r="AC228" s="14"/>
      <c r="AD228" s="14"/>
      <c r="AE228" s="14"/>
      <c r="AT228" s="283" t="s">
        <v>1584</v>
      </c>
      <c r="AU228" s="283" t="s">
        <v>83</v>
      </c>
      <c r="AV228" s="14" t="s">
        <v>81</v>
      </c>
      <c r="AW228" s="14" t="s">
        <v>30</v>
      </c>
      <c r="AX228" s="14" t="s">
        <v>73</v>
      </c>
      <c r="AY228" s="283" t="s">
        <v>241</v>
      </c>
    </row>
    <row r="229" s="13" customFormat="1">
      <c r="A229" s="13"/>
      <c r="B229" s="263"/>
      <c r="C229" s="264"/>
      <c r="D229" s="242" t="s">
        <v>1584</v>
      </c>
      <c r="E229" s="265" t="s">
        <v>1</v>
      </c>
      <c r="F229" s="266" t="s">
        <v>3295</v>
      </c>
      <c r="G229" s="264"/>
      <c r="H229" s="267">
        <v>3.8599999999999999</v>
      </c>
      <c r="I229" s="268"/>
      <c r="J229" s="264"/>
      <c r="K229" s="264"/>
      <c r="L229" s="269"/>
      <c r="M229" s="270"/>
      <c r="N229" s="271"/>
      <c r="O229" s="271"/>
      <c r="P229" s="271"/>
      <c r="Q229" s="271"/>
      <c r="R229" s="271"/>
      <c r="S229" s="271"/>
      <c r="T229" s="272"/>
      <c r="U229" s="13"/>
      <c r="V229" s="13"/>
      <c r="W229" s="13"/>
      <c r="X229" s="13"/>
      <c r="Y229" s="13"/>
      <c r="Z229" s="13"/>
      <c r="AA229" s="13"/>
      <c r="AB229" s="13"/>
      <c r="AC229" s="13"/>
      <c r="AD229" s="13"/>
      <c r="AE229" s="13"/>
      <c r="AT229" s="273" t="s">
        <v>1584</v>
      </c>
      <c r="AU229" s="273" t="s">
        <v>83</v>
      </c>
      <c r="AV229" s="13" t="s">
        <v>83</v>
      </c>
      <c r="AW229" s="13" t="s">
        <v>30</v>
      </c>
      <c r="AX229" s="13" t="s">
        <v>73</v>
      </c>
      <c r="AY229" s="273" t="s">
        <v>241</v>
      </c>
    </row>
    <row r="230" s="14" customFormat="1">
      <c r="A230" s="14"/>
      <c r="B230" s="274"/>
      <c r="C230" s="275"/>
      <c r="D230" s="242" t="s">
        <v>1584</v>
      </c>
      <c r="E230" s="276" t="s">
        <v>1</v>
      </c>
      <c r="F230" s="277" t="s">
        <v>3296</v>
      </c>
      <c r="G230" s="275"/>
      <c r="H230" s="276" t="s">
        <v>1</v>
      </c>
      <c r="I230" s="278"/>
      <c r="J230" s="275"/>
      <c r="K230" s="275"/>
      <c r="L230" s="279"/>
      <c r="M230" s="280"/>
      <c r="N230" s="281"/>
      <c r="O230" s="281"/>
      <c r="P230" s="281"/>
      <c r="Q230" s="281"/>
      <c r="R230" s="281"/>
      <c r="S230" s="281"/>
      <c r="T230" s="282"/>
      <c r="U230" s="14"/>
      <c r="V230" s="14"/>
      <c r="W230" s="14"/>
      <c r="X230" s="14"/>
      <c r="Y230" s="14"/>
      <c r="Z230" s="14"/>
      <c r="AA230" s="14"/>
      <c r="AB230" s="14"/>
      <c r="AC230" s="14"/>
      <c r="AD230" s="14"/>
      <c r="AE230" s="14"/>
      <c r="AT230" s="283" t="s">
        <v>1584</v>
      </c>
      <c r="AU230" s="283" t="s">
        <v>83</v>
      </c>
      <c r="AV230" s="14" t="s">
        <v>81</v>
      </c>
      <c r="AW230" s="14" t="s">
        <v>30</v>
      </c>
      <c r="AX230" s="14" t="s">
        <v>73</v>
      </c>
      <c r="AY230" s="283" t="s">
        <v>241</v>
      </c>
    </row>
    <row r="231" s="13" customFormat="1">
      <c r="A231" s="13"/>
      <c r="B231" s="263"/>
      <c r="C231" s="264"/>
      <c r="D231" s="242" t="s">
        <v>1584</v>
      </c>
      <c r="E231" s="265" t="s">
        <v>1</v>
      </c>
      <c r="F231" s="266" t="s">
        <v>2531</v>
      </c>
      <c r="G231" s="264"/>
      <c r="H231" s="267">
        <v>4</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1584</v>
      </c>
      <c r="AU231" s="273" t="s">
        <v>83</v>
      </c>
      <c r="AV231" s="13" t="s">
        <v>83</v>
      </c>
      <c r="AW231" s="13" t="s">
        <v>30</v>
      </c>
      <c r="AX231" s="13" t="s">
        <v>73</v>
      </c>
      <c r="AY231" s="273" t="s">
        <v>241</v>
      </c>
    </row>
    <row r="232" s="14" customFormat="1">
      <c r="A232" s="14"/>
      <c r="B232" s="274"/>
      <c r="C232" s="275"/>
      <c r="D232" s="242" t="s">
        <v>1584</v>
      </c>
      <c r="E232" s="276" t="s">
        <v>1</v>
      </c>
      <c r="F232" s="277" t="s">
        <v>3297</v>
      </c>
      <c r="G232" s="275"/>
      <c r="H232" s="276" t="s">
        <v>1</v>
      </c>
      <c r="I232" s="278"/>
      <c r="J232" s="275"/>
      <c r="K232" s="275"/>
      <c r="L232" s="279"/>
      <c r="M232" s="280"/>
      <c r="N232" s="281"/>
      <c r="O232" s="281"/>
      <c r="P232" s="281"/>
      <c r="Q232" s="281"/>
      <c r="R232" s="281"/>
      <c r="S232" s="281"/>
      <c r="T232" s="282"/>
      <c r="U232" s="14"/>
      <c r="V232" s="14"/>
      <c r="W232" s="14"/>
      <c r="X232" s="14"/>
      <c r="Y232" s="14"/>
      <c r="Z232" s="14"/>
      <c r="AA232" s="14"/>
      <c r="AB232" s="14"/>
      <c r="AC232" s="14"/>
      <c r="AD232" s="14"/>
      <c r="AE232" s="14"/>
      <c r="AT232" s="283" t="s">
        <v>1584</v>
      </c>
      <c r="AU232" s="283" t="s">
        <v>83</v>
      </c>
      <c r="AV232" s="14" t="s">
        <v>81</v>
      </c>
      <c r="AW232" s="14" t="s">
        <v>30</v>
      </c>
      <c r="AX232" s="14" t="s">
        <v>73</v>
      </c>
      <c r="AY232" s="283" t="s">
        <v>241</v>
      </c>
    </row>
    <row r="233" s="13" customFormat="1">
      <c r="A233" s="13"/>
      <c r="B233" s="263"/>
      <c r="C233" s="264"/>
      <c r="D233" s="242" t="s">
        <v>1584</v>
      </c>
      <c r="E233" s="265" t="s">
        <v>1</v>
      </c>
      <c r="F233" s="266" t="s">
        <v>2531</v>
      </c>
      <c r="G233" s="264"/>
      <c r="H233" s="267">
        <v>4</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1584</v>
      </c>
      <c r="AU233" s="273" t="s">
        <v>83</v>
      </c>
      <c r="AV233" s="13" t="s">
        <v>83</v>
      </c>
      <c r="AW233" s="13" t="s">
        <v>30</v>
      </c>
      <c r="AX233" s="13" t="s">
        <v>73</v>
      </c>
      <c r="AY233" s="273" t="s">
        <v>241</v>
      </c>
    </row>
    <row r="234" s="14" customFormat="1">
      <c r="A234" s="14"/>
      <c r="B234" s="274"/>
      <c r="C234" s="275"/>
      <c r="D234" s="242" t="s">
        <v>1584</v>
      </c>
      <c r="E234" s="276" t="s">
        <v>1</v>
      </c>
      <c r="F234" s="277" t="s">
        <v>3298</v>
      </c>
      <c r="G234" s="275"/>
      <c r="H234" s="276" t="s">
        <v>1</v>
      </c>
      <c r="I234" s="278"/>
      <c r="J234" s="275"/>
      <c r="K234" s="275"/>
      <c r="L234" s="279"/>
      <c r="M234" s="280"/>
      <c r="N234" s="281"/>
      <c r="O234" s="281"/>
      <c r="P234" s="281"/>
      <c r="Q234" s="281"/>
      <c r="R234" s="281"/>
      <c r="S234" s="281"/>
      <c r="T234" s="282"/>
      <c r="U234" s="14"/>
      <c r="V234" s="14"/>
      <c r="W234" s="14"/>
      <c r="X234" s="14"/>
      <c r="Y234" s="14"/>
      <c r="Z234" s="14"/>
      <c r="AA234" s="14"/>
      <c r="AB234" s="14"/>
      <c r="AC234" s="14"/>
      <c r="AD234" s="14"/>
      <c r="AE234" s="14"/>
      <c r="AT234" s="283" t="s">
        <v>1584</v>
      </c>
      <c r="AU234" s="283" t="s">
        <v>83</v>
      </c>
      <c r="AV234" s="14" t="s">
        <v>81</v>
      </c>
      <c r="AW234" s="14" t="s">
        <v>30</v>
      </c>
      <c r="AX234" s="14" t="s">
        <v>73</v>
      </c>
      <c r="AY234" s="283" t="s">
        <v>241</v>
      </c>
    </row>
    <row r="235" s="13" customFormat="1">
      <c r="A235" s="13"/>
      <c r="B235" s="263"/>
      <c r="C235" s="264"/>
      <c r="D235" s="242" t="s">
        <v>1584</v>
      </c>
      <c r="E235" s="265" t="s">
        <v>1</v>
      </c>
      <c r="F235" s="266" t="s">
        <v>2531</v>
      </c>
      <c r="G235" s="264"/>
      <c r="H235" s="267">
        <v>4</v>
      </c>
      <c r="I235" s="268"/>
      <c r="J235" s="264"/>
      <c r="K235" s="264"/>
      <c r="L235" s="269"/>
      <c r="M235" s="270"/>
      <c r="N235" s="271"/>
      <c r="O235" s="271"/>
      <c r="P235" s="271"/>
      <c r="Q235" s="271"/>
      <c r="R235" s="271"/>
      <c r="S235" s="271"/>
      <c r="T235" s="272"/>
      <c r="U235" s="13"/>
      <c r="V235" s="13"/>
      <c r="W235" s="13"/>
      <c r="X235" s="13"/>
      <c r="Y235" s="13"/>
      <c r="Z235" s="13"/>
      <c r="AA235" s="13"/>
      <c r="AB235" s="13"/>
      <c r="AC235" s="13"/>
      <c r="AD235" s="13"/>
      <c r="AE235" s="13"/>
      <c r="AT235" s="273" t="s">
        <v>1584</v>
      </c>
      <c r="AU235" s="273" t="s">
        <v>83</v>
      </c>
      <c r="AV235" s="13" t="s">
        <v>83</v>
      </c>
      <c r="AW235" s="13" t="s">
        <v>30</v>
      </c>
      <c r="AX235" s="13" t="s">
        <v>73</v>
      </c>
      <c r="AY235" s="273" t="s">
        <v>241</v>
      </c>
    </row>
    <row r="236" s="14" customFormat="1">
      <c r="A236" s="14"/>
      <c r="B236" s="274"/>
      <c r="C236" s="275"/>
      <c r="D236" s="242" t="s">
        <v>1584</v>
      </c>
      <c r="E236" s="276" t="s">
        <v>1</v>
      </c>
      <c r="F236" s="277" t="s">
        <v>3299</v>
      </c>
      <c r="G236" s="275"/>
      <c r="H236" s="276" t="s">
        <v>1</v>
      </c>
      <c r="I236" s="278"/>
      <c r="J236" s="275"/>
      <c r="K236" s="275"/>
      <c r="L236" s="279"/>
      <c r="M236" s="280"/>
      <c r="N236" s="281"/>
      <c r="O236" s="281"/>
      <c r="P236" s="281"/>
      <c r="Q236" s="281"/>
      <c r="R236" s="281"/>
      <c r="S236" s="281"/>
      <c r="T236" s="282"/>
      <c r="U236" s="14"/>
      <c r="V236" s="14"/>
      <c r="W236" s="14"/>
      <c r="X236" s="14"/>
      <c r="Y236" s="14"/>
      <c r="Z236" s="14"/>
      <c r="AA236" s="14"/>
      <c r="AB236" s="14"/>
      <c r="AC236" s="14"/>
      <c r="AD236" s="14"/>
      <c r="AE236" s="14"/>
      <c r="AT236" s="283" t="s">
        <v>1584</v>
      </c>
      <c r="AU236" s="283" t="s">
        <v>83</v>
      </c>
      <c r="AV236" s="14" t="s">
        <v>81</v>
      </c>
      <c r="AW236" s="14" t="s">
        <v>30</v>
      </c>
      <c r="AX236" s="14" t="s">
        <v>73</v>
      </c>
      <c r="AY236" s="283" t="s">
        <v>241</v>
      </c>
    </row>
    <row r="237" s="13" customFormat="1">
      <c r="A237" s="13"/>
      <c r="B237" s="263"/>
      <c r="C237" s="264"/>
      <c r="D237" s="242" t="s">
        <v>1584</v>
      </c>
      <c r="E237" s="265" t="s">
        <v>1</v>
      </c>
      <c r="F237" s="266" t="s">
        <v>2788</v>
      </c>
      <c r="G237" s="264"/>
      <c r="H237" s="267">
        <v>2</v>
      </c>
      <c r="I237" s="268"/>
      <c r="J237" s="264"/>
      <c r="K237" s="264"/>
      <c r="L237" s="269"/>
      <c r="M237" s="270"/>
      <c r="N237" s="271"/>
      <c r="O237" s="271"/>
      <c r="P237" s="271"/>
      <c r="Q237" s="271"/>
      <c r="R237" s="271"/>
      <c r="S237" s="271"/>
      <c r="T237" s="272"/>
      <c r="U237" s="13"/>
      <c r="V237" s="13"/>
      <c r="W237" s="13"/>
      <c r="X237" s="13"/>
      <c r="Y237" s="13"/>
      <c r="Z237" s="13"/>
      <c r="AA237" s="13"/>
      <c r="AB237" s="13"/>
      <c r="AC237" s="13"/>
      <c r="AD237" s="13"/>
      <c r="AE237" s="13"/>
      <c r="AT237" s="273" t="s">
        <v>1584</v>
      </c>
      <c r="AU237" s="273" t="s">
        <v>83</v>
      </c>
      <c r="AV237" s="13" t="s">
        <v>83</v>
      </c>
      <c r="AW237" s="13" t="s">
        <v>30</v>
      </c>
      <c r="AX237" s="13" t="s">
        <v>73</v>
      </c>
      <c r="AY237" s="273" t="s">
        <v>241</v>
      </c>
    </row>
    <row r="238" s="15" customFormat="1">
      <c r="A238" s="15"/>
      <c r="B238" s="287"/>
      <c r="C238" s="288"/>
      <c r="D238" s="242" t="s">
        <v>1584</v>
      </c>
      <c r="E238" s="289" t="s">
        <v>1</v>
      </c>
      <c r="F238" s="290" t="s">
        <v>2061</v>
      </c>
      <c r="G238" s="288"/>
      <c r="H238" s="291">
        <v>198.94</v>
      </c>
      <c r="I238" s="292"/>
      <c r="J238" s="288"/>
      <c r="K238" s="288"/>
      <c r="L238" s="293"/>
      <c r="M238" s="294"/>
      <c r="N238" s="295"/>
      <c r="O238" s="295"/>
      <c r="P238" s="295"/>
      <c r="Q238" s="295"/>
      <c r="R238" s="295"/>
      <c r="S238" s="295"/>
      <c r="T238" s="296"/>
      <c r="U238" s="15"/>
      <c r="V238" s="15"/>
      <c r="W238" s="15"/>
      <c r="X238" s="15"/>
      <c r="Y238" s="15"/>
      <c r="Z238" s="15"/>
      <c r="AA238" s="15"/>
      <c r="AB238" s="15"/>
      <c r="AC238" s="15"/>
      <c r="AD238" s="15"/>
      <c r="AE238" s="15"/>
      <c r="AT238" s="297" t="s">
        <v>1584</v>
      </c>
      <c r="AU238" s="297" t="s">
        <v>83</v>
      </c>
      <c r="AV238" s="15" t="s">
        <v>247</v>
      </c>
      <c r="AW238" s="15" t="s">
        <v>30</v>
      </c>
      <c r="AX238" s="15" t="s">
        <v>81</v>
      </c>
      <c r="AY238" s="297" t="s">
        <v>241</v>
      </c>
    </row>
    <row r="239" s="2" customFormat="1" ht="16.5" customHeight="1">
      <c r="A239" s="39"/>
      <c r="B239" s="40"/>
      <c r="C239" s="247" t="s">
        <v>293</v>
      </c>
      <c r="D239" s="247" t="s">
        <v>260</v>
      </c>
      <c r="E239" s="248" t="s">
        <v>3213</v>
      </c>
      <c r="F239" s="249" t="s">
        <v>3214</v>
      </c>
      <c r="G239" s="250" t="s">
        <v>563</v>
      </c>
      <c r="H239" s="251">
        <v>80.159000000000006</v>
      </c>
      <c r="I239" s="252"/>
      <c r="J239" s="253">
        <f>ROUND(I239*H239,2)</f>
        <v>0</v>
      </c>
      <c r="K239" s="254"/>
      <c r="L239" s="255"/>
      <c r="M239" s="256" t="s">
        <v>1</v>
      </c>
      <c r="N239" s="257" t="s">
        <v>38</v>
      </c>
      <c r="O239" s="92"/>
      <c r="P239" s="238">
        <f>O239*H239</f>
        <v>0</v>
      </c>
      <c r="Q239" s="238">
        <v>1</v>
      </c>
      <c r="R239" s="238">
        <f>Q239*H239</f>
        <v>80.159000000000006</v>
      </c>
      <c r="S239" s="238">
        <v>0</v>
      </c>
      <c r="T239" s="239">
        <f>S239*H239</f>
        <v>0</v>
      </c>
      <c r="U239" s="39"/>
      <c r="V239" s="39"/>
      <c r="W239" s="39"/>
      <c r="X239" s="39"/>
      <c r="Y239" s="39"/>
      <c r="Z239" s="39"/>
      <c r="AA239" s="39"/>
      <c r="AB239" s="39"/>
      <c r="AC239" s="39"/>
      <c r="AD239" s="39"/>
      <c r="AE239" s="39"/>
      <c r="AR239" s="240" t="s">
        <v>258</v>
      </c>
      <c r="AT239" s="240" t="s">
        <v>260</v>
      </c>
      <c r="AU239" s="240" t="s">
        <v>83</v>
      </c>
      <c r="AY239" s="18" t="s">
        <v>241</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247</v>
      </c>
      <c r="BM239" s="240" t="s">
        <v>3300</v>
      </c>
    </row>
    <row r="240" s="2" customFormat="1">
      <c r="A240" s="39"/>
      <c r="B240" s="40"/>
      <c r="C240" s="41"/>
      <c r="D240" s="242" t="s">
        <v>248</v>
      </c>
      <c r="E240" s="41"/>
      <c r="F240" s="243" t="s">
        <v>3214</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248</v>
      </c>
      <c r="AU240" s="18" t="s">
        <v>83</v>
      </c>
    </row>
    <row r="241" s="14" customFormat="1">
      <c r="A241" s="14"/>
      <c r="B241" s="274"/>
      <c r="C241" s="275"/>
      <c r="D241" s="242" t="s">
        <v>1584</v>
      </c>
      <c r="E241" s="276" t="s">
        <v>1</v>
      </c>
      <c r="F241" s="277" t="s">
        <v>3301</v>
      </c>
      <c r="G241" s="275"/>
      <c r="H241" s="276" t="s">
        <v>1</v>
      </c>
      <c r="I241" s="278"/>
      <c r="J241" s="275"/>
      <c r="K241" s="275"/>
      <c r="L241" s="279"/>
      <c r="M241" s="280"/>
      <c r="N241" s="281"/>
      <c r="O241" s="281"/>
      <c r="P241" s="281"/>
      <c r="Q241" s="281"/>
      <c r="R241" s="281"/>
      <c r="S241" s="281"/>
      <c r="T241" s="282"/>
      <c r="U241" s="14"/>
      <c r="V241" s="14"/>
      <c r="W241" s="14"/>
      <c r="X241" s="14"/>
      <c r="Y241" s="14"/>
      <c r="Z241" s="14"/>
      <c r="AA241" s="14"/>
      <c r="AB241" s="14"/>
      <c r="AC241" s="14"/>
      <c r="AD241" s="14"/>
      <c r="AE241" s="14"/>
      <c r="AT241" s="283" t="s">
        <v>1584</v>
      </c>
      <c r="AU241" s="283" t="s">
        <v>83</v>
      </c>
      <c r="AV241" s="14" t="s">
        <v>81</v>
      </c>
      <c r="AW241" s="14" t="s">
        <v>30</v>
      </c>
      <c r="AX241" s="14" t="s">
        <v>73</v>
      </c>
      <c r="AY241" s="283" t="s">
        <v>241</v>
      </c>
    </row>
    <row r="242" s="13" customFormat="1">
      <c r="A242" s="13"/>
      <c r="B242" s="263"/>
      <c r="C242" s="264"/>
      <c r="D242" s="242" t="s">
        <v>1584</v>
      </c>
      <c r="E242" s="265" t="s">
        <v>1</v>
      </c>
      <c r="F242" s="266" t="s">
        <v>3302</v>
      </c>
      <c r="G242" s="264"/>
      <c r="H242" s="267">
        <v>80.159000000000006</v>
      </c>
      <c r="I242" s="268"/>
      <c r="J242" s="264"/>
      <c r="K242" s="264"/>
      <c r="L242" s="269"/>
      <c r="M242" s="270"/>
      <c r="N242" s="271"/>
      <c r="O242" s="271"/>
      <c r="P242" s="271"/>
      <c r="Q242" s="271"/>
      <c r="R242" s="271"/>
      <c r="S242" s="271"/>
      <c r="T242" s="272"/>
      <c r="U242" s="13"/>
      <c r="V242" s="13"/>
      <c r="W242" s="13"/>
      <c r="X242" s="13"/>
      <c r="Y242" s="13"/>
      <c r="Z242" s="13"/>
      <c r="AA242" s="13"/>
      <c r="AB242" s="13"/>
      <c r="AC242" s="13"/>
      <c r="AD242" s="13"/>
      <c r="AE242" s="13"/>
      <c r="AT242" s="273" t="s">
        <v>1584</v>
      </c>
      <c r="AU242" s="273" t="s">
        <v>83</v>
      </c>
      <c r="AV242" s="13" t="s">
        <v>83</v>
      </c>
      <c r="AW242" s="13" t="s">
        <v>30</v>
      </c>
      <c r="AX242" s="13" t="s">
        <v>81</v>
      </c>
      <c r="AY242" s="273" t="s">
        <v>241</v>
      </c>
    </row>
    <row r="243" s="2" customFormat="1" ht="24.15" customHeight="1">
      <c r="A243" s="39"/>
      <c r="B243" s="40"/>
      <c r="C243" s="247" t="s">
        <v>337</v>
      </c>
      <c r="D243" s="247" t="s">
        <v>260</v>
      </c>
      <c r="E243" s="248" t="s">
        <v>3303</v>
      </c>
      <c r="F243" s="249" t="s">
        <v>3304</v>
      </c>
      <c r="G243" s="250" t="s">
        <v>246</v>
      </c>
      <c r="H243" s="251">
        <v>39.390000000000001</v>
      </c>
      <c r="I243" s="252"/>
      <c r="J243" s="253">
        <f>ROUND(I243*H243,2)</f>
        <v>0</v>
      </c>
      <c r="K243" s="254"/>
      <c r="L243" s="255"/>
      <c r="M243" s="256" t="s">
        <v>1</v>
      </c>
      <c r="N243" s="257" t="s">
        <v>38</v>
      </c>
      <c r="O243" s="92"/>
      <c r="P243" s="238">
        <f>O243*H243</f>
        <v>0</v>
      </c>
      <c r="Q243" s="238">
        <v>2.4289999999999998</v>
      </c>
      <c r="R243" s="238">
        <f>Q243*H243</f>
        <v>95.678309999999996</v>
      </c>
      <c r="S243" s="238">
        <v>0</v>
      </c>
      <c r="T243" s="239">
        <f>S243*H243</f>
        <v>0</v>
      </c>
      <c r="U243" s="39"/>
      <c r="V243" s="39"/>
      <c r="W243" s="39"/>
      <c r="X243" s="39"/>
      <c r="Y243" s="39"/>
      <c r="Z243" s="39"/>
      <c r="AA243" s="39"/>
      <c r="AB243" s="39"/>
      <c r="AC243" s="39"/>
      <c r="AD243" s="39"/>
      <c r="AE243" s="39"/>
      <c r="AR243" s="240" t="s">
        <v>258</v>
      </c>
      <c r="AT243" s="240" t="s">
        <v>260</v>
      </c>
      <c r="AU243" s="240" t="s">
        <v>83</v>
      </c>
      <c r="AY243" s="18" t="s">
        <v>241</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247</v>
      </c>
      <c r="BM243" s="240" t="s">
        <v>3305</v>
      </c>
    </row>
    <row r="244" s="2" customFormat="1">
      <c r="A244" s="39"/>
      <c r="B244" s="40"/>
      <c r="C244" s="41"/>
      <c r="D244" s="242" t="s">
        <v>248</v>
      </c>
      <c r="E244" s="41"/>
      <c r="F244" s="243" t="s">
        <v>3304</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248</v>
      </c>
      <c r="AU244" s="18" t="s">
        <v>83</v>
      </c>
    </row>
    <row r="245" s="2" customFormat="1" ht="21.75" customHeight="1">
      <c r="A245" s="39"/>
      <c r="B245" s="40"/>
      <c r="C245" s="247" t="s">
        <v>296</v>
      </c>
      <c r="D245" s="247" t="s">
        <v>260</v>
      </c>
      <c r="E245" s="248" t="s">
        <v>3306</v>
      </c>
      <c r="F245" s="249" t="s">
        <v>3307</v>
      </c>
      <c r="G245" s="250" t="s">
        <v>563</v>
      </c>
      <c r="H245" s="251">
        <v>880.19799999999998</v>
      </c>
      <c r="I245" s="252"/>
      <c r="J245" s="253">
        <f>ROUND(I245*H245,2)</f>
        <v>0</v>
      </c>
      <c r="K245" s="254"/>
      <c r="L245" s="255"/>
      <c r="M245" s="256" t="s">
        <v>1</v>
      </c>
      <c r="N245" s="257" t="s">
        <v>38</v>
      </c>
      <c r="O245" s="92"/>
      <c r="P245" s="238">
        <f>O245*H245</f>
        <v>0</v>
      </c>
      <c r="Q245" s="238">
        <v>1</v>
      </c>
      <c r="R245" s="238">
        <f>Q245*H245</f>
        <v>880.19799999999998</v>
      </c>
      <c r="S245" s="238">
        <v>0</v>
      </c>
      <c r="T245" s="239">
        <f>S245*H245</f>
        <v>0</v>
      </c>
      <c r="U245" s="39"/>
      <c r="V245" s="39"/>
      <c r="W245" s="39"/>
      <c r="X245" s="39"/>
      <c r="Y245" s="39"/>
      <c r="Z245" s="39"/>
      <c r="AA245" s="39"/>
      <c r="AB245" s="39"/>
      <c r="AC245" s="39"/>
      <c r="AD245" s="39"/>
      <c r="AE245" s="39"/>
      <c r="AR245" s="240" t="s">
        <v>258</v>
      </c>
      <c r="AT245" s="240" t="s">
        <v>260</v>
      </c>
      <c r="AU245" s="240" t="s">
        <v>83</v>
      </c>
      <c r="AY245" s="18" t="s">
        <v>241</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247</v>
      </c>
      <c r="BM245" s="240" t="s">
        <v>3308</v>
      </c>
    </row>
    <row r="246" s="2" customFormat="1">
      <c r="A246" s="39"/>
      <c r="B246" s="40"/>
      <c r="C246" s="41"/>
      <c r="D246" s="242" t="s">
        <v>248</v>
      </c>
      <c r="E246" s="41"/>
      <c r="F246" s="243" t="s">
        <v>3307</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248</v>
      </c>
      <c r="AU246" s="18" t="s">
        <v>83</v>
      </c>
    </row>
    <row r="247" s="14" customFormat="1">
      <c r="A247" s="14"/>
      <c r="B247" s="274"/>
      <c r="C247" s="275"/>
      <c r="D247" s="242" t="s">
        <v>1584</v>
      </c>
      <c r="E247" s="276" t="s">
        <v>1</v>
      </c>
      <c r="F247" s="277" t="s">
        <v>3309</v>
      </c>
      <c r="G247" s="275"/>
      <c r="H247" s="276" t="s">
        <v>1</v>
      </c>
      <c r="I247" s="278"/>
      <c r="J247" s="275"/>
      <c r="K247" s="275"/>
      <c r="L247" s="279"/>
      <c r="M247" s="280"/>
      <c r="N247" s="281"/>
      <c r="O247" s="281"/>
      <c r="P247" s="281"/>
      <c r="Q247" s="281"/>
      <c r="R247" s="281"/>
      <c r="S247" s="281"/>
      <c r="T247" s="282"/>
      <c r="U247" s="14"/>
      <c r="V247" s="14"/>
      <c r="W247" s="14"/>
      <c r="X247" s="14"/>
      <c r="Y247" s="14"/>
      <c r="Z247" s="14"/>
      <c r="AA247" s="14"/>
      <c r="AB247" s="14"/>
      <c r="AC247" s="14"/>
      <c r="AD247" s="14"/>
      <c r="AE247" s="14"/>
      <c r="AT247" s="283" t="s">
        <v>1584</v>
      </c>
      <c r="AU247" s="283" t="s">
        <v>83</v>
      </c>
      <c r="AV247" s="14" t="s">
        <v>81</v>
      </c>
      <c r="AW247" s="14" t="s">
        <v>30</v>
      </c>
      <c r="AX247" s="14" t="s">
        <v>73</v>
      </c>
      <c r="AY247" s="283" t="s">
        <v>241</v>
      </c>
    </row>
    <row r="248" s="14" customFormat="1">
      <c r="A248" s="14"/>
      <c r="B248" s="274"/>
      <c r="C248" s="275"/>
      <c r="D248" s="242" t="s">
        <v>1584</v>
      </c>
      <c r="E248" s="276" t="s">
        <v>1</v>
      </c>
      <c r="F248" s="277" t="s">
        <v>3310</v>
      </c>
      <c r="G248" s="275"/>
      <c r="H248" s="276" t="s">
        <v>1</v>
      </c>
      <c r="I248" s="278"/>
      <c r="J248" s="275"/>
      <c r="K248" s="275"/>
      <c r="L248" s="279"/>
      <c r="M248" s="280"/>
      <c r="N248" s="281"/>
      <c r="O248" s="281"/>
      <c r="P248" s="281"/>
      <c r="Q248" s="281"/>
      <c r="R248" s="281"/>
      <c r="S248" s="281"/>
      <c r="T248" s="282"/>
      <c r="U248" s="14"/>
      <c r="V248" s="14"/>
      <c r="W248" s="14"/>
      <c r="X248" s="14"/>
      <c r="Y248" s="14"/>
      <c r="Z248" s="14"/>
      <c r="AA248" s="14"/>
      <c r="AB248" s="14"/>
      <c r="AC248" s="14"/>
      <c r="AD248" s="14"/>
      <c r="AE248" s="14"/>
      <c r="AT248" s="283" t="s">
        <v>1584</v>
      </c>
      <c r="AU248" s="283" t="s">
        <v>83</v>
      </c>
      <c r="AV248" s="14" t="s">
        <v>81</v>
      </c>
      <c r="AW248" s="14" t="s">
        <v>30</v>
      </c>
      <c r="AX248" s="14" t="s">
        <v>73</v>
      </c>
      <c r="AY248" s="283" t="s">
        <v>241</v>
      </c>
    </row>
    <row r="249" s="13" customFormat="1">
      <c r="A249" s="13"/>
      <c r="B249" s="263"/>
      <c r="C249" s="264"/>
      <c r="D249" s="242" t="s">
        <v>1584</v>
      </c>
      <c r="E249" s="265" t="s">
        <v>1</v>
      </c>
      <c r="F249" s="266" t="s">
        <v>3311</v>
      </c>
      <c r="G249" s="264"/>
      <c r="H249" s="267">
        <v>880.19799999999998</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1584</v>
      </c>
      <c r="AU249" s="273" t="s">
        <v>83</v>
      </c>
      <c r="AV249" s="13" t="s">
        <v>83</v>
      </c>
      <c r="AW249" s="13" t="s">
        <v>30</v>
      </c>
      <c r="AX249" s="13" t="s">
        <v>81</v>
      </c>
      <c r="AY249" s="273" t="s">
        <v>241</v>
      </c>
    </row>
    <row r="250" s="2" customFormat="1" ht="16.5" customHeight="1">
      <c r="A250" s="39"/>
      <c r="B250" s="40"/>
      <c r="C250" s="228" t="s">
        <v>344</v>
      </c>
      <c r="D250" s="228" t="s">
        <v>243</v>
      </c>
      <c r="E250" s="229" t="s">
        <v>3312</v>
      </c>
      <c r="F250" s="230" t="s">
        <v>3313</v>
      </c>
      <c r="G250" s="231" t="s">
        <v>2220</v>
      </c>
      <c r="H250" s="232">
        <v>1</v>
      </c>
      <c r="I250" s="233"/>
      <c r="J250" s="234">
        <f>ROUND(I250*H250,2)</f>
        <v>0</v>
      </c>
      <c r="K250" s="235"/>
      <c r="L250" s="45"/>
      <c r="M250" s="236" t="s">
        <v>1</v>
      </c>
      <c r="N250" s="237" t="s">
        <v>38</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247</v>
      </c>
      <c r="AT250" s="240" t="s">
        <v>243</v>
      </c>
      <c r="AU250" s="240" t="s">
        <v>83</v>
      </c>
      <c r="AY250" s="18" t="s">
        <v>241</v>
      </c>
      <c r="BE250" s="241">
        <f>IF(N250="základní",J250,0)</f>
        <v>0</v>
      </c>
      <c r="BF250" s="241">
        <f>IF(N250="snížená",J250,0)</f>
        <v>0</v>
      </c>
      <c r="BG250" s="241">
        <f>IF(N250="zákl. přenesená",J250,0)</f>
        <v>0</v>
      </c>
      <c r="BH250" s="241">
        <f>IF(N250="sníž. přenesená",J250,0)</f>
        <v>0</v>
      </c>
      <c r="BI250" s="241">
        <f>IF(N250="nulová",J250,0)</f>
        <v>0</v>
      </c>
      <c r="BJ250" s="18" t="s">
        <v>81</v>
      </c>
      <c r="BK250" s="241">
        <f>ROUND(I250*H250,2)</f>
        <v>0</v>
      </c>
      <c r="BL250" s="18" t="s">
        <v>247</v>
      </c>
      <c r="BM250" s="240" t="s">
        <v>3314</v>
      </c>
    </row>
    <row r="251" s="2" customFormat="1">
      <c r="A251" s="39"/>
      <c r="B251" s="40"/>
      <c r="C251" s="41"/>
      <c r="D251" s="242" t="s">
        <v>248</v>
      </c>
      <c r="E251" s="41"/>
      <c r="F251" s="243" t="s">
        <v>3313</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248</v>
      </c>
      <c r="AU251" s="18" t="s">
        <v>83</v>
      </c>
    </row>
    <row r="252" s="14" customFormat="1">
      <c r="A252" s="14"/>
      <c r="B252" s="274"/>
      <c r="C252" s="275"/>
      <c r="D252" s="242" t="s">
        <v>1584</v>
      </c>
      <c r="E252" s="276" t="s">
        <v>1</v>
      </c>
      <c r="F252" s="277" t="s">
        <v>3315</v>
      </c>
      <c r="G252" s="275"/>
      <c r="H252" s="276" t="s">
        <v>1</v>
      </c>
      <c r="I252" s="278"/>
      <c r="J252" s="275"/>
      <c r="K252" s="275"/>
      <c r="L252" s="279"/>
      <c r="M252" s="280"/>
      <c r="N252" s="281"/>
      <c r="O252" s="281"/>
      <c r="P252" s="281"/>
      <c r="Q252" s="281"/>
      <c r="R252" s="281"/>
      <c r="S252" s="281"/>
      <c r="T252" s="282"/>
      <c r="U252" s="14"/>
      <c r="V252" s="14"/>
      <c r="W252" s="14"/>
      <c r="X252" s="14"/>
      <c r="Y252" s="14"/>
      <c r="Z252" s="14"/>
      <c r="AA252" s="14"/>
      <c r="AB252" s="14"/>
      <c r="AC252" s="14"/>
      <c r="AD252" s="14"/>
      <c r="AE252" s="14"/>
      <c r="AT252" s="283" t="s">
        <v>1584</v>
      </c>
      <c r="AU252" s="283" t="s">
        <v>83</v>
      </c>
      <c r="AV252" s="14" t="s">
        <v>81</v>
      </c>
      <c r="AW252" s="14" t="s">
        <v>30</v>
      </c>
      <c r="AX252" s="14" t="s">
        <v>73</v>
      </c>
      <c r="AY252" s="283" t="s">
        <v>241</v>
      </c>
    </row>
    <row r="253" s="14" customFormat="1">
      <c r="A253" s="14"/>
      <c r="B253" s="274"/>
      <c r="C253" s="275"/>
      <c r="D253" s="242" t="s">
        <v>1584</v>
      </c>
      <c r="E253" s="276" t="s">
        <v>1</v>
      </c>
      <c r="F253" s="277" t="s">
        <v>3316</v>
      </c>
      <c r="G253" s="275"/>
      <c r="H253" s="276" t="s">
        <v>1</v>
      </c>
      <c r="I253" s="278"/>
      <c r="J253" s="275"/>
      <c r="K253" s="275"/>
      <c r="L253" s="279"/>
      <c r="M253" s="280"/>
      <c r="N253" s="281"/>
      <c r="O253" s="281"/>
      <c r="P253" s="281"/>
      <c r="Q253" s="281"/>
      <c r="R253" s="281"/>
      <c r="S253" s="281"/>
      <c r="T253" s="282"/>
      <c r="U253" s="14"/>
      <c r="V253" s="14"/>
      <c r="W253" s="14"/>
      <c r="X253" s="14"/>
      <c r="Y253" s="14"/>
      <c r="Z253" s="14"/>
      <c r="AA253" s="14"/>
      <c r="AB253" s="14"/>
      <c r="AC253" s="14"/>
      <c r="AD253" s="14"/>
      <c r="AE253" s="14"/>
      <c r="AT253" s="283" t="s">
        <v>1584</v>
      </c>
      <c r="AU253" s="283" t="s">
        <v>83</v>
      </c>
      <c r="AV253" s="14" t="s">
        <v>81</v>
      </c>
      <c r="AW253" s="14" t="s">
        <v>30</v>
      </c>
      <c r="AX253" s="14" t="s">
        <v>73</v>
      </c>
      <c r="AY253" s="283" t="s">
        <v>241</v>
      </c>
    </row>
    <row r="254" s="14" customFormat="1">
      <c r="A254" s="14"/>
      <c r="B254" s="274"/>
      <c r="C254" s="275"/>
      <c r="D254" s="242" t="s">
        <v>1584</v>
      </c>
      <c r="E254" s="276" t="s">
        <v>1</v>
      </c>
      <c r="F254" s="277" t="s">
        <v>3317</v>
      </c>
      <c r="G254" s="275"/>
      <c r="H254" s="276" t="s">
        <v>1</v>
      </c>
      <c r="I254" s="278"/>
      <c r="J254" s="275"/>
      <c r="K254" s="275"/>
      <c r="L254" s="279"/>
      <c r="M254" s="280"/>
      <c r="N254" s="281"/>
      <c r="O254" s="281"/>
      <c r="P254" s="281"/>
      <c r="Q254" s="281"/>
      <c r="R254" s="281"/>
      <c r="S254" s="281"/>
      <c r="T254" s="282"/>
      <c r="U254" s="14"/>
      <c r="V254" s="14"/>
      <c r="W254" s="14"/>
      <c r="X254" s="14"/>
      <c r="Y254" s="14"/>
      <c r="Z254" s="14"/>
      <c r="AA254" s="14"/>
      <c r="AB254" s="14"/>
      <c r="AC254" s="14"/>
      <c r="AD254" s="14"/>
      <c r="AE254" s="14"/>
      <c r="AT254" s="283" t="s">
        <v>1584</v>
      </c>
      <c r="AU254" s="283" t="s">
        <v>83</v>
      </c>
      <c r="AV254" s="14" t="s">
        <v>81</v>
      </c>
      <c r="AW254" s="14" t="s">
        <v>30</v>
      </c>
      <c r="AX254" s="14" t="s">
        <v>73</v>
      </c>
      <c r="AY254" s="283" t="s">
        <v>241</v>
      </c>
    </row>
    <row r="255" s="13" customFormat="1">
      <c r="A255" s="13"/>
      <c r="B255" s="263"/>
      <c r="C255" s="264"/>
      <c r="D255" s="242" t="s">
        <v>1584</v>
      </c>
      <c r="E255" s="265" t="s">
        <v>1</v>
      </c>
      <c r="F255" s="266" t="s">
        <v>81</v>
      </c>
      <c r="G255" s="264"/>
      <c r="H255" s="267">
        <v>1</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1584</v>
      </c>
      <c r="AU255" s="273" t="s">
        <v>83</v>
      </c>
      <c r="AV255" s="13" t="s">
        <v>83</v>
      </c>
      <c r="AW255" s="13" t="s">
        <v>30</v>
      </c>
      <c r="AX255" s="13" t="s">
        <v>81</v>
      </c>
      <c r="AY255" s="273" t="s">
        <v>241</v>
      </c>
    </row>
    <row r="256" s="2" customFormat="1" ht="16.5" customHeight="1">
      <c r="A256" s="39"/>
      <c r="B256" s="40"/>
      <c r="C256" s="228" t="s">
        <v>299</v>
      </c>
      <c r="D256" s="228" t="s">
        <v>243</v>
      </c>
      <c r="E256" s="229" t="s">
        <v>376</v>
      </c>
      <c r="F256" s="230" t="s">
        <v>3318</v>
      </c>
      <c r="G256" s="231" t="s">
        <v>263</v>
      </c>
      <c r="H256" s="232">
        <v>6</v>
      </c>
      <c r="I256" s="233"/>
      <c r="J256" s="234">
        <f>ROUND(I256*H256,2)</f>
        <v>0</v>
      </c>
      <c r="K256" s="235"/>
      <c r="L256" s="45"/>
      <c r="M256" s="236" t="s">
        <v>1</v>
      </c>
      <c r="N256" s="237" t="s">
        <v>38</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247</v>
      </c>
      <c r="AT256" s="240" t="s">
        <v>243</v>
      </c>
      <c r="AU256" s="240" t="s">
        <v>83</v>
      </c>
      <c r="AY256" s="18" t="s">
        <v>241</v>
      </c>
      <c r="BE256" s="241">
        <f>IF(N256="základní",J256,0)</f>
        <v>0</v>
      </c>
      <c r="BF256" s="241">
        <f>IF(N256="snížená",J256,0)</f>
        <v>0</v>
      </c>
      <c r="BG256" s="241">
        <f>IF(N256="zákl. přenesená",J256,0)</f>
        <v>0</v>
      </c>
      <c r="BH256" s="241">
        <f>IF(N256="sníž. přenesená",J256,0)</f>
        <v>0</v>
      </c>
      <c r="BI256" s="241">
        <f>IF(N256="nulová",J256,0)</f>
        <v>0</v>
      </c>
      <c r="BJ256" s="18" t="s">
        <v>81</v>
      </c>
      <c r="BK256" s="241">
        <f>ROUND(I256*H256,2)</f>
        <v>0</v>
      </c>
      <c r="BL256" s="18" t="s">
        <v>247</v>
      </c>
      <c r="BM256" s="240" t="s">
        <v>3319</v>
      </c>
    </row>
    <row r="257" s="2" customFormat="1">
      <c r="A257" s="39"/>
      <c r="B257" s="40"/>
      <c r="C257" s="41"/>
      <c r="D257" s="242" t="s">
        <v>248</v>
      </c>
      <c r="E257" s="41"/>
      <c r="F257" s="243" t="s">
        <v>3320</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248</v>
      </c>
      <c r="AU257" s="18" t="s">
        <v>83</v>
      </c>
    </row>
    <row r="258" s="14" customFormat="1">
      <c r="A258" s="14"/>
      <c r="B258" s="274"/>
      <c r="C258" s="275"/>
      <c r="D258" s="242" t="s">
        <v>1584</v>
      </c>
      <c r="E258" s="276" t="s">
        <v>1</v>
      </c>
      <c r="F258" s="277" t="s">
        <v>3321</v>
      </c>
      <c r="G258" s="275"/>
      <c r="H258" s="276" t="s">
        <v>1</v>
      </c>
      <c r="I258" s="278"/>
      <c r="J258" s="275"/>
      <c r="K258" s="275"/>
      <c r="L258" s="279"/>
      <c r="M258" s="280"/>
      <c r="N258" s="281"/>
      <c r="O258" s="281"/>
      <c r="P258" s="281"/>
      <c r="Q258" s="281"/>
      <c r="R258" s="281"/>
      <c r="S258" s="281"/>
      <c r="T258" s="282"/>
      <c r="U258" s="14"/>
      <c r="V258" s="14"/>
      <c r="W258" s="14"/>
      <c r="X258" s="14"/>
      <c r="Y258" s="14"/>
      <c r="Z258" s="14"/>
      <c r="AA258" s="14"/>
      <c r="AB258" s="14"/>
      <c r="AC258" s="14"/>
      <c r="AD258" s="14"/>
      <c r="AE258" s="14"/>
      <c r="AT258" s="283" t="s">
        <v>1584</v>
      </c>
      <c r="AU258" s="283" t="s">
        <v>83</v>
      </c>
      <c r="AV258" s="14" t="s">
        <v>81</v>
      </c>
      <c r="AW258" s="14" t="s">
        <v>30</v>
      </c>
      <c r="AX258" s="14" t="s">
        <v>73</v>
      </c>
      <c r="AY258" s="283" t="s">
        <v>241</v>
      </c>
    </row>
    <row r="259" s="13" customFormat="1">
      <c r="A259" s="13"/>
      <c r="B259" s="263"/>
      <c r="C259" s="264"/>
      <c r="D259" s="242" t="s">
        <v>1584</v>
      </c>
      <c r="E259" s="265" t="s">
        <v>1</v>
      </c>
      <c r="F259" s="266" t="s">
        <v>247</v>
      </c>
      <c r="G259" s="264"/>
      <c r="H259" s="267">
        <v>4</v>
      </c>
      <c r="I259" s="268"/>
      <c r="J259" s="264"/>
      <c r="K259" s="264"/>
      <c r="L259" s="269"/>
      <c r="M259" s="270"/>
      <c r="N259" s="271"/>
      <c r="O259" s="271"/>
      <c r="P259" s="271"/>
      <c r="Q259" s="271"/>
      <c r="R259" s="271"/>
      <c r="S259" s="271"/>
      <c r="T259" s="272"/>
      <c r="U259" s="13"/>
      <c r="V259" s="13"/>
      <c r="W259" s="13"/>
      <c r="X259" s="13"/>
      <c r="Y259" s="13"/>
      <c r="Z259" s="13"/>
      <c r="AA259" s="13"/>
      <c r="AB259" s="13"/>
      <c r="AC259" s="13"/>
      <c r="AD259" s="13"/>
      <c r="AE259" s="13"/>
      <c r="AT259" s="273" t="s">
        <v>1584</v>
      </c>
      <c r="AU259" s="273" t="s">
        <v>83</v>
      </c>
      <c r="AV259" s="13" t="s">
        <v>83</v>
      </c>
      <c r="AW259" s="13" t="s">
        <v>30</v>
      </c>
      <c r="AX259" s="13" t="s">
        <v>73</v>
      </c>
      <c r="AY259" s="273" t="s">
        <v>241</v>
      </c>
    </row>
    <row r="260" s="14" customFormat="1">
      <c r="A260" s="14"/>
      <c r="B260" s="274"/>
      <c r="C260" s="275"/>
      <c r="D260" s="242" t="s">
        <v>1584</v>
      </c>
      <c r="E260" s="276" t="s">
        <v>1</v>
      </c>
      <c r="F260" s="277" t="s">
        <v>3322</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1584</v>
      </c>
      <c r="AU260" s="283" t="s">
        <v>83</v>
      </c>
      <c r="AV260" s="14" t="s">
        <v>81</v>
      </c>
      <c r="AW260" s="14" t="s">
        <v>30</v>
      </c>
      <c r="AX260" s="14" t="s">
        <v>73</v>
      </c>
      <c r="AY260" s="283" t="s">
        <v>241</v>
      </c>
    </row>
    <row r="261" s="13" customFormat="1">
      <c r="A261" s="13"/>
      <c r="B261" s="263"/>
      <c r="C261" s="264"/>
      <c r="D261" s="242" t="s">
        <v>1584</v>
      </c>
      <c r="E261" s="265" t="s">
        <v>1</v>
      </c>
      <c r="F261" s="266" t="s">
        <v>83</v>
      </c>
      <c r="G261" s="264"/>
      <c r="H261" s="267">
        <v>2</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1584</v>
      </c>
      <c r="AU261" s="273" t="s">
        <v>83</v>
      </c>
      <c r="AV261" s="13" t="s">
        <v>83</v>
      </c>
      <c r="AW261" s="13" t="s">
        <v>30</v>
      </c>
      <c r="AX261" s="13" t="s">
        <v>73</v>
      </c>
      <c r="AY261" s="273" t="s">
        <v>241</v>
      </c>
    </row>
    <row r="262" s="15" customFormat="1">
      <c r="A262" s="15"/>
      <c r="B262" s="287"/>
      <c r="C262" s="288"/>
      <c r="D262" s="242" t="s">
        <v>1584</v>
      </c>
      <c r="E262" s="289" t="s">
        <v>1</v>
      </c>
      <c r="F262" s="290" t="s">
        <v>2061</v>
      </c>
      <c r="G262" s="288"/>
      <c r="H262" s="291">
        <v>6</v>
      </c>
      <c r="I262" s="292"/>
      <c r="J262" s="288"/>
      <c r="K262" s="288"/>
      <c r="L262" s="293"/>
      <c r="M262" s="294"/>
      <c r="N262" s="295"/>
      <c r="O262" s="295"/>
      <c r="P262" s="295"/>
      <c r="Q262" s="295"/>
      <c r="R262" s="295"/>
      <c r="S262" s="295"/>
      <c r="T262" s="296"/>
      <c r="U262" s="15"/>
      <c r="V262" s="15"/>
      <c r="W262" s="15"/>
      <c r="X262" s="15"/>
      <c r="Y262" s="15"/>
      <c r="Z262" s="15"/>
      <c r="AA262" s="15"/>
      <c r="AB262" s="15"/>
      <c r="AC262" s="15"/>
      <c r="AD262" s="15"/>
      <c r="AE262" s="15"/>
      <c r="AT262" s="297" t="s">
        <v>1584</v>
      </c>
      <c r="AU262" s="297" t="s">
        <v>83</v>
      </c>
      <c r="AV262" s="15" t="s">
        <v>247</v>
      </c>
      <c r="AW262" s="15" t="s">
        <v>30</v>
      </c>
      <c r="AX262" s="15" t="s">
        <v>81</v>
      </c>
      <c r="AY262" s="297" t="s">
        <v>241</v>
      </c>
    </row>
    <row r="263" s="2" customFormat="1" ht="16.5" customHeight="1">
      <c r="A263" s="39"/>
      <c r="B263" s="40"/>
      <c r="C263" s="228" t="s">
        <v>351</v>
      </c>
      <c r="D263" s="228" t="s">
        <v>243</v>
      </c>
      <c r="E263" s="229" t="s">
        <v>3323</v>
      </c>
      <c r="F263" s="230" t="s">
        <v>3324</v>
      </c>
      <c r="G263" s="231" t="s">
        <v>263</v>
      </c>
      <c r="H263" s="232">
        <v>2</v>
      </c>
      <c r="I263" s="233"/>
      <c r="J263" s="234">
        <f>ROUND(I263*H263,2)</f>
        <v>0</v>
      </c>
      <c r="K263" s="235"/>
      <c r="L263" s="45"/>
      <c r="M263" s="236" t="s">
        <v>1</v>
      </c>
      <c r="N263" s="237" t="s">
        <v>38</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247</v>
      </c>
      <c r="AT263" s="240" t="s">
        <v>243</v>
      </c>
      <c r="AU263" s="240" t="s">
        <v>83</v>
      </c>
      <c r="AY263" s="18" t="s">
        <v>241</v>
      </c>
      <c r="BE263" s="241">
        <f>IF(N263="základní",J263,0)</f>
        <v>0</v>
      </c>
      <c r="BF263" s="241">
        <f>IF(N263="snížená",J263,0)</f>
        <v>0</v>
      </c>
      <c r="BG263" s="241">
        <f>IF(N263="zákl. přenesená",J263,0)</f>
        <v>0</v>
      </c>
      <c r="BH263" s="241">
        <f>IF(N263="sníž. přenesená",J263,0)</f>
        <v>0</v>
      </c>
      <c r="BI263" s="241">
        <f>IF(N263="nulová",J263,0)</f>
        <v>0</v>
      </c>
      <c r="BJ263" s="18" t="s">
        <v>81</v>
      </c>
      <c r="BK263" s="241">
        <f>ROUND(I263*H263,2)</f>
        <v>0</v>
      </c>
      <c r="BL263" s="18" t="s">
        <v>247</v>
      </c>
      <c r="BM263" s="240" t="s">
        <v>3325</v>
      </c>
    </row>
    <row r="264" s="2" customFormat="1">
      <c r="A264" s="39"/>
      <c r="B264" s="40"/>
      <c r="C264" s="41"/>
      <c r="D264" s="242" t="s">
        <v>248</v>
      </c>
      <c r="E264" s="41"/>
      <c r="F264" s="243" t="s">
        <v>3324</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248</v>
      </c>
      <c r="AU264" s="18" t="s">
        <v>83</v>
      </c>
    </row>
    <row r="265" s="14" customFormat="1">
      <c r="A265" s="14"/>
      <c r="B265" s="274"/>
      <c r="C265" s="275"/>
      <c r="D265" s="242" t="s">
        <v>1584</v>
      </c>
      <c r="E265" s="276" t="s">
        <v>1</v>
      </c>
      <c r="F265" s="277" t="s">
        <v>3326</v>
      </c>
      <c r="G265" s="275"/>
      <c r="H265" s="276" t="s">
        <v>1</v>
      </c>
      <c r="I265" s="278"/>
      <c r="J265" s="275"/>
      <c r="K265" s="275"/>
      <c r="L265" s="279"/>
      <c r="M265" s="280"/>
      <c r="N265" s="281"/>
      <c r="O265" s="281"/>
      <c r="P265" s="281"/>
      <c r="Q265" s="281"/>
      <c r="R265" s="281"/>
      <c r="S265" s="281"/>
      <c r="T265" s="282"/>
      <c r="U265" s="14"/>
      <c r="V265" s="14"/>
      <c r="W265" s="14"/>
      <c r="X265" s="14"/>
      <c r="Y265" s="14"/>
      <c r="Z265" s="14"/>
      <c r="AA265" s="14"/>
      <c r="AB265" s="14"/>
      <c r="AC265" s="14"/>
      <c r="AD265" s="14"/>
      <c r="AE265" s="14"/>
      <c r="AT265" s="283" t="s">
        <v>1584</v>
      </c>
      <c r="AU265" s="283" t="s">
        <v>83</v>
      </c>
      <c r="AV265" s="14" t="s">
        <v>81</v>
      </c>
      <c r="AW265" s="14" t="s">
        <v>30</v>
      </c>
      <c r="AX265" s="14" t="s">
        <v>73</v>
      </c>
      <c r="AY265" s="283" t="s">
        <v>241</v>
      </c>
    </row>
    <row r="266" s="14" customFormat="1">
      <c r="A266" s="14"/>
      <c r="B266" s="274"/>
      <c r="C266" s="275"/>
      <c r="D266" s="242" t="s">
        <v>1584</v>
      </c>
      <c r="E266" s="276" t="s">
        <v>1</v>
      </c>
      <c r="F266" s="277" t="s">
        <v>3327</v>
      </c>
      <c r="G266" s="275"/>
      <c r="H266" s="276" t="s">
        <v>1</v>
      </c>
      <c r="I266" s="278"/>
      <c r="J266" s="275"/>
      <c r="K266" s="275"/>
      <c r="L266" s="279"/>
      <c r="M266" s="280"/>
      <c r="N266" s="281"/>
      <c r="O266" s="281"/>
      <c r="P266" s="281"/>
      <c r="Q266" s="281"/>
      <c r="R266" s="281"/>
      <c r="S266" s="281"/>
      <c r="T266" s="282"/>
      <c r="U266" s="14"/>
      <c r="V266" s="14"/>
      <c r="W266" s="14"/>
      <c r="X266" s="14"/>
      <c r="Y266" s="14"/>
      <c r="Z266" s="14"/>
      <c r="AA266" s="14"/>
      <c r="AB266" s="14"/>
      <c r="AC266" s="14"/>
      <c r="AD266" s="14"/>
      <c r="AE266" s="14"/>
      <c r="AT266" s="283" t="s">
        <v>1584</v>
      </c>
      <c r="AU266" s="283" t="s">
        <v>83</v>
      </c>
      <c r="AV266" s="14" t="s">
        <v>81</v>
      </c>
      <c r="AW266" s="14" t="s">
        <v>30</v>
      </c>
      <c r="AX266" s="14" t="s">
        <v>73</v>
      </c>
      <c r="AY266" s="283" t="s">
        <v>241</v>
      </c>
    </row>
    <row r="267" s="14" customFormat="1">
      <c r="A267" s="14"/>
      <c r="B267" s="274"/>
      <c r="C267" s="275"/>
      <c r="D267" s="242" t="s">
        <v>1584</v>
      </c>
      <c r="E267" s="276" t="s">
        <v>1</v>
      </c>
      <c r="F267" s="277" t="s">
        <v>3328</v>
      </c>
      <c r="G267" s="275"/>
      <c r="H267" s="276" t="s">
        <v>1</v>
      </c>
      <c r="I267" s="278"/>
      <c r="J267" s="275"/>
      <c r="K267" s="275"/>
      <c r="L267" s="279"/>
      <c r="M267" s="280"/>
      <c r="N267" s="281"/>
      <c r="O267" s="281"/>
      <c r="P267" s="281"/>
      <c r="Q267" s="281"/>
      <c r="R267" s="281"/>
      <c r="S267" s="281"/>
      <c r="T267" s="282"/>
      <c r="U267" s="14"/>
      <c r="V267" s="14"/>
      <c r="W267" s="14"/>
      <c r="X267" s="14"/>
      <c r="Y267" s="14"/>
      <c r="Z267" s="14"/>
      <c r="AA267" s="14"/>
      <c r="AB267" s="14"/>
      <c r="AC267" s="14"/>
      <c r="AD267" s="14"/>
      <c r="AE267" s="14"/>
      <c r="AT267" s="283" t="s">
        <v>1584</v>
      </c>
      <c r="AU267" s="283" t="s">
        <v>83</v>
      </c>
      <c r="AV267" s="14" t="s">
        <v>81</v>
      </c>
      <c r="AW267" s="14" t="s">
        <v>30</v>
      </c>
      <c r="AX267" s="14" t="s">
        <v>73</v>
      </c>
      <c r="AY267" s="283" t="s">
        <v>241</v>
      </c>
    </row>
    <row r="268" s="13" customFormat="1">
      <c r="A268" s="13"/>
      <c r="B268" s="263"/>
      <c r="C268" s="264"/>
      <c r="D268" s="242" t="s">
        <v>1584</v>
      </c>
      <c r="E268" s="265" t="s">
        <v>1</v>
      </c>
      <c r="F268" s="266" t="s">
        <v>83</v>
      </c>
      <c r="G268" s="264"/>
      <c r="H268" s="267">
        <v>2</v>
      </c>
      <c r="I268" s="268"/>
      <c r="J268" s="264"/>
      <c r="K268" s="264"/>
      <c r="L268" s="269"/>
      <c r="M268" s="270"/>
      <c r="N268" s="271"/>
      <c r="O268" s="271"/>
      <c r="P268" s="271"/>
      <c r="Q268" s="271"/>
      <c r="R268" s="271"/>
      <c r="S268" s="271"/>
      <c r="T268" s="272"/>
      <c r="U268" s="13"/>
      <c r="V268" s="13"/>
      <c r="W268" s="13"/>
      <c r="X268" s="13"/>
      <c r="Y268" s="13"/>
      <c r="Z268" s="13"/>
      <c r="AA268" s="13"/>
      <c r="AB268" s="13"/>
      <c r="AC268" s="13"/>
      <c r="AD268" s="13"/>
      <c r="AE268" s="13"/>
      <c r="AT268" s="273" t="s">
        <v>1584</v>
      </c>
      <c r="AU268" s="273" t="s">
        <v>83</v>
      </c>
      <c r="AV268" s="13" t="s">
        <v>83</v>
      </c>
      <c r="AW268" s="13" t="s">
        <v>30</v>
      </c>
      <c r="AX268" s="13" t="s">
        <v>81</v>
      </c>
      <c r="AY268" s="273" t="s">
        <v>241</v>
      </c>
    </row>
    <row r="269" s="2" customFormat="1" ht="16.5" customHeight="1">
      <c r="A269" s="39"/>
      <c r="B269" s="40"/>
      <c r="C269" s="228" t="s">
        <v>302</v>
      </c>
      <c r="D269" s="228" t="s">
        <v>243</v>
      </c>
      <c r="E269" s="229" t="s">
        <v>3329</v>
      </c>
      <c r="F269" s="230" t="s">
        <v>3330</v>
      </c>
      <c r="G269" s="231" t="s">
        <v>263</v>
      </c>
      <c r="H269" s="232">
        <v>4</v>
      </c>
      <c r="I269" s="233"/>
      <c r="J269" s="234">
        <f>ROUND(I269*H269,2)</f>
        <v>0</v>
      </c>
      <c r="K269" s="235"/>
      <c r="L269" s="45"/>
      <c r="M269" s="236" t="s">
        <v>1</v>
      </c>
      <c r="N269" s="237" t="s">
        <v>38</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247</v>
      </c>
      <c r="AT269" s="240" t="s">
        <v>243</v>
      </c>
      <c r="AU269" s="240" t="s">
        <v>83</v>
      </c>
      <c r="AY269" s="18" t="s">
        <v>241</v>
      </c>
      <c r="BE269" s="241">
        <f>IF(N269="základní",J269,0)</f>
        <v>0</v>
      </c>
      <c r="BF269" s="241">
        <f>IF(N269="snížená",J269,0)</f>
        <v>0</v>
      </c>
      <c r="BG269" s="241">
        <f>IF(N269="zákl. přenesená",J269,0)</f>
        <v>0</v>
      </c>
      <c r="BH269" s="241">
        <f>IF(N269="sníž. přenesená",J269,0)</f>
        <v>0</v>
      </c>
      <c r="BI269" s="241">
        <f>IF(N269="nulová",J269,0)</f>
        <v>0</v>
      </c>
      <c r="BJ269" s="18" t="s">
        <v>81</v>
      </c>
      <c r="BK269" s="241">
        <f>ROUND(I269*H269,2)</f>
        <v>0</v>
      </c>
      <c r="BL269" s="18" t="s">
        <v>247</v>
      </c>
      <c r="BM269" s="240" t="s">
        <v>3331</v>
      </c>
    </row>
    <row r="270" s="2" customFormat="1">
      <c r="A270" s="39"/>
      <c r="B270" s="40"/>
      <c r="C270" s="41"/>
      <c r="D270" s="242" t="s">
        <v>248</v>
      </c>
      <c r="E270" s="41"/>
      <c r="F270" s="243" t="s">
        <v>3330</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248</v>
      </c>
      <c r="AU270" s="18" t="s">
        <v>83</v>
      </c>
    </row>
    <row r="271" s="14" customFormat="1">
      <c r="A271" s="14"/>
      <c r="B271" s="274"/>
      <c r="C271" s="275"/>
      <c r="D271" s="242" t="s">
        <v>1584</v>
      </c>
      <c r="E271" s="276" t="s">
        <v>1</v>
      </c>
      <c r="F271" s="277" t="s">
        <v>3326</v>
      </c>
      <c r="G271" s="275"/>
      <c r="H271" s="276" t="s">
        <v>1</v>
      </c>
      <c r="I271" s="278"/>
      <c r="J271" s="275"/>
      <c r="K271" s="275"/>
      <c r="L271" s="279"/>
      <c r="M271" s="280"/>
      <c r="N271" s="281"/>
      <c r="O271" s="281"/>
      <c r="P271" s="281"/>
      <c r="Q271" s="281"/>
      <c r="R271" s="281"/>
      <c r="S271" s="281"/>
      <c r="T271" s="282"/>
      <c r="U271" s="14"/>
      <c r="V271" s="14"/>
      <c r="W271" s="14"/>
      <c r="X271" s="14"/>
      <c r="Y271" s="14"/>
      <c r="Z271" s="14"/>
      <c r="AA271" s="14"/>
      <c r="AB271" s="14"/>
      <c r="AC271" s="14"/>
      <c r="AD271" s="14"/>
      <c r="AE271" s="14"/>
      <c r="AT271" s="283" t="s">
        <v>1584</v>
      </c>
      <c r="AU271" s="283" t="s">
        <v>83</v>
      </c>
      <c r="AV271" s="14" t="s">
        <v>81</v>
      </c>
      <c r="AW271" s="14" t="s">
        <v>30</v>
      </c>
      <c r="AX271" s="14" t="s">
        <v>73</v>
      </c>
      <c r="AY271" s="283" t="s">
        <v>241</v>
      </c>
    </row>
    <row r="272" s="14" customFormat="1">
      <c r="A272" s="14"/>
      <c r="B272" s="274"/>
      <c r="C272" s="275"/>
      <c r="D272" s="242" t="s">
        <v>1584</v>
      </c>
      <c r="E272" s="276" t="s">
        <v>1</v>
      </c>
      <c r="F272" s="277" t="s">
        <v>3332</v>
      </c>
      <c r="G272" s="275"/>
      <c r="H272" s="276" t="s">
        <v>1</v>
      </c>
      <c r="I272" s="278"/>
      <c r="J272" s="275"/>
      <c r="K272" s="275"/>
      <c r="L272" s="279"/>
      <c r="M272" s="280"/>
      <c r="N272" s="281"/>
      <c r="O272" s="281"/>
      <c r="P272" s="281"/>
      <c r="Q272" s="281"/>
      <c r="R272" s="281"/>
      <c r="S272" s="281"/>
      <c r="T272" s="282"/>
      <c r="U272" s="14"/>
      <c r="V272" s="14"/>
      <c r="W272" s="14"/>
      <c r="X272" s="14"/>
      <c r="Y272" s="14"/>
      <c r="Z272" s="14"/>
      <c r="AA272" s="14"/>
      <c r="AB272" s="14"/>
      <c r="AC272" s="14"/>
      <c r="AD272" s="14"/>
      <c r="AE272" s="14"/>
      <c r="AT272" s="283" t="s">
        <v>1584</v>
      </c>
      <c r="AU272" s="283" t="s">
        <v>83</v>
      </c>
      <c r="AV272" s="14" t="s">
        <v>81</v>
      </c>
      <c r="AW272" s="14" t="s">
        <v>30</v>
      </c>
      <c r="AX272" s="14" t="s">
        <v>73</v>
      </c>
      <c r="AY272" s="283" t="s">
        <v>241</v>
      </c>
    </row>
    <row r="273" s="13" customFormat="1">
      <c r="A273" s="13"/>
      <c r="B273" s="263"/>
      <c r="C273" s="264"/>
      <c r="D273" s="242" t="s">
        <v>1584</v>
      </c>
      <c r="E273" s="265" t="s">
        <v>1</v>
      </c>
      <c r="F273" s="266" t="s">
        <v>247</v>
      </c>
      <c r="G273" s="264"/>
      <c r="H273" s="267">
        <v>4</v>
      </c>
      <c r="I273" s="268"/>
      <c r="J273" s="264"/>
      <c r="K273" s="264"/>
      <c r="L273" s="269"/>
      <c r="M273" s="270"/>
      <c r="N273" s="271"/>
      <c r="O273" s="271"/>
      <c r="P273" s="271"/>
      <c r="Q273" s="271"/>
      <c r="R273" s="271"/>
      <c r="S273" s="271"/>
      <c r="T273" s="272"/>
      <c r="U273" s="13"/>
      <c r="V273" s="13"/>
      <c r="W273" s="13"/>
      <c r="X273" s="13"/>
      <c r="Y273" s="13"/>
      <c r="Z273" s="13"/>
      <c r="AA273" s="13"/>
      <c r="AB273" s="13"/>
      <c r="AC273" s="13"/>
      <c r="AD273" s="13"/>
      <c r="AE273" s="13"/>
      <c r="AT273" s="273" t="s">
        <v>1584</v>
      </c>
      <c r="AU273" s="273" t="s">
        <v>83</v>
      </c>
      <c r="AV273" s="13" t="s">
        <v>83</v>
      </c>
      <c r="AW273" s="13" t="s">
        <v>30</v>
      </c>
      <c r="AX273" s="13" t="s">
        <v>81</v>
      </c>
      <c r="AY273" s="273" t="s">
        <v>241</v>
      </c>
    </row>
    <row r="274" s="2" customFormat="1" ht="16.5" customHeight="1">
      <c r="A274" s="39"/>
      <c r="B274" s="40"/>
      <c r="C274" s="228" t="s">
        <v>358</v>
      </c>
      <c r="D274" s="228" t="s">
        <v>243</v>
      </c>
      <c r="E274" s="229" t="s">
        <v>387</v>
      </c>
      <c r="F274" s="230" t="s">
        <v>3333</v>
      </c>
      <c r="G274" s="231" t="s">
        <v>263</v>
      </c>
      <c r="H274" s="232">
        <v>1</v>
      </c>
      <c r="I274" s="233"/>
      <c r="J274" s="234">
        <f>ROUND(I274*H274,2)</f>
        <v>0</v>
      </c>
      <c r="K274" s="235"/>
      <c r="L274" s="45"/>
      <c r="M274" s="236" t="s">
        <v>1</v>
      </c>
      <c r="N274" s="237" t="s">
        <v>38</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247</v>
      </c>
      <c r="AT274" s="240" t="s">
        <v>243</v>
      </c>
      <c r="AU274" s="240" t="s">
        <v>83</v>
      </c>
      <c r="AY274" s="18" t="s">
        <v>241</v>
      </c>
      <c r="BE274" s="241">
        <f>IF(N274="základní",J274,0)</f>
        <v>0</v>
      </c>
      <c r="BF274" s="241">
        <f>IF(N274="snížená",J274,0)</f>
        <v>0</v>
      </c>
      <c r="BG274" s="241">
        <f>IF(N274="zákl. přenesená",J274,0)</f>
        <v>0</v>
      </c>
      <c r="BH274" s="241">
        <f>IF(N274="sníž. přenesená",J274,0)</f>
        <v>0</v>
      </c>
      <c r="BI274" s="241">
        <f>IF(N274="nulová",J274,0)</f>
        <v>0</v>
      </c>
      <c r="BJ274" s="18" t="s">
        <v>81</v>
      </c>
      <c r="BK274" s="241">
        <f>ROUND(I274*H274,2)</f>
        <v>0</v>
      </c>
      <c r="BL274" s="18" t="s">
        <v>247</v>
      </c>
      <c r="BM274" s="240" t="s">
        <v>3334</v>
      </c>
    </row>
    <row r="275" s="2" customFormat="1">
      <c r="A275" s="39"/>
      <c r="B275" s="40"/>
      <c r="C275" s="41"/>
      <c r="D275" s="242" t="s">
        <v>248</v>
      </c>
      <c r="E275" s="41"/>
      <c r="F275" s="243" t="s">
        <v>3335</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248</v>
      </c>
      <c r="AU275" s="18" t="s">
        <v>83</v>
      </c>
    </row>
    <row r="276" s="14" customFormat="1">
      <c r="A276" s="14"/>
      <c r="B276" s="274"/>
      <c r="C276" s="275"/>
      <c r="D276" s="242" t="s">
        <v>1584</v>
      </c>
      <c r="E276" s="276" t="s">
        <v>1</v>
      </c>
      <c r="F276" s="277" t="s">
        <v>3336</v>
      </c>
      <c r="G276" s="275"/>
      <c r="H276" s="276" t="s">
        <v>1</v>
      </c>
      <c r="I276" s="278"/>
      <c r="J276" s="275"/>
      <c r="K276" s="275"/>
      <c r="L276" s="279"/>
      <c r="M276" s="280"/>
      <c r="N276" s="281"/>
      <c r="O276" s="281"/>
      <c r="P276" s="281"/>
      <c r="Q276" s="281"/>
      <c r="R276" s="281"/>
      <c r="S276" s="281"/>
      <c r="T276" s="282"/>
      <c r="U276" s="14"/>
      <c r="V276" s="14"/>
      <c r="W276" s="14"/>
      <c r="X276" s="14"/>
      <c r="Y276" s="14"/>
      <c r="Z276" s="14"/>
      <c r="AA276" s="14"/>
      <c r="AB276" s="14"/>
      <c r="AC276" s="14"/>
      <c r="AD276" s="14"/>
      <c r="AE276" s="14"/>
      <c r="AT276" s="283" t="s">
        <v>1584</v>
      </c>
      <c r="AU276" s="283" t="s">
        <v>83</v>
      </c>
      <c r="AV276" s="14" t="s">
        <v>81</v>
      </c>
      <c r="AW276" s="14" t="s">
        <v>30</v>
      </c>
      <c r="AX276" s="14" t="s">
        <v>73</v>
      </c>
      <c r="AY276" s="283" t="s">
        <v>241</v>
      </c>
    </row>
    <row r="277" s="13" customFormat="1">
      <c r="A277" s="13"/>
      <c r="B277" s="263"/>
      <c r="C277" s="264"/>
      <c r="D277" s="242" t="s">
        <v>1584</v>
      </c>
      <c r="E277" s="265" t="s">
        <v>1</v>
      </c>
      <c r="F277" s="266" t="s">
        <v>81</v>
      </c>
      <c r="G277" s="264"/>
      <c r="H277" s="267">
        <v>1</v>
      </c>
      <c r="I277" s="268"/>
      <c r="J277" s="264"/>
      <c r="K277" s="264"/>
      <c r="L277" s="269"/>
      <c r="M277" s="270"/>
      <c r="N277" s="271"/>
      <c r="O277" s="271"/>
      <c r="P277" s="271"/>
      <c r="Q277" s="271"/>
      <c r="R277" s="271"/>
      <c r="S277" s="271"/>
      <c r="T277" s="272"/>
      <c r="U277" s="13"/>
      <c r="V277" s="13"/>
      <c r="W277" s="13"/>
      <c r="X277" s="13"/>
      <c r="Y277" s="13"/>
      <c r="Z277" s="13"/>
      <c r="AA277" s="13"/>
      <c r="AB277" s="13"/>
      <c r="AC277" s="13"/>
      <c r="AD277" s="13"/>
      <c r="AE277" s="13"/>
      <c r="AT277" s="273" t="s">
        <v>1584</v>
      </c>
      <c r="AU277" s="273" t="s">
        <v>83</v>
      </c>
      <c r="AV277" s="13" t="s">
        <v>83</v>
      </c>
      <c r="AW277" s="13" t="s">
        <v>30</v>
      </c>
      <c r="AX277" s="13" t="s">
        <v>81</v>
      </c>
      <c r="AY277" s="273" t="s">
        <v>241</v>
      </c>
    </row>
    <row r="278" s="2" customFormat="1" ht="16.5" customHeight="1">
      <c r="A278" s="39"/>
      <c r="B278" s="40"/>
      <c r="C278" s="228" t="s">
        <v>306</v>
      </c>
      <c r="D278" s="228" t="s">
        <v>243</v>
      </c>
      <c r="E278" s="229" t="s">
        <v>3337</v>
      </c>
      <c r="F278" s="230" t="s">
        <v>3336</v>
      </c>
      <c r="G278" s="231" t="s">
        <v>263</v>
      </c>
      <c r="H278" s="232">
        <v>1</v>
      </c>
      <c r="I278" s="233"/>
      <c r="J278" s="234">
        <f>ROUND(I278*H278,2)</f>
        <v>0</v>
      </c>
      <c r="K278" s="235"/>
      <c r="L278" s="45"/>
      <c r="M278" s="236" t="s">
        <v>1</v>
      </c>
      <c r="N278" s="237" t="s">
        <v>38</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247</v>
      </c>
      <c r="AT278" s="240" t="s">
        <v>243</v>
      </c>
      <c r="AU278" s="240" t="s">
        <v>83</v>
      </c>
      <c r="AY278" s="18" t="s">
        <v>241</v>
      </c>
      <c r="BE278" s="241">
        <f>IF(N278="základní",J278,0)</f>
        <v>0</v>
      </c>
      <c r="BF278" s="241">
        <f>IF(N278="snížená",J278,0)</f>
        <v>0</v>
      </c>
      <c r="BG278" s="241">
        <f>IF(N278="zákl. přenesená",J278,0)</f>
        <v>0</v>
      </c>
      <c r="BH278" s="241">
        <f>IF(N278="sníž. přenesená",J278,0)</f>
        <v>0</v>
      </c>
      <c r="BI278" s="241">
        <f>IF(N278="nulová",J278,0)</f>
        <v>0</v>
      </c>
      <c r="BJ278" s="18" t="s">
        <v>81</v>
      </c>
      <c r="BK278" s="241">
        <f>ROUND(I278*H278,2)</f>
        <v>0</v>
      </c>
      <c r="BL278" s="18" t="s">
        <v>247</v>
      </c>
      <c r="BM278" s="240" t="s">
        <v>3338</v>
      </c>
    </row>
    <row r="279" s="2" customFormat="1">
      <c r="A279" s="39"/>
      <c r="B279" s="40"/>
      <c r="C279" s="41"/>
      <c r="D279" s="242" t="s">
        <v>248</v>
      </c>
      <c r="E279" s="41"/>
      <c r="F279" s="243" t="s">
        <v>3336</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248</v>
      </c>
      <c r="AU279" s="18" t="s">
        <v>83</v>
      </c>
    </row>
    <row r="280" s="14" customFormat="1">
      <c r="A280" s="14"/>
      <c r="B280" s="274"/>
      <c r="C280" s="275"/>
      <c r="D280" s="242" t="s">
        <v>1584</v>
      </c>
      <c r="E280" s="276" t="s">
        <v>1</v>
      </c>
      <c r="F280" s="277" t="s">
        <v>3326</v>
      </c>
      <c r="G280" s="275"/>
      <c r="H280" s="276" t="s">
        <v>1</v>
      </c>
      <c r="I280" s="278"/>
      <c r="J280" s="275"/>
      <c r="K280" s="275"/>
      <c r="L280" s="279"/>
      <c r="M280" s="280"/>
      <c r="N280" s="281"/>
      <c r="O280" s="281"/>
      <c r="P280" s="281"/>
      <c r="Q280" s="281"/>
      <c r="R280" s="281"/>
      <c r="S280" s="281"/>
      <c r="T280" s="282"/>
      <c r="U280" s="14"/>
      <c r="V280" s="14"/>
      <c r="W280" s="14"/>
      <c r="X280" s="14"/>
      <c r="Y280" s="14"/>
      <c r="Z280" s="14"/>
      <c r="AA280" s="14"/>
      <c r="AB280" s="14"/>
      <c r="AC280" s="14"/>
      <c r="AD280" s="14"/>
      <c r="AE280" s="14"/>
      <c r="AT280" s="283" t="s">
        <v>1584</v>
      </c>
      <c r="AU280" s="283" t="s">
        <v>83</v>
      </c>
      <c r="AV280" s="14" t="s">
        <v>81</v>
      </c>
      <c r="AW280" s="14" t="s">
        <v>30</v>
      </c>
      <c r="AX280" s="14" t="s">
        <v>73</v>
      </c>
      <c r="AY280" s="283" t="s">
        <v>241</v>
      </c>
    </row>
    <row r="281" s="14" customFormat="1">
      <c r="A281" s="14"/>
      <c r="B281" s="274"/>
      <c r="C281" s="275"/>
      <c r="D281" s="242" t="s">
        <v>1584</v>
      </c>
      <c r="E281" s="276" t="s">
        <v>1</v>
      </c>
      <c r="F281" s="277" t="s">
        <v>3336</v>
      </c>
      <c r="G281" s="275"/>
      <c r="H281" s="276" t="s">
        <v>1</v>
      </c>
      <c r="I281" s="278"/>
      <c r="J281" s="275"/>
      <c r="K281" s="275"/>
      <c r="L281" s="279"/>
      <c r="M281" s="280"/>
      <c r="N281" s="281"/>
      <c r="O281" s="281"/>
      <c r="P281" s="281"/>
      <c r="Q281" s="281"/>
      <c r="R281" s="281"/>
      <c r="S281" s="281"/>
      <c r="T281" s="282"/>
      <c r="U281" s="14"/>
      <c r="V281" s="14"/>
      <c r="W281" s="14"/>
      <c r="X281" s="14"/>
      <c r="Y281" s="14"/>
      <c r="Z281" s="14"/>
      <c r="AA281" s="14"/>
      <c r="AB281" s="14"/>
      <c r="AC281" s="14"/>
      <c r="AD281" s="14"/>
      <c r="AE281" s="14"/>
      <c r="AT281" s="283" t="s">
        <v>1584</v>
      </c>
      <c r="AU281" s="283" t="s">
        <v>83</v>
      </c>
      <c r="AV281" s="14" t="s">
        <v>81</v>
      </c>
      <c r="AW281" s="14" t="s">
        <v>30</v>
      </c>
      <c r="AX281" s="14" t="s">
        <v>73</v>
      </c>
      <c r="AY281" s="283" t="s">
        <v>241</v>
      </c>
    </row>
    <row r="282" s="14" customFormat="1">
      <c r="A282" s="14"/>
      <c r="B282" s="274"/>
      <c r="C282" s="275"/>
      <c r="D282" s="242" t="s">
        <v>1584</v>
      </c>
      <c r="E282" s="276" t="s">
        <v>1</v>
      </c>
      <c r="F282" s="277" t="s">
        <v>3339</v>
      </c>
      <c r="G282" s="275"/>
      <c r="H282" s="276" t="s">
        <v>1</v>
      </c>
      <c r="I282" s="278"/>
      <c r="J282" s="275"/>
      <c r="K282" s="275"/>
      <c r="L282" s="279"/>
      <c r="M282" s="280"/>
      <c r="N282" s="281"/>
      <c r="O282" s="281"/>
      <c r="P282" s="281"/>
      <c r="Q282" s="281"/>
      <c r="R282" s="281"/>
      <c r="S282" s="281"/>
      <c r="T282" s="282"/>
      <c r="U282" s="14"/>
      <c r="V282" s="14"/>
      <c r="W282" s="14"/>
      <c r="X282" s="14"/>
      <c r="Y282" s="14"/>
      <c r="Z282" s="14"/>
      <c r="AA282" s="14"/>
      <c r="AB282" s="14"/>
      <c r="AC282" s="14"/>
      <c r="AD282" s="14"/>
      <c r="AE282" s="14"/>
      <c r="AT282" s="283" t="s">
        <v>1584</v>
      </c>
      <c r="AU282" s="283" t="s">
        <v>83</v>
      </c>
      <c r="AV282" s="14" t="s">
        <v>81</v>
      </c>
      <c r="AW282" s="14" t="s">
        <v>30</v>
      </c>
      <c r="AX282" s="14" t="s">
        <v>73</v>
      </c>
      <c r="AY282" s="283" t="s">
        <v>241</v>
      </c>
    </row>
    <row r="283" s="13" customFormat="1">
      <c r="A283" s="13"/>
      <c r="B283" s="263"/>
      <c r="C283" s="264"/>
      <c r="D283" s="242" t="s">
        <v>1584</v>
      </c>
      <c r="E283" s="265" t="s">
        <v>1</v>
      </c>
      <c r="F283" s="266" t="s">
        <v>81</v>
      </c>
      <c r="G283" s="264"/>
      <c r="H283" s="267">
        <v>1</v>
      </c>
      <c r="I283" s="268"/>
      <c r="J283" s="264"/>
      <c r="K283" s="264"/>
      <c r="L283" s="269"/>
      <c r="M283" s="270"/>
      <c r="N283" s="271"/>
      <c r="O283" s="271"/>
      <c r="P283" s="271"/>
      <c r="Q283" s="271"/>
      <c r="R283" s="271"/>
      <c r="S283" s="271"/>
      <c r="T283" s="272"/>
      <c r="U283" s="13"/>
      <c r="V283" s="13"/>
      <c r="W283" s="13"/>
      <c r="X283" s="13"/>
      <c r="Y283" s="13"/>
      <c r="Z283" s="13"/>
      <c r="AA283" s="13"/>
      <c r="AB283" s="13"/>
      <c r="AC283" s="13"/>
      <c r="AD283" s="13"/>
      <c r="AE283" s="13"/>
      <c r="AT283" s="273" t="s">
        <v>1584</v>
      </c>
      <c r="AU283" s="273" t="s">
        <v>83</v>
      </c>
      <c r="AV283" s="13" t="s">
        <v>83</v>
      </c>
      <c r="AW283" s="13" t="s">
        <v>30</v>
      </c>
      <c r="AX283" s="13" t="s">
        <v>81</v>
      </c>
      <c r="AY283" s="273" t="s">
        <v>241</v>
      </c>
    </row>
    <row r="284" s="12" customFormat="1" ht="25.92" customHeight="1">
      <c r="A284" s="12"/>
      <c r="B284" s="212"/>
      <c r="C284" s="213"/>
      <c r="D284" s="214" t="s">
        <v>72</v>
      </c>
      <c r="E284" s="215" t="s">
        <v>636</v>
      </c>
      <c r="F284" s="215" t="s">
        <v>637</v>
      </c>
      <c r="G284" s="213"/>
      <c r="H284" s="213"/>
      <c r="I284" s="216"/>
      <c r="J284" s="217">
        <f>BK284</f>
        <v>0</v>
      </c>
      <c r="K284" s="213"/>
      <c r="L284" s="218"/>
      <c r="M284" s="219"/>
      <c r="N284" s="220"/>
      <c r="O284" s="220"/>
      <c r="P284" s="221">
        <f>SUM(P285:P461)</f>
        <v>0</v>
      </c>
      <c r="Q284" s="220"/>
      <c r="R284" s="221">
        <f>SUM(R285:R461)</f>
        <v>0</v>
      </c>
      <c r="S284" s="220"/>
      <c r="T284" s="222">
        <f>SUM(T285:T461)</f>
        <v>0</v>
      </c>
      <c r="U284" s="12"/>
      <c r="V284" s="12"/>
      <c r="W284" s="12"/>
      <c r="X284" s="12"/>
      <c r="Y284" s="12"/>
      <c r="Z284" s="12"/>
      <c r="AA284" s="12"/>
      <c r="AB284" s="12"/>
      <c r="AC284" s="12"/>
      <c r="AD284" s="12"/>
      <c r="AE284" s="12"/>
      <c r="AR284" s="223" t="s">
        <v>247</v>
      </c>
      <c r="AT284" s="224" t="s">
        <v>72</v>
      </c>
      <c r="AU284" s="224" t="s">
        <v>73</v>
      </c>
      <c r="AY284" s="223" t="s">
        <v>241</v>
      </c>
      <c r="BK284" s="225">
        <f>SUM(BK285:BK461)</f>
        <v>0</v>
      </c>
    </row>
    <row r="285" s="2" customFormat="1" ht="55.5" customHeight="1">
      <c r="A285" s="39"/>
      <c r="B285" s="40"/>
      <c r="C285" s="228" t="s">
        <v>365</v>
      </c>
      <c r="D285" s="228" t="s">
        <v>243</v>
      </c>
      <c r="E285" s="229" t="s">
        <v>2249</v>
      </c>
      <c r="F285" s="230" t="s">
        <v>2250</v>
      </c>
      <c r="G285" s="231" t="s">
        <v>563</v>
      </c>
      <c r="H285" s="232">
        <v>99.635999999999996</v>
      </c>
      <c r="I285" s="233"/>
      <c r="J285" s="234">
        <f>ROUND(I285*H285,2)</f>
        <v>0</v>
      </c>
      <c r="K285" s="235"/>
      <c r="L285" s="45"/>
      <c r="M285" s="236" t="s">
        <v>1</v>
      </c>
      <c r="N285" s="237" t="s">
        <v>38</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1164</v>
      </c>
      <c r="AT285" s="240" t="s">
        <v>243</v>
      </c>
      <c r="AU285" s="240" t="s">
        <v>81</v>
      </c>
      <c r="AY285" s="18" t="s">
        <v>241</v>
      </c>
      <c r="BE285" s="241">
        <f>IF(N285="základní",J285,0)</f>
        <v>0</v>
      </c>
      <c r="BF285" s="241">
        <f>IF(N285="snížená",J285,0)</f>
        <v>0</v>
      </c>
      <c r="BG285" s="241">
        <f>IF(N285="zákl. přenesená",J285,0)</f>
        <v>0</v>
      </c>
      <c r="BH285" s="241">
        <f>IF(N285="sníž. přenesená",J285,0)</f>
        <v>0</v>
      </c>
      <c r="BI285" s="241">
        <f>IF(N285="nulová",J285,0)</f>
        <v>0</v>
      </c>
      <c r="BJ285" s="18" t="s">
        <v>81</v>
      </c>
      <c r="BK285" s="241">
        <f>ROUND(I285*H285,2)</f>
        <v>0</v>
      </c>
      <c r="BL285" s="18" t="s">
        <v>1164</v>
      </c>
      <c r="BM285" s="240" t="s">
        <v>3340</v>
      </c>
    </row>
    <row r="286" s="2" customFormat="1">
      <c r="A286" s="39"/>
      <c r="B286" s="40"/>
      <c r="C286" s="41"/>
      <c r="D286" s="242" t="s">
        <v>248</v>
      </c>
      <c r="E286" s="41"/>
      <c r="F286" s="243" t="s">
        <v>2252</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248</v>
      </c>
      <c r="AU286" s="18" t="s">
        <v>81</v>
      </c>
    </row>
    <row r="287" s="14" customFormat="1">
      <c r="A287" s="14"/>
      <c r="B287" s="274"/>
      <c r="C287" s="275"/>
      <c r="D287" s="242" t="s">
        <v>1584</v>
      </c>
      <c r="E287" s="276" t="s">
        <v>1</v>
      </c>
      <c r="F287" s="277" t="s">
        <v>3341</v>
      </c>
      <c r="G287" s="275"/>
      <c r="H287" s="276" t="s">
        <v>1</v>
      </c>
      <c r="I287" s="278"/>
      <c r="J287" s="275"/>
      <c r="K287" s="275"/>
      <c r="L287" s="279"/>
      <c r="M287" s="280"/>
      <c r="N287" s="281"/>
      <c r="O287" s="281"/>
      <c r="P287" s="281"/>
      <c r="Q287" s="281"/>
      <c r="R287" s="281"/>
      <c r="S287" s="281"/>
      <c r="T287" s="282"/>
      <c r="U287" s="14"/>
      <c r="V287" s="14"/>
      <c r="W287" s="14"/>
      <c r="X287" s="14"/>
      <c r="Y287" s="14"/>
      <c r="Z287" s="14"/>
      <c r="AA287" s="14"/>
      <c r="AB287" s="14"/>
      <c r="AC287" s="14"/>
      <c r="AD287" s="14"/>
      <c r="AE287" s="14"/>
      <c r="AT287" s="283" t="s">
        <v>1584</v>
      </c>
      <c r="AU287" s="283" t="s">
        <v>81</v>
      </c>
      <c r="AV287" s="14" t="s">
        <v>81</v>
      </c>
      <c r="AW287" s="14" t="s">
        <v>30</v>
      </c>
      <c r="AX287" s="14" t="s">
        <v>73</v>
      </c>
      <c r="AY287" s="283" t="s">
        <v>241</v>
      </c>
    </row>
    <row r="288" s="13" customFormat="1">
      <c r="A288" s="13"/>
      <c r="B288" s="263"/>
      <c r="C288" s="264"/>
      <c r="D288" s="242" t="s">
        <v>1584</v>
      </c>
      <c r="E288" s="265" t="s">
        <v>1</v>
      </c>
      <c r="F288" s="266" t="s">
        <v>3342</v>
      </c>
      <c r="G288" s="264"/>
      <c r="H288" s="267">
        <v>86.658000000000001</v>
      </c>
      <c r="I288" s="268"/>
      <c r="J288" s="264"/>
      <c r="K288" s="264"/>
      <c r="L288" s="269"/>
      <c r="M288" s="270"/>
      <c r="N288" s="271"/>
      <c r="O288" s="271"/>
      <c r="P288" s="271"/>
      <c r="Q288" s="271"/>
      <c r="R288" s="271"/>
      <c r="S288" s="271"/>
      <c r="T288" s="272"/>
      <c r="U288" s="13"/>
      <c r="V288" s="13"/>
      <c r="W288" s="13"/>
      <c r="X288" s="13"/>
      <c r="Y288" s="13"/>
      <c r="Z288" s="13"/>
      <c r="AA288" s="13"/>
      <c r="AB288" s="13"/>
      <c r="AC288" s="13"/>
      <c r="AD288" s="13"/>
      <c r="AE288" s="13"/>
      <c r="AT288" s="273" t="s">
        <v>1584</v>
      </c>
      <c r="AU288" s="273" t="s">
        <v>81</v>
      </c>
      <c r="AV288" s="13" t="s">
        <v>83</v>
      </c>
      <c r="AW288" s="13" t="s">
        <v>30</v>
      </c>
      <c r="AX288" s="13" t="s">
        <v>73</v>
      </c>
      <c r="AY288" s="273" t="s">
        <v>241</v>
      </c>
    </row>
    <row r="289" s="14" customFormat="1">
      <c r="A289" s="14"/>
      <c r="B289" s="274"/>
      <c r="C289" s="275"/>
      <c r="D289" s="242" t="s">
        <v>1584</v>
      </c>
      <c r="E289" s="276" t="s">
        <v>1</v>
      </c>
      <c r="F289" s="277" t="s">
        <v>3343</v>
      </c>
      <c r="G289" s="275"/>
      <c r="H289" s="276" t="s">
        <v>1</v>
      </c>
      <c r="I289" s="278"/>
      <c r="J289" s="275"/>
      <c r="K289" s="275"/>
      <c r="L289" s="279"/>
      <c r="M289" s="280"/>
      <c r="N289" s="281"/>
      <c r="O289" s="281"/>
      <c r="P289" s="281"/>
      <c r="Q289" s="281"/>
      <c r="R289" s="281"/>
      <c r="S289" s="281"/>
      <c r="T289" s="282"/>
      <c r="U289" s="14"/>
      <c r="V289" s="14"/>
      <c r="W289" s="14"/>
      <c r="X289" s="14"/>
      <c r="Y289" s="14"/>
      <c r="Z289" s="14"/>
      <c r="AA289" s="14"/>
      <c r="AB289" s="14"/>
      <c r="AC289" s="14"/>
      <c r="AD289" s="14"/>
      <c r="AE289" s="14"/>
      <c r="AT289" s="283" t="s">
        <v>1584</v>
      </c>
      <c r="AU289" s="283" t="s">
        <v>81</v>
      </c>
      <c r="AV289" s="14" t="s">
        <v>81</v>
      </c>
      <c r="AW289" s="14" t="s">
        <v>30</v>
      </c>
      <c r="AX289" s="14" t="s">
        <v>73</v>
      </c>
      <c r="AY289" s="283" t="s">
        <v>241</v>
      </c>
    </row>
    <row r="290" s="13" customFormat="1">
      <c r="A290" s="13"/>
      <c r="B290" s="263"/>
      <c r="C290" s="264"/>
      <c r="D290" s="242" t="s">
        <v>1584</v>
      </c>
      <c r="E290" s="265" t="s">
        <v>1</v>
      </c>
      <c r="F290" s="266" t="s">
        <v>3344</v>
      </c>
      <c r="G290" s="264"/>
      <c r="H290" s="267">
        <v>0.38</v>
      </c>
      <c r="I290" s="268"/>
      <c r="J290" s="264"/>
      <c r="K290" s="264"/>
      <c r="L290" s="269"/>
      <c r="M290" s="270"/>
      <c r="N290" s="271"/>
      <c r="O290" s="271"/>
      <c r="P290" s="271"/>
      <c r="Q290" s="271"/>
      <c r="R290" s="271"/>
      <c r="S290" s="271"/>
      <c r="T290" s="272"/>
      <c r="U290" s="13"/>
      <c r="V290" s="13"/>
      <c r="W290" s="13"/>
      <c r="X290" s="13"/>
      <c r="Y290" s="13"/>
      <c r="Z290" s="13"/>
      <c r="AA290" s="13"/>
      <c r="AB290" s="13"/>
      <c r="AC290" s="13"/>
      <c r="AD290" s="13"/>
      <c r="AE290" s="13"/>
      <c r="AT290" s="273" t="s">
        <v>1584</v>
      </c>
      <c r="AU290" s="273" t="s">
        <v>81</v>
      </c>
      <c r="AV290" s="13" t="s">
        <v>83</v>
      </c>
      <c r="AW290" s="13" t="s">
        <v>30</v>
      </c>
      <c r="AX290" s="13" t="s">
        <v>73</v>
      </c>
      <c r="AY290" s="273" t="s">
        <v>241</v>
      </c>
    </row>
    <row r="291" s="14" customFormat="1">
      <c r="A291" s="14"/>
      <c r="B291" s="274"/>
      <c r="C291" s="275"/>
      <c r="D291" s="242" t="s">
        <v>1584</v>
      </c>
      <c r="E291" s="276" t="s">
        <v>1</v>
      </c>
      <c r="F291" s="277" t="s">
        <v>3345</v>
      </c>
      <c r="G291" s="275"/>
      <c r="H291" s="276" t="s">
        <v>1</v>
      </c>
      <c r="I291" s="278"/>
      <c r="J291" s="275"/>
      <c r="K291" s="275"/>
      <c r="L291" s="279"/>
      <c r="M291" s="280"/>
      <c r="N291" s="281"/>
      <c r="O291" s="281"/>
      <c r="P291" s="281"/>
      <c r="Q291" s="281"/>
      <c r="R291" s="281"/>
      <c r="S291" s="281"/>
      <c r="T291" s="282"/>
      <c r="U291" s="14"/>
      <c r="V291" s="14"/>
      <c r="W291" s="14"/>
      <c r="X291" s="14"/>
      <c r="Y291" s="14"/>
      <c r="Z291" s="14"/>
      <c r="AA291" s="14"/>
      <c r="AB291" s="14"/>
      <c r="AC291" s="14"/>
      <c r="AD291" s="14"/>
      <c r="AE291" s="14"/>
      <c r="AT291" s="283" t="s">
        <v>1584</v>
      </c>
      <c r="AU291" s="283" t="s">
        <v>81</v>
      </c>
      <c r="AV291" s="14" t="s">
        <v>81</v>
      </c>
      <c r="AW291" s="14" t="s">
        <v>30</v>
      </c>
      <c r="AX291" s="14" t="s">
        <v>73</v>
      </c>
      <c r="AY291" s="283" t="s">
        <v>241</v>
      </c>
    </row>
    <row r="292" s="13" customFormat="1">
      <c r="A292" s="13"/>
      <c r="B292" s="263"/>
      <c r="C292" s="264"/>
      <c r="D292" s="242" t="s">
        <v>1584</v>
      </c>
      <c r="E292" s="265" t="s">
        <v>1</v>
      </c>
      <c r="F292" s="266" t="s">
        <v>3346</v>
      </c>
      <c r="G292" s="264"/>
      <c r="H292" s="267">
        <v>2.218</v>
      </c>
      <c r="I292" s="268"/>
      <c r="J292" s="264"/>
      <c r="K292" s="264"/>
      <c r="L292" s="269"/>
      <c r="M292" s="270"/>
      <c r="N292" s="271"/>
      <c r="O292" s="271"/>
      <c r="P292" s="271"/>
      <c r="Q292" s="271"/>
      <c r="R292" s="271"/>
      <c r="S292" s="271"/>
      <c r="T292" s="272"/>
      <c r="U292" s="13"/>
      <c r="V292" s="13"/>
      <c r="W292" s="13"/>
      <c r="X292" s="13"/>
      <c r="Y292" s="13"/>
      <c r="Z292" s="13"/>
      <c r="AA292" s="13"/>
      <c r="AB292" s="13"/>
      <c r="AC292" s="13"/>
      <c r="AD292" s="13"/>
      <c r="AE292" s="13"/>
      <c r="AT292" s="273" t="s">
        <v>1584</v>
      </c>
      <c r="AU292" s="273" t="s">
        <v>81</v>
      </c>
      <c r="AV292" s="13" t="s">
        <v>83</v>
      </c>
      <c r="AW292" s="13" t="s">
        <v>30</v>
      </c>
      <c r="AX292" s="13" t="s">
        <v>73</v>
      </c>
      <c r="AY292" s="273" t="s">
        <v>241</v>
      </c>
    </row>
    <row r="293" s="14" customFormat="1">
      <c r="A293" s="14"/>
      <c r="B293" s="274"/>
      <c r="C293" s="275"/>
      <c r="D293" s="242" t="s">
        <v>1584</v>
      </c>
      <c r="E293" s="276" t="s">
        <v>1</v>
      </c>
      <c r="F293" s="277" t="s">
        <v>3347</v>
      </c>
      <c r="G293" s="275"/>
      <c r="H293" s="276" t="s">
        <v>1</v>
      </c>
      <c r="I293" s="278"/>
      <c r="J293" s="275"/>
      <c r="K293" s="275"/>
      <c r="L293" s="279"/>
      <c r="M293" s="280"/>
      <c r="N293" s="281"/>
      <c r="O293" s="281"/>
      <c r="P293" s="281"/>
      <c r="Q293" s="281"/>
      <c r="R293" s="281"/>
      <c r="S293" s="281"/>
      <c r="T293" s="282"/>
      <c r="U293" s="14"/>
      <c r="V293" s="14"/>
      <c r="W293" s="14"/>
      <c r="X293" s="14"/>
      <c r="Y293" s="14"/>
      <c r="Z293" s="14"/>
      <c r="AA293" s="14"/>
      <c r="AB293" s="14"/>
      <c r="AC293" s="14"/>
      <c r="AD293" s="14"/>
      <c r="AE293" s="14"/>
      <c r="AT293" s="283" t="s">
        <v>1584</v>
      </c>
      <c r="AU293" s="283" t="s">
        <v>81</v>
      </c>
      <c r="AV293" s="14" t="s">
        <v>81</v>
      </c>
      <c r="AW293" s="14" t="s">
        <v>30</v>
      </c>
      <c r="AX293" s="14" t="s">
        <v>73</v>
      </c>
      <c r="AY293" s="283" t="s">
        <v>241</v>
      </c>
    </row>
    <row r="294" s="14" customFormat="1">
      <c r="A294" s="14"/>
      <c r="B294" s="274"/>
      <c r="C294" s="275"/>
      <c r="D294" s="242" t="s">
        <v>1584</v>
      </c>
      <c r="E294" s="276" t="s">
        <v>1</v>
      </c>
      <c r="F294" s="277" t="s">
        <v>3264</v>
      </c>
      <c r="G294" s="275"/>
      <c r="H294" s="276" t="s">
        <v>1</v>
      </c>
      <c r="I294" s="278"/>
      <c r="J294" s="275"/>
      <c r="K294" s="275"/>
      <c r="L294" s="279"/>
      <c r="M294" s="280"/>
      <c r="N294" s="281"/>
      <c r="O294" s="281"/>
      <c r="P294" s="281"/>
      <c r="Q294" s="281"/>
      <c r="R294" s="281"/>
      <c r="S294" s="281"/>
      <c r="T294" s="282"/>
      <c r="U294" s="14"/>
      <c r="V294" s="14"/>
      <c r="W294" s="14"/>
      <c r="X294" s="14"/>
      <c r="Y294" s="14"/>
      <c r="Z294" s="14"/>
      <c r="AA294" s="14"/>
      <c r="AB294" s="14"/>
      <c r="AC294" s="14"/>
      <c r="AD294" s="14"/>
      <c r="AE294" s="14"/>
      <c r="AT294" s="283" t="s">
        <v>1584</v>
      </c>
      <c r="AU294" s="283" t="s">
        <v>81</v>
      </c>
      <c r="AV294" s="14" t="s">
        <v>81</v>
      </c>
      <c r="AW294" s="14" t="s">
        <v>30</v>
      </c>
      <c r="AX294" s="14" t="s">
        <v>73</v>
      </c>
      <c r="AY294" s="283" t="s">
        <v>241</v>
      </c>
    </row>
    <row r="295" s="13" customFormat="1">
      <c r="A295" s="13"/>
      <c r="B295" s="263"/>
      <c r="C295" s="264"/>
      <c r="D295" s="242" t="s">
        <v>1584</v>
      </c>
      <c r="E295" s="265" t="s">
        <v>1</v>
      </c>
      <c r="F295" s="266" t="s">
        <v>3348</v>
      </c>
      <c r="G295" s="264"/>
      <c r="H295" s="267">
        <v>10.380000000000001</v>
      </c>
      <c r="I295" s="268"/>
      <c r="J295" s="264"/>
      <c r="K295" s="264"/>
      <c r="L295" s="269"/>
      <c r="M295" s="270"/>
      <c r="N295" s="271"/>
      <c r="O295" s="271"/>
      <c r="P295" s="271"/>
      <c r="Q295" s="271"/>
      <c r="R295" s="271"/>
      <c r="S295" s="271"/>
      <c r="T295" s="272"/>
      <c r="U295" s="13"/>
      <c r="V295" s="13"/>
      <c r="W295" s="13"/>
      <c r="X295" s="13"/>
      <c r="Y295" s="13"/>
      <c r="Z295" s="13"/>
      <c r="AA295" s="13"/>
      <c r="AB295" s="13"/>
      <c r="AC295" s="13"/>
      <c r="AD295" s="13"/>
      <c r="AE295" s="13"/>
      <c r="AT295" s="273" t="s">
        <v>1584</v>
      </c>
      <c r="AU295" s="273" t="s">
        <v>81</v>
      </c>
      <c r="AV295" s="13" t="s">
        <v>83</v>
      </c>
      <c r="AW295" s="13" t="s">
        <v>30</v>
      </c>
      <c r="AX295" s="13" t="s">
        <v>73</v>
      </c>
      <c r="AY295" s="273" t="s">
        <v>241</v>
      </c>
    </row>
    <row r="296" s="15" customFormat="1">
      <c r="A296" s="15"/>
      <c r="B296" s="287"/>
      <c r="C296" s="288"/>
      <c r="D296" s="242" t="s">
        <v>1584</v>
      </c>
      <c r="E296" s="289" t="s">
        <v>1</v>
      </c>
      <c r="F296" s="290" t="s">
        <v>2061</v>
      </c>
      <c r="G296" s="288"/>
      <c r="H296" s="291">
        <v>99.635999999999996</v>
      </c>
      <c r="I296" s="292"/>
      <c r="J296" s="288"/>
      <c r="K296" s="288"/>
      <c r="L296" s="293"/>
      <c r="M296" s="294"/>
      <c r="N296" s="295"/>
      <c r="O296" s="295"/>
      <c r="P296" s="295"/>
      <c r="Q296" s="295"/>
      <c r="R296" s="295"/>
      <c r="S296" s="295"/>
      <c r="T296" s="296"/>
      <c r="U296" s="15"/>
      <c r="V296" s="15"/>
      <c r="W296" s="15"/>
      <c r="X296" s="15"/>
      <c r="Y296" s="15"/>
      <c r="Z296" s="15"/>
      <c r="AA296" s="15"/>
      <c r="AB296" s="15"/>
      <c r="AC296" s="15"/>
      <c r="AD296" s="15"/>
      <c r="AE296" s="15"/>
      <c r="AT296" s="297" t="s">
        <v>1584</v>
      </c>
      <c r="AU296" s="297" t="s">
        <v>81</v>
      </c>
      <c r="AV296" s="15" t="s">
        <v>247</v>
      </c>
      <c r="AW296" s="15" t="s">
        <v>30</v>
      </c>
      <c r="AX296" s="15" t="s">
        <v>81</v>
      </c>
      <c r="AY296" s="297" t="s">
        <v>241</v>
      </c>
    </row>
    <row r="297" s="2" customFormat="1" ht="55.5" customHeight="1">
      <c r="A297" s="39"/>
      <c r="B297" s="40"/>
      <c r="C297" s="228" t="s">
        <v>309</v>
      </c>
      <c r="D297" s="228" t="s">
        <v>243</v>
      </c>
      <c r="E297" s="229" t="s">
        <v>2263</v>
      </c>
      <c r="F297" s="230" t="s">
        <v>2264</v>
      </c>
      <c r="G297" s="231" t="s">
        <v>563</v>
      </c>
      <c r="H297" s="232">
        <v>734.38</v>
      </c>
      <c r="I297" s="233"/>
      <c r="J297" s="234">
        <f>ROUND(I297*H297,2)</f>
        <v>0</v>
      </c>
      <c r="K297" s="235"/>
      <c r="L297" s="45"/>
      <c r="M297" s="236" t="s">
        <v>1</v>
      </c>
      <c r="N297" s="237" t="s">
        <v>38</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1164</v>
      </c>
      <c r="AT297" s="240" t="s">
        <v>243</v>
      </c>
      <c r="AU297" s="240" t="s">
        <v>81</v>
      </c>
      <c r="AY297" s="18" t="s">
        <v>241</v>
      </c>
      <c r="BE297" s="241">
        <f>IF(N297="základní",J297,0)</f>
        <v>0</v>
      </c>
      <c r="BF297" s="241">
        <f>IF(N297="snížená",J297,0)</f>
        <v>0</v>
      </c>
      <c r="BG297" s="241">
        <f>IF(N297="zákl. přenesená",J297,0)</f>
        <v>0</v>
      </c>
      <c r="BH297" s="241">
        <f>IF(N297="sníž. přenesená",J297,0)</f>
        <v>0</v>
      </c>
      <c r="BI297" s="241">
        <f>IF(N297="nulová",J297,0)</f>
        <v>0</v>
      </c>
      <c r="BJ297" s="18" t="s">
        <v>81</v>
      </c>
      <c r="BK297" s="241">
        <f>ROUND(I297*H297,2)</f>
        <v>0</v>
      </c>
      <c r="BL297" s="18" t="s">
        <v>1164</v>
      </c>
      <c r="BM297" s="240" t="s">
        <v>3349</v>
      </c>
    </row>
    <row r="298" s="2" customFormat="1">
      <c r="A298" s="39"/>
      <c r="B298" s="40"/>
      <c r="C298" s="41"/>
      <c r="D298" s="242" t="s">
        <v>248</v>
      </c>
      <c r="E298" s="41"/>
      <c r="F298" s="243" t="s">
        <v>2266</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248</v>
      </c>
      <c r="AU298" s="18" t="s">
        <v>81</v>
      </c>
    </row>
    <row r="299" s="14" customFormat="1">
      <c r="A299" s="14"/>
      <c r="B299" s="274"/>
      <c r="C299" s="275"/>
      <c r="D299" s="242" t="s">
        <v>1584</v>
      </c>
      <c r="E299" s="276" t="s">
        <v>1</v>
      </c>
      <c r="F299" s="277" t="s">
        <v>3350</v>
      </c>
      <c r="G299" s="275"/>
      <c r="H299" s="276" t="s">
        <v>1</v>
      </c>
      <c r="I299" s="278"/>
      <c r="J299" s="275"/>
      <c r="K299" s="275"/>
      <c r="L299" s="279"/>
      <c r="M299" s="280"/>
      <c r="N299" s="281"/>
      <c r="O299" s="281"/>
      <c r="P299" s="281"/>
      <c r="Q299" s="281"/>
      <c r="R299" s="281"/>
      <c r="S299" s="281"/>
      <c r="T299" s="282"/>
      <c r="U299" s="14"/>
      <c r="V299" s="14"/>
      <c r="W299" s="14"/>
      <c r="X299" s="14"/>
      <c r="Y299" s="14"/>
      <c r="Z299" s="14"/>
      <c r="AA299" s="14"/>
      <c r="AB299" s="14"/>
      <c r="AC299" s="14"/>
      <c r="AD299" s="14"/>
      <c r="AE299" s="14"/>
      <c r="AT299" s="283" t="s">
        <v>1584</v>
      </c>
      <c r="AU299" s="283" t="s">
        <v>81</v>
      </c>
      <c r="AV299" s="14" t="s">
        <v>81</v>
      </c>
      <c r="AW299" s="14" t="s">
        <v>30</v>
      </c>
      <c r="AX299" s="14" t="s">
        <v>73</v>
      </c>
      <c r="AY299" s="283" t="s">
        <v>241</v>
      </c>
    </row>
    <row r="300" s="13" customFormat="1">
      <c r="A300" s="13"/>
      <c r="B300" s="263"/>
      <c r="C300" s="264"/>
      <c r="D300" s="242" t="s">
        <v>1584</v>
      </c>
      <c r="E300" s="265" t="s">
        <v>1</v>
      </c>
      <c r="F300" s="266" t="s">
        <v>3351</v>
      </c>
      <c r="G300" s="264"/>
      <c r="H300" s="267">
        <v>724</v>
      </c>
      <c r="I300" s="268"/>
      <c r="J300" s="264"/>
      <c r="K300" s="264"/>
      <c r="L300" s="269"/>
      <c r="M300" s="270"/>
      <c r="N300" s="271"/>
      <c r="O300" s="271"/>
      <c r="P300" s="271"/>
      <c r="Q300" s="271"/>
      <c r="R300" s="271"/>
      <c r="S300" s="271"/>
      <c r="T300" s="272"/>
      <c r="U300" s="13"/>
      <c r="V300" s="13"/>
      <c r="W300" s="13"/>
      <c r="X300" s="13"/>
      <c r="Y300" s="13"/>
      <c r="Z300" s="13"/>
      <c r="AA300" s="13"/>
      <c r="AB300" s="13"/>
      <c r="AC300" s="13"/>
      <c r="AD300" s="13"/>
      <c r="AE300" s="13"/>
      <c r="AT300" s="273" t="s">
        <v>1584</v>
      </c>
      <c r="AU300" s="273" t="s">
        <v>81</v>
      </c>
      <c r="AV300" s="13" t="s">
        <v>83</v>
      </c>
      <c r="AW300" s="13" t="s">
        <v>30</v>
      </c>
      <c r="AX300" s="13" t="s">
        <v>73</v>
      </c>
      <c r="AY300" s="273" t="s">
        <v>241</v>
      </c>
    </row>
    <row r="301" s="14" customFormat="1">
      <c r="A301" s="14"/>
      <c r="B301" s="274"/>
      <c r="C301" s="275"/>
      <c r="D301" s="242" t="s">
        <v>1584</v>
      </c>
      <c r="E301" s="276" t="s">
        <v>1</v>
      </c>
      <c r="F301" s="277" t="s">
        <v>3352</v>
      </c>
      <c r="G301" s="275"/>
      <c r="H301" s="276" t="s">
        <v>1</v>
      </c>
      <c r="I301" s="278"/>
      <c r="J301" s="275"/>
      <c r="K301" s="275"/>
      <c r="L301" s="279"/>
      <c r="M301" s="280"/>
      <c r="N301" s="281"/>
      <c r="O301" s="281"/>
      <c r="P301" s="281"/>
      <c r="Q301" s="281"/>
      <c r="R301" s="281"/>
      <c r="S301" s="281"/>
      <c r="T301" s="282"/>
      <c r="U301" s="14"/>
      <c r="V301" s="14"/>
      <c r="W301" s="14"/>
      <c r="X301" s="14"/>
      <c r="Y301" s="14"/>
      <c r="Z301" s="14"/>
      <c r="AA301" s="14"/>
      <c r="AB301" s="14"/>
      <c r="AC301" s="14"/>
      <c r="AD301" s="14"/>
      <c r="AE301" s="14"/>
      <c r="AT301" s="283" t="s">
        <v>1584</v>
      </c>
      <c r="AU301" s="283" t="s">
        <v>81</v>
      </c>
      <c r="AV301" s="14" t="s">
        <v>81</v>
      </c>
      <c r="AW301" s="14" t="s">
        <v>30</v>
      </c>
      <c r="AX301" s="14" t="s">
        <v>73</v>
      </c>
      <c r="AY301" s="283" t="s">
        <v>241</v>
      </c>
    </row>
    <row r="302" s="14" customFormat="1">
      <c r="A302" s="14"/>
      <c r="B302" s="274"/>
      <c r="C302" s="275"/>
      <c r="D302" s="242" t="s">
        <v>1584</v>
      </c>
      <c r="E302" s="276" t="s">
        <v>1</v>
      </c>
      <c r="F302" s="277" t="s">
        <v>3264</v>
      </c>
      <c r="G302" s="275"/>
      <c r="H302" s="276" t="s">
        <v>1</v>
      </c>
      <c r="I302" s="278"/>
      <c r="J302" s="275"/>
      <c r="K302" s="275"/>
      <c r="L302" s="279"/>
      <c r="M302" s="280"/>
      <c r="N302" s="281"/>
      <c r="O302" s="281"/>
      <c r="P302" s="281"/>
      <c r="Q302" s="281"/>
      <c r="R302" s="281"/>
      <c r="S302" s="281"/>
      <c r="T302" s="282"/>
      <c r="U302" s="14"/>
      <c r="V302" s="14"/>
      <c r="W302" s="14"/>
      <c r="X302" s="14"/>
      <c r="Y302" s="14"/>
      <c r="Z302" s="14"/>
      <c r="AA302" s="14"/>
      <c r="AB302" s="14"/>
      <c r="AC302" s="14"/>
      <c r="AD302" s="14"/>
      <c r="AE302" s="14"/>
      <c r="AT302" s="283" t="s">
        <v>1584</v>
      </c>
      <c r="AU302" s="283" t="s">
        <v>81</v>
      </c>
      <c r="AV302" s="14" t="s">
        <v>81</v>
      </c>
      <c r="AW302" s="14" t="s">
        <v>30</v>
      </c>
      <c r="AX302" s="14" t="s">
        <v>73</v>
      </c>
      <c r="AY302" s="283" t="s">
        <v>241</v>
      </c>
    </row>
    <row r="303" s="13" customFormat="1">
      <c r="A303" s="13"/>
      <c r="B303" s="263"/>
      <c r="C303" s="264"/>
      <c r="D303" s="242" t="s">
        <v>1584</v>
      </c>
      <c r="E303" s="265" t="s">
        <v>1</v>
      </c>
      <c r="F303" s="266" t="s">
        <v>3348</v>
      </c>
      <c r="G303" s="264"/>
      <c r="H303" s="267">
        <v>10.380000000000001</v>
      </c>
      <c r="I303" s="268"/>
      <c r="J303" s="264"/>
      <c r="K303" s="264"/>
      <c r="L303" s="269"/>
      <c r="M303" s="270"/>
      <c r="N303" s="271"/>
      <c r="O303" s="271"/>
      <c r="P303" s="271"/>
      <c r="Q303" s="271"/>
      <c r="R303" s="271"/>
      <c r="S303" s="271"/>
      <c r="T303" s="272"/>
      <c r="U303" s="13"/>
      <c r="V303" s="13"/>
      <c r="W303" s="13"/>
      <c r="X303" s="13"/>
      <c r="Y303" s="13"/>
      <c r="Z303" s="13"/>
      <c r="AA303" s="13"/>
      <c r="AB303" s="13"/>
      <c r="AC303" s="13"/>
      <c r="AD303" s="13"/>
      <c r="AE303" s="13"/>
      <c r="AT303" s="273" t="s">
        <v>1584</v>
      </c>
      <c r="AU303" s="273" t="s">
        <v>81</v>
      </c>
      <c r="AV303" s="13" t="s">
        <v>83</v>
      </c>
      <c r="AW303" s="13" t="s">
        <v>30</v>
      </c>
      <c r="AX303" s="13" t="s">
        <v>73</v>
      </c>
      <c r="AY303" s="273" t="s">
        <v>241</v>
      </c>
    </row>
    <row r="304" s="15" customFormat="1">
      <c r="A304" s="15"/>
      <c r="B304" s="287"/>
      <c r="C304" s="288"/>
      <c r="D304" s="242" t="s">
        <v>1584</v>
      </c>
      <c r="E304" s="289" t="s">
        <v>1</v>
      </c>
      <c r="F304" s="290" t="s">
        <v>2061</v>
      </c>
      <c r="G304" s="288"/>
      <c r="H304" s="291">
        <v>734.38</v>
      </c>
      <c r="I304" s="292"/>
      <c r="J304" s="288"/>
      <c r="K304" s="288"/>
      <c r="L304" s="293"/>
      <c r="M304" s="294"/>
      <c r="N304" s="295"/>
      <c r="O304" s="295"/>
      <c r="P304" s="295"/>
      <c r="Q304" s="295"/>
      <c r="R304" s="295"/>
      <c r="S304" s="295"/>
      <c r="T304" s="296"/>
      <c r="U304" s="15"/>
      <c r="V304" s="15"/>
      <c r="W304" s="15"/>
      <c r="X304" s="15"/>
      <c r="Y304" s="15"/>
      <c r="Z304" s="15"/>
      <c r="AA304" s="15"/>
      <c r="AB304" s="15"/>
      <c r="AC304" s="15"/>
      <c r="AD304" s="15"/>
      <c r="AE304" s="15"/>
      <c r="AT304" s="297" t="s">
        <v>1584</v>
      </c>
      <c r="AU304" s="297" t="s">
        <v>81</v>
      </c>
      <c r="AV304" s="15" t="s">
        <v>247</v>
      </c>
      <c r="AW304" s="15" t="s">
        <v>30</v>
      </c>
      <c r="AX304" s="15" t="s">
        <v>81</v>
      </c>
      <c r="AY304" s="297" t="s">
        <v>241</v>
      </c>
    </row>
    <row r="305" s="2" customFormat="1" ht="55.5" customHeight="1">
      <c r="A305" s="39"/>
      <c r="B305" s="40"/>
      <c r="C305" s="228" t="s">
        <v>372</v>
      </c>
      <c r="D305" s="228" t="s">
        <v>243</v>
      </c>
      <c r="E305" s="229" t="s">
        <v>2270</v>
      </c>
      <c r="F305" s="230" t="s">
        <v>2271</v>
      </c>
      <c r="G305" s="231" t="s">
        <v>563</v>
      </c>
      <c r="H305" s="232">
        <v>371.12099999999998</v>
      </c>
      <c r="I305" s="233"/>
      <c r="J305" s="234">
        <f>ROUND(I305*H305,2)</f>
        <v>0</v>
      </c>
      <c r="K305" s="235"/>
      <c r="L305" s="45"/>
      <c r="M305" s="236" t="s">
        <v>1</v>
      </c>
      <c r="N305" s="237" t="s">
        <v>38</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1164</v>
      </c>
      <c r="AT305" s="240" t="s">
        <v>243</v>
      </c>
      <c r="AU305" s="240" t="s">
        <v>81</v>
      </c>
      <c r="AY305" s="18" t="s">
        <v>241</v>
      </c>
      <c r="BE305" s="241">
        <f>IF(N305="základní",J305,0)</f>
        <v>0</v>
      </c>
      <c r="BF305" s="241">
        <f>IF(N305="snížená",J305,0)</f>
        <v>0</v>
      </c>
      <c r="BG305" s="241">
        <f>IF(N305="zákl. přenesená",J305,0)</f>
        <v>0</v>
      </c>
      <c r="BH305" s="241">
        <f>IF(N305="sníž. přenesená",J305,0)</f>
        <v>0</v>
      </c>
      <c r="BI305" s="241">
        <f>IF(N305="nulová",J305,0)</f>
        <v>0</v>
      </c>
      <c r="BJ305" s="18" t="s">
        <v>81</v>
      </c>
      <c r="BK305" s="241">
        <f>ROUND(I305*H305,2)</f>
        <v>0</v>
      </c>
      <c r="BL305" s="18" t="s">
        <v>1164</v>
      </c>
      <c r="BM305" s="240" t="s">
        <v>3353</v>
      </c>
    </row>
    <row r="306" s="2" customFormat="1">
      <c r="A306" s="39"/>
      <c r="B306" s="40"/>
      <c r="C306" s="41"/>
      <c r="D306" s="242" t="s">
        <v>248</v>
      </c>
      <c r="E306" s="41"/>
      <c r="F306" s="243" t="s">
        <v>2273</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248</v>
      </c>
      <c r="AU306" s="18" t="s">
        <v>81</v>
      </c>
    </row>
    <row r="307" s="14" customFormat="1">
      <c r="A307" s="14"/>
      <c r="B307" s="274"/>
      <c r="C307" s="275"/>
      <c r="D307" s="242" t="s">
        <v>1584</v>
      </c>
      <c r="E307" s="276" t="s">
        <v>1</v>
      </c>
      <c r="F307" s="277" t="s">
        <v>3354</v>
      </c>
      <c r="G307" s="275"/>
      <c r="H307" s="276" t="s">
        <v>1</v>
      </c>
      <c r="I307" s="278"/>
      <c r="J307" s="275"/>
      <c r="K307" s="275"/>
      <c r="L307" s="279"/>
      <c r="M307" s="280"/>
      <c r="N307" s="281"/>
      <c r="O307" s="281"/>
      <c r="P307" s="281"/>
      <c r="Q307" s="281"/>
      <c r="R307" s="281"/>
      <c r="S307" s="281"/>
      <c r="T307" s="282"/>
      <c r="U307" s="14"/>
      <c r="V307" s="14"/>
      <c r="W307" s="14"/>
      <c r="X307" s="14"/>
      <c r="Y307" s="14"/>
      <c r="Z307" s="14"/>
      <c r="AA307" s="14"/>
      <c r="AB307" s="14"/>
      <c r="AC307" s="14"/>
      <c r="AD307" s="14"/>
      <c r="AE307" s="14"/>
      <c r="AT307" s="283" t="s">
        <v>1584</v>
      </c>
      <c r="AU307" s="283" t="s">
        <v>81</v>
      </c>
      <c r="AV307" s="14" t="s">
        <v>81</v>
      </c>
      <c r="AW307" s="14" t="s">
        <v>30</v>
      </c>
      <c r="AX307" s="14" t="s">
        <v>73</v>
      </c>
      <c r="AY307" s="283" t="s">
        <v>241</v>
      </c>
    </row>
    <row r="308" s="13" customFormat="1">
      <c r="A308" s="13"/>
      <c r="B308" s="263"/>
      <c r="C308" s="264"/>
      <c r="D308" s="242" t="s">
        <v>1584</v>
      </c>
      <c r="E308" s="265" t="s">
        <v>1</v>
      </c>
      <c r="F308" s="266" t="s">
        <v>3302</v>
      </c>
      <c r="G308" s="264"/>
      <c r="H308" s="267">
        <v>80.159000000000006</v>
      </c>
      <c r="I308" s="268"/>
      <c r="J308" s="264"/>
      <c r="K308" s="264"/>
      <c r="L308" s="269"/>
      <c r="M308" s="270"/>
      <c r="N308" s="271"/>
      <c r="O308" s="271"/>
      <c r="P308" s="271"/>
      <c r="Q308" s="271"/>
      <c r="R308" s="271"/>
      <c r="S308" s="271"/>
      <c r="T308" s="272"/>
      <c r="U308" s="13"/>
      <c r="V308" s="13"/>
      <c r="W308" s="13"/>
      <c r="X308" s="13"/>
      <c r="Y308" s="13"/>
      <c r="Z308" s="13"/>
      <c r="AA308" s="13"/>
      <c r="AB308" s="13"/>
      <c r="AC308" s="13"/>
      <c r="AD308" s="13"/>
      <c r="AE308" s="13"/>
      <c r="AT308" s="273" t="s">
        <v>1584</v>
      </c>
      <c r="AU308" s="273" t="s">
        <v>81</v>
      </c>
      <c r="AV308" s="13" t="s">
        <v>83</v>
      </c>
      <c r="AW308" s="13" t="s">
        <v>30</v>
      </c>
      <c r="AX308" s="13" t="s">
        <v>73</v>
      </c>
      <c r="AY308" s="273" t="s">
        <v>241</v>
      </c>
    </row>
    <row r="309" s="14" customFormat="1">
      <c r="A309" s="14"/>
      <c r="B309" s="274"/>
      <c r="C309" s="275"/>
      <c r="D309" s="242" t="s">
        <v>1584</v>
      </c>
      <c r="E309" s="276" t="s">
        <v>1</v>
      </c>
      <c r="F309" s="277" t="s">
        <v>3211</v>
      </c>
      <c r="G309" s="275"/>
      <c r="H309" s="276" t="s">
        <v>1</v>
      </c>
      <c r="I309" s="278"/>
      <c r="J309" s="275"/>
      <c r="K309" s="275"/>
      <c r="L309" s="279"/>
      <c r="M309" s="280"/>
      <c r="N309" s="281"/>
      <c r="O309" s="281"/>
      <c r="P309" s="281"/>
      <c r="Q309" s="281"/>
      <c r="R309" s="281"/>
      <c r="S309" s="281"/>
      <c r="T309" s="282"/>
      <c r="U309" s="14"/>
      <c r="V309" s="14"/>
      <c r="W309" s="14"/>
      <c r="X309" s="14"/>
      <c r="Y309" s="14"/>
      <c r="Z309" s="14"/>
      <c r="AA309" s="14"/>
      <c r="AB309" s="14"/>
      <c r="AC309" s="14"/>
      <c r="AD309" s="14"/>
      <c r="AE309" s="14"/>
      <c r="AT309" s="283" t="s">
        <v>1584</v>
      </c>
      <c r="AU309" s="283" t="s">
        <v>81</v>
      </c>
      <c r="AV309" s="14" t="s">
        <v>81</v>
      </c>
      <c r="AW309" s="14" t="s">
        <v>30</v>
      </c>
      <c r="AX309" s="14" t="s">
        <v>73</v>
      </c>
      <c r="AY309" s="283" t="s">
        <v>241</v>
      </c>
    </row>
    <row r="310" s="13" customFormat="1">
      <c r="A310" s="13"/>
      <c r="B310" s="263"/>
      <c r="C310" s="264"/>
      <c r="D310" s="242" t="s">
        <v>1584</v>
      </c>
      <c r="E310" s="265" t="s">
        <v>1</v>
      </c>
      <c r="F310" s="266" t="s">
        <v>3212</v>
      </c>
      <c r="G310" s="264"/>
      <c r="H310" s="267">
        <v>48.494</v>
      </c>
      <c r="I310" s="268"/>
      <c r="J310" s="264"/>
      <c r="K310" s="264"/>
      <c r="L310" s="269"/>
      <c r="M310" s="270"/>
      <c r="N310" s="271"/>
      <c r="O310" s="271"/>
      <c r="P310" s="271"/>
      <c r="Q310" s="271"/>
      <c r="R310" s="271"/>
      <c r="S310" s="271"/>
      <c r="T310" s="272"/>
      <c r="U310" s="13"/>
      <c r="V310" s="13"/>
      <c r="W310" s="13"/>
      <c r="X310" s="13"/>
      <c r="Y310" s="13"/>
      <c r="Z310" s="13"/>
      <c r="AA310" s="13"/>
      <c r="AB310" s="13"/>
      <c r="AC310" s="13"/>
      <c r="AD310" s="13"/>
      <c r="AE310" s="13"/>
      <c r="AT310" s="273" t="s">
        <v>1584</v>
      </c>
      <c r="AU310" s="273" t="s">
        <v>81</v>
      </c>
      <c r="AV310" s="13" t="s">
        <v>83</v>
      </c>
      <c r="AW310" s="13" t="s">
        <v>30</v>
      </c>
      <c r="AX310" s="13" t="s">
        <v>73</v>
      </c>
      <c r="AY310" s="273" t="s">
        <v>241</v>
      </c>
    </row>
    <row r="311" s="14" customFormat="1">
      <c r="A311" s="14"/>
      <c r="B311" s="274"/>
      <c r="C311" s="275"/>
      <c r="D311" s="242" t="s">
        <v>1584</v>
      </c>
      <c r="E311" s="276" t="s">
        <v>1</v>
      </c>
      <c r="F311" s="277" t="s">
        <v>3355</v>
      </c>
      <c r="G311" s="275"/>
      <c r="H311" s="276" t="s">
        <v>1</v>
      </c>
      <c r="I311" s="278"/>
      <c r="J311" s="275"/>
      <c r="K311" s="275"/>
      <c r="L311" s="279"/>
      <c r="M311" s="280"/>
      <c r="N311" s="281"/>
      <c r="O311" s="281"/>
      <c r="P311" s="281"/>
      <c r="Q311" s="281"/>
      <c r="R311" s="281"/>
      <c r="S311" s="281"/>
      <c r="T311" s="282"/>
      <c r="U311" s="14"/>
      <c r="V311" s="14"/>
      <c r="W311" s="14"/>
      <c r="X311" s="14"/>
      <c r="Y311" s="14"/>
      <c r="Z311" s="14"/>
      <c r="AA311" s="14"/>
      <c r="AB311" s="14"/>
      <c r="AC311" s="14"/>
      <c r="AD311" s="14"/>
      <c r="AE311" s="14"/>
      <c r="AT311" s="283" t="s">
        <v>1584</v>
      </c>
      <c r="AU311" s="283" t="s">
        <v>81</v>
      </c>
      <c r="AV311" s="14" t="s">
        <v>81</v>
      </c>
      <c r="AW311" s="14" t="s">
        <v>30</v>
      </c>
      <c r="AX311" s="14" t="s">
        <v>73</v>
      </c>
      <c r="AY311" s="283" t="s">
        <v>241</v>
      </c>
    </row>
    <row r="312" s="13" customFormat="1">
      <c r="A312" s="13"/>
      <c r="B312" s="263"/>
      <c r="C312" s="264"/>
      <c r="D312" s="242" t="s">
        <v>1584</v>
      </c>
      <c r="E312" s="265" t="s">
        <v>1</v>
      </c>
      <c r="F312" s="266" t="s">
        <v>3356</v>
      </c>
      <c r="G312" s="264"/>
      <c r="H312" s="267">
        <v>242.46799999999999</v>
      </c>
      <c r="I312" s="268"/>
      <c r="J312" s="264"/>
      <c r="K312" s="264"/>
      <c r="L312" s="269"/>
      <c r="M312" s="270"/>
      <c r="N312" s="271"/>
      <c r="O312" s="271"/>
      <c r="P312" s="271"/>
      <c r="Q312" s="271"/>
      <c r="R312" s="271"/>
      <c r="S312" s="271"/>
      <c r="T312" s="272"/>
      <c r="U312" s="13"/>
      <c r="V312" s="13"/>
      <c r="W312" s="13"/>
      <c r="X312" s="13"/>
      <c r="Y312" s="13"/>
      <c r="Z312" s="13"/>
      <c r="AA312" s="13"/>
      <c r="AB312" s="13"/>
      <c r="AC312" s="13"/>
      <c r="AD312" s="13"/>
      <c r="AE312" s="13"/>
      <c r="AT312" s="273" t="s">
        <v>1584</v>
      </c>
      <c r="AU312" s="273" t="s">
        <v>81</v>
      </c>
      <c r="AV312" s="13" t="s">
        <v>83</v>
      </c>
      <c r="AW312" s="13" t="s">
        <v>30</v>
      </c>
      <c r="AX312" s="13" t="s">
        <v>73</v>
      </c>
      <c r="AY312" s="273" t="s">
        <v>241</v>
      </c>
    </row>
    <row r="313" s="15" customFormat="1">
      <c r="A313" s="15"/>
      <c r="B313" s="287"/>
      <c r="C313" s="288"/>
      <c r="D313" s="242" t="s">
        <v>1584</v>
      </c>
      <c r="E313" s="289" t="s">
        <v>1</v>
      </c>
      <c r="F313" s="290" t="s">
        <v>2061</v>
      </c>
      <c r="G313" s="288"/>
      <c r="H313" s="291">
        <v>371.12099999999998</v>
      </c>
      <c r="I313" s="292"/>
      <c r="J313" s="288"/>
      <c r="K313" s="288"/>
      <c r="L313" s="293"/>
      <c r="M313" s="294"/>
      <c r="N313" s="295"/>
      <c r="O313" s="295"/>
      <c r="P313" s="295"/>
      <c r="Q313" s="295"/>
      <c r="R313" s="295"/>
      <c r="S313" s="295"/>
      <c r="T313" s="296"/>
      <c r="U313" s="15"/>
      <c r="V313" s="15"/>
      <c r="W313" s="15"/>
      <c r="X313" s="15"/>
      <c r="Y313" s="15"/>
      <c r="Z313" s="15"/>
      <c r="AA313" s="15"/>
      <c r="AB313" s="15"/>
      <c r="AC313" s="15"/>
      <c r="AD313" s="15"/>
      <c r="AE313" s="15"/>
      <c r="AT313" s="297" t="s">
        <v>1584</v>
      </c>
      <c r="AU313" s="297" t="s">
        <v>81</v>
      </c>
      <c r="AV313" s="15" t="s">
        <v>247</v>
      </c>
      <c r="AW313" s="15" t="s">
        <v>30</v>
      </c>
      <c r="AX313" s="15" t="s">
        <v>81</v>
      </c>
      <c r="AY313" s="297" t="s">
        <v>241</v>
      </c>
    </row>
    <row r="314" s="2" customFormat="1" ht="62.7" customHeight="1">
      <c r="A314" s="39"/>
      <c r="B314" s="40"/>
      <c r="C314" s="228" t="s">
        <v>313</v>
      </c>
      <c r="D314" s="228" t="s">
        <v>243</v>
      </c>
      <c r="E314" s="229" t="s">
        <v>2286</v>
      </c>
      <c r="F314" s="230" t="s">
        <v>2287</v>
      </c>
      <c r="G314" s="231" t="s">
        <v>563</v>
      </c>
      <c r="H314" s="232">
        <v>48.642000000000003</v>
      </c>
      <c r="I314" s="233"/>
      <c r="J314" s="234">
        <f>ROUND(I314*H314,2)</f>
        <v>0</v>
      </c>
      <c r="K314" s="235"/>
      <c r="L314" s="45"/>
      <c r="M314" s="236" t="s">
        <v>1</v>
      </c>
      <c r="N314" s="237" t="s">
        <v>38</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1164</v>
      </c>
      <c r="AT314" s="240" t="s">
        <v>243</v>
      </c>
      <c r="AU314" s="240" t="s">
        <v>81</v>
      </c>
      <c r="AY314" s="18" t="s">
        <v>241</v>
      </c>
      <c r="BE314" s="241">
        <f>IF(N314="základní",J314,0)</f>
        <v>0</v>
      </c>
      <c r="BF314" s="241">
        <f>IF(N314="snížená",J314,0)</f>
        <v>0</v>
      </c>
      <c r="BG314" s="241">
        <f>IF(N314="zákl. přenesená",J314,0)</f>
        <v>0</v>
      </c>
      <c r="BH314" s="241">
        <f>IF(N314="sníž. přenesená",J314,0)</f>
        <v>0</v>
      </c>
      <c r="BI314" s="241">
        <f>IF(N314="nulová",J314,0)</f>
        <v>0</v>
      </c>
      <c r="BJ314" s="18" t="s">
        <v>81</v>
      </c>
      <c r="BK314" s="241">
        <f>ROUND(I314*H314,2)</f>
        <v>0</v>
      </c>
      <c r="BL314" s="18" t="s">
        <v>1164</v>
      </c>
      <c r="BM314" s="240" t="s">
        <v>3357</v>
      </c>
    </row>
    <row r="315" s="2" customFormat="1">
      <c r="A315" s="39"/>
      <c r="B315" s="40"/>
      <c r="C315" s="41"/>
      <c r="D315" s="242" t="s">
        <v>248</v>
      </c>
      <c r="E315" s="41"/>
      <c r="F315" s="243" t="s">
        <v>2289</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248</v>
      </c>
      <c r="AU315" s="18" t="s">
        <v>81</v>
      </c>
    </row>
    <row r="316" s="14" customFormat="1">
      <c r="A316" s="14"/>
      <c r="B316" s="274"/>
      <c r="C316" s="275"/>
      <c r="D316" s="242" t="s">
        <v>1584</v>
      </c>
      <c r="E316" s="276" t="s">
        <v>1</v>
      </c>
      <c r="F316" s="277" t="s">
        <v>3358</v>
      </c>
      <c r="G316" s="275"/>
      <c r="H316" s="276" t="s">
        <v>1</v>
      </c>
      <c r="I316" s="278"/>
      <c r="J316" s="275"/>
      <c r="K316" s="275"/>
      <c r="L316" s="279"/>
      <c r="M316" s="280"/>
      <c r="N316" s="281"/>
      <c r="O316" s="281"/>
      <c r="P316" s="281"/>
      <c r="Q316" s="281"/>
      <c r="R316" s="281"/>
      <c r="S316" s="281"/>
      <c r="T316" s="282"/>
      <c r="U316" s="14"/>
      <c r="V316" s="14"/>
      <c r="W316" s="14"/>
      <c r="X316" s="14"/>
      <c r="Y316" s="14"/>
      <c r="Z316" s="14"/>
      <c r="AA316" s="14"/>
      <c r="AB316" s="14"/>
      <c r="AC316" s="14"/>
      <c r="AD316" s="14"/>
      <c r="AE316" s="14"/>
      <c r="AT316" s="283" t="s">
        <v>1584</v>
      </c>
      <c r="AU316" s="283" t="s">
        <v>81</v>
      </c>
      <c r="AV316" s="14" t="s">
        <v>81</v>
      </c>
      <c r="AW316" s="14" t="s">
        <v>30</v>
      </c>
      <c r="AX316" s="14" t="s">
        <v>73</v>
      </c>
      <c r="AY316" s="283" t="s">
        <v>241</v>
      </c>
    </row>
    <row r="317" s="13" customFormat="1">
      <c r="A317" s="13"/>
      <c r="B317" s="263"/>
      <c r="C317" s="264"/>
      <c r="D317" s="242" t="s">
        <v>1584</v>
      </c>
      <c r="E317" s="265" t="s">
        <v>1</v>
      </c>
      <c r="F317" s="266" t="s">
        <v>3359</v>
      </c>
      <c r="G317" s="264"/>
      <c r="H317" s="267">
        <v>39.600000000000001</v>
      </c>
      <c r="I317" s="268"/>
      <c r="J317" s="264"/>
      <c r="K317" s="264"/>
      <c r="L317" s="269"/>
      <c r="M317" s="270"/>
      <c r="N317" s="271"/>
      <c r="O317" s="271"/>
      <c r="P317" s="271"/>
      <c r="Q317" s="271"/>
      <c r="R317" s="271"/>
      <c r="S317" s="271"/>
      <c r="T317" s="272"/>
      <c r="U317" s="13"/>
      <c r="V317" s="13"/>
      <c r="W317" s="13"/>
      <c r="X317" s="13"/>
      <c r="Y317" s="13"/>
      <c r="Z317" s="13"/>
      <c r="AA317" s="13"/>
      <c r="AB317" s="13"/>
      <c r="AC317" s="13"/>
      <c r="AD317" s="13"/>
      <c r="AE317" s="13"/>
      <c r="AT317" s="273" t="s">
        <v>1584</v>
      </c>
      <c r="AU317" s="273" t="s">
        <v>81</v>
      </c>
      <c r="AV317" s="13" t="s">
        <v>83</v>
      </c>
      <c r="AW317" s="13" t="s">
        <v>30</v>
      </c>
      <c r="AX317" s="13" t="s">
        <v>73</v>
      </c>
      <c r="AY317" s="273" t="s">
        <v>241</v>
      </c>
    </row>
    <row r="318" s="14" customFormat="1">
      <c r="A318" s="14"/>
      <c r="B318" s="274"/>
      <c r="C318" s="275"/>
      <c r="D318" s="242" t="s">
        <v>1584</v>
      </c>
      <c r="E318" s="276" t="s">
        <v>1</v>
      </c>
      <c r="F318" s="277" t="s">
        <v>3360</v>
      </c>
      <c r="G318" s="275"/>
      <c r="H318" s="276" t="s">
        <v>1</v>
      </c>
      <c r="I318" s="278"/>
      <c r="J318" s="275"/>
      <c r="K318" s="275"/>
      <c r="L318" s="279"/>
      <c r="M318" s="280"/>
      <c r="N318" s="281"/>
      <c r="O318" s="281"/>
      <c r="P318" s="281"/>
      <c r="Q318" s="281"/>
      <c r="R318" s="281"/>
      <c r="S318" s="281"/>
      <c r="T318" s="282"/>
      <c r="U318" s="14"/>
      <c r="V318" s="14"/>
      <c r="W318" s="14"/>
      <c r="X318" s="14"/>
      <c r="Y318" s="14"/>
      <c r="Z318" s="14"/>
      <c r="AA318" s="14"/>
      <c r="AB318" s="14"/>
      <c r="AC318" s="14"/>
      <c r="AD318" s="14"/>
      <c r="AE318" s="14"/>
      <c r="AT318" s="283" t="s">
        <v>1584</v>
      </c>
      <c r="AU318" s="283" t="s">
        <v>81</v>
      </c>
      <c r="AV318" s="14" t="s">
        <v>81</v>
      </c>
      <c r="AW318" s="14" t="s">
        <v>30</v>
      </c>
      <c r="AX318" s="14" t="s">
        <v>73</v>
      </c>
      <c r="AY318" s="283" t="s">
        <v>241</v>
      </c>
    </row>
    <row r="319" s="13" customFormat="1">
      <c r="A319" s="13"/>
      <c r="B319" s="263"/>
      <c r="C319" s="264"/>
      <c r="D319" s="242" t="s">
        <v>1584</v>
      </c>
      <c r="E319" s="265" t="s">
        <v>1</v>
      </c>
      <c r="F319" s="266" t="s">
        <v>3361</v>
      </c>
      <c r="G319" s="264"/>
      <c r="H319" s="267">
        <v>2.9700000000000002</v>
      </c>
      <c r="I319" s="268"/>
      <c r="J319" s="264"/>
      <c r="K319" s="264"/>
      <c r="L319" s="269"/>
      <c r="M319" s="270"/>
      <c r="N319" s="271"/>
      <c r="O319" s="271"/>
      <c r="P319" s="271"/>
      <c r="Q319" s="271"/>
      <c r="R319" s="271"/>
      <c r="S319" s="271"/>
      <c r="T319" s="272"/>
      <c r="U319" s="13"/>
      <c r="V319" s="13"/>
      <c r="W319" s="13"/>
      <c r="X319" s="13"/>
      <c r="Y319" s="13"/>
      <c r="Z319" s="13"/>
      <c r="AA319" s="13"/>
      <c r="AB319" s="13"/>
      <c r="AC319" s="13"/>
      <c r="AD319" s="13"/>
      <c r="AE319" s="13"/>
      <c r="AT319" s="273" t="s">
        <v>1584</v>
      </c>
      <c r="AU319" s="273" t="s">
        <v>81</v>
      </c>
      <c r="AV319" s="13" t="s">
        <v>83</v>
      </c>
      <c r="AW319" s="13" t="s">
        <v>30</v>
      </c>
      <c r="AX319" s="13" t="s">
        <v>73</v>
      </c>
      <c r="AY319" s="273" t="s">
        <v>241</v>
      </c>
    </row>
    <row r="320" s="14" customFormat="1">
      <c r="A320" s="14"/>
      <c r="B320" s="274"/>
      <c r="C320" s="275"/>
      <c r="D320" s="242" t="s">
        <v>1584</v>
      </c>
      <c r="E320" s="276" t="s">
        <v>1</v>
      </c>
      <c r="F320" s="277" t="s">
        <v>3362</v>
      </c>
      <c r="G320" s="275"/>
      <c r="H320" s="276" t="s">
        <v>1</v>
      </c>
      <c r="I320" s="278"/>
      <c r="J320" s="275"/>
      <c r="K320" s="275"/>
      <c r="L320" s="279"/>
      <c r="M320" s="280"/>
      <c r="N320" s="281"/>
      <c r="O320" s="281"/>
      <c r="P320" s="281"/>
      <c r="Q320" s="281"/>
      <c r="R320" s="281"/>
      <c r="S320" s="281"/>
      <c r="T320" s="282"/>
      <c r="U320" s="14"/>
      <c r="V320" s="14"/>
      <c r="W320" s="14"/>
      <c r="X320" s="14"/>
      <c r="Y320" s="14"/>
      <c r="Z320" s="14"/>
      <c r="AA320" s="14"/>
      <c r="AB320" s="14"/>
      <c r="AC320" s="14"/>
      <c r="AD320" s="14"/>
      <c r="AE320" s="14"/>
      <c r="AT320" s="283" t="s">
        <v>1584</v>
      </c>
      <c r="AU320" s="283" t="s">
        <v>81</v>
      </c>
      <c r="AV320" s="14" t="s">
        <v>81</v>
      </c>
      <c r="AW320" s="14" t="s">
        <v>30</v>
      </c>
      <c r="AX320" s="14" t="s">
        <v>73</v>
      </c>
      <c r="AY320" s="283" t="s">
        <v>241</v>
      </c>
    </row>
    <row r="321" s="13" customFormat="1">
      <c r="A321" s="13"/>
      <c r="B321" s="263"/>
      <c r="C321" s="264"/>
      <c r="D321" s="242" t="s">
        <v>1584</v>
      </c>
      <c r="E321" s="265" t="s">
        <v>1</v>
      </c>
      <c r="F321" s="266" t="s">
        <v>3363</v>
      </c>
      <c r="G321" s="264"/>
      <c r="H321" s="267">
        <v>3.96</v>
      </c>
      <c r="I321" s="268"/>
      <c r="J321" s="264"/>
      <c r="K321" s="264"/>
      <c r="L321" s="269"/>
      <c r="M321" s="270"/>
      <c r="N321" s="271"/>
      <c r="O321" s="271"/>
      <c r="P321" s="271"/>
      <c r="Q321" s="271"/>
      <c r="R321" s="271"/>
      <c r="S321" s="271"/>
      <c r="T321" s="272"/>
      <c r="U321" s="13"/>
      <c r="V321" s="13"/>
      <c r="W321" s="13"/>
      <c r="X321" s="13"/>
      <c r="Y321" s="13"/>
      <c r="Z321" s="13"/>
      <c r="AA321" s="13"/>
      <c r="AB321" s="13"/>
      <c r="AC321" s="13"/>
      <c r="AD321" s="13"/>
      <c r="AE321" s="13"/>
      <c r="AT321" s="273" t="s">
        <v>1584</v>
      </c>
      <c r="AU321" s="273" t="s">
        <v>81</v>
      </c>
      <c r="AV321" s="13" t="s">
        <v>83</v>
      </c>
      <c r="AW321" s="13" t="s">
        <v>30</v>
      </c>
      <c r="AX321" s="13" t="s">
        <v>73</v>
      </c>
      <c r="AY321" s="273" t="s">
        <v>241</v>
      </c>
    </row>
    <row r="322" s="14" customFormat="1">
      <c r="A322" s="14"/>
      <c r="B322" s="274"/>
      <c r="C322" s="275"/>
      <c r="D322" s="242" t="s">
        <v>1584</v>
      </c>
      <c r="E322" s="276" t="s">
        <v>1</v>
      </c>
      <c r="F322" s="277" t="s">
        <v>3364</v>
      </c>
      <c r="G322" s="275"/>
      <c r="H322" s="276" t="s">
        <v>1</v>
      </c>
      <c r="I322" s="278"/>
      <c r="J322" s="275"/>
      <c r="K322" s="275"/>
      <c r="L322" s="279"/>
      <c r="M322" s="280"/>
      <c r="N322" s="281"/>
      <c r="O322" s="281"/>
      <c r="P322" s="281"/>
      <c r="Q322" s="281"/>
      <c r="R322" s="281"/>
      <c r="S322" s="281"/>
      <c r="T322" s="282"/>
      <c r="U322" s="14"/>
      <c r="V322" s="14"/>
      <c r="W322" s="14"/>
      <c r="X322" s="14"/>
      <c r="Y322" s="14"/>
      <c r="Z322" s="14"/>
      <c r="AA322" s="14"/>
      <c r="AB322" s="14"/>
      <c r="AC322" s="14"/>
      <c r="AD322" s="14"/>
      <c r="AE322" s="14"/>
      <c r="AT322" s="283" t="s">
        <v>1584</v>
      </c>
      <c r="AU322" s="283" t="s">
        <v>81</v>
      </c>
      <c r="AV322" s="14" t="s">
        <v>81</v>
      </c>
      <c r="AW322" s="14" t="s">
        <v>30</v>
      </c>
      <c r="AX322" s="14" t="s">
        <v>73</v>
      </c>
      <c r="AY322" s="283" t="s">
        <v>241</v>
      </c>
    </row>
    <row r="323" s="14" customFormat="1">
      <c r="A323" s="14"/>
      <c r="B323" s="274"/>
      <c r="C323" s="275"/>
      <c r="D323" s="242" t="s">
        <v>1584</v>
      </c>
      <c r="E323" s="276" t="s">
        <v>1</v>
      </c>
      <c r="F323" s="277" t="s">
        <v>3185</v>
      </c>
      <c r="G323" s="275"/>
      <c r="H323" s="276" t="s">
        <v>1</v>
      </c>
      <c r="I323" s="278"/>
      <c r="J323" s="275"/>
      <c r="K323" s="275"/>
      <c r="L323" s="279"/>
      <c r="M323" s="280"/>
      <c r="N323" s="281"/>
      <c r="O323" s="281"/>
      <c r="P323" s="281"/>
      <c r="Q323" s="281"/>
      <c r="R323" s="281"/>
      <c r="S323" s="281"/>
      <c r="T323" s="282"/>
      <c r="U323" s="14"/>
      <c r="V323" s="14"/>
      <c r="W323" s="14"/>
      <c r="X323" s="14"/>
      <c r="Y323" s="14"/>
      <c r="Z323" s="14"/>
      <c r="AA323" s="14"/>
      <c r="AB323" s="14"/>
      <c r="AC323" s="14"/>
      <c r="AD323" s="14"/>
      <c r="AE323" s="14"/>
      <c r="AT323" s="283" t="s">
        <v>1584</v>
      </c>
      <c r="AU323" s="283" t="s">
        <v>81</v>
      </c>
      <c r="AV323" s="14" t="s">
        <v>81</v>
      </c>
      <c r="AW323" s="14" t="s">
        <v>30</v>
      </c>
      <c r="AX323" s="14" t="s">
        <v>73</v>
      </c>
      <c r="AY323" s="283" t="s">
        <v>241</v>
      </c>
    </row>
    <row r="324" s="14" customFormat="1">
      <c r="A324" s="14"/>
      <c r="B324" s="274"/>
      <c r="C324" s="275"/>
      <c r="D324" s="242" t="s">
        <v>1584</v>
      </c>
      <c r="E324" s="276" t="s">
        <v>1</v>
      </c>
      <c r="F324" s="277" t="s">
        <v>3186</v>
      </c>
      <c r="G324" s="275"/>
      <c r="H324" s="276" t="s">
        <v>1</v>
      </c>
      <c r="I324" s="278"/>
      <c r="J324" s="275"/>
      <c r="K324" s="275"/>
      <c r="L324" s="279"/>
      <c r="M324" s="280"/>
      <c r="N324" s="281"/>
      <c r="O324" s="281"/>
      <c r="P324" s="281"/>
      <c r="Q324" s="281"/>
      <c r="R324" s="281"/>
      <c r="S324" s="281"/>
      <c r="T324" s="282"/>
      <c r="U324" s="14"/>
      <c r="V324" s="14"/>
      <c r="W324" s="14"/>
      <c r="X324" s="14"/>
      <c r="Y324" s="14"/>
      <c r="Z324" s="14"/>
      <c r="AA324" s="14"/>
      <c r="AB324" s="14"/>
      <c r="AC324" s="14"/>
      <c r="AD324" s="14"/>
      <c r="AE324" s="14"/>
      <c r="AT324" s="283" t="s">
        <v>1584</v>
      </c>
      <c r="AU324" s="283" t="s">
        <v>81</v>
      </c>
      <c r="AV324" s="14" t="s">
        <v>81</v>
      </c>
      <c r="AW324" s="14" t="s">
        <v>30</v>
      </c>
      <c r="AX324" s="14" t="s">
        <v>73</v>
      </c>
      <c r="AY324" s="283" t="s">
        <v>241</v>
      </c>
    </row>
    <row r="325" s="13" customFormat="1">
      <c r="A325" s="13"/>
      <c r="B325" s="263"/>
      <c r="C325" s="264"/>
      <c r="D325" s="242" t="s">
        <v>1584</v>
      </c>
      <c r="E325" s="265" t="s">
        <v>1</v>
      </c>
      <c r="F325" s="266" t="s">
        <v>3365</v>
      </c>
      <c r="G325" s="264"/>
      <c r="H325" s="267">
        <v>0.85799999999999998</v>
      </c>
      <c r="I325" s="268"/>
      <c r="J325" s="264"/>
      <c r="K325" s="264"/>
      <c r="L325" s="269"/>
      <c r="M325" s="270"/>
      <c r="N325" s="271"/>
      <c r="O325" s="271"/>
      <c r="P325" s="271"/>
      <c r="Q325" s="271"/>
      <c r="R325" s="271"/>
      <c r="S325" s="271"/>
      <c r="T325" s="272"/>
      <c r="U325" s="13"/>
      <c r="V325" s="13"/>
      <c r="W325" s="13"/>
      <c r="X325" s="13"/>
      <c r="Y325" s="13"/>
      <c r="Z325" s="13"/>
      <c r="AA325" s="13"/>
      <c r="AB325" s="13"/>
      <c r="AC325" s="13"/>
      <c r="AD325" s="13"/>
      <c r="AE325" s="13"/>
      <c r="AT325" s="273" t="s">
        <v>1584</v>
      </c>
      <c r="AU325" s="273" t="s">
        <v>81</v>
      </c>
      <c r="AV325" s="13" t="s">
        <v>83</v>
      </c>
      <c r="AW325" s="13" t="s">
        <v>30</v>
      </c>
      <c r="AX325" s="13" t="s">
        <v>73</v>
      </c>
      <c r="AY325" s="273" t="s">
        <v>241</v>
      </c>
    </row>
    <row r="326" s="14" customFormat="1">
      <c r="A326" s="14"/>
      <c r="B326" s="274"/>
      <c r="C326" s="275"/>
      <c r="D326" s="242" t="s">
        <v>1584</v>
      </c>
      <c r="E326" s="276" t="s">
        <v>1</v>
      </c>
      <c r="F326" s="277" t="s">
        <v>3366</v>
      </c>
      <c r="G326" s="275"/>
      <c r="H326" s="276" t="s">
        <v>1</v>
      </c>
      <c r="I326" s="278"/>
      <c r="J326" s="275"/>
      <c r="K326" s="275"/>
      <c r="L326" s="279"/>
      <c r="M326" s="280"/>
      <c r="N326" s="281"/>
      <c r="O326" s="281"/>
      <c r="P326" s="281"/>
      <c r="Q326" s="281"/>
      <c r="R326" s="281"/>
      <c r="S326" s="281"/>
      <c r="T326" s="282"/>
      <c r="U326" s="14"/>
      <c r="V326" s="14"/>
      <c r="W326" s="14"/>
      <c r="X326" s="14"/>
      <c r="Y326" s="14"/>
      <c r="Z326" s="14"/>
      <c r="AA326" s="14"/>
      <c r="AB326" s="14"/>
      <c r="AC326" s="14"/>
      <c r="AD326" s="14"/>
      <c r="AE326" s="14"/>
      <c r="AT326" s="283" t="s">
        <v>1584</v>
      </c>
      <c r="AU326" s="283" t="s">
        <v>81</v>
      </c>
      <c r="AV326" s="14" t="s">
        <v>81</v>
      </c>
      <c r="AW326" s="14" t="s">
        <v>30</v>
      </c>
      <c r="AX326" s="14" t="s">
        <v>73</v>
      </c>
      <c r="AY326" s="283" t="s">
        <v>241</v>
      </c>
    </row>
    <row r="327" s="13" customFormat="1">
      <c r="A327" s="13"/>
      <c r="B327" s="263"/>
      <c r="C327" s="264"/>
      <c r="D327" s="242" t="s">
        <v>1584</v>
      </c>
      <c r="E327" s="265" t="s">
        <v>1</v>
      </c>
      <c r="F327" s="266" t="s">
        <v>3367</v>
      </c>
      <c r="G327" s="264"/>
      <c r="H327" s="267">
        <v>0.79200000000000004</v>
      </c>
      <c r="I327" s="268"/>
      <c r="J327" s="264"/>
      <c r="K327" s="264"/>
      <c r="L327" s="269"/>
      <c r="M327" s="270"/>
      <c r="N327" s="271"/>
      <c r="O327" s="271"/>
      <c r="P327" s="271"/>
      <c r="Q327" s="271"/>
      <c r="R327" s="271"/>
      <c r="S327" s="271"/>
      <c r="T327" s="272"/>
      <c r="U327" s="13"/>
      <c r="V327" s="13"/>
      <c r="W327" s="13"/>
      <c r="X327" s="13"/>
      <c r="Y327" s="13"/>
      <c r="Z327" s="13"/>
      <c r="AA327" s="13"/>
      <c r="AB327" s="13"/>
      <c r="AC327" s="13"/>
      <c r="AD327" s="13"/>
      <c r="AE327" s="13"/>
      <c r="AT327" s="273" t="s">
        <v>1584</v>
      </c>
      <c r="AU327" s="273" t="s">
        <v>81</v>
      </c>
      <c r="AV327" s="13" t="s">
        <v>83</v>
      </c>
      <c r="AW327" s="13" t="s">
        <v>30</v>
      </c>
      <c r="AX327" s="13" t="s">
        <v>73</v>
      </c>
      <c r="AY327" s="273" t="s">
        <v>241</v>
      </c>
    </row>
    <row r="328" s="14" customFormat="1">
      <c r="A328" s="14"/>
      <c r="B328" s="274"/>
      <c r="C328" s="275"/>
      <c r="D328" s="242" t="s">
        <v>1584</v>
      </c>
      <c r="E328" s="276" t="s">
        <v>1</v>
      </c>
      <c r="F328" s="277" t="s">
        <v>3368</v>
      </c>
      <c r="G328" s="275"/>
      <c r="H328" s="276" t="s">
        <v>1</v>
      </c>
      <c r="I328" s="278"/>
      <c r="J328" s="275"/>
      <c r="K328" s="275"/>
      <c r="L328" s="279"/>
      <c r="M328" s="280"/>
      <c r="N328" s="281"/>
      <c r="O328" s="281"/>
      <c r="P328" s="281"/>
      <c r="Q328" s="281"/>
      <c r="R328" s="281"/>
      <c r="S328" s="281"/>
      <c r="T328" s="282"/>
      <c r="U328" s="14"/>
      <c r="V328" s="14"/>
      <c r="W328" s="14"/>
      <c r="X328" s="14"/>
      <c r="Y328" s="14"/>
      <c r="Z328" s="14"/>
      <c r="AA328" s="14"/>
      <c r="AB328" s="14"/>
      <c r="AC328" s="14"/>
      <c r="AD328" s="14"/>
      <c r="AE328" s="14"/>
      <c r="AT328" s="283" t="s">
        <v>1584</v>
      </c>
      <c r="AU328" s="283" t="s">
        <v>81</v>
      </c>
      <c r="AV328" s="14" t="s">
        <v>81</v>
      </c>
      <c r="AW328" s="14" t="s">
        <v>30</v>
      </c>
      <c r="AX328" s="14" t="s">
        <v>73</v>
      </c>
      <c r="AY328" s="283" t="s">
        <v>241</v>
      </c>
    </row>
    <row r="329" s="13" customFormat="1">
      <c r="A329" s="13"/>
      <c r="B329" s="263"/>
      <c r="C329" s="264"/>
      <c r="D329" s="242" t="s">
        <v>1584</v>
      </c>
      <c r="E329" s="265" t="s">
        <v>1</v>
      </c>
      <c r="F329" s="266" t="s">
        <v>3369</v>
      </c>
      <c r="G329" s="264"/>
      <c r="H329" s="267">
        <v>0.46200000000000002</v>
      </c>
      <c r="I329" s="268"/>
      <c r="J329" s="264"/>
      <c r="K329" s="264"/>
      <c r="L329" s="269"/>
      <c r="M329" s="270"/>
      <c r="N329" s="271"/>
      <c r="O329" s="271"/>
      <c r="P329" s="271"/>
      <c r="Q329" s="271"/>
      <c r="R329" s="271"/>
      <c r="S329" s="271"/>
      <c r="T329" s="272"/>
      <c r="U329" s="13"/>
      <c r="V329" s="13"/>
      <c r="W329" s="13"/>
      <c r="X329" s="13"/>
      <c r="Y329" s="13"/>
      <c r="Z329" s="13"/>
      <c r="AA329" s="13"/>
      <c r="AB329" s="13"/>
      <c r="AC329" s="13"/>
      <c r="AD329" s="13"/>
      <c r="AE329" s="13"/>
      <c r="AT329" s="273" t="s">
        <v>1584</v>
      </c>
      <c r="AU329" s="273" t="s">
        <v>81</v>
      </c>
      <c r="AV329" s="13" t="s">
        <v>83</v>
      </c>
      <c r="AW329" s="13" t="s">
        <v>30</v>
      </c>
      <c r="AX329" s="13" t="s">
        <v>73</v>
      </c>
      <c r="AY329" s="273" t="s">
        <v>241</v>
      </c>
    </row>
    <row r="330" s="15" customFormat="1">
      <c r="A330" s="15"/>
      <c r="B330" s="287"/>
      <c r="C330" s="288"/>
      <c r="D330" s="242" t="s">
        <v>1584</v>
      </c>
      <c r="E330" s="289" t="s">
        <v>1</v>
      </c>
      <c r="F330" s="290" t="s">
        <v>2061</v>
      </c>
      <c r="G330" s="288"/>
      <c r="H330" s="291">
        <v>48.642000000000003</v>
      </c>
      <c r="I330" s="292"/>
      <c r="J330" s="288"/>
      <c r="K330" s="288"/>
      <c r="L330" s="293"/>
      <c r="M330" s="294"/>
      <c r="N330" s="295"/>
      <c r="O330" s="295"/>
      <c r="P330" s="295"/>
      <c r="Q330" s="295"/>
      <c r="R330" s="295"/>
      <c r="S330" s="295"/>
      <c r="T330" s="296"/>
      <c r="U330" s="15"/>
      <c r="V330" s="15"/>
      <c r="W330" s="15"/>
      <c r="X330" s="15"/>
      <c r="Y330" s="15"/>
      <c r="Z330" s="15"/>
      <c r="AA330" s="15"/>
      <c r="AB330" s="15"/>
      <c r="AC330" s="15"/>
      <c r="AD330" s="15"/>
      <c r="AE330" s="15"/>
      <c r="AT330" s="297" t="s">
        <v>1584</v>
      </c>
      <c r="AU330" s="297" t="s">
        <v>81</v>
      </c>
      <c r="AV330" s="15" t="s">
        <v>247</v>
      </c>
      <c r="AW330" s="15" t="s">
        <v>30</v>
      </c>
      <c r="AX330" s="15" t="s">
        <v>81</v>
      </c>
      <c r="AY330" s="297" t="s">
        <v>241</v>
      </c>
    </row>
    <row r="331" s="2" customFormat="1" ht="62.7" customHeight="1">
      <c r="A331" s="39"/>
      <c r="B331" s="40"/>
      <c r="C331" s="228" t="s">
        <v>379</v>
      </c>
      <c r="D331" s="228" t="s">
        <v>243</v>
      </c>
      <c r="E331" s="229" t="s">
        <v>3370</v>
      </c>
      <c r="F331" s="230" t="s">
        <v>3371</v>
      </c>
      <c r="G331" s="231" t="s">
        <v>563</v>
      </c>
      <c r="H331" s="232">
        <v>69.549000000000007</v>
      </c>
      <c r="I331" s="233"/>
      <c r="J331" s="234">
        <f>ROUND(I331*H331,2)</f>
        <v>0</v>
      </c>
      <c r="K331" s="235"/>
      <c r="L331" s="45"/>
      <c r="M331" s="236" t="s">
        <v>1</v>
      </c>
      <c r="N331" s="237" t="s">
        <v>38</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1164</v>
      </c>
      <c r="AT331" s="240" t="s">
        <v>243</v>
      </c>
      <c r="AU331" s="240" t="s">
        <v>81</v>
      </c>
      <c r="AY331" s="18" t="s">
        <v>241</v>
      </c>
      <c r="BE331" s="241">
        <f>IF(N331="základní",J331,0)</f>
        <v>0</v>
      </c>
      <c r="BF331" s="241">
        <f>IF(N331="snížená",J331,0)</f>
        <v>0</v>
      </c>
      <c r="BG331" s="241">
        <f>IF(N331="zákl. přenesená",J331,0)</f>
        <v>0</v>
      </c>
      <c r="BH331" s="241">
        <f>IF(N331="sníž. přenesená",J331,0)</f>
        <v>0</v>
      </c>
      <c r="BI331" s="241">
        <f>IF(N331="nulová",J331,0)</f>
        <v>0</v>
      </c>
      <c r="BJ331" s="18" t="s">
        <v>81</v>
      </c>
      <c r="BK331" s="241">
        <f>ROUND(I331*H331,2)</f>
        <v>0</v>
      </c>
      <c r="BL331" s="18" t="s">
        <v>1164</v>
      </c>
      <c r="BM331" s="240" t="s">
        <v>3372</v>
      </c>
    </row>
    <row r="332" s="2" customFormat="1">
      <c r="A332" s="39"/>
      <c r="B332" s="40"/>
      <c r="C332" s="41"/>
      <c r="D332" s="242" t="s">
        <v>248</v>
      </c>
      <c r="E332" s="41"/>
      <c r="F332" s="243" t="s">
        <v>3373</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248</v>
      </c>
      <c r="AU332" s="18" t="s">
        <v>81</v>
      </c>
    </row>
    <row r="333" s="14" customFormat="1">
      <c r="A333" s="14"/>
      <c r="B333" s="274"/>
      <c r="C333" s="275"/>
      <c r="D333" s="242" t="s">
        <v>1584</v>
      </c>
      <c r="E333" s="276" t="s">
        <v>1</v>
      </c>
      <c r="F333" s="277" t="s">
        <v>3374</v>
      </c>
      <c r="G333" s="275"/>
      <c r="H333" s="276" t="s">
        <v>1</v>
      </c>
      <c r="I333" s="278"/>
      <c r="J333" s="275"/>
      <c r="K333" s="275"/>
      <c r="L333" s="279"/>
      <c r="M333" s="280"/>
      <c r="N333" s="281"/>
      <c r="O333" s="281"/>
      <c r="P333" s="281"/>
      <c r="Q333" s="281"/>
      <c r="R333" s="281"/>
      <c r="S333" s="281"/>
      <c r="T333" s="282"/>
      <c r="U333" s="14"/>
      <c r="V333" s="14"/>
      <c r="W333" s="14"/>
      <c r="X333" s="14"/>
      <c r="Y333" s="14"/>
      <c r="Z333" s="14"/>
      <c r="AA333" s="14"/>
      <c r="AB333" s="14"/>
      <c r="AC333" s="14"/>
      <c r="AD333" s="14"/>
      <c r="AE333" s="14"/>
      <c r="AT333" s="283" t="s">
        <v>1584</v>
      </c>
      <c r="AU333" s="283" t="s">
        <v>81</v>
      </c>
      <c r="AV333" s="14" t="s">
        <v>81</v>
      </c>
      <c r="AW333" s="14" t="s">
        <v>30</v>
      </c>
      <c r="AX333" s="14" t="s">
        <v>73</v>
      </c>
      <c r="AY333" s="283" t="s">
        <v>241</v>
      </c>
    </row>
    <row r="334" s="13" customFormat="1">
      <c r="A334" s="13"/>
      <c r="B334" s="263"/>
      <c r="C334" s="264"/>
      <c r="D334" s="242" t="s">
        <v>1584</v>
      </c>
      <c r="E334" s="265" t="s">
        <v>1</v>
      </c>
      <c r="F334" s="266" t="s">
        <v>3375</v>
      </c>
      <c r="G334" s="264"/>
      <c r="H334" s="267">
        <v>17.427</v>
      </c>
      <c r="I334" s="268"/>
      <c r="J334" s="264"/>
      <c r="K334" s="264"/>
      <c r="L334" s="269"/>
      <c r="M334" s="270"/>
      <c r="N334" s="271"/>
      <c r="O334" s="271"/>
      <c r="P334" s="271"/>
      <c r="Q334" s="271"/>
      <c r="R334" s="271"/>
      <c r="S334" s="271"/>
      <c r="T334" s="272"/>
      <c r="U334" s="13"/>
      <c r="V334" s="13"/>
      <c r="W334" s="13"/>
      <c r="X334" s="13"/>
      <c r="Y334" s="13"/>
      <c r="Z334" s="13"/>
      <c r="AA334" s="13"/>
      <c r="AB334" s="13"/>
      <c r="AC334" s="13"/>
      <c r="AD334" s="13"/>
      <c r="AE334" s="13"/>
      <c r="AT334" s="273" t="s">
        <v>1584</v>
      </c>
      <c r="AU334" s="273" t="s">
        <v>81</v>
      </c>
      <c r="AV334" s="13" t="s">
        <v>83</v>
      </c>
      <c r="AW334" s="13" t="s">
        <v>30</v>
      </c>
      <c r="AX334" s="13" t="s">
        <v>73</v>
      </c>
      <c r="AY334" s="273" t="s">
        <v>241</v>
      </c>
    </row>
    <row r="335" s="14" customFormat="1">
      <c r="A335" s="14"/>
      <c r="B335" s="274"/>
      <c r="C335" s="275"/>
      <c r="D335" s="242" t="s">
        <v>1584</v>
      </c>
      <c r="E335" s="276" t="s">
        <v>1</v>
      </c>
      <c r="F335" s="277" t="s">
        <v>3376</v>
      </c>
      <c r="G335" s="275"/>
      <c r="H335" s="276" t="s">
        <v>1</v>
      </c>
      <c r="I335" s="278"/>
      <c r="J335" s="275"/>
      <c r="K335" s="275"/>
      <c r="L335" s="279"/>
      <c r="M335" s="280"/>
      <c r="N335" s="281"/>
      <c r="O335" s="281"/>
      <c r="P335" s="281"/>
      <c r="Q335" s="281"/>
      <c r="R335" s="281"/>
      <c r="S335" s="281"/>
      <c r="T335" s="282"/>
      <c r="U335" s="14"/>
      <c r="V335" s="14"/>
      <c r="W335" s="14"/>
      <c r="X335" s="14"/>
      <c r="Y335" s="14"/>
      <c r="Z335" s="14"/>
      <c r="AA335" s="14"/>
      <c r="AB335" s="14"/>
      <c r="AC335" s="14"/>
      <c r="AD335" s="14"/>
      <c r="AE335" s="14"/>
      <c r="AT335" s="283" t="s">
        <v>1584</v>
      </c>
      <c r="AU335" s="283" t="s">
        <v>81</v>
      </c>
      <c r="AV335" s="14" t="s">
        <v>81</v>
      </c>
      <c r="AW335" s="14" t="s">
        <v>30</v>
      </c>
      <c r="AX335" s="14" t="s">
        <v>73</v>
      </c>
      <c r="AY335" s="283" t="s">
        <v>241</v>
      </c>
    </row>
    <row r="336" s="13" customFormat="1">
      <c r="A336" s="13"/>
      <c r="B336" s="263"/>
      <c r="C336" s="264"/>
      <c r="D336" s="242" t="s">
        <v>1584</v>
      </c>
      <c r="E336" s="265" t="s">
        <v>1</v>
      </c>
      <c r="F336" s="266" t="s">
        <v>3377</v>
      </c>
      <c r="G336" s="264"/>
      <c r="H336" s="267">
        <v>50.098999999999997</v>
      </c>
      <c r="I336" s="268"/>
      <c r="J336" s="264"/>
      <c r="K336" s="264"/>
      <c r="L336" s="269"/>
      <c r="M336" s="270"/>
      <c r="N336" s="271"/>
      <c r="O336" s="271"/>
      <c r="P336" s="271"/>
      <c r="Q336" s="271"/>
      <c r="R336" s="271"/>
      <c r="S336" s="271"/>
      <c r="T336" s="272"/>
      <c r="U336" s="13"/>
      <c r="V336" s="13"/>
      <c r="W336" s="13"/>
      <c r="X336" s="13"/>
      <c r="Y336" s="13"/>
      <c r="Z336" s="13"/>
      <c r="AA336" s="13"/>
      <c r="AB336" s="13"/>
      <c r="AC336" s="13"/>
      <c r="AD336" s="13"/>
      <c r="AE336" s="13"/>
      <c r="AT336" s="273" t="s">
        <v>1584</v>
      </c>
      <c r="AU336" s="273" t="s">
        <v>81</v>
      </c>
      <c r="AV336" s="13" t="s">
        <v>83</v>
      </c>
      <c r="AW336" s="13" t="s">
        <v>30</v>
      </c>
      <c r="AX336" s="13" t="s">
        <v>73</v>
      </c>
      <c r="AY336" s="273" t="s">
        <v>241</v>
      </c>
    </row>
    <row r="337" s="14" customFormat="1">
      <c r="A337" s="14"/>
      <c r="B337" s="274"/>
      <c r="C337" s="275"/>
      <c r="D337" s="242" t="s">
        <v>1584</v>
      </c>
      <c r="E337" s="276" t="s">
        <v>1</v>
      </c>
      <c r="F337" s="277" t="s">
        <v>3378</v>
      </c>
      <c r="G337" s="275"/>
      <c r="H337" s="276" t="s">
        <v>1</v>
      </c>
      <c r="I337" s="278"/>
      <c r="J337" s="275"/>
      <c r="K337" s="275"/>
      <c r="L337" s="279"/>
      <c r="M337" s="280"/>
      <c r="N337" s="281"/>
      <c r="O337" s="281"/>
      <c r="P337" s="281"/>
      <c r="Q337" s="281"/>
      <c r="R337" s="281"/>
      <c r="S337" s="281"/>
      <c r="T337" s="282"/>
      <c r="U337" s="14"/>
      <c r="V337" s="14"/>
      <c r="W337" s="14"/>
      <c r="X337" s="14"/>
      <c r="Y337" s="14"/>
      <c r="Z337" s="14"/>
      <c r="AA337" s="14"/>
      <c r="AB337" s="14"/>
      <c r="AC337" s="14"/>
      <c r="AD337" s="14"/>
      <c r="AE337" s="14"/>
      <c r="AT337" s="283" t="s">
        <v>1584</v>
      </c>
      <c r="AU337" s="283" t="s">
        <v>81</v>
      </c>
      <c r="AV337" s="14" t="s">
        <v>81</v>
      </c>
      <c r="AW337" s="14" t="s">
        <v>30</v>
      </c>
      <c r="AX337" s="14" t="s">
        <v>73</v>
      </c>
      <c r="AY337" s="283" t="s">
        <v>241</v>
      </c>
    </row>
    <row r="338" s="13" customFormat="1">
      <c r="A338" s="13"/>
      <c r="B338" s="263"/>
      <c r="C338" s="264"/>
      <c r="D338" s="242" t="s">
        <v>1584</v>
      </c>
      <c r="E338" s="265" t="s">
        <v>1</v>
      </c>
      <c r="F338" s="266" t="s">
        <v>3379</v>
      </c>
      <c r="G338" s="264"/>
      <c r="H338" s="267">
        <v>1.099</v>
      </c>
      <c r="I338" s="268"/>
      <c r="J338" s="264"/>
      <c r="K338" s="264"/>
      <c r="L338" s="269"/>
      <c r="M338" s="270"/>
      <c r="N338" s="271"/>
      <c r="O338" s="271"/>
      <c r="P338" s="271"/>
      <c r="Q338" s="271"/>
      <c r="R338" s="271"/>
      <c r="S338" s="271"/>
      <c r="T338" s="272"/>
      <c r="U338" s="13"/>
      <c r="V338" s="13"/>
      <c r="W338" s="13"/>
      <c r="X338" s="13"/>
      <c r="Y338" s="13"/>
      <c r="Z338" s="13"/>
      <c r="AA338" s="13"/>
      <c r="AB338" s="13"/>
      <c r="AC338" s="13"/>
      <c r="AD338" s="13"/>
      <c r="AE338" s="13"/>
      <c r="AT338" s="273" t="s">
        <v>1584</v>
      </c>
      <c r="AU338" s="273" t="s">
        <v>81</v>
      </c>
      <c r="AV338" s="13" t="s">
        <v>83</v>
      </c>
      <c r="AW338" s="13" t="s">
        <v>30</v>
      </c>
      <c r="AX338" s="13" t="s">
        <v>73</v>
      </c>
      <c r="AY338" s="273" t="s">
        <v>241</v>
      </c>
    </row>
    <row r="339" s="14" customFormat="1">
      <c r="A339" s="14"/>
      <c r="B339" s="274"/>
      <c r="C339" s="275"/>
      <c r="D339" s="242" t="s">
        <v>1584</v>
      </c>
      <c r="E339" s="276" t="s">
        <v>1</v>
      </c>
      <c r="F339" s="277" t="s">
        <v>3226</v>
      </c>
      <c r="G339" s="275"/>
      <c r="H339" s="276" t="s">
        <v>1</v>
      </c>
      <c r="I339" s="278"/>
      <c r="J339" s="275"/>
      <c r="K339" s="275"/>
      <c r="L339" s="279"/>
      <c r="M339" s="280"/>
      <c r="N339" s="281"/>
      <c r="O339" s="281"/>
      <c r="P339" s="281"/>
      <c r="Q339" s="281"/>
      <c r="R339" s="281"/>
      <c r="S339" s="281"/>
      <c r="T339" s="282"/>
      <c r="U339" s="14"/>
      <c r="V339" s="14"/>
      <c r="W339" s="14"/>
      <c r="X339" s="14"/>
      <c r="Y339" s="14"/>
      <c r="Z339" s="14"/>
      <c r="AA339" s="14"/>
      <c r="AB339" s="14"/>
      <c r="AC339" s="14"/>
      <c r="AD339" s="14"/>
      <c r="AE339" s="14"/>
      <c r="AT339" s="283" t="s">
        <v>1584</v>
      </c>
      <c r="AU339" s="283" t="s">
        <v>81</v>
      </c>
      <c r="AV339" s="14" t="s">
        <v>81</v>
      </c>
      <c r="AW339" s="14" t="s">
        <v>30</v>
      </c>
      <c r="AX339" s="14" t="s">
        <v>73</v>
      </c>
      <c r="AY339" s="283" t="s">
        <v>241</v>
      </c>
    </row>
    <row r="340" s="13" customFormat="1">
      <c r="A340" s="13"/>
      <c r="B340" s="263"/>
      <c r="C340" s="264"/>
      <c r="D340" s="242" t="s">
        <v>1584</v>
      </c>
      <c r="E340" s="265" t="s">
        <v>1</v>
      </c>
      <c r="F340" s="266" t="s">
        <v>3380</v>
      </c>
      <c r="G340" s="264"/>
      <c r="H340" s="267">
        <v>0.92400000000000004</v>
      </c>
      <c r="I340" s="268"/>
      <c r="J340" s="264"/>
      <c r="K340" s="264"/>
      <c r="L340" s="269"/>
      <c r="M340" s="270"/>
      <c r="N340" s="271"/>
      <c r="O340" s="271"/>
      <c r="P340" s="271"/>
      <c r="Q340" s="271"/>
      <c r="R340" s="271"/>
      <c r="S340" s="271"/>
      <c r="T340" s="272"/>
      <c r="U340" s="13"/>
      <c r="V340" s="13"/>
      <c r="W340" s="13"/>
      <c r="X340" s="13"/>
      <c r="Y340" s="13"/>
      <c r="Z340" s="13"/>
      <c r="AA340" s="13"/>
      <c r="AB340" s="13"/>
      <c r="AC340" s="13"/>
      <c r="AD340" s="13"/>
      <c r="AE340" s="13"/>
      <c r="AT340" s="273" t="s">
        <v>1584</v>
      </c>
      <c r="AU340" s="273" t="s">
        <v>81</v>
      </c>
      <c r="AV340" s="13" t="s">
        <v>83</v>
      </c>
      <c r="AW340" s="13" t="s">
        <v>30</v>
      </c>
      <c r="AX340" s="13" t="s">
        <v>73</v>
      </c>
      <c r="AY340" s="273" t="s">
        <v>241</v>
      </c>
    </row>
    <row r="341" s="15" customFormat="1">
      <c r="A341" s="15"/>
      <c r="B341" s="287"/>
      <c r="C341" s="288"/>
      <c r="D341" s="242" t="s">
        <v>1584</v>
      </c>
      <c r="E341" s="289" t="s">
        <v>1</v>
      </c>
      <c r="F341" s="290" t="s">
        <v>2061</v>
      </c>
      <c r="G341" s="288"/>
      <c r="H341" s="291">
        <v>69.549000000000007</v>
      </c>
      <c r="I341" s="292"/>
      <c r="J341" s="288"/>
      <c r="K341" s="288"/>
      <c r="L341" s="293"/>
      <c r="M341" s="294"/>
      <c r="N341" s="295"/>
      <c r="O341" s="295"/>
      <c r="P341" s="295"/>
      <c r="Q341" s="295"/>
      <c r="R341" s="295"/>
      <c r="S341" s="295"/>
      <c r="T341" s="296"/>
      <c r="U341" s="15"/>
      <c r="V341" s="15"/>
      <c r="W341" s="15"/>
      <c r="X341" s="15"/>
      <c r="Y341" s="15"/>
      <c r="Z341" s="15"/>
      <c r="AA341" s="15"/>
      <c r="AB341" s="15"/>
      <c r="AC341" s="15"/>
      <c r="AD341" s="15"/>
      <c r="AE341" s="15"/>
      <c r="AT341" s="297" t="s">
        <v>1584</v>
      </c>
      <c r="AU341" s="297" t="s">
        <v>81</v>
      </c>
      <c r="AV341" s="15" t="s">
        <v>247</v>
      </c>
      <c r="AW341" s="15" t="s">
        <v>30</v>
      </c>
      <c r="AX341" s="15" t="s">
        <v>81</v>
      </c>
      <c r="AY341" s="297" t="s">
        <v>241</v>
      </c>
    </row>
    <row r="342" s="2" customFormat="1" ht="62.7" customHeight="1">
      <c r="A342" s="39"/>
      <c r="B342" s="40"/>
      <c r="C342" s="228" t="s">
        <v>316</v>
      </c>
      <c r="D342" s="228" t="s">
        <v>243</v>
      </c>
      <c r="E342" s="229" t="s">
        <v>3381</v>
      </c>
      <c r="F342" s="230" t="s">
        <v>3382</v>
      </c>
      <c r="G342" s="231" t="s">
        <v>563</v>
      </c>
      <c r="H342" s="232">
        <v>142.70599999999999</v>
      </c>
      <c r="I342" s="233"/>
      <c r="J342" s="234">
        <f>ROUND(I342*H342,2)</f>
        <v>0</v>
      </c>
      <c r="K342" s="235"/>
      <c r="L342" s="45"/>
      <c r="M342" s="236" t="s">
        <v>1</v>
      </c>
      <c r="N342" s="237" t="s">
        <v>38</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1164</v>
      </c>
      <c r="AT342" s="240" t="s">
        <v>243</v>
      </c>
      <c r="AU342" s="240" t="s">
        <v>81</v>
      </c>
      <c r="AY342" s="18" t="s">
        <v>241</v>
      </c>
      <c r="BE342" s="241">
        <f>IF(N342="základní",J342,0)</f>
        <v>0</v>
      </c>
      <c r="BF342" s="241">
        <f>IF(N342="snížená",J342,0)</f>
        <v>0</v>
      </c>
      <c r="BG342" s="241">
        <f>IF(N342="zákl. přenesená",J342,0)</f>
        <v>0</v>
      </c>
      <c r="BH342" s="241">
        <f>IF(N342="sníž. přenesená",J342,0)</f>
        <v>0</v>
      </c>
      <c r="BI342" s="241">
        <f>IF(N342="nulová",J342,0)</f>
        <v>0</v>
      </c>
      <c r="BJ342" s="18" t="s">
        <v>81</v>
      </c>
      <c r="BK342" s="241">
        <f>ROUND(I342*H342,2)</f>
        <v>0</v>
      </c>
      <c r="BL342" s="18" t="s">
        <v>1164</v>
      </c>
      <c r="BM342" s="240" t="s">
        <v>3383</v>
      </c>
    </row>
    <row r="343" s="2" customFormat="1">
      <c r="A343" s="39"/>
      <c r="B343" s="40"/>
      <c r="C343" s="41"/>
      <c r="D343" s="242" t="s">
        <v>248</v>
      </c>
      <c r="E343" s="41"/>
      <c r="F343" s="243" t="s">
        <v>3384</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248</v>
      </c>
      <c r="AU343" s="18" t="s">
        <v>81</v>
      </c>
    </row>
    <row r="344" s="14" customFormat="1">
      <c r="A344" s="14"/>
      <c r="B344" s="274"/>
      <c r="C344" s="275"/>
      <c r="D344" s="242" t="s">
        <v>1584</v>
      </c>
      <c r="E344" s="276" t="s">
        <v>1</v>
      </c>
      <c r="F344" s="277" t="s">
        <v>3385</v>
      </c>
      <c r="G344" s="275"/>
      <c r="H344" s="276" t="s">
        <v>1</v>
      </c>
      <c r="I344" s="278"/>
      <c r="J344" s="275"/>
      <c r="K344" s="275"/>
      <c r="L344" s="279"/>
      <c r="M344" s="280"/>
      <c r="N344" s="281"/>
      <c r="O344" s="281"/>
      <c r="P344" s="281"/>
      <c r="Q344" s="281"/>
      <c r="R344" s="281"/>
      <c r="S344" s="281"/>
      <c r="T344" s="282"/>
      <c r="U344" s="14"/>
      <c r="V344" s="14"/>
      <c r="W344" s="14"/>
      <c r="X344" s="14"/>
      <c r="Y344" s="14"/>
      <c r="Z344" s="14"/>
      <c r="AA344" s="14"/>
      <c r="AB344" s="14"/>
      <c r="AC344" s="14"/>
      <c r="AD344" s="14"/>
      <c r="AE344" s="14"/>
      <c r="AT344" s="283" t="s">
        <v>1584</v>
      </c>
      <c r="AU344" s="283" t="s">
        <v>81</v>
      </c>
      <c r="AV344" s="14" t="s">
        <v>81</v>
      </c>
      <c r="AW344" s="14" t="s">
        <v>30</v>
      </c>
      <c r="AX344" s="14" t="s">
        <v>73</v>
      </c>
      <c r="AY344" s="283" t="s">
        <v>241</v>
      </c>
    </row>
    <row r="345" s="14" customFormat="1">
      <c r="A345" s="14"/>
      <c r="B345" s="274"/>
      <c r="C345" s="275"/>
      <c r="D345" s="242" t="s">
        <v>1584</v>
      </c>
      <c r="E345" s="276" t="s">
        <v>1</v>
      </c>
      <c r="F345" s="277" t="s">
        <v>3289</v>
      </c>
      <c r="G345" s="275"/>
      <c r="H345" s="276" t="s">
        <v>1</v>
      </c>
      <c r="I345" s="278"/>
      <c r="J345" s="275"/>
      <c r="K345" s="275"/>
      <c r="L345" s="279"/>
      <c r="M345" s="280"/>
      <c r="N345" s="281"/>
      <c r="O345" s="281"/>
      <c r="P345" s="281"/>
      <c r="Q345" s="281"/>
      <c r="R345" s="281"/>
      <c r="S345" s="281"/>
      <c r="T345" s="282"/>
      <c r="U345" s="14"/>
      <c r="V345" s="14"/>
      <c r="W345" s="14"/>
      <c r="X345" s="14"/>
      <c r="Y345" s="14"/>
      <c r="Z345" s="14"/>
      <c r="AA345" s="14"/>
      <c r="AB345" s="14"/>
      <c r="AC345" s="14"/>
      <c r="AD345" s="14"/>
      <c r="AE345" s="14"/>
      <c r="AT345" s="283" t="s">
        <v>1584</v>
      </c>
      <c r="AU345" s="283" t="s">
        <v>81</v>
      </c>
      <c r="AV345" s="14" t="s">
        <v>81</v>
      </c>
      <c r="AW345" s="14" t="s">
        <v>30</v>
      </c>
      <c r="AX345" s="14" t="s">
        <v>73</v>
      </c>
      <c r="AY345" s="283" t="s">
        <v>241</v>
      </c>
    </row>
    <row r="346" s="13" customFormat="1">
      <c r="A346" s="13"/>
      <c r="B346" s="263"/>
      <c r="C346" s="264"/>
      <c r="D346" s="242" t="s">
        <v>1584</v>
      </c>
      <c r="E346" s="265" t="s">
        <v>1</v>
      </c>
      <c r="F346" s="266" t="s">
        <v>3386</v>
      </c>
      <c r="G346" s="264"/>
      <c r="H346" s="267">
        <v>126.544</v>
      </c>
      <c r="I346" s="268"/>
      <c r="J346" s="264"/>
      <c r="K346" s="264"/>
      <c r="L346" s="269"/>
      <c r="M346" s="270"/>
      <c r="N346" s="271"/>
      <c r="O346" s="271"/>
      <c r="P346" s="271"/>
      <c r="Q346" s="271"/>
      <c r="R346" s="271"/>
      <c r="S346" s="271"/>
      <c r="T346" s="272"/>
      <c r="U346" s="13"/>
      <c r="V346" s="13"/>
      <c r="W346" s="13"/>
      <c r="X346" s="13"/>
      <c r="Y346" s="13"/>
      <c r="Z346" s="13"/>
      <c r="AA346" s="13"/>
      <c r="AB346" s="13"/>
      <c r="AC346" s="13"/>
      <c r="AD346" s="13"/>
      <c r="AE346" s="13"/>
      <c r="AT346" s="273" t="s">
        <v>1584</v>
      </c>
      <c r="AU346" s="273" t="s">
        <v>81</v>
      </c>
      <c r="AV346" s="13" t="s">
        <v>83</v>
      </c>
      <c r="AW346" s="13" t="s">
        <v>30</v>
      </c>
      <c r="AX346" s="13" t="s">
        <v>73</v>
      </c>
      <c r="AY346" s="273" t="s">
        <v>241</v>
      </c>
    </row>
    <row r="347" s="14" customFormat="1">
      <c r="A347" s="14"/>
      <c r="B347" s="274"/>
      <c r="C347" s="275"/>
      <c r="D347" s="242" t="s">
        <v>1584</v>
      </c>
      <c r="E347" s="276" t="s">
        <v>1</v>
      </c>
      <c r="F347" s="277" t="s">
        <v>3290</v>
      </c>
      <c r="G347" s="275"/>
      <c r="H347" s="276" t="s">
        <v>1</v>
      </c>
      <c r="I347" s="278"/>
      <c r="J347" s="275"/>
      <c r="K347" s="275"/>
      <c r="L347" s="279"/>
      <c r="M347" s="280"/>
      <c r="N347" s="281"/>
      <c r="O347" s="281"/>
      <c r="P347" s="281"/>
      <c r="Q347" s="281"/>
      <c r="R347" s="281"/>
      <c r="S347" s="281"/>
      <c r="T347" s="282"/>
      <c r="U347" s="14"/>
      <c r="V347" s="14"/>
      <c r="W347" s="14"/>
      <c r="X347" s="14"/>
      <c r="Y347" s="14"/>
      <c r="Z347" s="14"/>
      <c r="AA347" s="14"/>
      <c r="AB347" s="14"/>
      <c r="AC347" s="14"/>
      <c r="AD347" s="14"/>
      <c r="AE347" s="14"/>
      <c r="AT347" s="283" t="s">
        <v>1584</v>
      </c>
      <c r="AU347" s="283" t="s">
        <v>81</v>
      </c>
      <c r="AV347" s="14" t="s">
        <v>81</v>
      </c>
      <c r="AW347" s="14" t="s">
        <v>30</v>
      </c>
      <c r="AX347" s="14" t="s">
        <v>73</v>
      </c>
      <c r="AY347" s="283" t="s">
        <v>241</v>
      </c>
    </row>
    <row r="348" s="13" customFormat="1">
      <c r="A348" s="13"/>
      <c r="B348" s="263"/>
      <c r="C348" s="264"/>
      <c r="D348" s="242" t="s">
        <v>1584</v>
      </c>
      <c r="E348" s="265" t="s">
        <v>1</v>
      </c>
      <c r="F348" s="266" t="s">
        <v>3387</v>
      </c>
      <c r="G348" s="264"/>
      <c r="H348" s="267">
        <v>2.2959999999999998</v>
      </c>
      <c r="I348" s="268"/>
      <c r="J348" s="264"/>
      <c r="K348" s="264"/>
      <c r="L348" s="269"/>
      <c r="M348" s="270"/>
      <c r="N348" s="271"/>
      <c r="O348" s="271"/>
      <c r="P348" s="271"/>
      <c r="Q348" s="271"/>
      <c r="R348" s="271"/>
      <c r="S348" s="271"/>
      <c r="T348" s="272"/>
      <c r="U348" s="13"/>
      <c r="V348" s="13"/>
      <c r="W348" s="13"/>
      <c r="X348" s="13"/>
      <c r="Y348" s="13"/>
      <c r="Z348" s="13"/>
      <c r="AA348" s="13"/>
      <c r="AB348" s="13"/>
      <c r="AC348" s="13"/>
      <c r="AD348" s="13"/>
      <c r="AE348" s="13"/>
      <c r="AT348" s="273" t="s">
        <v>1584</v>
      </c>
      <c r="AU348" s="273" t="s">
        <v>81</v>
      </c>
      <c r="AV348" s="13" t="s">
        <v>83</v>
      </c>
      <c r="AW348" s="13" t="s">
        <v>30</v>
      </c>
      <c r="AX348" s="13" t="s">
        <v>73</v>
      </c>
      <c r="AY348" s="273" t="s">
        <v>241</v>
      </c>
    </row>
    <row r="349" s="14" customFormat="1">
      <c r="A349" s="14"/>
      <c r="B349" s="274"/>
      <c r="C349" s="275"/>
      <c r="D349" s="242" t="s">
        <v>1584</v>
      </c>
      <c r="E349" s="276" t="s">
        <v>1</v>
      </c>
      <c r="F349" s="277" t="s">
        <v>3291</v>
      </c>
      <c r="G349" s="275"/>
      <c r="H349" s="276" t="s">
        <v>1</v>
      </c>
      <c r="I349" s="278"/>
      <c r="J349" s="275"/>
      <c r="K349" s="275"/>
      <c r="L349" s="279"/>
      <c r="M349" s="280"/>
      <c r="N349" s="281"/>
      <c r="O349" s="281"/>
      <c r="P349" s="281"/>
      <c r="Q349" s="281"/>
      <c r="R349" s="281"/>
      <c r="S349" s="281"/>
      <c r="T349" s="282"/>
      <c r="U349" s="14"/>
      <c r="V349" s="14"/>
      <c r="W349" s="14"/>
      <c r="X349" s="14"/>
      <c r="Y349" s="14"/>
      <c r="Z349" s="14"/>
      <c r="AA349" s="14"/>
      <c r="AB349" s="14"/>
      <c r="AC349" s="14"/>
      <c r="AD349" s="14"/>
      <c r="AE349" s="14"/>
      <c r="AT349" s="283" t="s">
        <v>1584</v>
      </c>
      <c r="AU349" s="283" t="s">
        <v>81</v>
      </c>
      <c r="AV349" s="14" t="s">
        <v>81</v>
      </c>
      <c r="AW349" s="14" t="s">
        <v>30</v>
      </c>
      <c r="AX349" s="14" t="s">
        <v>73</v>
      </c>
      <c r="AY349" s="283" t="s">
        <v>241</v>
      </c>
    </row>
    <row r="350" s="13" customFormat="1">
      <c r="A350" s="13"/>
      <c r="B350" s="263"/>
      <c r="C350" s="264"/>
      <c r="D350" s="242" t="s">
        <v>1584</v>
      </c>
      <c r="E350" s="265" t="s">
        <v>1</v>
      </c>
      <c r="F350" s="266" t="s">
        <v>3387</v>
      </c>
      <c r="G350" s="264"/>
      <c r="H350" s="267">
        <v>2.2959999999999998</v>
      </c>
      <c r="I350" s="268"/>
      <c r="J350" s="264"/>
      <c r="K350" s="264"/>
      <c r="L350" s="269"/>
      <c r="M350" s="270"/>
      <c r="N350" s="271"/>
      <c r="O350" s="271"/>
      <c r="P350" s="271"/>
      <c r="Q350" s="271"/>
      <c r="R350" s="271"/>
      <c r="S350" s="271"/>
      <c r="T350" s="272"/>
      <c r="U350" s="13"/>
      <c r="V350" s="13"/>
      <c r="W350" s="13"/>
      <c r="X350" s="13"/>
      <c r="Y350" s="13"/>
      <c r="Z350" s="13"/>
      <c r="AA350" s="13"/>
      <c r="AB350" s="13"/>
      <c r="AC350" s="13"/>
      <c r="AD350" s="13"/>
      <c r="AE350" s="13"/>
      <c r="AT350" s="273" t="s">
        <v>1584</v>
      </c>
      <c r="AU350" s="273" t="s">
        <v>81</v>
      </c>
      <c r="AV350" s="13" t="s">
        <v>83</v>
      </c>
      <c r="AW350" s="13" t="s">
        <v>30</v>
      </c>
      <c r="AX350" s="13" t="s">
        <v>73</v>
      </c>
      <c r="AY350" s="273" t="s">
        <v>241</v>
      </c>
    </row>
    <row r="351" s="14" customFormat="1">
      <c r="A351" s="14"/>
      <c r="B351" s="274"/>
      <c r="C351" s="275"/>
      <c r="D351" s="242" t="s">
        <v>1584</v>
      </c>
      <c r="E351" s="276" t="s">
        <v>1</v>
      </c>
      <c r="F351" s="277" t="s">
        <v>3292</v>
      </c>
      <c r="G351" s="275"/>
      <c r="H351" s="276" t="s">
        <v>1</v>
      </c>
      <c r="I351" s="278"/>
      <c r="J351" s="275"/>
      <c r="K351" s="275"/>
      <c r="L351" s="279"/>
      <c r="M351" s="280"/>
      <c r="N351" s="281"/>
      <c r="O351" s="281"/>
      <c r="P351" s="281"/>
      <c r="Q351" s="281"/>
      <c r="R351" s="281"/>
      <c r="S351" s="281"/>
      <c r="T351" s="282"/>
      <c r="U351" s="14"/>
      <c r="V351" s="14"/>
      <c r="W351" s="14"/>
      <c r="X351" s="14"/>
      <c r="Y351" s="14"/>
      <c r="Z351" s="14"/>
      <c r="AA351" s="14"/>
      <c r="AB351" s="14"/>
      <c r="AC351" s="14"/>
      <c r="AD351" s="14"/>
      <c r="AE351" s="14"/>
      <c r="AT351" s="283" t="s">
        <v>1584</v>
      </c>
      <c r="AU351" s="283" t="s">
        <v>81</v>
      </c>
      <c r="AV351" s="14" t="s">
        <v>81</v>
      </c>
      <c r="AW351" s="14" t="s">
        <v>30</v>
      </c>
      <c r="AX351" s="14" t="s">
        <v>73</v>
      </c>
      <c r="AY351" s="283" t="s">
        <v>241</v>
      </c>
    </row>
    <row r="352" s="13" customFormat="1">
      <c r="A352" s="13"/>
      <c r="B352" s="263"/>
      <c r="C352" s="264"/>
      <c r="D352" s="242" t="s">
        <v>1584</v>
      </c>
      <c r="E352" s="265" t="s">
        <v>1</v>
      </c>
      <c r="F352" s="266" t="s">
        <v>3388</v>
      </c>
      <c r="G352" s="264"/>
      <c r="H352" s="267">
        <v>0.72399999999999998</v>
      </c>
      <c r="I352" s="268"/>
      <c r="J352" s="264"/>
      <c r="K352" s="264"/>
      <c r="L352" s="269"/>
      <c r="M352" s="270"/>
      <c r="N352" s="271"/>
      <c r="O352" s="271"/>
      <c r="P352" s="271"/>
      <c r="Q352" s="271"/>
      <c r="R352" s="271"/>
      <c r="S352" s="271"/>
      <c r="T352" s="272"/>
      <c r="U352" s="13"/>
      <c r="V352" s="13"/>
      <c r="W352" s="13"/>
      <c r="X352" s="13"/>
      <c r="Y352" s="13"/>
      <c r="Z352" s="13"/>
      <c r="AA352" s="13"/>
      <c r="AB352" s="13"/>
      <c r="AC352" s="13"/>
      <c r="AD352" s="13"/>
      <c r="AE352" s="13"/>
      <c r="AT352" s="273" t="s">
        <v>1584</v>
      </c>
      <c r="AU352" s="273" t="s">
        <v>81</v>
      </c>
      <c r="AV352" s="13" t="s">
        <v>83</v>
      </c>
      <c r="AW352" s="13" t="s">
        <v>30</v>
      </c>
      <c r="AX352" s="13" t="s">
        <v>73</v>
      </c>
      <c r="AY352" s="273" t="s">
        <v>241</v>
      </c>
    </row>
    <row r="353" s="14" customFormat="1">
      <c r="A353" s="14"/>
      <c r="B353" s="274"/>
      <c r="C353" s="275"/>
      <c r="D353" s="242" t="s">
        <v>1584</v>
      </c>
      <c r="E353" s="276" t="s">
        <v>1</v>
      </c>
      <c r="F353" s="277" t="s">
        <v>3294</v>
      </c>
      <c r="G353" s="275"/>
      <c r="H353" s="276" t="s">
        <v>1</v>
      </c>
      <c r="I353" s="278"/>
      <c r="J353" s="275"/>
      <c r="K353" s="275"/>
      <c r="L353" s="279"/>
      <c r="M353" s="280"/>
      <c r="N353" s="281"/>
      <c r="O353" s="281"/>
      <c r="P353" s="281"/>
      <c r="Q353" s="281"/>
      <c r="R353" s="281"/>
      <c r="S353" s="281"/>
      <c r="T353" s="282"/>
      <c r="U353" s="14"/>
      <c r="V353" s="14"/>
      <c r="W353" s="14"/>
      <c r="X353" s="14"/>
      <c r="Y353" s="14"/>
      <c r="Z353" s="14"/>
      <c r="AA353" s="14"/>
      <c r="AB353" s="14"/>
      <c r="AC353" s="14"/>
      <c r="AD353" s="14"/>
      <c r="AE353" s="14"/>
      <c r="AT353" s="283" t="s">
        <v>1584</v>
      </c>
      <c r="AU353" s="283" t="s">
        <v>81</v>
      </c>
      <c r="AV353" s="14" t="s">
        <v>81</v>
      </c>
      <c r="AW353" s="14" t="s">
        <v>30</v>
      </c>
      <c r="AX353" s="14" t="s">
        <v>73</v>
      </c>
      <c r="AY353" s="283" t="s">
        <v>241</v>
      </c>
    </row>
    <row r="354" s="13" customFormat="1">
      <c r="A354" s="13"/>
      <c r="B354" s="263"/>
      <c r="C354" s="264"/>
      <c r="D354" s="242" t="s">
        <v>1584</v>
      </c>
      <c r="E354" s="265" t="s">
        <v>1</v>
      </c>
      <c r="F354" s="266" t="s">
        <v>3389</v>
      </c>
      <c r="G354" s="264"/>
      <c r="H354" s="267">
        <v>2.5859999999999999</v>
      </c>
      <c r="I354" s="268"/>
      <c r="J354" s="264"/>
      <c r="K354" s="264"/>
      <c r="L354" s="269"/>
      <c r="M354" s="270"/>
      <c r="N354" s="271"/>
      <c r="O354" s="271"/>
      <c r="P354" s="271"/>
      <c r="Q354" s="271"/>
      <c r="R354" s="271"/>
      <c r="S354" s="271"/>
      <c r="T354" s="272"/>
      <c r="U354" s="13"/>
      <c r="V354" s="13"/>
      <c r="W354" s="13"/>
      <c r="X354" s="13"/>
      <c r="Y354" s="13"/>
      <c r="Z354" s="13"/>
      <c r="AA354" s="13"/>
      <c r="AB354" s="13"/>
      <c r="AC354" s="13"/>
      <c r="AD354" s="13"/>
      <c r="AE354" s="13"/>
      <c r="AT354" s="273" t="s">
        <v>1584</v>
      </c>
      <c r="AU354" s="273" t="s">
        <v>81</v>
      </c>
      <c r="AV354" s="13" t="s">
        <v>83</v>
      </c>
      <c r="AW354" s="13" t="s">
        <v>30</v>
      </c>
      <c r="AX354" s="13" t="s">
        <v>73</v>
      </c>
      <c r="AY354" s="273" t="s">
        <v>241</v>
      </c>
    </row>
    <row r="355" s="14" customFormat="1">
      <c r="A355" s="14"/>
      <c r="B355" s="274"/>
      <c r="C355" s="275"/>
      <c r="D355" s="242" t="s">
        <v>1584</v>
      </c>
      <c r="E355" s="276" t="s">
        <v>1</v>
      </c>
      <c r="F355" s="277" t="s">
        <v>3296</v>
      </c>
      <c r="G355" s="275"/>
      <c r="H355" s="276" t="s">
        <v>1</v>
      </c>
      <c r="I355" s="278"/>
      <c r="J355" s="275"/>
      <c r="K355" s="275"/>
      <c r="L355" s="279"/>
      <c r="M355" s="280"/>
      <c r="N355" s="281"/>
      <c r="O355" s="281"/>
      <c r="P355" s="281"/>
      <c r="Q355" s="281"/>
      <c r="R355" s="281"/>
      <c r="S355" s="281"/>
      <c r="T355" s="282"/>
      <c r="U355" s="14"/>
      <c r="V355" s="14"/>
      <c r="W355" s="14"/>
      <c r="X355" s="14"/>
      <c r="Y355" s="14"/>
      <c r="Z355" s="14"/>
      <c r="AA355" s="14"/>
      <c r="AB355" s="14"/>
      <c r="AC355" s="14"/>
      <c r="AD355" s="14"/>
      <c r="AE355" s="14"/>
      <c r="AT355" s="283" t="s">
        <v>1584</v>
      </c>
      <c r="AU355" s="283" t="s">
        <v>81</v>
      </c>
      <c r="AV355" s="14" t="s">
        <v>81</v>
      </c>
      <c r="AW355" s="14" t="s">
        <v>30</v>
      </c>
      <c r="AX355" s="14" t="s">
        <v>73</v>
      </c>
      <c r="AY355" s="283" t="s">
        <v>241</v>
      </c>
    </row>
    <row r="356" s="13" customFormat="1">
      <c r="A356" s="13"/>
      <c r="B356" s="263"/>
      <c r="C356" s="264"/>
      <c r="D356" s="242" t="s">
        <v>1584</v>
      </c>
      <c r="E356" s="265" t="s">
        <v>1</v>
      </c>
      <c r="F356" s="266" t="s">
        <v>3390</v>
      </c>
      <c r="G356" s="264"/>
      <c r="H356" s="267">
        <v>1.29</v>
      </c>
      <c r="I356" s="268"/>
      <c r="J356" s="264"/>
      <c r="K356" s="264"/>
      <c r="L356" s="269"/>
      <c r="M356" s="270"/>
      <c r="N356" s="271"/>
      <c r="O356" s="271"/>
      <c r="P356" s="271"/>
      <c r="Q356" s="271"/>
      <c r="R356" s="271"/>
      <c r="S356" s="271"/>
      <c r="T356" s="272"/>
      <c r="U356" s="13"/>
      <c r="V356" s="13"/>
      <c r="W356" s="13"/>
      <c r="X356" s="13"/>
      <c r="Y356" s="13"/>
      <c r="Z356" s="13"/>
      <c r="AA356" s="13"/>
      <c r="AB356" s="13"/>
      <c r="AC356" s="13"/>
      <c r="AD356" s="13"/>
      <c r="AE356" s="13"/>
      <c r="AT356" s="273" t="s">
        <v>1584</v>
      </c>
      <c r="AU356" s="273" t="s">
        <v>81</v>
      </c>
      <c r="AV356" s="13" t="s">
        <v>83</v>
      </c>
      <c r="AW356" s="13" t="s">
        <v>30</v>
      </c>
      <c r="AX356" s="13" t="s">
        <v>73</v>
      </c>
      <c r="AY356" s="273" t="s">
        <v>241</v>
      </c>
    </row>
    <row r="357" s="14" customFormat="1">
      <c r="A357" s="14"/>
      <c r="B357" s="274"/>
      <c r="C357" s="275"/>
      <c r="D357" s="242" t="s">
        <v>1584</v>
      </c>
      <c r="E357" s="276" t="s">
        <v>1</v>
      </c>
      <c r="F357" s="277" t="s">
        <v>3297</v>
      </c>
      <c r="G357" s="275"/>
      <c r="H357" s="276" t="s">
        <v>1</v>
      </c>
      <c r="I357" s="278"/>
      <c r="J357" s="275"/>
      <c r="K357" s="275"/>
      <c r="L357" s="279"/>
      <c r="M357" s="280"/>
      <c r="N357" s="281"/>
      <c r="O357" s="281"/>
      <c r="P357" s="281"/>
      <c r="Q357" s="281"/>
      <c r="R357" s="281"/>
      <c r="S357" s="281"/>
      <c r="T357" s="282"/>
      <c r="U357" s="14"/>
      <c r="V357" s="14"/>
      <c r="W357" s="14"/>
      <c r="X357" s="14"/>
      <c r="Y357" s="14"/>
      <c r="Z357" s="14"/>
      <c r="AA357" s="14"/>
      <c r="AB357" s="14"/>
      <c r="AC357" s="14"/>
      <c r="AD357" s="14"/>
      <c r="AE357" s="14"/>
      <c r="AT357" s="283" t="s">
        <v>1584</v>
      </c>
      <c r="AU357" s="283" t="s">
        <v>81</v>
      </c>
      <c r="AV357" s="14" t="s">
        <v>81</v>
      </c>
      <c r="AW357" s="14" t="s">
        <v>30</v>
      </c>
      <c r="AX357" s="14" t="s">
        <v>73</v>
      </c>
      <c r="AY357" s="283" t="s">
        <v>241</v>
      </c>
    </row>
    <row r="358" s="13" customFormat="1">
      <c r="A358" s="13"/>
      <c r="B358" s="263"/>
      <c r="C358" s="264"/>
      <c r="D358" s="242" t="s">
        <v>1584</v>
      </c>
      <c r="E358" s="265" t="s">
        <v>1</v>
      </c>
      <c r="F358" s="266" t="s">
        <v>3391</v>
      </c>
      <c r="G358" s="264"/>
      <c r="H358" s="267">
        <v>1.2</v>
      </c>
      <c r="I358" s="268"/>
      <c r="J358" s="264"/>
      <c r="K358" s="264"/>
      <c r="L358" s="269"/>
      <c r="M358" s="270"/>
      <c r="N358" s="271"/>
      <c r="O358" s="271"/>
      <c r="P358" s="271"/>
      <c r="Q358" s="271"/>
      <c r="R358" s="271"/>
      <c r="S358" s="271"/>
      <c r="T358" s="272"/>
      <c r="U358" s="13"/>
      <c r="V358" s="13"/>
      <c r="W358" s="13"/>
      <c r="X358" s="13"/>
      <c r="Y358" s="13"/>
      <c r="Z358" s="13"/>
      <c r="AA358" s="13"/>
      <c r="AB358" s="13"/>
      <c r="AC358" s="13"/>
      <c r="AD358" s="13"/>
      <c r="AE358" s="13"/>
      <c r="AT358" s="273" t="s">
        <v>1584</v>
      </c>
      <c r="AU358" s="273" t="s">
        <v>81</v>
      </c>
      <c r="AV358" s="13" t="s">
        <v>83</v>
      </c>
      <c r="AW358" s="13" t="s">
        <v>30</v>
      </c>
      <c r="AX358" s="13" t="s">
        <v>73</v>
      </c>
      <c r="AY358" s="273" t="s">
        <v>241</v>
      </c>
    </row>
    <row r="359" s="14" customFormat="1">
      <c r="A359" s="14"/>
      <c r="B359" s="274"/>
      <c r="C359" s="275"/>
      <c r="D359" s="242" t="s">
        <v>1584</v>
      </c>
      <c r="E359" s="276" t="s">
        <v>1</v>
      </c>
      <c r="F359" s="277" t="s">
        <v>3298</v>
      </c>
      <c r="G359" s="275"/>
      <c r="H359" s="276" t="s">
        <v>1</v>
      </c>
      <c r="I359" s="278"/>
      <c r="J359" s="275"/>
      <c r="K359" s="275"/>
      <c r="L359" s="279"/>
      <c r="M359" s="280"/>
      <c r="N359" s="281"/>
      <c r="O359" s="281"/>
      <c r="P359" s="281"/>
      <c r="Q359" s="281"/>
      <c r="R359" s="281"/>
      <c r="S359" s="281"/>
      <c r="T359" s="282"/>
      <c r="U359" s="14"/>
      <c r="V359" s="14"/>
      <c r="W359" s="14"/>
      <c r="X359" s="14"/>
      <c r="Y359" s="14"/>
      <c r="Z359" s="14"/>
      <c r="AA359" s="14"/>
      <c r="AB359" s="14"/>
      <c r="AC359" s="14"/>
      <c r="AD359" s="14"/>
      <c r="AE359" s="14"/>
      <c r="AT359" s="283" t="s">
        <v>1584</v>
      </c>
      <c r="AU359" s="283" t="s">
        <v>81</v>
      </c>
      <c r="AV359" s="14" t="s">
        <v>81</v>
      </c>
      <c r="AW359" s="14" t="s">
        <v>30</v>
      </c>
      <c r="AX359" s="14" t="s">
        <v>73</v>
      </c>
      <c r="AY359" s="283" t="s">
        <v>241</v>
      </c>
    </row>
    <row r="360" s="13" customFormat="1">
      <c r="A360" s="13"/>
      <c r="B360" s="263"/>
      <c r="C360" s="264"/>
      <c r="D360" s="242" t="s">
        <v>1584</v>
      </c>
      <c r="E360" s="265" t="s">
        <v>1</v>
      </c>
      <c r="F360" s="266" t="s">
        <v>3392</v>
      </c>
      <c r="G360" s="264"/>
      <c r="H360" s="267">
        <v>1.1100000000000001</v>
      </c>
      <c r="I360" s="268"/>
      <c r="J360" s="264"/>
      <c r="K360" s="264"/>
      <c r="L360" s="269"/>
      <c r="M360" s="270"/>
      <c r="N360" s="271"/>
      <c r="O360" s="271"/>
      <c r="P360" s="271"/>
      <c r="Q360" s="271"/>
      <c r="R360" s="271"/>
      <c r="S360" s="271"/>
      <c r="T360" s="272"/>
      <c r="U360" s="13"/>
      <c r="V360" s="13"/>
      <c r="W360" s="13"/>
      <c r="X360" s="13"/>
      <c r="Y360" s="13"/>
      <c r="Z360" s="13"/>
      <c r="AA360" s="13"/>
      <c r="AB360" s="13"/>
      <c r="AC360" s="13"/>
      <c r="AD360" s="13"/>
      <c r="AE360" s="13"/>
      <c r="AT360" s="273" t="s">
        <v>1584</v>
      </c>
      <c r="AU360" s="273" t="s">
        <v>81</v>
      </c>
      <c r="AV360" s="13" t="s">
        <v>83</v>
      </c>
      <c r="AW360" s="13" t="s">
        <v>30</v>
      </c>
      <c r="AX360" s="13" t="s">
        <v>73</v>
      </c>
      <c r="AY360" s="273" t="s">
        <v>241</v>
      </c>
    </row>
    <row r="361" s="14" customFormat="1">
      <c r="A361" s="14"/>
      <c r="B361" s="274"/>
      <c r="C361" s="275"/>
      <c r="D361" s="242" t="s">
        <v>1584</v>
      </c>
      <c r="E361" s="276" t="s">
        <v>1</v>
      </c>
      <c r="F361" s="277" t="s">
        <v>3299</v>
      </c>
      <c r="G361" s="275"/>
      <c r="H361" s="276" t="s">
        <v>1</v>
      </c>
      <c r="I361" s="278"/>
      <c r="J361" s="275"/>
      <c r="K361" s="275"/>
      <c r="L361" s="279"/>
      <c r="M361" s="280"/>
      <c r="N361" s="281"/>
      <c r="O361" s="281"/>
      <c r="P361" s="281"/>
      <c r="Q361" s="281"/>
      <c r="R361" s="281"/>
      <c r="S361" s="281"/>
      <c r="T361" s="282"/>
      <c r="U361" s="14"/>
      <c r="V361" s="14"/>
      <c r="W361" s="14"/>
      <c r="X361" s="14"/>
      <c r="Y361" s="14"/>
      <c r="Z361" s="14"/>
      <c r="AA361" s="14"/>
      <c r="AB361" s="14"/>
      <c r="AC361" s="14"/>
      <c r="AD361" s="14"/>
      <c r="AE361" s="14"/>
      <c r="AT361" s="283" t="s">
        <v>1584</v>
      </c>
      <c r="AU361" s="283" t="s">
        <v>81</v>
      </c>
      <c r="AV361" s="14" t="s">
        <v>81</v>
      </c>
      <c r="AW361" s="14" t="s">
        <v>30</v>
      </c>
      <c r="AX361" s="14" t="s">
        <v>73</v>
      </c>
      <c r="AY361" s="283" t="s">
        <v>241</v>
      </c>
    </row>
    <row r="362" s="13" customFormat="1">
      <c r="A362" s="13"/>
      <c r="B362" s="263"/>
      <c r="C362" s="264"/>
      <c r="D362" s="242" t="s">
        <v>1584</v>
      </c>
      <c r="E362" s="265" t="s">
        <v>1</v>
      </c>
      <c r="F362" s="266" t="s">
        <v>3393</v>
      </c>
      <c r="G362" s="264"/>
      <c r="H362" s="267">
        <v>0.53000000000000003</v>
      </c>
      <c r="I362" s="268"/>
      <c r="J362" s="264"/>
      <c r="K362" s="264"/>
      <c r="L362" s="269"/>
      <c r="M362" s="270"/>
      <c r="N362" s="271"/>
      <c r="O362" s="271"/>
      <c r="P362" s="271"/>
      <c r="Q362" s="271"/>
      <c r="R362" s="271"/>
      <c r="S362" s="271"/>
      <c r="T362" s="272"/>
      <c r="U362" s="13"/>
      <c r="V362" s="13"/>
      <c r="W362" s="13"/>
      <c r="X362" s="13"/>
      <c r="Y362" s="13"/>
      <c r="Z362" s="13"/>
      <c r="AA362" s="13"/>
      <c r="AB362" s="13"/>
      <c r="AC362" s="13"/>
      <c r="AD362" s="13"/>
      <c r="AE362" s="13"/>
      <c r="AT362" s="273" t="s">
        <v>1584</v>
      </c>
      <c r="AU362" s="273" t="s">
        <v>81</v>
      </c>
      <c r="AV362" s="13" t="s">
        <v>83</v>
      </c>
      <c r="AW362" s="13" t="s">
        <v>30</v>
      </c>
      <c r="AX362" s="13" t="s">
        <v>73</v>
      </c>
      <c r="AY362" s="273" t="s">
        <v>241</v>
      </c>
    </row>
    <row r="363" s="14" customFormat="1">
      <c r="A363" s="14"/>
      <c r="B363" s="274"/>
      <c r="C363" s="275"/>
      <c r="D363" s="242" t="s">
        <v>1584</v>
      </c>
      <c r="E363" s="276" t="s">
        <v>1</v>
      </c>
      <c r="F363" s="277" t="s">
        <v>3394</v>
      </c>
      <c r="G363" s="275"/>
      <c r="H363" s="276" t="s">
        <v>1</v>
      </c>
      <c r="I363" s="278"/>
      <c r="J363" s="275"/>
      <c r="K363" s="275"/>
      <c r="L363" s="279"/>
      <c r="M363" s="280"/>
      <c r="N363" s="281"/>
      <c r="O363" s="281"/>
      <c r="P363" s="281"/>
      <c r="Q363" s="281"/>
      <c r="R363" s="281"/>
      <c r="S363" s="281"/>
      <c r="T363" s="282"/>
      <c r="U363" s="14"/>
      <c r="V363" s="14"/>
      <c r="W363" s="14"/>
      <c r="X363" s="14"/>
      <c r="Y363" s="14"/>
      <c r="Z363" s="14"/>
      <c r="AA363" s="14"/>
      <c r="AB363" s="14"/>
      <c r="AC363" s="14"/>
      <c r="AD363" s="14"/>
      <c r="AE363" s="14"/>
      <c r="AT363" s="283" t="s">
        <v>1584</v>
      </c>
      <c r="AU363" s="283" t="s">
        <v>81</v>
      </c>
      <c r="AV363" s="14" t="s">
        <v>81</v>
      </c>
      <c r="AW363" s="14" t="s">
        <v>30</v>
      </c>
      <c r="AX363" s="14" t="s">
        <v>73</v>
      </c>
      <c r="AY363" s="283" t="s">
        <v>241</v>
      </c>
    </row>
    <row r="364" s="13" customFormat="1">
      <c r="A364" s="13"/>
      <c r="B364" s="263"/>
      <c r="C364" s="264"/>
      <c r="D364" s="242" t="s">
        <v>1584</v>
      </c>
      <c r="E364" s="265" t="s">
        <v>1</v>
      </c>
      <c r="F364" s="266" t="s">
        <v>3390</v>
      </c>
      <c r="G364" s="264"/>
      <c r="H364" s="267">
        <v>1.29</v>
      </c>
      <c r="I364" s="268"/>
      <c r="J364" s="264"/>
      <c r="K364" s="264"/>
      <c r="L364" s="269"/>
      <c r="M364" s="270"/>
      <c r="N364" s="271"/>
      <c r="O364" s="271"/>
      <c r="P364" s="271"/>
      <c r="Q364" s="271"/>
      <c r="R364" s="271"/>
      <c r="S364" s="271"/>
      <c r="T364" s="272"/>
      <c r="U364" s="13"/>
      <c r="V364" s="13"/>
      <c r="W364" s="13"/>
      <c r="X364" s="13"/>
      <c r="Y364" s="13"/>
      <c r="Z364" s="13"/>
      <c r="AA364" s="13"/>
      <c r="AB364" s="13"/>
      <c r="AC364" s="13"/>
      <c r="AD364" s="13"/>
      <c r="AE364" s="13"/>
      <c r="AT364" s="273" t="s">
        <v>1584</v>
      </c>
      <c r="AU364" s="273" t="s">
        <v>81</v>
      </c>
      <c r="AV364" s="13" t="s">
        <v>83</v>
      </c>
      <c r="AW364" s="13" t="s">
        <v>30</v>
      </c>
      <c r="AX364" s="13" t="s">
        <v>73</v>
      </c>
      <c r="AY364" s="273" t="s">
        <v>241</v>
      </c>
    </row>
    <row r="365" s="14" customFormat="1">
      <c r="A365" s="14"/>
      <c r="B365" s="274"/>
      <c r="C365" s="275"/>
      <c r="D365" s="242" t="s">
        <v>1584</v>
      </c>
      <c r="E365" s="276" t="s">
        <v>1</v>
      </c>
      <c r="F365" s="277" t="s">
        <v>3395</v>
      </c>
      <c r="G365" s="275"/>
      <c r="H365" s="276" t="s">
        <v>1</v>
      </c>
      <c r="I365" s="278"/>
      <c r="J365" s="275"/>
      <c r="K365" s="275"/>
      <c r="L365" s="279"/>
      <c r="M365" s="280"/>
      <c r="N365" s="281"/>
      <c r="O365" s="281"/>
      <c r="P365" s="281"/>
      <c r="Q365" s="281"/>
      <c r="R365" s="281"/>
      <c r="S365" s="281"/>
      <c r="T365" s="282"/>
      <c r="U365" s="14"/>
      <c r="V365" s="14"/>
      <c r="W365" s="14"/>
      <c r="X365" s="14"/>
      <c r="Y365" s="14"/>
      <c r="Z365" s="14"/>
      <c r="AA365" s="14"/>
      <c r="AB365" s="14"/>
      <c r="AC365" s="14"/>
      <c r="AD365" s="14"/>
      <c r="AE365" s="14"/>
      <c r="AT365" s="283" t="s">
        <v>1584</v>
      </c>
      <c r="AU365" s="283" t="s">
        <v>81</v>
      </c>
      <c r="AV365" s="14" t="s">
        <v>81</v>
      </c>
      <c r="AW365" s="14" t="s">
        <v>30</v>
      </c>
      <c r="AX365" s="14" t="s">
        <v>73</v>
      </c>
      <c r="AY365" s="283" t="s">
        <v>241</v>
      </c>
    </row>
    <row r="366" s="13" customFormat="1">
      <c r="A366" s="13"/>
      <c r="B366" s="263"/>
      <c r="C366" s="264"/>
      <c r="D366" s="242" t="s">
        <v>1584</v>
      </c>
      <c r="E366" s="265" t="s">
        <v>1</v>
      </c>
      <c r="F366" s="266" t="s">
        <v>3391</v>
      </c>
      <c r="G366" s="264"/>
      <c r="H366" s="267">
        <v>1.2</v>
      </c>
      <c r="I366" s="268"/>
      <c r="J366" s="264"/>
      <c r="K366" s="264"/>
      <c r="L366" s="269"/>
      <c r="M366" s="270"/>
      <c r="N366" s="271"/>
      <c r="O366" s="271"/>
      <c r="P366" s="271"/>
      <c r="Q366" s="271"/>
      <c r="R366" s="271"/>
      <c r="S366" s="271"/>
      <c r="T366" s="272"/>
      <c r="U366" s="13"/>
      <c r="V366" s="13"/>
      <c r="W366" s="13"/>
      <c r="X366" s="13"/>
      <c r="Y366" s="13"/>
      <c r="Z366" s="13"/>
      <c r="AA366" s="13"/>
      <c r="AB366" s="13"/>
      <c r="AC366" s="13"/>
      <c r="AD366" s="13"/>
      <c r="AE366" s="13"/>
      <c r="AT366" s="273" t="s">
        <v>1584</v>
      </c>
      <c r="AU366" s="273" t="s">
        <v>81</v>
      </c>
      <c r="AV366" s="13" t="s">
        <v>83</v>
      </c>
      <c r="AW366" s="13" t="s">
        <v>30</v>
      </c>
      <c r="AX366" s="13" t="s">
        <v>73</v>
      </c>
      <c r="AY366" s="273" t="s">
        <v>241</v>
      </c>
    </row>
    <row r="367" s="14" customFormat="1">
      <c r="A367" s="14"/>
      <c r="B367" s="274"/>
      <c r="C367" s="275"/>
      <c r="D367" s="242" t="s">
        <v>1584</v>
      </c>
      <c r="E367" s="276" t="s">
        <v>1</v>
      </c>
      <c r="F367" s="277" t="s">
        <v>3396</v>
      </c>
      <c r="G367" s="275"/>
      <c r="H367" s="276" t="s">
        <v>1</v>
      </c>
      <c r="I367" s="278"/>
      <c r="J367" s="275"/>
      <c r="K367" s="275"/>
      <c r="L367" s="279"/>
      <c r="M367" s="280"/>
      <c r="N367" s="281"/>
      <c r="O367" s="281"/>
      <c r="P367" s="281"/>
      <c r="Q367" s="281"/>
      <c r="R367" s="281"/>
      <c r="S367" s="281"/>
      <c r="T367" s="282"/>
      <c r="U367" s="14"/>
      <c r="V367" s="14"/>
      <c r="W367" s="14"/>
      <c r="X367" s="14"/>
      <c r="Y367" s="14"/>
      <c r="Z367" s="14"/>
      <c r="AA367" s="14"/>
      <c r="AB367" s="14"/>
      <c r="AC367" s="14"/>
      <c r="AD367" s="14"/>
      <c r="AE367" s="14"/>
      <c r="AT367" s="283" t="s">
        <v>1584</v>
      </c>
      <c r="AU367" s="283" t="s">
        <v>81</v>
      </c>
      <c r="AV367" s="14" t="s">
        <v>81</v>
      </c>
      <c r="AW367" s="14" t="s">
        <v>30</v>
      </c>
      <c r="AX367" s="14" t="s">
        <v>73</v>
      </c>
      <c r="AY367" s="283" t="s">
        <v>241</v>
      </c>
    </row>
    <row r="368" s="13" customFormat="1">
      <c r="A368" s="13"/>
      <c r="B368" s="263"/>
      <c r="C368" s="264"/>
      <c r="D368" s="242" t="s">
        <v>1584</v>
      </c>
      <c r="E368" s="265" t="s">
        <v>1</v>
      </c>
      <c r="F368" s="266" t="s">
        <v>3392</v>
      </c>
      <c r="G368" s="264"/>
      <c r="H368" s="267">
        <v>1.1100000000000001</v>
      </c>
      <c r="I368" s="268"/>
      <c r="J368" s="264"/>
      <c r="K368" s="264"/>
      <c r="L368" s="269"/>
      <c r="M368" s="270"/>
      <c r="N368" s="271"/>
      <c r="O368" s="271"/>
      <c r="P368" s="271"/>
      <c r="Q368" s="271"/>
      <c r="R368" s="271"/>
      <c r="S368" s="271"/>
      <c r="T368" s="272"/>
      <c r="U368" s="13"/>
      <c r="V368" s="13"/>
      <c r="W368" s="13"/>
      <c r="X368" s="13"/>
      <c r="Y368" s="13"/>
      <c r="Z368" s="13"/>
      <c r="AA368" s="13"/>
      <c r="AB368" s="13"/>
      <c r="AC368" s="13"/>
      <c r="AD368" s="13"/>
      <c r="AE368" s="13"/>
      <c r="AT368" s="273" t="s">
        <v>1584</v>
      </c>
      <c r="AU368" s="273" t="s">
        <v>81</v>
      </c>
      <c r="AV368" s="13" t="s">
        <v>83</v>
      </c>
      <c r="AW368" s="13" t="s">
        <v>30</v>
      </c>
      <c r="AX368" s="13" t="s">
        <v>73</v>
      </c>
      <c r="AY368" s="273" t="s">
        <v>241</v>
      </c>
    </row>
    <row r="369" s="14" customFormat="1">
      <c r="A369" s="14"/>
      <c r="B369" s="274"/>
      <c r="C369" s="275"/>
      <c r="D369" s="242" t="s">
        <v>1584</v>
      </c>
      <c r="E369" s="276" t="s">
        <v>1</v>
      </c>
      <c r="F369" s="277" t="s">
        <v>3397</v>
      </c>
      <c r="G369" s="275"/>
      <c r="H369" s="276" t="s">
        <v>1</v>
      </c>
      <c r="I369" s="278"/>
      <c r="J369" s="275"/>
      <c r="K369" s="275"/>
      <c r="L369" s="279"/>
      <c r="M369" s="280"/>
      <c r="N369" s="281"/>
      <c r="O369" s="281"/>
      <c r="P369" s="281"/>
      <c r="Q369" s="281"/>
      <c r="R369" s="281"/>
      <c r="S369" s="281"/>
      <c r="T369" s="282"/>
      <c r="U369" s="14"/>
      <c r="V369" s="14"/>
      <c r="W369" s="14"/>
      <c r="X369" s="14"/>
      <c r="Y369" s="14"/>
      <c r="Z369" s="14"/>
      <c r="AA369" s="14"/>
      <c r="AB369" s="14"/>
      <c r="AC369" s="14"/>
      <c r="AD369" s="14"/>
      <c r="AE369" s="14"/>
      <c r="AT369" s="283" t="s">
        <v>1584</v>
      </c>
      <c r="AU369" s="283" t="s">
        <v>81</v>
      </c>
      <c r="AV369" s="14" t="s">
        <v>81</v>
      </c>
      <c r="AW369" s="14" t="s">
        <v>30</v>
      </c>
      <c r="AX369" s="14" t="s">
        <v>73</v>
      </c>
      <c r="AY369" s="283" t="s">
        <v>241</v>
      </c>
    </row>
    <row r="370" s="13" customFormat="1">
      <c r="A370" s="13"/>
      <c r="B370" s="263"/>
      <c r="C370" s="264"/>
      <c r="D370" s="242" t="s">
        <v>1584</v>
      </c>
      <c r="E370" s="265" t="s">
        <v>1</v>
      </c>
      <c r="F370" s="266" t="s">
        <v>3393</v>
      </c>
      <c r="G370" s="264"/>
      <c r="H370" s="267">
        <v>0.53000000000000003</v>
      </c>
      <c r="I370" s="268"/>
      <c r="J370" s="264"/>
      <c r="K370" s="264"/>
      <c r="L370" s="269"/>
      <c r="M370" s="270"/>
      <c r="N370" s="271"/>
      <c r="O370" s="271"/>
      <c r="P370" s="271"/>
      <c r="Q370" s="271"/>
      <c r="R370" s="271"/>
      <c r="S370" s="271"/>
      <c r="T370" s="272"/>
      <c r="U370" s="13"/>
      <c r="V370" s="13"/>
      <c r="W370" s="13"/>
      <c r="X370" s="13"/>
      <c r="Y370" s="13"/>
      <c r="Z370" s="13"/>
      <c r="AA370" s="13"/>
      <c r="AB370" s="13"/>
      <c r="AC370" s="13"/>
      <c r="AD370" s="13"/>
      <c r="AE370" s="13"/>
      <c r="AT370" s="273" t="s">
        <v>1584</v>
      </c>
      <c r="AU370" s="273" t="s">
        <v>81</v>
      </c>
      <c r="AV370" s="13" t="s">
        <v>83</v>
      </c>
      <c r="AW370" s="13" t="s">
        <v>30</v>
      </c>
      <c r="AX370" s="13" t="s">
        <v>73</v>
      </c>
      <c r="AY370" s="273" t="s">
        <v>241</v>
      </c>
    </row>
    <row r="371" s="15" customFormat="1">
      <c r="A371" s="15"/>
      <c r="B371" s="287"/>
      <c r="C371" s="288"/>
      <c r="D371" s="242" t="s">
        <v>1584</v>
      </c>
      <c r="E371" s="289" t="s">
        <v>1</v>
      </c>
      <c r="F371" s="290" t="s">
        <v>2061</v>
      </c>
      <c r="G371" s="288"/>
      <c r="H371" s="291">
        <v>142.70599999999999</v>
      </c>
      <c r="I371" s="292"/>
      <c r="J371" s="288"/>
      <c r="K371" s="288"/>
      <c r="L371" s="293"/>
      <c r="M371" s="294"/>
      <c r="N371" s="295"/>
      <c r="O371" s="295"/>
      <c r="P371" s="295"/>
      <c r="Q371" s="295"/>
      <c r="R371" s="295"/>
      <c r="S371" s="295"/>
      <c r="T371" s="296"/>
      <c r="U371" s="15"/>
      <c r="V371" s="15"/>
      <c r="W371" s="15"/>
      <c r="X371" s="15"/>
      <c r="Y371" s="15"/>
      <c r="Z371" s="15"/>
      <c r="AA371" s="15"/>
      <c r="AB371" s="15"/>
      <c r="AC371" s="15"/>
      <c r="AD371" s="15"/>
      <c r="AE371" s="15"/>
      <c r="AT371" s="297" t="s">
        <v>1584</v>
      </c>
      <c r="AU371" s="297" t="s">
        <v>81</v>
      </c>
      <c r="AV371" s="15" t="s">
        <v>247</v>
      </c>
      <c r="AW371" s="15" t="s">
        <v>30</v>
      </c>
      <c r="AX371" s="15" t="s">
        <v>81</v>
      </c>
      <c r="AY371" s="297" t="s">
        <v>241</v>
      </c>
    </row>
    <row r="372" s="2" customFormat="1" ht="62.7" customHeight="1">
      <c r="A372" s="39"/>
      <c r="B372" s="40"/>
      <c r="C372" s="228" t="s">
        <v>386</v>
      </c>
      <c r="D372" s="228" t="s">
        <v>243</v>
      </c>
      <c r="E372" s="229" t="s">
        <v>2914</v>
      </c>
      <c r="F372" s="230" t="s">
        <v>2915</v>
      </c>
      <c r="G372" s="231" t="s">
        <v>563</v>
      </c>
      <c r="H372" s="232">
        <v>43.270000000000003</v>
      </c>
      <c r="I372" s="233"/>
      <c r="J372" s="234">
        <f>ROUND(I372*H372,2)</f>
        <v>0</v>
      </c>
      <c r="K372" s="235"/>
      <c r="L372" s="45"/>
      <c r="M372" s="236" t="s">
        <v>1</v>
      </c>
      <c r="N372" s="237" t="s">
        <v>38</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1164</v>
      </c>
      <c r="AT372" s="240" t="s">
        <v>243</v>
      </c>
      <c r="AU372" s="240" t="s">
        <v>81</v>
      </c>
      <c r="AY372" s="18" t="s">
        <v>241</v>
      </c>
      <c r="BE372" s="241">
        <f>IF(N372="základní",J372,0)</f>
        <v>0</v>
      </c>
      <c r="BF372" s="241">
        <f>IF(N372="snížená",J372,0)</f>
        <v>0</v>
      </c>
      <c r="BG372" s="241">
        <f>IF(N372="zákl. přenesená",J372,0)</f>
        <v>0</v>
      </c>
      <c r="BH372" s="241">
        <f>IF(N372="sníž. přenesená",J372,0)</f>
        <v>0</v>
      </c>
      <c r="BI372" s="241">
        <f>IF(N372="nulová",J372,0)</f>
        <v>0</v>
      </c>
      <c r="BJ372" s="18" t="s">
        <v>81</v>
      </c>
      <c r="BK372" s="241">
        <f>ROUND(I372*H372,2)</f>
        <v>0</v>
      </c>
      <c r="BL372" s="18" t="s">
        <v>1164</v>
      </c>
      <c r="BM372" s="240" t="s">
        <v>3398</v>
      </c>
    </row>
    <row r="373" s="2" customFormat="1">
      <c r="A373" s="39"/>
      <c r="B373" s="40"/>
      <c r="C373" s="41"/>
      <c r="D373" s="242" t="s">
        <v>248</v>
      </c>
      <c r="E373" s="41"/>
      <c r="F373" s="243" t="s">
        <v>2917</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248</v>
      </c>
      <c r="AU373" s="18" t="s">
        <v>81</v>
      </c>
    </row>
    <row r="374" s="14" customFormat="1">
      <c r="A374" s="14"/>
      <c r="B374" s="274"/>
      <c r="C374" s="275"/>
      <c r="D374" s="242" t="s">
        <v>1584</v>
      </c>
      <c r="E374" s="276" t="s">
        <v>1</v>
      </c>
      <c r="F374" s="277" t="s">
        <v>3203</v>
      </c>
      <c r="G374" s="275"/>
      <c r="H374" s="276" t="s">
        <v>1</v>
      </c>
      <c r="I374" s="278"/>
      <c r="J374" s="275"/>
      <c r="K374" s="275"/>
      <c r="L374" s="279"/>
      <c r="M374" s="280"/>
      <c r="N374" s="281"/>
      <c r="O374" s="281"/>
      <c r="P374" s="281"/>
      <c r="Q374" s="281"/>
      <c r="R374" s="281"/>
      <c r="S374" s="281"/>
      <c r="T374" s="282"/>
      <c r="U374" s="14"/>
      <c r="V374" s="14"/>
      <c r="W374" s="14"/>
      <c r="X374" s="14"/>
      <c r="Y374" s="14"/>
      <c r="Z374" s="14"/>
      <c r="AA374" s="14"/>
      <c r="AB374" s="14"/>
      <c r="AC374" s="14"/>
      <c r="AD374" s="14"/>
      <c r="AE374" s="14"/>
      <c r="AT374" s="283" t="s">
        <v>1584</v>
      </c>
      <c r="AU374" s="283" t="s">
        <v>81</v>
      </c>
      <c r="AV374" s="14" t="s">
        <v>81</v>
      </c>
      <c r="AW374" s="14" t="s">
        <v>30</v>
      </c>
      <c r="AX374" s="14" t="s">
        <v>73</v>
      </c>
      <c r="AY374" s="283" t="s">
        <v>241</v>
      </c>
    </row>
    <row r="375" s="13" customFormat="1">
      <c r="A375" s="13"/>
      <c r="B375" s="263"/>
      <c r="C375" s="264"/>
      <c r="D375" s="242" t="s">
        <v>1584</v>
      </c>
      <c r="E375" s="265" t="s">
        <v>1</v>
      </c>
      <c r="F375" s="266" t="s">
        <v>3399</v>
      </c>
      <c r="G375" s="264"/>
      <c r="H375" s="267">
        <v>32.219999999999999</v>
      </c>
      <c r="I375" s="268"/>
      <c r="J375" s="264"/>
      <c r="K375" s="264"/>
      <c r="L375" s="269"/>
      <c r="M375" s="270"/>
      <c r="N375" s="271"/>
      <c r="O375" s="271"/>
      <c r="P375" s="271"/>
      <c r="Q375" s="271"/>
      <c r="R375" s="271"/>
      <c r="S375" s="271"/>
      <c r="T375" s="272"/>
      <c r="U375" s="13"/>
      <c r="V375" s="13"/>
      <c r="W375" s="13"/>
      <c r="X375" s="13"/>
      <c r="Y375" s="13"/>
      <c r="Z375" s="13"/>
      <c r="AA375" s="13"/>
      <c r="AB375" s="13"/>
      <c r="AC375" s="13"/>
      <c r="AD375" s="13"/>
      <c r="AE375" s="13"/>
      <c r="AT375" s="273" t="s">
        <v>1584</v>
      </c>
      <c r="AU375" s="273" t="s">
        <v>81</v>
      </c>
      <c r="AV375" s="13" t="s">
        <v>83</v>
      </c>
      <c r="AW375" s="13" t="s">
        <v>30</v>
      </c>
      <c r="AX375" s="13" t="s">
        <v>73</v>
      </c>
      <c r="AY375" s="273" t="s">
        <v>241</v>
      </c>
    </row>
    <row r="376" s="14" customFormat="1">
      <c r="A376" s="14"/>
      <c r="B376" s="274"/>
      <c r="C376" s="275"/>
      <c r="D376" s="242" t="s">
        <v>1584</v>
      </c>
      <c r="E376" s="276" t="s">
        <v>1</v>
      </c>
      <c r="F376" s="277" t="s">
        <v>3400</v>
      </c>
      <c r="G376" s="275"/>
      <c r="H376" s="276" t="s">
        <v>1</v>
      </c>
      <c r="I376" s="278"/>
      <c r="J376" s="275"/>
      <c r="K376" s="275"/>
      <c r="L376" s="279"/>
      <c r="M376" s="280"/>
      <c r="N376" s="281"/>
      <c r="O376" s="281"/>
      <c r="P376" s="281"/>
      <c r="Q376" s="281"/>
      <c r="R376" s="281"/>
      <c r="S376" s="281"/>
      <c r="T376" s="282"/>
      <c r="U376" s="14"/>
      <c r="V376" s="14"/>
      <c r="W376" s="14"/>
      <c r="X376" s="14"/>
      <c r="Y376" s="14"/>
      <c r="Z376" s="14"/>
      <c r="AA376" s="14"/>
      <c r="AB376" s="14"/>
      <c r="AC376" s="14"/>
      <c r="AD376" s="14"/>
      <c r="AE376" s="14"/>
      <c r="AT376" s="283" t="s">
        <v>1584</v>
      </c>
      <c r="AU376" s="283" t="s">
        <v>81</v>
      </c>
      <c r="AV376" s="14" t="s">
        <v>81</v>
      </c>
      <c r="AW376" s="14" t="s">
        <v>30</v>
      </c>
      <c r="AX376" s="14" t="s">
        <v>73</v>
      </c>
      <c r="AY376" s="283" t="s">
        <v>241</v>
      </c>
    </row>
    <row r="377" s="14" customFormat="1">
      <c r="A377" s="14"/>
      <c r="B377" s="274"/>
      <c r="C377" s="275"/>
      <c r="D377" s="242" t="s">
        <v>1584</v>
      </c>
      <c r="E377" s="276" t="s">
        <v>1</v>
      </c>
      <c r="F377" s="277" t="s">
        <v>3401</v>
      </c>
      <c r="G377" s="275"/>
      <c r="H377" s="276" t="s">
        <v>1</v>
      </c>
      <c r="I377" s="278"/>
      <c r="J377" s="275"/>
      <c r="K377" s="275"/>
      <c r="L377" s="279"/>
      <c r="M377" s="280"/>
      <c r="N377" s="281"/>
      <c r="O377" s="281"/>
      <c r="P377" s="281"/>
      <c r="Q377" s="281"/>
      <c r="R377" s="281"/>
      <c r="S377" s="281"/>
      <c r="T377" s="282"/>
      <c r="U377" s="14"/>
      <c r="V377" s="14"/>
      <c r="W377" s="14"/>
      <c r="X377" s="14"/>
      <c r="Y377" s="14"/>
      <c r="Z377" s="14"/>
      <c r="AA377" s="14"/>
      <c r="AB377" s="14"/>
      <c r="AC377" s="14"/>
      <c r="AD377" s="14"/>
      <c r="AE377" s="14"/>
      <c r="AT377" s="283" t="s">
        <v>1584</v>
      </c>
      <c r="AU377" s="283" t="s">
        <v>81</v>
      </c>
      <c r="AV377" s="14" t="s">
        <v>81</v>
      </c>
      <c r="AW377" s="14" t="s">
        <v>30</v>
      </c>
      <c r="AX377" s="14" t="s">
        <v>73</v>
      </c>
      <c r="AY377" s="283" t="s">
        <v>241</v>
      </c>
    </row>
    <row r="378" s="13" customFormat="1">
      <c r="A378" s="13"/>
      <c r="B378" s="263"/>
      <c r="C378" s="264"/>
      <c r="D378" s="242" t="s">
        <v>1584</v>
      </c>
      <c r="E378" s="265" t="s">
        <v>1</v>
      </c>
      <c r="F378" s="266" t="s">
        <v>3402</v>
      </c>
      <c r="G378" s="264"/>
      <c r="H378" s="267">
        <v>0.81000000000000005</v>
      </c>
      <c r="I378" s="268"/>
      <c r="J378" s="264"/>
      <c r="K378" s="264"/>
      <c r="L378" s="269"/>
      <c r="M378" s="270"/>
      <c r="N378" s="271"/>
      <c r="O378" s="271"/>
      <c r="P378" s="271"/>
      <c r="Q378" s="271"/>
      <c r="R378" s="271"/>
      <c r="S378" s="271"/>
      <c r="T378" s="272"/>
      <c r="U378" s="13"/>
      <c r="V378" s="13"/>
      <c r="W378" s="13"/>
      <c r="X378" s="13"/>
      <c r="Y378" s="13"/>
      <c r="Z378" s="13"/>
      <c r="AA378" s="13"/>
      <c r="AB378" s="13"/>
      <c r="AC378" s="13"/>
      <c r="AD378" s="13"/>
      <c r="AE378" s="13"/>
      <c r="AT378" s="273" t="s">
        <v>1584</v>
      </c>
      <c r="AU378" s="273" t="s">
        <v>81</v>
      </c>
      <c r="AV378" s="13" t="s">
        <v>83</v>
      </c>
      <c r="AW378" s="13" t="s">
        <v>30</v>
      </c>
      <c r="AX378" s="13" t="s">
        <v>73</v>
      </c>
      <c r="AY378" s="273" t="s">
        <v>241</v>
      </c>
    </row>
    <row r="379" s="14" customFormat="1">
      <c r="A379" s="14"/>
      <c r="B379" s="274"/>
      <c r="C379" s="275"/>
      <c r="D379" s="242" t="s">
        <v>1584</v>
      </c>
      <c r="E379" s="276" t="s">
        <v>1</v>
      </c>
      <c r="F379" s="277" t="s">
        <v>3403</v>
      </c>
      <c r="G379" s="275"/>
      <c r="H379" s="276" t="s">
        <v>1</v>
      </c>
      <c r="I379" s="278"/>
      <c r="J379" s="275"/>
      <c r="K379" s="275"/>
      <c r="L379" s="279"/>
      <c r="M379" s="280"/>
      <c r="N379" s="281"/>
      <c r="O379" s="281"/>
      <c r="P379" s="281"/>
      <c r="Q379" s="281"/>
      <c r="R379" s="281"/>
      <c r="S379" s="281"/>
      <c r="T379" s="282"/>
      <c r="U379" s="14"/>
      <c r="V379" s="14"/>
      <c r="W379" s="14"/>
      <c r="X379" s="14"/>
      <c r="Y379" s="14"/>
      <c r="Z379" s="14"/>
      <c r="AA379" s="14"/>
      <c r="AB379" s="14"/>
      <c r="AC379" s="14"/>
      <c r="AD379" s="14"/>
      <c r="AE379" s="14"/>
      <c r="AT379" s="283" t="s">
        <v>1584</v>
      </c>
      <c r="AU379" s="283" t="s">
        <v>81</v>
      </c>
      <c r="AV379" s="14" t="s">
        <v>81</v>
      </c>
      <c r="AW379" s="14" t="s">
        <v>30</v>
      </c>
      <c r="AX379" s="14" t="s">
        <v>73</v>
      </c>
      <c r="AY379" s="283" t="s">
        <v>241</v>
      </c>
    </row>
    <row r="380" s="13" customFormat="1">
      <c r="A380" s="13"/>
      <c r="B380" s="263"/>
      <c r="C380" s="264"/>
      <c r="D380" s="242" t="s">
        <v>1584</v>
      </c>
      <c r="E380" s="265" t="s">
        <v>1</v>
      </c>
      <c r="F380" s="266" t="s">
        <v>3404</v>
      </c>
      <c r="G380" s="264"/>
      <c r="H380" s="267">
        <v>1.284</v>
      </c>
      <c r="I380" s="268"/>
      <c r="J380" s="264"/>
      <c r="K380" s="264"/>
      <c r="L380" s="269"/>
      <c r="M380" s="270"/>
      <c r="N380" s="271"/>
      <c r="O380" s="271"/>
      <c r="P380" s="271"/>
      <c r="Q380" s="271"/>
      <c r="R380" s="271"/>
      <c r="S380" s="271"/>
      <c r="T380" s="272"/>
      <c r="U380" s="13"/>
      <c r="V380" s="13"/>
      <c r="W380" s="13"/>
      <c r="X380" s="13"/>
      <c r="Y380" s="13"/>
      <c r="Z380" s="13"/>
      <c r="AA380" s="13"/>
      <c r="AB380" s="13"/>
      <c r="AC380" s="13"/>
      <c r="AD380" s="13"/>
      <c r="AE380" s="13"/>
      <c r="AT380" s="273" t="s">
        <v>1584</v>
      </c>
      <c r="AU380" s="273" t="s">
        <v>81</v>
      </c>
      <c r="AV380" s="13" t="s">
        <v>83</v>
      </c>
      <c r="AW380" s="13" t="s">
        <v>30</v>
      </c>
      <c r="AX380" s="13" t="s">
        <v>73</v>
      </c>
      <c r="AY380" s="273" t="s">
        <v>241</v>
      </c>
    </row>
    <row r="381" s="14" customFormat="1">
      <c r="A381" s="14"/>
      <c r="B381" s="274"/>
      <c r="C381" s="275"/>
      <c r="D381" s="242" t="s">
        <v>1584</v>
      </c>
      <c r="E381" s="276" t="s">
        <v>1</v>
      </c>
      <c r="F381" s="277" t="s">
        <v>3405</v>
      </c>
      <c r="G381" s="275"/>
      <c r="H381" s="276" t="s">
        <v>1</v>
      </c>
      <c r="I381" s="278"/>
      <c r="J381" s="275"/>
      <c r="K381" s="275"/>
      <c r="L381" s="279"/>
      <c r="M381" s="280"/>
      <c r="N381" s="281"/>
      <c r="O381" s="281"/>
      <c r="P381" s="281"/>
      <c r="Q381" s="281"/>
      <c r="R381" s="281"/>
      <c r="S381" s="281"/>
      <c r="T381" s="282"/>
      <c r="U381" s="14"/>
      <c r="V381" s="14"/>
      <c r="W381" s="14"/>
      <c r="X381" s="14"/>
      <c r="Y381" s="14"/>
      <c r="Z381" s="14"/>
      <c r="AA381" s="14"/>
      <c r="AB381" s="14"/>
      <c r="AC381" s="14"/>
      <c r="AD381" s="14"/>
      <c r="AE381" s="14"/>
      <c r="AT381" s="283" t="s">
        <v>1584</v>
      </c>
      <c r="AU381" s="283" t="s">
        <v>81</v>
      </c>
      <c r="AV381" s="14" t="s">
        <v>81</v>
      </c>
      <c r="AW381" s="14" t="s">
        <v>30</v>
      </c>
      <c r="AX381" s="14" t="s">
        <v>73</v>
      </c>
      <c r="AY381" s="283" t="s">
        <v>241</v>
      </c>
    </row>
    <row r="382" s="13" customFormat="1">
      <c r="A382" s="13"/>
      <c r="B382" s="263"/>
      <c r="C382" s="264"/>
      <c r="D382" s="242" t="s">
        <v>1584</v>
      </c>
      <c r="E382" s="265" t="s">
        <v>1</v>
      </c>
      <c r="F382" s="266" t="s">
        <v>3406</v>
      </c>
      <c r="G382" s="264"/>
      <c r="H382" s="267">
        <v>0.89100000000000001</v>
      </c>
      <c r="I382" s="268"/>
      <c r="J382" s="264"/>
      <c r="K382" s="264"/>
      <c r="L382" s="269"/>
      <c r="M382" s="270"/>
      <c r="N382" s="271"/>
      <c r="O382" s="271"/>
      <c r="P382" s="271"/>
      <c r="Q382" s="271"/>
      <c r="R382" s="271"/>
      <c r="S382" s="271"/>
      <c r="T382" s="272"/>
      <c r="U382" s="13"/>
      <c r="V382" s="13"/>
      <c r="W382" s="13"/>
      <c r="X382" s="13"/>
      <c r="Y382" s="13"/>
      <c r="Z382" s="13"/>
      <c r="AA382" s="13"/>
      <c r="AB382" s="13"/>
      <c r="AC382" s="13"/>
      <c r="AD382" s="13"/>
      <c r="AE382" s="13"/>
      <c r="AT382" s="273" t="s">
        <v>1584</v>
      </c>
      <c r="AU382" s="273" t="s">
        <v>81</v>
      </c>
      <c r="AV382" s="13" t="s">
        <v>83</v>
      </c>
      <c r="AW382" s="13" t="s">
        <v>30</v>
      </c>
      <c r="AX382" s="13" t="s">
        <v>73</v>
      </c>
      <c r="AY382" s="273" t="s">
        <v>241</v>
      </c>
    </row>
    <row r="383" s="14" customFormat="1">
      <c r="A383" s="14"/>
      <c r="B383" s="274"/>
      <c r="C383" s="275"/>
      <c r="D383" s="242" t="s">
        <v>1584</v>
      </c>
      <c r="E383" s="276" t="s">
        <v>1</v>
      </c>
      <c r="F383" s="277" t="s">
        <v>3403</v>
      </c>
      <c r="G383" s="275"/>
      <c r="H383" s="276" t="s">
        <v>1</v>
      </c>
      <c r="I383" s="278"/>
      <c r="J383" s="275"/>
      <c r="K383" s="275"/>
      <c r="L383" s="279"/>
      <c r="M383" s="280"/>
      <c r="N383" s="281"/>
      <c r="O383" s="281"/>
      <c r="P383" s="281"/>
      <c r="Q383" s="281"/>
      <c r="R383" s="281"/>
      <c r="S383" s="281"/>
      <c r="T383" s="282"/>
      <c r="U383" s="14"/>
      <c r="V383" s="14"/>
      <c r="W383" s="14"/>
      <c r="X383" s="14"/>
      <c r="Y383" s="14"/>
      <c r="Z383" s="14"/>
      <c r="AA383" s="14"/>
      <c r="AB383" s="14"/>
      <c r="AC383" s="14"/>
      <c r="AD383" s="14"/>
      <c r="AE383" s="14"/>
      <c r="AT383" s="283" t="s">
        <v>1584</v>
      </c>
      <c r="AU383" s="283" t="s">
        <v>81</v>
      </c>
      <c r="AV383" s="14" t="s">
        <v>81</v>
      </c>
      <c r="AW383" s="14" t="s">
        <v>30</v>
      </c>
      <c r="AX383" s="14" t="s">
        <v>73</v>
      </c>
      <c r="AY383" s="283" t="s">
        <v>241</v>
      </c>
    </row>
    <row r="384" s="13" customFormat="1">
      <c r="A384" s="13"/>
      <c r="B384" s="263"/>
      <c r="C384" s="264"/>
      <c r="D384" s="242" t="s">
        <v>1584</v>
      </c>
      <c r="E384" s="265" t="s">
        <v>1</v>
      </c>
      <c r="F384" s="266" t="s">
        <v>3407</v>
      </c>
      <c r="G384" s="264"/>
      <c r="H384" s="267">
        <v>1.4119999999999999</v>
      </c>
      <c r="I384" s="268"/>
      <c r="J384" s="264"/>
      <c r="K384" s="264"/>
      <c r="L384" s="269"/>
      <c r="M384" s="270"/>
      <c r="N384" s="271"/>
      <c r="O384" s="271"/>
      <c r="P384" s="271"/>
      <c r="Q384" s="271"/>
      <c r="R384" s="271"/>
      <c r="S384" s="271"/>
      <c r="T384" s="272"/>
      <c r="U384" s="13"/>
      <c r="V384" s="13"/>
      <c r="W384" s="13"/>
      <c r="X384" s="13"/>
      <c r="Y384" s="13"/>
      <c r="Z384" s="13"/>
      <c r="AA384" s="13"/>
      <c r="AB384" s="13"/>
      <c r="AC384" s="13"/>
      <c r="AD384" s="13"/>
      <c r="AE384" s="13"/>
      <c r="AT384" s="273" t="s">
        <v>1584</v>
      </c>
      <c r="AU384" s="273" t="s">
        <v>81</v>
      </c>
      <c r="AV384" s="13" t="s">
        <v>83</v>
      </c>
      <c r="AW384" s="13" t="s">
        <v>30</v>
      </c>
      <c r="AX384" s="13" t="s">
        <v>73</v>
      </c>
      <c r="AY384" s="273" t="s">
        <v>241</v>
      </c>
    </row>
    <row r="385" s="14" customFormat="1">
      <c r="A385" s="14"/>
      <c r="B385" s="274"/>
      <c r="C385" s="275"/>
      <c r="D385" s="242" t="s">
        <v>1584</v>
      </c>
      <c r="E385" s="276" t="s">
        <v>1</v>
      </c>
      <c r="F385" s="277" t="s">
        <v>3408</v>
      </c>
      <c r="G385" s="275"/>
      <c r="H385" s="276" t="s">
        <v>1</v>
      </c>
      <c r="I385" s="278"/>
      <c r="J385" s="275"/>
      <c r="K385" s="275"/>
      <c r="L385" s="279"/>
      <c r="M385" s="280"/>
      <c r="N385" s="281"/>
      <c r="O385" s="281"/>
      <c r="P385" s="281"/>
      <c r="Q385" s="281"/>
      <c r="R385" s="281"/>
      <c r="S385" s="281"/>
      <c r="T385" s="282"/>
      <c r="U385" s="14"/>
      <c r="V385" s="14"/>
      <c r="W385" s="14"/>
      <c r="X385" s="14"/>
      <c r="Y385" s="14"/>
      <c r="Z385" s="14"/>
      <c r="AA385" s="14"/>
      <c r="AB385" s="14"/>
      <c r="AC385" s="14"/>
      <c r="AD385" s="14"/>
      <c r="AE385" s="14"/>
      <c r="AT385" s="283" t="s">
        <v>1584</v>
      </c>
      <c r="AU385" s="283" t="s">
        <v>81</v>
      </c>
      <c r="AV385" s="14" t="s">
        <v>81</v>
      </c>
      <c r="AW385" s="14" t="s">
        <v>30</v>
      </c>
      <c r="AX385" s="14" t="s">
        <v>73</v>
      </c>
      <c r="AY385" s="283" t="s">
        <v>241</v>
      </c>
    </row>
    <row r="386" s="13" customFormat="1">
      <c r="A386" s="13"/>
      <c r="B386" s="263"/>
      <c r="C386" s="264"/>
      <c r="D386" s="242" t="s">
        <v>1584</v>
      </c>
      <c r="E386" s="265" t="s">
        <v>1</v>
      </c>
      <c r="F386" s="266" t="s">
        <v>3409</v>
      </c>
      <c r="G386" s="264"/>
      <c r="H386" s="267">
        <v>1.901</v>
      </c>
      <c r="I386" s="268"/>
      <c r="J386" s="264"/>
      <c r="K386" s="264"/>
      <c r="L386" s="269"/>
      <c r="M386" s="270"/>
      <c r="N386" s="271"/>
      <c r="O386" s="271"/>
      <c r="P386" s="271"/>
      <c r="Q386" s="271"/>
      <c r="R386" s="271"/>
      <c r="S386" s="271"/>
      <c r="T386" s="272"/>
      <c r="U386" s="13"/>
      <c r="V386" s="13"/>
      <c r="W386" s="13"/>
      <c r="X386" s="13"/>
      <c r="Y386" s="13"/>
      <c r="Z386" s="13"/>
      <c r="AA386" s="13"/>
      <c r="AB386" s="13"/>
      <c r="AC386" s="13"/>
      <c r="AD386" s="13"/>
      <c r="AE386" s="13"/>
      <c r="AT386" s="273" t="s">
        <v>1584</v>
      </c>
      <c r="AU386" s="273" t="s">
        <v>81</v>
      </c>
      <c r="AV386" s="13" t="s">
        <v>83</v>
      </c>
      <c r="AW386" s="13" t="s">
        <v>30</v>
      </c>
      <c r="AX386" s="13" t="s">
        <v>73</v>
      </c>
      <c r="AY386" s="273" t="s">
        <v>241</v>
      </c>
    </row>
    <row r="387" s="14" customFormat="1">
      <c r="A387" s="14"/>
      <c r="B387" s="274"/>
      <c r="C387" s="275"/>
      <c r="D387" s="242" t="s">
        <v>1584</v>
      </c>
      <c r="E387" s="276" t="s">
        <v>1</v>
      </c>
      <c r="F387" s="277" t="s">
        <v>3410</v>
      </c>
      <c r="G387" s="275"/>
      <c r="H387" s="276" t="s">
        <v>1</v>
      </c>
      <c r="I387" s="278"/>
      <c r="J387" s="275"/>
      <c r="K387" s="275"/>
      <c r="L387" s="279"/>
      <c r="M387" s="280"/>
      <c r="N387" s="281"/>
      <c r="O387" s="281"/>
      <c r="P387" s="281"/>
      <c r="Q387" s="281"/>
      <c r="R387" s="281"/>
      <c r="S387" s="281"/>
      <c r="T387" s="282"/>
      <c r="U387" s="14"/>
      <c r="V387" s="14"/>
      <c r="W387" s="14"/>
      <c r="X387" s="14"/>
      <c r="Y387" s="14"/>
      <c r="Z387" s="14"/>
      <c r="AA387" s="14"/>
      <c r="AB387" s="14"/>
      <c r="AC387" s="14"/>
      <c r="AD387" s="14"/>
      <c r="AE387" s="14"/>
      <c r="AT387" s="283" t="s">
        <v>1584</v>
      </c>
      <c r="AU387" s="283" t="s">
        <v>81</v>
      </c>
      <c r="AV387" s="14" t="s">
        <v>81</v>
      </c>
      <c r="AW387" s="14" t="s">
        <v>30</v>
      </c>
      <c r="AX387" s="14" t="s">
        <v>73</v>
      </c>
      <c r="AY387" s="283" t="s">
        <v>241</v>
      </c>
    </row>
    <row r="388" s="13" customFormat="1">
      <c r="A388" s="13"/>
      <c r="B388" s="263"/>
      <c r="C388" s="264"/>
      <c r="D388" s="242" t="s">
        <v>1584</v>
      </c>
      <c r="E388" s="265" t="s">
        <v>1</v>
      </c>
      <c r="F388" s="266" t="s">
        <v>3411</v>
      </c>
      <c r="G388" s="264"/>
      <c r="H388" s="267">
        <v>4.7519999999999998</v>
      </c>
      <c r="I388" s="268"/>
      <c r="J388" s="264"/>
      <c r="K388" s="264"/>
      <c r="L388" s="269"/>
      <c r="M388" s="270"/>
      <c r="N388" s="271"/>
      <c r="O388" s="271"/>
      <c r="P388" s="271"/>
      <c r="Q388" s="271"/>
      <c r="R388" s="271"/>
      <c r="S388" s="271"/>
      <c r="T388" s="272"/>
      <c r="U388" s="13"/>
      <c r="V388" s="13"/>
      <c r="W388" s="13"/>
      <c r="X388" s="13"/>
      <c r="Y388" s="13"/>
      <c r="Z388" s="13"/>
      <c r="AA388" s="13"/>
      <c r="AB388" s="13"/>
      <c r="AC388" s="13"/>
      <c r="AD388" s="13"/>
      <c r="AE388" s="13"/>
      <c r="AT388" s="273" t="s">
        <v>1584</v>
      </c>
      <c r="AU388" s="273" t="s">
        <v>81</v>
      </c>
      <c r="AV388" s="13" t="s">
        <v>83</v>
      </c>
      <c r="AW388" s="13" t="s">
        <v>30</v>
      </c>
      <c r="AX388" s="13" t="s">
        <v>73</v>
      </c>
      <c r="AY388" s="273" t="s">
        <v>241</v>
      </c>
    </row>
    <row r="389" s="15" customFormat="1">
      <c r="A389" s="15"/>
      <c r="B389" s="287"/>
      <c r="C389" s="288"/>
      <c r="D389" s="242" t="s">
        <v>1584</v>
      </c>
      <c r="E389" s="289" t="s">
        <v>1</v>
      </c>
      <c r="F389" s="290" t="s">
        <v>2061</v>
      </c>
      <c r="G389" s="288"/>
      <c r="H389" s="291">
        <v>43.270000000000003</v>
      </c>
      <c r="I389" s="292"/>
      <c r="J389" s="288"/>
      <c r="K389" s="288"/>
      <c r="L389" s="293"/>
      <c r="M389" s="294"/>
      <c r="N389" s="295"/>
      <c r="O389" s="295"/>
      <c r="P389" s="295"/>
      <c r="Q389" s="295"/>
      <c r="R389" s="295"/>
      <c r="S389" s="295"/>
      <c r="T389" s="296"/>
      <c r="U389" s="15"/>
      <c r="V389" s="15"/>
      <c r="W389" s="15"/>
      <c r="X389" s="15"/>
      <c r="Y389" s="15"/>
      <c r="Z389" s="15"/>
      <c r="AA389" s="15"/>
      <c r="AB389" s="15"/>
      <c r="AC389" s="15"/>
      <c r="AD389" s="15"/>
      <c r="AE389" s="15"/>
      <c r="AT389" s="297" t="s">
        <v>1584</v>
      </c>
      <c r="AU389" s="297" t="s">
        <v>81</v>
      </c>
      <c r="AV389" s="15" t="s">
        <v>247</v>
      </c>
      <c r="AW389" s="15" t="s">
        <v>30</v>
      </c>
      <c r="AX389" s="15" t="s">
        <v>81</v>
      </c>
      <c r="AY389" s="297" t="s">
        <v>241</v>
      </c>
    </row>
    <row r="390" s="2" customFormat="1" ht="62.7" customHeight="1">
      <c r="A390" s="39"/>
      <c r="B390" s="40"/>
      <c r="C390" s="228" t="s">
        <v>319</v>
      </c>
      <c r="D390" s="228" t="s">
        <v>243</v>
      </c>
      <c r="E390" s="229" t="s">
        <v>2924</v>
      </c>
      <c r="F390" s="230" t="s">
        <v>2925</v>
      </c>
      <c r="G390" s="231" t="s">
        <v>563</v>
      </c>
      <c r="H390" s="232">
        <v>1027.6679999999999</v>
      </c>
      <c r="I390" s="233"/>
      <c r="J390" s="234">
        <f>ROUND(I390*H390,2)</f>
        <v>0</v>
      </c>
      <c r="K390" s="235"/>
      <c r="L390" s="45"/>
      <c r="M390" s="236" t="s">
        <v>1</v>
      </c>
      <c r="N390" s="237" t="s">
        <v>38</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1164</v>
      </c>
      <c r="AT390" s="240" t="s">
        <v>243</v>
      </c>
      <c r="AU390" s="240" t="s">
        <v>81</v>
      </c>
      <c r="AY390" s="18" t="s">
        <v>241</v>
      </c>
      <c r="BE390" s="241">
        <f>IF(N390="základní",J390,0)</f>
        <v>0</v>
      </c>
      <c r="BF390" s="241">
        <f>IF(N390="snížená",J390,0)</f>
        <v>0</v>
      </c>
      <c r="BG390" s="241">
        <f>IF(N390="zákl. přenesená",J390,0)</f>
        <v>0</v>
      </c>
      <c r="BH390" s="241">
        <f>IF(N390="sníž. přenesená",J390,0)</f>
        <v>0</v>
      </c>
      <c r="BI390" s="241">
        <f>IF(N390="nulová",J390,0)</f>
        <v>0</v>
      </c>
      <c r="BJ390" s="18" t="s">
        <v>81</v>
      </c>
      <c r="BK390" s="241">
        <f>ROUND(I390*H390,2)</f>
        <v>0</v>
      </c>
      <c r="BL390" s="18" t="s">
        <v>1164</v>
      </c>
      <c r="BM390" s="240" t="s">
        <v>3412</v>
      </c>
    </row>
    <row r="391" s="2" customFormat="1">
      <c r="A391" s="39"/>
      <c r="B391" s="40"/>
      <c r="C391" s="41"/>
      <c r="D391" s="242" t="s">
        <v>248</v>
      </c>
      <c r="E391" s="41"/>
      <c r="F391" s="243" t="s">
        <v>2927</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248</v>
      </c>
      <c r="AU391" s="18" t="s">
        <v>81</v>
      </c>
    </row>
    <row r="392" s="14" customFormat="1">
      <c r="A392" s="14"/>
      <c r="B392" s="274"/>
      <c r="C392" s="275"/>
      <c r="D392" s="242" t="s">
        <v>1584</v>
      </c>
      <c r="E392" s="276" t="s">
        <v>1</v>
      </c>
      <c r="F392" s="277" t="s">
        <v>3400</v>
      </c>
      <c r="G392" s="275"/>
      <c r="H392" s="276" t="s">
        <v>1</v>
      </c>
      <c r="I392" s="278"/>
      <c r="J392" s="275"/>
      <c r="K392" s="275"/>
      <c r="L392" s="279"/>
      <c r="M392" s="280"/>
      <c r="N392" s="281"/>
      <c r="O392" s="281"/>
      <c r="P392" s="281"/>
      <c r="Q392" s="281"/>
      <c r="R392" s="281"/>
      <c r="S392" s="281"/>
      <c r="T392" s="282"/>
      <c r="U392" s="14"/>
      <c r="V392" s="14"/>
      <c r="W392" s="14"/>
      <c r="X392" s="14"/>
      <c r="Y392" s="14"/>
      <c r="Z392" s="14"/>
      <c r="AA392" s="14"/>
      <c r="AB392" s="14"/>
      <c r="AC392" s="14"/>
      <c r="AD392" s="14"/>
      <c r="AE392" s="14"/>
      <c r="AT392" s="283" t="s">
        <v>1584</v>
      </c>
      <c r="AU392" s="283" t="s">
        <v>81</v>
      </c>
      <c r="AV392" s="14" t="s">
        <v>81</v>
      </c>
      <c r="AW392" s="14" t="s">
        <v>30</v>
      </c>
      <c r="AX392" s="14" t="s">
        <v>73</v>
      </c>
      <c r="AY392" s="283" t="s">
        <v>241</v>
      </c>
    </row>
    <row r="393" s="14" customFormat="1">
      <c r="A393" s="14"/>
      <c r="B393" s="274"/>
      <c r="C393" s="275"/>
      <c r="D393" s="242" t="s">
        <v>1584</v>
      </c>
      <c r="E393" s="276" t="s">
        <v>1</v>
      </c>
      <c r="F393" s="277" t="s">
        <v>3401</v>
      </c>
      <c r="G393" s="275"/>
      <c r="H393" s="276" t="s">
        <v>1</v>
      </c>
      <c r="I393" s="278"/>
      <c r="J393" s="275"/>
      <c r="K393" s="275"/>
      <c r="L393" s="279"/>
      <c r="M393" s="280"/>
      <c r="N393" s="281"/>
      <c r="O393" s="281"/>
      <c r="P393" s="281"/>
      <c r="Q393" s="281"/>
      <c r="R393" s="281"/>
      <c r="S393" s="281"/>
      <c r="T393" s="282"/>
      <c r="U393" s="14"/>
      <c r="V393" s="14"/>
      <c r="W393" s="14"/>
      <c r="X393" s="14"/>
      <c r="Y393" s="14"/>
      <c r="Z393" s="14"/>
      <c r="AA393" s="14"/>
      <c r="AB393" s="14"/>
      <c r="AC393" s="14"/>
      <c r="AD393" s="14"/>
      <c r="AE393" s="14"/>
      <c r="AT393" s="283" t="s">
        <v>1584</v>
      </c>
      <c r="AU393" s="283" t="s">
        <v>81</v>
      </c>
      <c r="AV393" s="14" t="s">
        <v>81</v>
      </c>
      <c r="AW393" s="14" t="s">
        <v>30</v>
      </c>
      <c r="AX393" s="14" t="s">
        <v>73</v>
      </c>
      <c r="AY393" s="283" t="s">
        <v>241</v>
      </c>
    </row>
    <row r="394" s="13" customFormat="1">
      <c r="A394" s="13"/>
      <c r="B394" s="263"/>
      <c r="C394" s="264"/>
      <c r="D394" s="242" t="s">
        <v>1584</v>
      </c>
      <c r="E394" s="265" t="s">
        <v>1</v>
      </c>
      <c r="F394" s="266" t="s">
        <v>3413</v>
      </c>
      <c r="G394" s="264"/>
      <c r="H394" s="267">
        <v>75.329999999999998</v>
      </c>
      <c r="I394" s="268"/>
      <c r="J394" s="264"/>
      <c r="K394" s="264"/>
      <c r="L394" s="269"/>
      <c r="M394" s="270"/>
      <c r="N394" s="271"/>
      <c r="O394" s="271"/>
      <c r="P394" s="271"/>
      <c r="Q394" s="271"/>
      <c r="R394" s="271"/>
      <c r="S394" s="271"/>
      <c r="T394" s="272"/>
      <c r="U394" s="13"/>
      <c r="V394" s="13"/>
      <c r="W394" s="13"/>
      <c r="X394" s="13"/>
      <c r="Y394" s="13"/>
      <c r="Z394" s="13"/>
      <c r="AA394" s="13"/>
      <c r="AB394" s="13"/>
      <c r="AC394" s="13"/>
      <c r="AD394" s="13"/>
      <c r="AE394" s="13"/>
      <c r="AT394" s="273" t="s">
        <v>1584</v>
      </c>
      <c r="AU394" s="273" t="s">
        <v>81</v>
      </c>
      <c r="AV394" s="13" t="s">
        <v>83</v>
      </c>
      <c r="AW394" s="13" t="s">
        <v>30</v>
      </c>
      <c r="AX394" s="13" t="s">
        <v>73</v>
      </c>
      <c r="AY394" s="273" t="s">
        <v>241</v>
      </c>
    </row>
    <row r="395" s="14" customFormat="1">
      <c r="A395" s="14"/>
      <c r="B395" s="274"/>
      <c r="C395" s="275"/>
      <c r="D395" s="242" t="s">
        <v>1584</v>
      </c>
      <c r="E395" s="276" t="s">
        <v>1</v>
      </c>
      <c r="F395" s="277" t="s">
        <v>3403</v>
      </c>
      <c r="G395" s="275"/>
      <c r="H395" s="276" t="s">
        <v>1</v>
      </c>
      <c r="I395" s="278"/>
      <c r="J395" s="275"/>
      <c r="K395" s="275"/>
      <c r="L395" s="279"/>
      <c r="M395" s="280"/>
      <c r="N395" s="281"/>
      <c r="O395" s="281"/>
      <c r="P395" s="281"/>
      <c r="Q395" s="281"/>
      <c r="R395" s="281"/>
      <c r="S395" s="281"/>
      <c r="T395" s="282"/>
      <c r="U395" s="14"/>
      <c r="V395" s="14"/>
      <c r="W395" s="14"/>
      <c r="X395" s="14"/>
      <c r="Y395" s="14"/>
      <c r="Z395" s="14"/>
      <c r="AA395" s="14"/>
      <c r="AB395" s="14"/>
      <c r="AC395" s="14"/>
      <c r="AD395" s="14"/>
      <c r="AE395" s="14"/>
      <c r="AT395" s="283" t="s">
        <v>1584</v>
      </c>
      <c r="AU395" s="283" t="s">
        <v>81</v>
      </c>
      <c r="AV395" s="14" t="s">
        <v>81</v>
      </c>
      <c r="AW395" s="14" t="s">
        <v>30</v>
      </c>
      <c r="AX395" s="14" t="s">
        <v>73</v>
      </c>
      <c r="AY395" s="283" t="s">
        <v>241</v>
      </c>
    </row>
    <row r="396" s="13" customFormat="1">
      <c r="A396" s="13"/>
      <c r="B396" s="263"/>
      <c r="C396" s="264"/>
      <c r="D396" s="242" t="s">
        <v>1584</v>
      </c>
      <c r="E396" s="265" t="s">
        <v>1</v>
      </c>
      <c r="F396" s="266" t="s">
        <v>3414</v>
      </c>
      <c r="G396" s="264"/>
      <c r="H396" s="267">
        <v>119.41200000000001</v>
      </c>
      <c r="I396" s="268"/>
      <c r="J396" s="264"/>
      <c r="K396" s="264"/>
      <c r="L396" s="269"/>
      <c r="M396" s="270"/>
      <c r="N396" s="271"/>
      <c r="O396" s="271"/>
      <c r="P396" s="271"/>
      <c r="Q396" s="271"/>
      <c r="R396" s="271"/>
      <c r="S396" s="271"/>
      <c r="T396" s="272"/>
      <c r="U396" s="13"/>
      <c r="V396" s="13"/>
      <c r="W396" s="13"/>
      <c r="X396" s="13"/>
      <c r="Y396" s="13"/>
      <c r="Z396" s="13"/>
      <c r="AA396" s="13"/>
      <c r="AB396" s="13"/>
      <c r="AC396" s="13"/>
      <c r="AD396" s="13"/>
      <c r="AE396" s="13"/>
      <c r="AT396" s="273" t="s">
        <v>1584</v>
      </c>
      <c r="AU396" s="273" t="s">
        <v>81</v>
      </c>
      <c r="AV396" s="13" t="s">
        <v>83</v>
      </c>
      <c r="AW396" s="13" t="s">
        <v>30</v>
      </c>
      <c r="AX396" s="13" t="s">
        <v>73</v>
      </c>
      <c r="AY396" s="273" t="s">
        <v>241</v>
      </c>
    </row>
    <row r="397" s="14" customFormat="1">
      <c r="A397" s="14"/>
      <c r="B397" s="274"/>
      <c r="C397" s="275"/>
      <c r="D397" s="242" t="s">
        <v>1584</v>
      </c>
      <c r="E397" s="276" t="s">
        <v>1</v>
      </c>
      <c r="F397" s="277" t="s">
        <v>3405</v>
      </c>
      <c r="G397" s="275"/>
      <c r="H397" s="276" t="s">
        <v>1</v>
      </c>
      <c r="I397" s="278"/>
      <c r="J397" s="275"/>
      <c r="K397" s="275"/>
      <c r="L397" s="279"/>
      <c r="M397" s="280"/>
      <c r="N397" s="281"/>
      <c r="O397" s="281"/>
      <c r="P397" s="281"/>
      <c r="Q397" s="281"/>
      <c r="R397" s="281"/>
      <c r="S397" s="281"/>
      <c r="T397" s="282"/>
      <c r="U397" s="14"/>
      <c r="V397" s="14"/>
      <c r="W397" s="14"/>
      <c r="X397" s="14"/>
      <c r="Y397" s="14"/>
      <c r="Z397" s="14"/>
      <c r="AA397" s="14"/>
      <c r="AB397" s="14"/>
      <c r="AC397" s="14"/>
      <c r="AD397" s="14"/>
      <c r="AE397" s="14"/>
      <c r="AT397" s="283" t="s">
        <v>1584</v>
      </c>
      <c r="AU397" s="283" t="s">
        <v>81</v>
      </c>
      <c r="AV397" s="14" t="s">
        <v>81</v>
      </c>
      <c r="AW397" s="14" t="s">
        <v>30</v>
      </c>
      <c r="AX397" s="14" t="s">
        <v>73</v>
      </c>
      <c r="AY397" s="283" t="s">
        <v>241</v>
      </c>
    </row>
    <row r="398" s="13" customFormat="1">
      <c r="A398" s="13"/>
      <c r="B398" s="263"/>
      <c r="C398" s="264"/>
      <c r="D398" s="242" t="s">
        <v>1584</v>
      </c>
      <c r="E398" s="265" t="s">
        <v>1</v>
      </c>
      <c r="F398" s="266" t="s">
        <v>3415</v>
      </c>
      <c r="G398" s="264"/>
      <c r="H398" s="267">
        <v>82.863</v>
      </c>
      <c r="I398" s="268"/>
      <c r="J398" s="264"/>
      <c r="K398" s="264"/>
      <c r="L398" s="269"/>
      <c r="M398" s="270"/>
      <c r="N398" s="271"/>
      <c r="O398" s="271"/>
      <c r="P398" s="271"/>
      <c r="Q398" s="271"/>
      <c r="R398" s="271"/>
      <c r="S398" s="271"/>
      <c r="T398" s="272"/>
      <c r="U398" s="13"/>
      <c r="V398" s="13"/>
      <c r="W398" s="13"/>
      <c r="X398" s="13"/>
      <c r="Y398" s="13"/>
      <c r="Z398" s="13"/>
      <c r="AA398" s="13"/>
      <c r="AB398" s="13"/>
      <c r="AC398" s="13"/>
      <c r="AD398" s="13"/>
      <c r="AE398" s="13"/>
      <c r="AT398" s="273" t="s">
        <v>1584</v>
      </c>
      <c r="AU398" s="273" t="s">
        <v>81</v>
      </c>
      <c r="AV398" s="13" t="s">
        <v>83</v>
      </c>
      <c r="AW398" s="13" t="s">
        <v>30</v>
      </c>
      <c r="AX398" s="13" t="s">
        <v>73</v>
      </c>
      <c r="AY398" s="273" t="s">
        <v>241</v>
      </c>
    </row>
    <row r="399" s="14" customFormat="1">
      <c r="A399" s="14"/>
      <c r="B399" s="274"/>
      <c r="C399" s="275"/>
      <c r="D399" s="242" t="s">
        <v>1584</v>
      </c>
      <c r="E399" s="276" t="s">
        <v>1</v>
      </c>
      <c r="F399" s="277" t="s">
        <v>3403</v>
      </c>
      <c r="G399" s="275"/>
      <c r="H399" s="276" t="s">
        <v>1</v>
      </c>
      <c r="I399" s="278"/>
      <c r="J399" s="275"/>
      <c r="K399" s="275"/>
      <c r="L399" s="279"/>
      <c r="M399" s="280"/>
      <c r="N399" s="281"/>
      <c r="O399" s="281"/>
      <c r="P399" s="281"/>
      <c r="Q399" s="281"/>
      <c r="R399" s="281"/>
      <c r="S399" s="281"/>
      <c r="T399" s="282"/>
      <c r="U399" s="14"/>
      <c r="V399" s="14"/>
      <c r="W399" s="14"/>
      <c r="X399" s="14"/>
      <c r="Y399" s="14"/>
      <c r="Z399" s="14"/>
      <c r="AA399" s="14"/>
      <c r="AB399" s="14"/>
      <c r="AC399" s="14"/>
      <c r="AD399" s="14"/>
      <c r="AE399" s="14"/>
      <c r="AT399" s="283" t="s">
        <v>1584</v>
      </c>
      <c r="AU399" s="283" t="s">
        <v>81</v>
      </c>
      <c r="AV399" s="14" t="s">
        <v>81</v>
      </c>
      <c r="AW399" s="14" t="s">
        <v>30</v>
      </c>
      <c r="AX399" s="14" t="s">
        <v>73</v>
      </c>
      <c r="AY399" s="283" t="s">
        <v>241</v>
      </c>
    </row>
    <row r="400" s="13" customFormat="1">
      <c r="A400" s="13"/>
      <c r="B400" s="263"/>
      <c r="C400" s="264"/>
      <c r="D400" s="242" t="s">
        <v>1584</v>
      </c>
      <c r="E400" s="265" t="s">
        <v>1</v>
      </c>
      <c r="F400" s="266" t="s">
        <v>3416</v>
      </c>
      <c r="G400" s="264"/>
      <c r="H400" s="267">
        <v>131.35300000000001</v>
      </c>
      <c r="I400" s="268"/>
      <c r="J400" s="264"/>
      <c r="K400" s="264"/>
      <c r="L400" s="269"/>
      <c r="M400" s="270"/>
      <c r="N400" s="271"/>
      <c r="O400" s="271"/>
      <c r="P400" s="271"/>
      <c r="Q400" s="271"/>
      <c r="R400" s="271"/>
      <c r="S400" s="271"/>
      <c r="T400" s="272"/>
      <c r="U400" s="13"/>
      <c r="V400" s="13"/>
      <c r="W400" s="13"/>
      <c r="X400" s="13"/>
      <c r="Y400" s="13"/>
      <c r="Z400" s="13"/>
      <c r="AA400" s="13"/>
      <c r="AB400" s="13"/>
      <c r="AC400" s="13"/>
      <c r="AD400" s="13"/>
      <c r="AE400" s="13"/>
      <c r="AT400" s="273" t="s">
        <v>1584</v>
      </c>
      <c r="AU400" s="273" t="s">
        <v>81</v>
      </c>
      <c r="AV400" s="13" t="s">
        <v>83</v>
      </c>
      <c r="AW400" s="13" t="s">
        <v>30</v>
      </c>
      <c r="AX400" s="13" t="s">
        <v>73</v>
      </c>
      <c r="AY400" s="273" t="s">
        <v>241</v>
      </c>
    </row>
    <row r="401" s="14" customFormat="1">
      <c r="A401" s="14"/>
      <c r="B401" s="274"/>
      <c r="C401" s="275"/>
      <c r="D401" s="242" t="s">
        <v>1584</v>
      </c>
      <c r="E401" s="276" t="s">
        <v>1</v>
      </c>
      <c r="F401" s="277" t="s">
        <v>3408</v>
      </c>
      <c r="G401" s="275"/>
      <c r="H401" s="276" t="s">
        <v>1</v>
      </c>
      <c r="I401" s="278"/>
      <c r="J401" s="275"/>
      <c r="K401" s="275"/>
      <c r="L401" s="279"/>
      <c r="M401" s="280"/>
      <c r="N401" s="281"/>
      <c r="O401" s="281"/>
      <c r="P401" s="281"/>
      <c r="Q401" s="281"/>
      <c r="R401" s="281"/>
      <c r="S401" s="281"/>
      <c r="T401" s="282"/>
      <c r="U401" s="14"/>
      <c r="V401" s="14"/>
      <c r="W401" s="14"/>
      <c r="X401" s="14"/>
      <c r="Y401" s="14"/>
      <c r="Z401" s="14"/>
      <c r="AA401" s="14"/>
      <c r="AB401" s="14"/>
      <c r="AC401" s="14"/>
      <c r="AD401" s="14"/>
      <c r="AE401" s="14"/>
      <c r="AT401" s="283" t="s">
        <v>1584</v>
      </c>
      <c r="AU401" s="283" t="s">
        <v>81</v>
      </c>
      <c r="AV401" s="14" t="s">
        <v>81</v>
      </c>
      <c r="AW401" s="14" t="s">
        <v>30</v>
      </c>
      <c r="AX401" s="14" t="s">
        <v>73</v>
      </c>
      <c r="AY401" s="283" t="s">
        <v>241</v>
      </c>
    </row>
    <row r="402" s="13" customFormat="1">
      <c r="A402" s="13"/>
      <c r="B402" s="263"/>
      <c r="C402" s="264"/>
      <c r="D402" s="242" t="s">
        <v>1584</v>
      </c>
      <c r="E402" s="265" t="s">
        <v>1</v>
      </c>
      <c r="F402" s="266" t="s">
        <v>3417</v>
      </c>
      <c r="G402" s="264"/>
      <c r="H402" s="267">
        <v>176.774</v>
      </c>
      <c r="I402" s="268"/>
      <c r="J402" s="264"/>
      <c r="K402" s="264"/>
      <c r="L402" s="269"/>
      <c r="M402" s="270"/>
      <c r="N402" s="271"/>
      <c r="O402" s="271"/>
      <c r="P402" s="271"/>
      <c r="Q402" s="271"/>
      <c r="R402" s="271"/>
      <c r="S402" s="271"/>
      <c r="T402" s="272"/>
      <c r="U402" s="13"/>
      <c r="V402" s="13"/>
      <c r="W402" s="13"/>
      <c r="X402" s="13"/>
      <c r="Y402" s="13"/>
      <c r="Z402" s="13"/>
      <c r="AA402" s="13"/>
      <c r="AB402" s="13"/>
      <c r="AC402" s="13"/>
      <c r="AD402" s="13"/>
      <c r="AE402" s="13"/>
      <c r="AT402" s="273" t="s">
        <v>1584</v>
      </c>
      <c r="AU402" s="273" t="s">
        <v>81</v>
      </c>
      <c r="AV402" s="13" t="s">
        <v>83</v>
      </c>
      <c r="AW402" s="13" t="s">
        <v>30</v>
      </c>
      <c r="AX402" s="13" t="s">
        <v>73</v>
      </c>
      <c r="AY402" s="273" t="s">
        <v>241</v>
      </c>
    </row>
    <row r="403" s="14" customFormat="1">
      <c r="A403" s="14"/>
      <c r="B403" s="274"/>
      <c r="C403" s="275"/>
      <c r="D403" s="242" t="s">
        <v>1584</v>
      </c>
      <c r="E403" s="276" t="s">
        <v>1</v>
      </c>
      <c r="F403" s="277" t="s">
        <v>3410</v>
      </c>
      <c r="G403" s="275"/>
      <c r="H403" s="276" t="s">
        <v>1</v>
      </c>
      <c r="I403" s="278"/>
      <c r="J403" s="275"/>
      <c r="K403" s="275"/>
      <c r="L403" s="279"/>
      <c r="M403" s="280"/>
      <c r="N403" s="281"/>
      <c r="O403" s="281"/>
      <c r="P403" s="281"/>
      <c r="Q403" s="281"/>
      <c r="R403" s="281"/>
      <c r="S403" s="281"/>
      <c r="T403" s="282"/>
      <c r="U403" s="14"/>
      <c r="V403" s="14"/>
      <c r="W403" s="14"/>
      <c r="X403" s="14"/>
      <c r="Y403" s="14"/>
      <c r="Z403" s="14"/>
      <c r="AA403" s="14"/>
      <c r="AB403" s="14"/>
      <c r="AC403" s="14"/>
      <c r="AD403" s="14"/>
      <c r="AE403" s="14"/>
      <c r="AT403" s="283" t="s">
        <v>1584</v>
      </c>
      <c r="AU403" s="283" t="s">
        <v>81</v>
      </c>
      <c r="AV403" s="14" t="s">
        <v>81</v>
      </c>
      <c r="AW403" s="14" t="s">
        <v>30</v>
      </c>
      <c r="AX403" s="14" t="s">
        <v>73</v>
      </c>
      <c r="AY403" s="283" t="s">
        <v>241</v>
      </c>
    </row>
    <row r="404" s="13" customFormat="1">
      <c r="A404" s="13"/>
      <c r="B404" s="263"/>
      <c r="C404" s="264"/>
      <c r="D404" s="242" t="s">
        <v>1584</v>
      </c>
      <c r="E404" s="265" t="s">
        <v>1</v>
      </c>
      <c r="F404" s="266" t="s">
        <v>3418</v>
      </c>
      <c r="G404" s="264"/>
      <c r="H404" s="267">
        <v>441.93599999999998</v>
      </c>
      <c r="I404" s="268"/>
      <c r="J404" s="264"/>
      <c r="K404" s="264"/>
      <c r="L404" s="269"/>
      <c r="M404" s="270"/>
      <c r="N404" s="271"/>
      <c r="O404" s="271"/>
      <c r="P404" s="271"/>
      <c r="Q404" s="271"/>
      <c r="R404" s="271"/>
      <c r="S404" s="271"/>
      <c r="T404" s="272"/>
      <c r="U404" s="13"/>
      <c r="V404" s="13"/>
      <c r="W404" s="13"/>
      <c r="X404" s="13"/>
      <c r="Y404" s="13"/>
      <c r="Z404" s="13"/>
      <c r="AA404" s="13"/>
      <c r="AB404" s="13"/>
      <c r="AC404" s="13"/>
      <c r="AD404" s="13"/>
      <c r="AE404" s="13"/>
      <c r="AT404" s="273" t="s">
        <v>1584</v>
      </c>
      <c r="AU404" s="273" t="s">
        <v>81</v>
      </c>
      <c r="AV404" s="13" t="s">
        <v>83</v>
      </c>
      <c r="AW404" s="13" t="s">
        <v>30</v>
      </c>
      <c r="AX404" s="13" t="s">
        <v>73</v>
      </c>
      <c r="AY404" s="273" t="s">
        <v>241</v>
      </c>
    </row>
    <row r="405" s="15" customFormat="1">
      <c r="A405" s="15"/>
      <c r="B405" s="287"/>
      <c r="C405" s="288"/>
      <c r="D405" s="242" t="s">
        <v>1584</v>
      </c>
      <c r="E405" s="289" t="s">
        <v>1</v>
      </c>
      <c r="F405" s="290" t="s">
        <v>2061</v>
      </c>
      <c r="G405" s="288"/>
      <c r="H405" s="291">
        <v>1027.6679999999999</v>
      </c>
      <c r="I405" s="292"/>
      <c r="J405" s="288"/>
      <c r="K405" s="288"/>
      <c r="L405" s="293"/>
      <c r="M405" s="294"/>
      <c r="N405" s="295"/>
      <c r="O405" s="295"/>
      <c r="P405" s="295"/>
      <c r="Q405" s="295"/>
      <c r="R405" s="295"/>
      <c r="S405" s="295"/>
      <c r="T405" s="296"/>
      <c r="U405" s="15"/>
      <c r="V405" s="15"/>
      <c r="W405" s="15"/>
      <c r="X405" s="15"/>
      <c r="Y405" s="15"/>
      <c r="Z405" s="15"/>
      <c r="AA405" s="15"/>
      <c r="AB405" s="15"/>
      <c r="AC405" s="15"/>
      <c r="AD405" s="15"/>
      <c r="AE405" s="15"/>
      <c r="AT405" s="297" t="s">
        <v>1584</v>
      </c>
      <c r="AU405" s="297" t="s">
        <v>81</v>
      </c>
      <c r="AV405" s="15" t="s">
        <v>247</v>
      </c>
      <c r="AW405" s="15" t="s">
        <v>30</v>
      </c>
      <c r="AX405" s="15" t="s">
        <v>81</v>
      </c>
      <c r="AY405" s="297" t="s">
        <v>241</v>
      </c>
    </row>
    <row r="406" s="2" customFormat="1" ht="21.75" customHeight="1">
      <c r="A406" s="39"/>
      <c r="B406" s="40"/>
      <c r="C406" s="228" t="s">
        <v>391</v>
      </c>
      <c r="D406" s="228" t="s">
        <v>243</v>
      </c>
      <c r="E406" s="229" t="s">
        <v>2301</v>
      </c>
      <c r="F406" s="230" t="s">
        <v>2302</v>
      </c>
      <c r="G406" s="231" t="s">
        <v>563</v>
      </c>
      <c r="H406" s="232">
        <v>1614.578</v>
      </c>
      <c r="I406" s="233"/>
      <c r="J406" s="234">
        <f>ROUND(I406*H406,2)</f>
        <v>0</v>
      </c>
      <c r="K406" s="235"/>
      <c r="L406" s="45"/>
      <c r="M406" s="236" t="s">
        <v>1</v>
      </c>
      <c r="N406" s="237" t="s">
        <v>38</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1164</v>
      </c>
      <c r="AT406" s="240" t="s">
        <v>243</v>
      </c>
      <c r="AU406" s="240" t="s">
        <v>81</v>
      </c>
      <c r="AY406" s="18" t="s">
        <v>241</v>
      </c>
      <c r="BE406" s="241">
        <f>IF(N406="základní",J406,0)</f>
        <v>0</v>
      </c>
      <c r="BF406" s="241">
        <f>IF(N406="snížená",J406,0)</f>
        <v>0</v>
      </c>
      <c r="BG406" s="241">
        <f>IF(N406="zákl. přenesená",J406,0)</f>
        <v>0</v>
      </c>
      <c r="BH406" s="241">
        <f>IF(N406="sníž. přenesená",J406,0)</f>
        <v>0</v>
      </c>
      <c r="BI406" s="241">
        <f>IF(N406="nulová",J406,0)</f>
        <v>0</v>
      </c>
      <c r="BJ406" s="18" t="s">
        <v>81</v>
      </c>
      <c r="BK406" s="241">
        <f>ROUND(I406*H406,2)</f>
        <v>0</v>
      </c>
      <c r="BL406" s="18" t="s">
        <v>1164</v>
      </c>
      <c r="BM406" s="240" t="s">
        <v>3419</v>
      </c>
    </row>
    <row r="407" s="2" customFormat="1">
      <c r="A407" s="39"/>
      <c r="B407" s="40"/>
      <c r="C407" s="41"/>
      <c r="D407" s="242" t="s">
        <v>248</v>
      </c>
      <c r="E407" s="41"/>
      <c r="F407" s="243" t="s">
        <v>2304</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248</v>
      </c>
      <c r="AU407" s="18" t="s">
        <v>81</v>
      </c>
    </row>
    <row r="408" s="14" customFormat="1">
      <c r="A408" s="14"/>
      <c r="B408" s="274"/>
      <c r="C408" s="275"/>
      <c r="D408" s="242" t="s">
        <v>1584</v>
      </c>
      <c r="E408" s="276" t="s">
        <v>1</v>
      </c>
      <c r="F408" s="277" t="s">
        <v>3420</v>
      </c>
      <c r="G408" s="275"/>
      <c r="H408" s="276" t="s">
        <v>1</v>
      </c>
      <c r="I408" s="278"/>
      <c r="J408" s="275"/>
      <c r="K408" s="275"/>
      <c r="L408" s="279"/>
      <c r="M408" s="280"/>
      <c r="N408" s="281"/>
      <c r="O408" s="281"/>
      <c r="P408" s="281"/>
      <c r="Q408" s="281"/>
      <c r="R408" s="281"/>
      <c r="S408" s="281"/>
      <c r="T408" s="282"/>
      <c r="U408" s="14"/>
      <c r="V408" s="14"/>
      <c r="W408" s="14"/>
      <c r="X408" s="14"/>
      <c r="Y408" s="14"/>
      <c r="Z408" s="14"/>
      <c r="AA408" s="14"/>
      <c r="AB408" s="14"/>
      <c r="AC408" s="14"/>
      <c r="AD408" s="14"/>
      <c r="AE408" s="14"/>
      <c r="AT408" s="283" t="s">
        <v>1584</v>
      </c>
      <c r="AU408" s="283" t="s">
        <v>81</v>
      </c>
      <c r="AV408" s="14" t="s">
        <v>81</v>
      </c>
      <c r="AW408" s="14" t="s">
        <v>30</v>
      </c>
      <c r="AX408" s="14" t="s">
        <v>73</v>
      </c>
      <c r="AY408" s="283" t="s">
        <v>241</v>
      </c>
    </row>
    <row r="409" s="13" customFormat="1">
      <c r="A409" s="13"/>
      <c r="B409" s="263"/>
      <c r="C409" s="264"/>
      <c r="D409" s="242" t="s">
        <v>1584</v>
      </c>
      <c r="E409" s="265" t="s">
        <v>1</v>
      </c>
      <c r="F409" s="266" t="s">
        <v>3351</v>
      </c>
      <c r="G409" s="264"/>
      <c r="H409" s="267">
        <v>724</v>
      </c>
      <c r="I409" s="268"/>
      <c r="J409" s="264"/>
      <c r="K409" s="264"/>
      <c r="L409" s="269"/>
      <c r="M409" s="270"/>
      <c r="N409" s="271"/>
      <c r="O409" s="271"/>
      <c r="P409" s="271"/>
      <c r="Q409" s="271"/>
      <c r="R409" s="271"/>
      <c r="S409" s="271"/>
      <c r="T409" s="272"/>
      <c r="U409" s="13"/>
      <c r="V409" s="13"/>
      <c r="W409" s="13"/>
      <c r="X409" s="13"/>
      <c r="Y409" s="13"/>
      <c r="Z409" s="13"/>
      <c r="AA409" s="13"/>
      <c r="AB409" s="13"/>
      <c r="AC409" s="13"/>
      <c r="AD409" s="13"/>
      <c r="AE409" s="13"/>
      <c r="AT409" s="273" t="s">
        <v>1584</v>
      </c>
      <c r="AU409" s="273" t="s">
        <v>81</v>
      </c>
      <c r="AV409" s="13" t="s">
        <v>83</v>
      </c>
      <c r="AW409" s="13" t="s">
        <v>30</v>
      </c>
      <c r="AX409" s="13" t="s">
        <v>73</v>
      </c>
      <c r="AY409" s="273" t="s">
        <v>241</v>
      </c>
    </row>
    <row r="410" s="14" customFormat="1">
      <c r="A410" s="14"/>
      <c r="B410" s="274"/>
      <c r="C410" s="275"/>
      <c r="D410" s="242" t="s">
        <v>1584</v>
      </c>
      <c r="E410" s="276" t="s">
        <v>1</v>
      </c>
      <c r="F410" s="277" t="s">
        <v>3421</v>
      </c>
      <c r="G410" s="275"/>
      <c r="H410" s="276" t="s">
        <v>1</v>
      </c>
      <c r="I410" s="278"/>
      <c r="J410" s="275"/>
      <c r="K410" s="275"/>
      <c r="L410" s="279"/>
      <c r="M410" s="280"/>
      <c r="N410" s="281"/>
      <c r="O410" s="281"/>
      <c r="P410" s="281"/>
      <c r="Q410" s="281"/>
      <c r="R410" s="281"/>
      <c r="S410" s="281"/>
      <c r="T410" s="282"/>
      <c r="U410" s="14"/>
      <c r="V410" s="14"/>
      <c r="W410" s="14"/>
      <c r="X410" s="14"/>
      <c r="Y410" s="14"/>
      <c r="Z410" s="14"/>
      <c r="AA410" s="14"/>
      <c r="AB410" s="14"/>
      <c r="AC410" s="14"/>
      <c r="AD410" s="14"/>
      <c r="AE410" s="14"/>
      <c r="AT410" s="283" t="s">
        <v>1584</v>
      </c>
      <c r="AU410" s="283" t="s">
        <v>81</v>
      </c>
      <c r="AV410" s="14" t="s">
        <v>81</v>
      </c>
      <c r="AW410" s="14" t="s">
        <v>30</v>
      </c>
      <c r="AX410" s="14" t="s">
        <v>73</v>
      </c>
      <c r="AY410" s="283" t="s">
        <v>241</v>
      </c>
    </row>
    <row r="411" s="13" customFormat="1">
      <c r="A411" s="13"/>
      <c r="B411" s="263"/>
      <c r="C411" s="264"/>
      <c r="D411" s="242" t="s">
        <v>1584</v>
      </c>
      <c r="E411" s="265" t="s">
        <v>1</v>
      </c>
      <c r="F411" s="266" t="s">
        <v>3348</v>
      </c>
      <c r="G411" s="264"/>
      <c r="H411" s="267">
        <v>10.380000000000001</v>
      </c>
      <c r="I411" s="268"/>
      <c r="J411" s="264"/>
      <c r="K411" s="264"/>
      <c r="L411" s="269"/>
      <c r="M411" s="270"/>
      <c r="N411" s="271"/>
      <c r="O411" s="271"/>
      <c r="P411" s="271"/>
      <c r="Q411" s="271"/>
      <c r="R411" s="271"/>
      <c r="S411" s="271"/>
      <c r="T411" s="272"/>
      <c r="U411" s="13"/>
      <c r="V411" s="13"/>
      <c r="W411" s="13"/>
      <c r="X411" s="13"/>
      <c r="Y411" s="13"/>
      <c r="Z411" s="13"/>
      <c r="AA411" s="13"/>
      <c r="AB411" s="13"/>
      <c r="AC411" s="13"/>
      <c r="AD411" s="13"/>
      <c r="AE411" s="13"/>
      <c r="AT411" s="273" t="s">
        <v>1584</v>
      </c>
      <c r="AU411" s="273" t="s">
        <v>81</v>
      </c>
      <c r="AV411" s="13" t="s">
        <v>83</v>
      </c>
      <c r="AW411" s="13" t="s">
        <v>30</v>
      </c>
      <c r="AX411" s="13" t="s">
        <v>73</v>
      </c>
      <c r="AY411" s="273" t="s">
        <v>241</v>
      </c>
    </row>
    <row r="412" s="14" customFormat="1">
      <c r="A412" s="14"/>
      <c r="B412" s="274"/>
      <c r="C412" s="275"/>
      <c r="D412" s="242" t="s">
        <v>1584</v>
      </c>
      <c r="E412" s="276" t="s">
        <v>1</v>
      </c>
      <c r="F412" s="277" t="s">
        <v>3422</v>
      </c>
      <c r="G412" s="275"/>
      <c r="H412" s="276" t="s">
        <v>1</v>
      </c>
      <c r="I412" s="278"/>
      <c r="J412" s="275"/>
      <c r="K412" s="275"/>
      <c r="L412" s="279"/>
      <c r="M412" s="280"/>
      <c r="N412" s="281"/>
      <c r="O412" s="281"/>
      <c r="P412" s="281"/>
      <c r="Q412" s="281"/>
      <c r="R412" s="281"/>
      <c r="S412" s="281"/>
      <c r="T412" s="282"/>
      <c r="U412" s="14"/>
      <c r="V412" s="14"/>
      <c r="W412" s="14"/>
      <c r="X412" s="14"/>
      <c r="Y412" s="14"/>
      <c r="Z412" s="14"/>
      <c r="AA412" s="14"/>
      <c r="AB412" s="14"/>
      <c r="AC412" s="14"/>
      <c r="AD412" s="14"/>
      <c r="AE412" s="14"/>
      <c r="AT412" s="283" t="s">
        <v>1584</v>
      </c>
      <c r="AU412" s="283" t="s">
        <v>81</v>
      </c>
      <c r="AV412" s="14" t="s">
        <v>81</v>
      </c>
      <c r="AW412" s="14" t="s">
        <v>30</v>
      </c>
      <c r="AX412" s="14" t="s">
        <v>73</v>
      </c>
      <c r="AY412" s="283" t="s">
        <v>241</v>
      </c>
    </row>
    <row r="413" s="13" customFormat="1">
      <c r="A413" s="13"/>
      <c r="B413" s="263"/>
      <c r="C413" s="264"/>
      <c r="D413" s="242" t="s">
        <v>1584</v>
      </c>
      <c r="E413" s="265" t="s">
        <v>1</v>
      </c>
      <c r="F413" s="266" t="s">
        <v>3423</v>
      </c>
      <c r="G413" s="264"/>
      <c r="H413" s="267">
        <v>880.19799999999998</v>
      </c>
      <c r="I413" s="268"/>
      <c r="J413" s="264"/>
      <c r="K413" s="264"/>
      <c r="L413" s="269"/>
      <c r="M413" s="270"/>
      <c r="N413" s="271"/>
      <c r="O413" s="271"/>
      <c r="P413" s="271"/>
      <c r="Q413" s="271"/>
      <c r="R413" s="271"/>
      <c r="S413" s="271"/>
      <c r="T413" s="272"/>
      <c r="U413" s="13"/>
      <c r="V413" s="13"/>
      <c r="W413" s="13"/>
      <c r="X413" s="13"/>
      <c r="Y413" s="13"/>
      <c r="Z413" s="13"/>
      <c r="AA413" s="13"/>
      <c r="AB413" s="13"/>
      <c r="AC413" s="13"/>
      <c r="AD413" s="13"/>
      <c r="AE413" s="13"/>
      <c r="AT413" s="273" t="s">
        <v>1584</v>
      </c>
      <c r="AU413" s="273" t="s">
        <v>81</v>
      </c>
      <c r="AV413" s="13" t="s">
        <v>83</v>
      </c>
      <c r="AW413" s="13" t="s">
        <v>30</v>
      </c>
      <c r="AX413" s="13" t="s">
        <v>73</v>
      </c>
      <c r="AY413" s="273" t="s">
        <v>241</v>
      </c>
    </row>
    <row r="414" s="15" customFormat="1">
      <c r="A414" s="15"/>
      <c r="B414" s="287"/>
      <c r="C414" s="288"/>
      <c r="D414" s="242" t="s">
        <v>1584</v>
      </c>
      <c r="E414" s="289" t="s">
        <v>1</v>
      </c>
      <c r="F414" s="290" t="s">
        <v>2061</v>
      </c>
      <c r="G414" s="288"/>
      <c r="H414" s="291">
        <v>1614.578</v>
      </c>
      <c r="I414" s="292"/>
      <c r="J414" s="288"/>
      <c r="K414" s="288"/>
      <c r="L414" s="293"/>
      <c r="M414" s="294"/>
      <c r="N414" s="295"/>
      <c r="O414" s="295"/>
      <c r="P414" s="295"/>
      <c r="Q414" s="295"/>
      <c r="R414" s="295"/>
      <c r="S414" s="295"/>
      <c r="T414" s="296"/>
      <c r="U414" s="15"/>
      <c r="V414" s="15"/>
      <c r="W414" s="15"/>
      <c r="X414" s="15"/>
      <c r="Y414" s="15"/>
      <c r="Z414" s="15"/>
      <c r="AA414" s="15"/>
      <c r="AB414" s="15"/>
      <c r="AC414" s="15"/>
      <c r="AD414" s="15"/>
      <c r="AE414" s="15"/>
      <c r="AT414" s="297" t="s">
        <v>1584</v>
      </c>
      <c r="AU414" s="297" t="s">
        <v>81</v>
      </c>
      <c r="AV414" s="15" t="s">
        <v>247</v>
      </c>
      <c r="AW414" s="15" t="s">
        <v>30</v>
      </c>
      <c r="AX414" s="15" t="s">
        <v>81</v>
      </c>
      <c r="AY414" s="297" t="s">
        <v>241</v>
      </c>
    </row>
    <row r="415" s="2" customFormat="1" ht="24.15" customHeight="1">
      <c r="A415" s="39"/>
      <c r="B415" s="40"/>
      <c r="C415" s="228" t="s">
        <v>322</v>
      </c>
      <c r="D415" s="228" t="s">
        <v>243</v>
      </c>
      <c r="E415" s="229" t="s">
        <v>2308</v>
      </c>
      <c r="F415" s="230" t="s">
        <v>2309</v>
      </c>
      <c r="G415" s="231" t="s">
        <v>563</v>
      </c>
      <c r="H415" s="232">
        <v>48.642000000000003</v>
      </c>
      <c r="I415" s="233"/>
      <c r="J415" s="234">
        <f>ROUND(I415*H415,2)</f>
        <v>0</v>
      </c>
      <c r="K415" s="235"/>
      <c r="L415" s="45"/>
      <c r="M415" s="236" t="s">
        <v>1</v>
      </c>
      <c r="N415" s="237" t="s">
        <v>38</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1164</v>
      </c>
      <c r="AT415" s="240" t="s">
        <v>243</v>
      </c>
      <c r="AU415" s="240" t="s">
        <v>81</v>
      </c>
      <c r="AY415" s="18" t="s">
        <v>241</v>
      </c>
      <c r="BE415" s="241">
        <f>IF(N415="základní",J415,0)</f>
        <v>0</v>
      </c>
      <c r="BF415" s="241">
        <f>IF(N415="snížená",J415,0)</f>
        <v>0</v>
      </c>
      <c r="BG415" s="241">
        <f>IF(N415="zákl. přenesená",J415,0)</f>
        <v>0</v>
      </c>
      <c r="BH415" s="241">
        <f>IF(N415="sníž. přenesená",J415,0)</f>
        <v>0</v>
      </c>
      <c r="BI415" s="241">
        <f>IF(N415="nulová",J415,0)</f>
        <v>0</v>
      </c>
      <c r="BJ415" s="18" t="s">
        <v>81</v>
      </c>
      <c r="BK415" s="241">
        <f>ROUND(I415*H415,2)</f>
        <v>0</v>
      </c>
      <c r="BL415" s="18" t="s">
        <v>1164</v>
      </c>
      <c r="BM415" s="240" t="s">
        <v>3424</v>
      </c>
    </row>
    <row r="416" s="2" customFormat="1">
      <c r="A416" s="39"/>
      <c r="B416" s="40"/>
      <c r="C416" s="41"/>
      <c r="D416" s="242" t="s">
        <v>248</v>
      </c>
      <c r="E416" s="41"/>
      <c r="F416" s="243" t="s">
        <v>2311</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248</v>
      </c>
      <c r="AU416" s="18" t="s">
        <v>81</v>
      </c>
    </row>
    <row r="417" s="14" customFormat="1">
      <c r="A417" s="14"/>
      <c r="B417" s="274"/>
      <c r="C417" s="275"/>
      <c r="D417" s="242" t="s">
        <v>1584</v>
      </c>
      <c r="E417" s="276" t="s">
        <v>1</v>
      </c>
      <c r="F417" s="277" t="s">
        <v>3425</v>
      </c>
      <c r="G417" s="275"/>
      <c r="H417" s="276" t="s">
        <v>1</v>
      </c>
      <c r="I417" s="278"/>
      <c r="J417" s="275"/>
      <c r="K417" s="275"/>
      <c r="L417" s="279"/>
      <c r="M417" s="280"/>
      <c r="N417" s="281"/>
      <c r="O417" s="281"/>
      <c r="P417" s="281"/>
      <c r="Q417" s="281"/>
      <c r="R417" s="281"/>
      <c r="S417" s="281"/>
      <c r="T417" s="282"/>
      <c r="U417" s="14"/>
      <c r="V417" s="14"/>
      <c r="W417" s="14"/>
      <c r="X417" s="14"/>
      <c r="Y417" s="14"/>
      <c r="Z417" s="14"/>
      <c r="AA417" s="14"/>
      <c r="AB417" s="14"/>
      <c r="AC417" s="14"/>
      <c r="AD417" s="14"/>
      <c r="AE417" s="14"/>
      <c r="AT417" s="283" t="s">
        <v>1584</v>
      </c>
      <c r="AU417" s="283" t="s">
        <v>81</v>
      </c>
      <c r="AV417" s="14" t="s">
        <v>81</v>
      </c>
      <c r="AW417" s="14" t="s">
        <v>30</v>
      </c>
      <c r="AX417" s="14" t="s">
        <v>73</v>
      </c>
      <c r="AY417" s="283" t="s">
        <v>241</v>
      </c>
    </row>
    <row r="418" s="13" customFormat="1">
      <c r="A418" s="13"/>
      <c r="B418" s="263"/>
      <c r="C418" s="264"/>
      <c r="D418" s="242" t="s">
        <v>1584</v>
      </c>
      <c r="E418" s="265" t="s">
        <v>1</v>
      </c>
      <c r="F418" s="266" t="s">
        <v>3359</v>
      </c>
      <c r="G418" s="264"/>
      <c r="H418" s="267">
        <v>39.600000000000001</v>
      </c>
      <c r="I418" s="268"/>
      <c r="J418" s="264"/>
      <c r="K418" s="264"/>
      <c r="L418" s="269"/>
      <c r="M418" s="270"/>
      <c r="N418" s="271"/>
      <c r="O418" s="271"/>
      <c r="P418" s="271"/>
      <c r="Q418" s="271"/>
      <c r="R418" s="271"/>
      <c r="S418" s="271"/>
      <c r="T418" s="272"/>
      <c r="U418" s="13"/>
      <c r="V418" s="13"/>
      <c r="W418" s="13"/>
      <c r="X418" s="13"/>
      <c r="Y418" s="13"/>
      <c r="Z418" s="13"/>
      <c r="AA418" s="13"/>
      <c r="AB418" s="13"/>
      <c r="AC418" s="13"/>
      <c r="AD418" s="13"/>
      <c r="AE418" s="13"/>
      <c r="AT418" s="273" t="s">
        <v>1584</v>
      </c>
      <c r="AU418" s="273" t="s">
        <v>81</v>
      </c>
      <c r="AV418" s="13" t="s">
        <v>83</v>
      </c>
      <c r="AW418" s="13" t="s">
        <v>30</v>
      </c>
      <c r="AX418" s="13" t="s">
        <v>73</v>
      </c>
      <c r="AY418" s="273" t="s">
        <v>241</v>
      </c>
    </row>
    <row r="419" s="14" customFormat="1">
      <c r="A419" s="14"/>
      <c r="B419" s="274"/>
      <c r="C419" s="275"/>
      <c r="D419" s="242" t="s">
        <v>1584</v>
      </c>
      <c r="E419" s="276" t="s">
        <v>1</v>
      </c>
      <c r="F419" s="277" t="s">
        <v>3426</v>
      </c>
      <c r="G419" s="275"/>
      <c r="H419" s="276" t="s">
        <v>1</v>
      </c>
      <c r="I419" s="278"/>
      <c r="J419" s="275"/>
      <c r="K419" s="275"/>
      <c r="L419" s="279"/>
      <c r="M419" s="280"/>
      <c r="N419" s="281"/>
      <c r="O419" s="281"/>
      <c r="P419" s="281"/>
      <c r="Q419" s="281"/>
      <c r="R419" s="281"/>
      <c r="S419" s="281"/>
      <c r="T419" s="282"/>
      <c r="U419" s="14"/>
      <c r="V419" s="14"/>
      <c r="W419" s="14"/>
      <c r="X419" s="14"/>
      <c r="Y419" s="14"/>
      <c r="Z419" s="14"/>
      <c r="AA419" s="14"/>
      <c r="AB419" s="14"/>
      <c r="AC419" s="14"/>
      <c r="AD419" s="14"/>
      <c r="AE419" s="14"/>
      <c r="AT419" s="283" t="s">
        <v>1584</v>
      </c>
      <c r="AU419" s="283" t="s">
        <v>81</v>
      </c>
      <c r="AV419" s="14" t="s">
        <v>81</v>
      </c>
      <c r="AW419" s="14" t="s">
        <v>30</v>
      </c>
      <c r="AX419" s="14" t="s">
        <v>73</v>
      </c>
      <c r="AY419" s="283" t="s">
        <v>241</v>
      </c>
    </row>
    <row r="420" s="13" customFormat="1">
      <c r="A420" s="13"/>
      <c r="B420" s="263"/>
      <c r="C420" s="264"/>
      <c r="D420" s="242" t="s">
        <v>1584</v>
      </c>
      <c r="E420" s="265" t="s">
        <v>1</v>
      </c>
      <c r="F420" s="266" t="s">
        <v>3361</v>
      </c>
      <c r="G420" s="264"/>
      <c r="H420" s="267">
        <v>2.9700000000000002</v>
      </c>
      <c r="I420" s="268"/>
      <c r="J420" s="264"/>
      <c r="K420" s="264"/>
      <c r="L420" s="269"/>
      <c r="M420" s="270"/>
      <c r="N420" s="271"/>
      <c r="O420" s="271"/>
      <c r="P420" s="271"/>
      <c r="Q420" s="271"/>
      <c r="R420" s="271"/>
      <c r="S420" s="271"/>
      <c r="T420" s="272"/>
      <c r="U420" s="13"/>
      <c r="V420" s="13"/>
      <c r="W420" s="13"/>
      <c r="X420" s="13"/>
      <c r="Y420" s="13"/>
      <c r="Z420" s="13"/>
      <c r="AA420" s="13"/>
      <c r="AB420" s="13"/>
      <c r="AC420" s="13"/>
      <c r="AD420" s="13"/>
      <c r="AE420" s="13"/>
      <c r="AT420" s="273" t="s">
        <v>1584</v>
      </c>
      <c r="AU420" s="273" t="s">
        <v>81</v>
      </c>
      <c r="AV420" s="13" t="s">
        <v>83</v>
      </c>
      <c r="AW420" s="13" t="s">
        <v>30</v>
      </c>
      <c r="AX420" s="13" t="s">
        <v>73</v>
      </c>
      <c r="AY420" s="273" t="s">
        <v>241</v>
      </c>
    </row>
    <row r="421" s="14" customFormat="1">
      <c r="A421" s="14"/>
      <c r="B421" s="274"/>
      <c r="C421" s="275"/>
      <c r="D421" s="242" t="s">
        <v>1584</v>
      </c>
      <c r="E421" s="276" t="s">
        <v>1</v>
      </c>
      <c r="F421" s="277" t="s">
        <v>3427</v>
      </c>
      <c r="G421" s="275"/>
      <c r="H421" s="276" t="s">
        <v>1</v>
      </c>
      <c r="I421" s="278"/>
      <c r="J421" s="275"/>
      <c r="K421" s="275"/>
      <c r="L421" s="279"/>
      <c r="M421" s="280"/>
      <c r="N421" s="281"/>
      <c r="O421" s="281"/>
      <c r="P421" s="281"/>
      <c r="Q421" s="281"/>
      <c r="R421" s="281"/>
      <c r="S421" s="281"/>
      <c r="T421" s="282"/>
      <c r="U421" s="14"/>
      <c r="V421" s="14"/>
      <c r="W421" s="14"/>
      <c r="X421" s="14"/>
      <c r="Y421" s="14"/>
      <c r="Z421" s="14"/>
      <c r="AA421" s="14"/>
      <c r="AB421" s="14"/>
      <c r="AC421" s="14"/>
      <c r="AD421" s="14"/>
      <c r="AE421" s="14"/>
      <c r="AT421" s="283" t="s">
        <v>1584</v>
      </c>
      <c r="AU421" s="283" t="s">
        <v>81</v>
      </c>
      <c r="AV421" s="14" t="s">
        <v>81</v>
      </c>
      <c r="AW421" s="14" t="s">
        <v>30</v>
      </c>
      <c r="AX421" s="14" t="s">
        <v>73</v>
      </c>
      <c r="AY421" s="283" t="s">
        <v>241</v>
      </c>
    </row>
    <row r="422" s="13" customFormat="1">
      <c r="A422" s="13"/>
      <c r="B422" s="263"/>
      <c r="C422" s="264"/>
      <c r="D422" s="242" t="s">
        <v>1584</v>
      </c>
      <c r="E422" s="265" t="s">
        <v>1</v>
      </c>
      <c r="F422" s="266" t="s">
        <v>3363</v>
      </c>
      <c r="G422" s="264"/>
      <c r="H422" s="267">
        <v>3.96</v>
      </c>
      <c r="I422" s="268"/>
      <c r="J422" s="264"/>
      <c r="K422" s="264"/>
      <c r="L422" s="269"/>
      <c r="M422" s="270"/>
      <c r="N422" s="271"/>
      <c r="O422" s="271"/>
      <c r="P422" s="271"/>
      <c r="Q422" s="271"/>
      <c r="R422" s="271"/>
      <c r="S422" s="271"/>
      <c r="T422" s="272"/>
      <c r="U422" s="13"/>
      <c r="V422" s="13"/>
      <c r="W422" s="13"/>
      <c r="X422" s="13"/>
      <c r="Y422" s="13"/>
      <c r="Z422" s="13"/>
      <c r="AA422" s="13"/>
      <c r="AB422" s="13"/>
      <c r="AC422" s="13"/>
      <c r="AD422" s="13"/>
      <c r="AE422" s="13"/>
      <c r="AT422" s="273" t="s">
        <v>1584</v>
      </c>
      <c r="AU422" s="273" t="s">
        <v>81</v>
      </c>
      <c r="AV422" s="13" t="s">
        <v>83</v>
      </c>
      <c r="AW422" s="13" t="s">
        <v>30</v>
      </c>
      <c r="AX422" s="13" t="s">
        <v>73</v>
      </c>
      <c r="AY422" s="273" t="s">
        <v>241</v>
      </c>
    </row>
    <row r="423" s="14" customFormat="1">
      <c r="A423" s="14"/>
      <c r="B423" s="274"/>
      <c r="C423" s="275"/>
      <c r="D423" s="242" t="s">
        <v>1584</v>
      </c>
      <c r="E423" s="276" t="s">
        <v>1</v>
      </c>
      <c r="F423" s="277" t="s">
        <v>3428</v>
      </c>
      <c r="G423" s="275"/>
      <c r="H423" s="276" t="s">
        <v>1</v>
      </c>
      <c r="I423" s="278"/>
      <c r="J423" s="275"/>
      <c r="K423" s="275"/>
      <c r="L423" s="279"/>
      <c r="M423" s="280"/>
      <c r="N423" s="281"/>
      <c r="O423" s="281"/>
      <c r="P423" s="281"/>
      <c r="Q423" s="281"/>
      <c r="R423" s="281"/>
      <c r="S423" s="281"/>
      <c r="T423" s="282"/>
      <c r="U423" s="14"/>
      <c r="V423" s="14"/>
      <c r="W423" s="14"/>
      <c r="X423" s="14"/>
      <c r="Y423" s="14"/>
      <c r="Z423" s="14"/>
      <c r="AA423" s="14"/>
      <c r="AB423" s="14"/>
      <c r="AC423" s="14"/>
      <c r="AD423" s="14"/>
      <c r="AE423" s="14"/>
      <c r="AT423" s="283" t="s">
        <v>1584</v>
      </c>
      <c r="AU423" s="283" t="s">
        <v>81</v>
      </c>
      <c r="AV423" s="14" t="s">
        <v>81</v>
      </c>
      <c r="AW423" s="14" t="s">
        <v>30</v>
      </c>
      <c r="AX423" s="14" t="s">
        <v>73</v>
      </c>
      <c r="AY423" s="283" t="s">
        <v>241</v>
      </c>
    </row>
    <row r="424" s="14" customFormat="1">
      <c r="A424" s="14"/>
      <c r="B424" s="274"/>
      <c r="C424" s="275"/>
      <c r="D424" s="242" t="s">
        <v>1584</v>
      </c>
      <c r="E424" s="276" t="s">
        <v>1</v>
      </c>
      <c r="F424" s="277" t="s">
        <v>3185</v>
      </c>
      <c r="G424" s="275"/>
      <c r="H424" s="276" t="s">
        <v>1</v>
      </c>
      <c r="I424" s="278"/>
      <c r="J424" s="275"/>
      <c r="K424" s="275"/>
      <c r="L424" s="279"/>
      <c r="M424" s="280"/>
      <c r="N424" s="281"/>
      <c r="O424" s="281"/>
      <c r="P424" s="281"/>
      <c r="Q424" s="281"/>
      <c r="R424" s="281"/>
      <c r="S424" s="281"/>
      <c r="T424" s="282"/>
      <c r="U424" s="14"/>
      <c r="V424" s="14"/>
      <c r="W424" s="14"/>
      <c r="X424" s="14"/>
      <c r="Y424" s="14"/>
      <c r="Z424" s="14"/>
      <c r="AA424" s="14"/>
      <c r="AB424" s="14"/>
      <c r="AC424" s="14"/>
      <c r="AD424" s="14"/>
      <c r="AE424" s="14"/>
      <c r="AT424" s="283" t="s">
        <v>1584</v>
      </c>
      <c r="AU424" s="283" t="s">
        <v>81</v>
      </c>
      <c r="AV424" s="14" t="s">
        <v>81</v>
      </c>
      <c r="AW424" s="14" t="s">
        <v>30</v>
      </c>
      <c r="AX424" s="14" t="s">
        <v>73</v>
      </c>
      <c r="AY424" s="283" t="s">
        <v>241</v>
      </c>
    </row>
    <row r="425" s="14" customFormat="1">
      <c r="A425" s="14"/>
      <c r="B425" s="274"/>
      <c r="C425" s="275"/>
      <c r="D425" s="242" t="s">
        <v>1584</v>
      </c>
      <c r="E425" s="276" t="s">
        <v>1</v>
      </c>
      <c r="F425" s="277" t="s">
        <v>3186</v>
      </c>
      <c r="G425" s="275"/>
      <c r="H425" s="276" t="s">
        <v>1</v>
      </c>
      <c r="I425" s="278"/>
      <c r="J425" s="275"/>
      <c r="K425" s="275"/>
      <c r="L425" s="279"/>
      <c r="M425" s="280"/>
      <c r="N425" s="281"/>
      <c r="O425" s="281"/>
      <c r="P425" s="281"/>
      <c r="Q425" s="281"/>
      <c r="R425" s="281"/>
      <c r="S425" s="281"/>
      <c r="T425" s="282"/>
      <c r="U425" s="14"/>
      <c r="V425" s="14"/>
      <c r="W425" s="14"/>
      <c r="X425" s="14"/>
      <c r="Y425" s="14"/>
      <c r="Z425" s="14"/>
      <c r="AA425" s="14"/>
      <c r="AB425" s="14"/>
      <c r="AC425" s="14"/>
      <c r="AD425" s="14"/>
      <c r="AE425" s="14"/>
      <c r="AT425" s="283" t="s">
        <v>1584</v>
      </c>
      <c r="AU425" s="283" t="s">
        <v>81</v>
      </c>
      <c r="AV425" s="14" t="s">
        <v>81</v>
      </c>
      <c r="AW425" s="14" t="s">
        <v>30</v>
      </c>
      <c r="AX425" s="14" t="s">
        <v>73</v>
      </c>
      <c r="AY425" s="283" t="s">
        <v>241</v>
      </c>
    </row>
    <row r="426" s="13" customFormat="1">
      <c r="A426" s="13"/>
      <c r="B426" s="263"/>
      <c r="C426" s="264"/>
      <c r="D426" s="242" t="s">
        <v>1584</v>
      </c>
      <c r="E426" s="265" t="s">
        <v>1</v>
      </c>
      <c r="F426" s="266" t="s">
        <v>3365</v>
      </c>
      <c r="G426" s="264"/>
      <c r="H426" s="267">
        <v>0.85799999999999998</v>
      </c>
      <c r="I426" s="268"/>
      <c r="J426" s="264"/>
      <c r="K426" s="264"/>
      <c r="L426" s="269"/>
      <c r="M426" s="270"/>
      <c r="N426" s="271"/>
      <c r="O426" s="271"/>
      <c r="P426" s="271"/>
      <c r="Q426" s="271"/>
      <c r="R426" s="271"/>
      <c r="S426" s="271"/>
      <c r="T426" s="272"/>
      <c r="U426" s="13"/>
      <c r="V426" s="13"/>
      <c r="W426" s="13"/>
      <c r="X426" s="13"/>
      <c r="Y426" s="13"/>
      <c r="Z426" s="13"/>
      <c r="AA426" s="13"/>
      <c r="AB426" s="13"/>
      <c r="AC426" s="13"/>
      <c r="AD426" s="13"/>
      <c r="AE426" s="13"/>
      <c r="AT426" s="273" t="s">
        <v>1584</v>
      </c>
      <c r="AU426" s="273" t="s">
        <v>81</v>
      </c>
      <c r="AV426" s="13" t="s">
        <v>83</v>
      </c>
      <c r="AW426" s="13" t="s">
        <v>30</v>
      </c>
      <c r="AX426" s="13" t="s">
        <v>73</v>
      </c>
      <c r="AY426" s="273" t="s">
        <v>241</v>
      </c>
    </row>
    <row r="427" s="14" customFormat="1">
      <c r="A427" s="14"/>
      <c r="B427" s="274"/>
      <c r="C427" s="275"/>
      <c r="D427" s="242" t="s">
        <v>1584</v>
      </c>
      <c r="E427" s="276" t="s">
        <v>1</v>
      </c>
      <c r="F427" s="277" t="s">
        <v>3429</v>
      </c>
      <c r="G427" s="275"/>
      <c r="H427" s="276" t="s">
        <v>1</v>
      </c>
      <c r="I427" s="278"/>
      <c r="J427" s="275"/>
      <c r="K427" s="275"/>
      <c r="L427" s="279"/>
      <c r="M427" s="280"/>
      <c r="N427" s="281"/>
      <c r="O427" s="281"/>
      <c r="P427" s="281"/>
      <c r="Q427" s="281"/>
      <c r="R427" s="281"/>
      <c r="S427" s="281"/>
      <c r="T427" s="282"/>
      <c r="U427" s="14"/>
      <c r="V427" s="14"/>
      <c r="W427" s="14"/>
      <c r="X427" s="14"/>
      <c r="Y427" s="14"/>
      <c r="Z427" s="14"/>
      <c r="AA427" s="14"/>
      <c r="AB427" s="14"/>
      <c r="AC427" s="14"/>
      <c r="AD427" s="14"/>
      <c r="AE427" s="14"/>
      <c r="AT427" s="283" t="s">
        <v>1584</v>
      </c>
      <c r="AU427" s="283" t="s">
        <v>81</v>
      </c>
      <c r="AV427" s="14" t="s">
        <v>81</v>
      </c>
      <c r="AW427" s="14" t="s">
        <v>30</v>
      </c>
      <c r="AX427" s="14" t="s">
        <v>73</v>
      </c>
      <c r="AY427" s="283" t="s">
        <v>241</v>
      </c>
    </row>
    <row r="428" s="13" customFormat="1">
      <c r="A428" s="13"/>
      <c r="B428" s="263"/>
      <c r="C428" s="264"/>
      <c r="D428" s="242" t="s">
        <v>1584</v>
      </c>
      <c r="E428" s="265" t="s">
        <v>1</v>
      </c>
      <c r="F428" s="266" t="s">
        <v>3367</v>
      </c>
      <c r="G428" s="264"/>
      <c r="H428" s="267">
        <v>0.79200000000000004</v>
      </c>
      <c r="I428" s="268"/>
      <c r="J428" s="264"/>
      <c r="K428" s="264"/>
      <c r="L428" s="269"/>
      <c r="M428" s="270"/>
      <c r="N428" s="271"/>
      <c r="O428" s="271"/>
      <c r="P428" s="271"/>
      <c r="Q428" s="271"/>
      <c r="R428" s="271"/>
      <c r="S428" s="271"/>
      <c r="T428" s="272"/>
      <c r="U428" s="13"/>
      <c r="V428" s="13"/>
      <c r="W428" s="13"/>
      <c r="X428" s="13"/>
      <c r="Y428" s="13"/>
      <c r="Z428" s="13"/>
      <c r="AA428" s="13"/>
      <c r="AB428" s="13"/>
      <c r="AC428" s="13"/>
      <c r="AD428" s="13"/>
      <c r="AE428" s="13"/>
      <c r="AT428" s="273" t="s">
        <v>1584</v>
      </c>
      <c r="AU428" s="273" t="s">
        <v>81</v>
      </c>
      <c r="AV428" s="13" t="s">
        <v>83</v>
      </c>
      <c r="AW428" s="13" t="s">
        <v>30</v>
      </c>
      <c r="AX428" s="13" t="s">
        <v>73</v>
      </c>
      <c r="AY428" s="273" t="s">
        <v>241</v>
      </c>
    </row>
    <row r="429" s="14" customFormat="1">
      <c r="A429" s="14"/>
      <c r="B429" s="274"/>
      <c r="C429" s="275"/>
      <c r="D429" s="242" t="s">
        <v>1584</v>
      </c>
      <c r="E429" s="276" t="s">
        <v>1</v>
      </c>
      <c r="F429" s="277" t="s">
        <v>3430</v>
      </c>
      <c r="G429" s="275"/>
      <c r="H429" s="276" t="s">
        <v>1</v>
      </c>
      <c r="I429" s="278"/>
      <c r="J429" s="275"/>
      <c r="K429" s="275"/>
      <c r="L429" s="279"/>
      <c r="M429" s="280"/>
      <c r="N429" s="281"/>
      <c r="O429" s="281"/>
      <c r="P429" s="281"/>
      <c r="Q429" s="281"/>
      <c r="R429" s="281"/>
      <c r="S429" s="281"/>
      <c r="T429" s="282"/>
      <c r="U429" s="14"/>
      <c r="V429" s="14"/>
      <c r="W429" s="14"/>
      <c r="X429" s="14"/>
      <c r="Y429" s="14"/>
      <c r="Z429" s="14"/>
      <c r="AA429" s="14"/>
      <c r="AB429" s="14"/>
      <c r="AC429" s="14"/>
      <c r="AD429" s="14"/>
      <c r="AE429" s="14"/>
      <c r="AT429" s="283" t="s">
        <v>1584</v>
      </c>
      <c r="AU429" s="283" t="s">
        <v>81</v>
      </c>
      <c r="AV429" s="14" t="s">
        <v>81</v>
      </c>
      <c r="AW429" s="14" t="s">
        <v>30</v>
      </c>
      <c r="AX429" s="14" t="s">
        <v>73</v>
      </c>
      <c r="AY429" s="283" t="s">
        <v>241</v>
      </c>
    </row>
    <row r="430" s="13" customFormat="1">
      <c r="A430" s="13"/>
      <c r="B430" s="263"/>
      <c r="C430" s="264"/>
      <c r="D430" s="242" t="s">
        <v>1584</v>
      </c>
      <c r="E430" s="265" t="s">
        <v>1</v>
      </c>
      <c r="F430" s="266" t="s">
        <v>3369</v>
      </c>
      <c r="G430" s="264"/>
      <c r="H430" s="267">
        <v>0.46200000000000002</v>
      </c>
      <c r="I430" s="268"/>
      <c r="J430" s="264"/>
      <c r="K430" s="264"/>
      <c r="L430" s="269"/>
      <c r="M430" s="270"/>
      <c r="N430" s="271"/>
      <c r="O430" s="271"/>
      <c r="P430" s="271"/>
      <c r="Q430" s="271"/>
      <c r="R430" s="271"/>
      <c r="S430" s="271"/>
      <c r="T430" s="272"/>
      <c r="U430" s="13"/>
      <c r="V430" s="13"/>
      <c r="W430" s="13"/>
      <c r="X430" s="13"/>
      <c r="Y430" s="13"/>
      <c r="Z430" s="13"/>
      <c r="AA430" s="13"/>
      <c r="AB430" s="13"/>
      <c r="AC430" s="13"/>
      <c r="AD430" s="13"/>
      <c r="AE430" s="13"/>
      <c r="AT430" s="273" t="s">
        <v>1584</v>
      </c>
      <c r="AU430" s="273" t="s">
        <v>81</v>
      </c>
      <c r="AV430" s="13" t="s">
        <v>83</v>
      </c>
      <c r="AW430" s="13" t="s">
        <v>30</v>
      </c>
      <c r="AX430" s="13" t="s">
        <v>73</v>
      </c>
      <c r="AY430" s="273" t="s">
        <v>241</v>
      </c>
    </row>
    <row r="431" s="15" customFormat="1">
      <c r="A431" s="15"/>
      <c r="B431" s="287"/>
      <c r="C431" s="288"/>
      <c r="D431" s="242" t="s">
        <v>1584</v>
      </c>
      <c r="E431" s="289" t="s">
        <v>1</v>
      </c>
      <c r="F431" s="290" t="s">
        <v>2061</v>
      </c>
      <c r="G431" s="288"/>
      <c r="H431" s="291">
        <v>48.642000000000003</v>
      </c>
      <c r="I431" s="292"/>
      <c r="J431" s="288"/>
      <c r="K431" s="288"/>
      <c r="L431" s="293"/>
      <c r="M431" s="294"/>
      <c r="N431" s="295"/>
      <c r="O431" s="295"/>
      <c r="P431" s="295"/>
      <c r="Q431" s="295"/>
      <c r="R431" s="295"/>
      <c r="S431" s="295"/>
      <c r="T431" s="296"/>
      <c r="U431" s="15"/>
      <c r="V431" s="15"/>
      <c r="W431" s="15"/>
      <c r="X431" s="15"/>
      <c r="Y431" s="15"/>
      <c r="Z431" s="15"/>
      <c r="AA431" s="15"/>
      <c r="AB431" s="15"/>
      <c r="AC431" s="15"/>
      <c r="AD431" s="15"/>
      <c r="AE431" s="15"/>
      <c r="AT431" s="297" t="s">
        <v>1584</v>
      </c>
      <c r="AU431" s="297" t="s">
        <v>81</v>
      </c>
      <c r="AV431" s="15" t="s">
        <v>247</v>
      </c>
      <c r="AW431" s="15" t="s">
        <v>30</v>
      </c>
      <c r="AX431" s="15" t="s">
        <v>81</v>
      </c>
      <c r="AY431" s="297" t="s">
        <v>241</v>
      </c>
    </row>
    <row r="432" s="2" customFormat="1" ht="33" customHeight="1">
      <c r="A432" s="39"/>
      <c r="B432" s="40"/>
      <c r="C432" s="228" t="s">
        <v>396</v>
      </c>
      <c r="D432" s="228" t="s">
        <v>243</v>
      </c>
      <c r="E432" s="229" t="s">
        <v>2320</v>
      </c>
      <c r="F432" s="230" t="s">
        <v>2321</v>
      </c>
      <c r="G432" s="231" t="s">
        <v>263</v>
      </c>
      <c r="H432" s="232">
        <v>2</v>
      </c>
      <c r="I432" s="233"/>
      <c r="J432" s="234">
        <f>ROUND(I432*H432,2)</f>
        <v>0</v>
      </c>
      <c r="K432" s="235"/>
      <c r="L432" s="45"/>
      <c r="M432" s="236" t="s">
        <v>1</v>
      </c>
      <c r="N432" s="237" t="s">
        <v>38</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1164</v>
      </c>
      <c r="AT432" s="240" t="s">
        <v>243</v>
      </c>
      <c r="AU432" s="240" t="s">
        <v>81</v>
      </c>
      <c r="AY432" s="18" t="s">
        <v>241</v>
      </c>
      <c r="BE432" s="241">
        <f>IF(N432="základní",J432,0)</f>
        <v>0</v>
      </c>
      <c r="BF432" s="241">
        <f>IF(N432="snížená",J432,0)</f>
        <v>0</v>
      </c>
      <c r="BG432" s="241">
        <f>IF(N432="zákl. přenesená",J432,0)</f>
        <v>0</v>
      </c>
      <c r="BH432" s="241">
        <f>IF(N432="sníž. přenesená",J432,0)</f>
        <v>0</v>
      </c>
      <c r="BI432" s="241">
        <f>IF(N432="nulová",J432,0)</f>
        <v>0</v>
      </c>
      <c r="BJ432" s="18" t="s">
        <v>81</v>
      </c>
      <c r="BK432" s="241">
        <f>ROUND(I432*H432,2)</f>
        <v>0</v>
      </c>
      <c r="BL432" s="18" t="s">
        <v>1164</v>
      </c>
      <c r="BM432" s="240" t="s">
        <v>3431</v>
      </c>
    </row>
    <row r="433" s="2" customFormat="1">
      <c r="A433" s="39"/>
      <c r="B433" s="40"/>
      <c r="C433" s="41"/>
      <c r="D433" s="242" t="s">
        <v>248</v>
      </c>
      <c r="E433" s="41"/>
      <c r="F433" s="243" t="s">
        <v>2323</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248</v>
      </c>
      <c r="AU433" s="18" t="s">
        <v>81</v>
      </c>
    </row>
    <row r="434" s="14" customFormat="1">
      <c r="A434" s="14"/>
      <c r="B434" s="274"/>
      <c r="C434" s="275"/>
      <c r="D434" s="242" t="s">
        <v>1584</v>
      </c>
      <c r="E434" s="276" t="s">
        <v>1</v>
      </c>
      <c r="F434" s="277" t="s">
        <v>2324</v>
      </c>
      <c r="G434" s="275"/>
      <c r="H434" s="276" t="s">
        <v>1</v>
      </c>
      <c r="I434" s="278"/>
      <c r="J434" s="275"/>
      <c r="K434" s="275"/>
      <c r="L434" s="279"/>
      <c r="M434" s="280"/>
      <c r="N434" s="281"/>
      <c r="O434" s="281"/>
      <c r="P434" s="281"/>
      <c r="Q434" s="281"/>
      <c r="R434" s="281"/>
      <c r="S434" s="281"/>
      <c r="T434" s="282"/>
      <c r="U434" s="14"/>
      <c r="V434" s="14"/>
      <c r="W434" s="14"/>
      <c r="X434" s="14"/>
      <c r="Y434" s="14"/>
      <c r="Z434" s="14"/>
      <c r="AA434" s="14"/>
      <c r="AB434" s="14"/>
      <c r="AC434" s="14"/>
      <c r="AD434" s="14"/>
      <c r="AE434" s="14"/>
      <c r="AT434" s="283" t="s">
        <v>1584</v>
      </c>
      <c r="AU434" s="283" t="s">
        <v>81</v>
      </c>
      <c r="AV434" s="14" t="s">
        <v>81</v>
      </c>
      <c r="AW434" s="14" t="s">
        <v>30</v>
      </c>
      <c r="AX434" s="14" t="s">
        <v>73</v>
      </c>
      <c r="AY434" s="283" t="s">
        <v>241</v>
      </c>
    </row>
    <row r="435" s="13" customFormat="1">
      <c r="A435" s="13"/>
      <c r="B435" s="263"/>
      <c r="C435" s="264"/>
      <c r="D435" s="242" t="s">
        <v>1584</v>
      </c>
      <c r="E435" s="265" t="s">
        <v>1</v>
      </c>
      <c r="F435" s="266" t="s">
        <v>83</v>
      </c>
      <c r="G435" s="264"/>
      <c r="H435" s="267">
        <v>2</v>
      </c>
      <c r="I435" s="268"/>
      <c r="J435" s="264"/>
      <c r="K435" s="264"/>
      <c r="L435" s="269"/>
      <c r="M435" s="270"/>
      <c r="N435" s="271"/>
      <c r="O435" s="271"/>
      <c r="P435" s="271"/>
      <c r="Q435" s="271"/>
      <c r="R435" s="271"/>
      <c r="S435" s="271"/>
      <c r="T435" s="272"/>
      <c r="U435" s="13"/>
      <c r="V435" s="13"/>
      <c r="W435" s="13"/>
      <c r="X435" s="13"/>
      <c r="Y435" s="13"/>
      <c r="Z435" s="13"/>
      <c r="AA435" s="13"/>
      <c r="AB435" s="13"/>
      <c r="AC435" s="13"/>
      <c r="AD435" s="13"/>
      <c r="AE435" s="13"/>
      <c r="AT435" s="273" t="s">
        <v>1584</v>
      </c>
      <c r="AU435" s="273" t="s">
        <v>81</v>
      </c>
      <c r="AV435" s="13" t="s">
        <v>83</v>
      </c>
      <c r="AW435" s="13" t="s">
        <v>30</v>
      </c>
      <c r="AX435" s="13" t="s">
        <v>81</v>
      </c>
      <c r="AY435" s="273" t="s">
        <v>241</v>
      </c>
    </row>
    <row r="436" s="2" customFormat="1" ht="21.75" customHeight="1">
      <c r="A436" s="39"/>
      <c r="B436" s="40"/>
      <c r="C436" s="228" t="s">
        <v>326</v>
      </c>
      <c r="D436" s="228" t="s">
        <v>243</v>
      </c>
      <c r="E436" s="229" t="s">
        <v>2333</v>
      </c>
      <c r="F436" s="230" t="s">
        <v>2334</v>
      </c>
      <c r="G436" s="231" t="s">
        <v>563</v>
      </c>
      <c r="H436" s="232">
        <v>735.23800000000006</v>
      </c>
      <c r="I436" s="233"/>
      <c r="J436" s="234">
        <f>ROUND(I436*H436,2)</f>
        <v>0</v>
      </c>
      <c r="K436" s="235"/>
      <c r="L436" s="45"/>
      <c r="M436" s="236" t="s">
        <v>1</v>
      </c>
      <c r="N436" s="237" t="s">
        <v>38</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1164</v>
      </c>
      <c r="AT436" s="240" t="s">
        <v>243</v>
      </c>
      <c r="AU436" s="240" t="s">
        <v>81</v>
      </c>
      <c r="AY436" s="18" t="s">
        <v>241</v>
      </c>
      <c r="BE436" s="241">
        <f>IF(N436="základní",J436,0)</f>
        <v>0</v>
      </c>
      <c r="BF436" s="241">
        <f>IF(N436="snížená",J436,0)</f>
        <v>0</v>
      </c>
      <c r="BG436" s="241">
        <f>IF(N436="zákl. přenesená",J436,0)</f>
        <v>0</v>
      </c>
      <c r="BH436" s="241">
        <f>IF(N436="sníž. přenesená",J436,0)</f>
        <v>0</v>
      </c>
      <c r="BI436" s="241">
        <f>IF(N436="nulová",J436,0)</f>
        <v>0</v>
      </c>
      <c r="BJ436" s="18" t="s">
        <v>81</v>
      </c>
      <c r="BK436" s="241">
        <f>ROUND(I436*H436,2)</f>
        <v>0</v>
      </c>
      <c r="BL436" s="18" t="s">
        <v>1164</v>
      </c>
      <c r="BM436" s="240" t="s">
        <v>3432</v>
      </c>
    </row>
    <row r="437" s="2" customFormat="1">
      <c r="A437" s="39"/>
      <c r="B437" s="40"/>
      <c r="C437" s="41"/>
      <c r="D437" s="242" t="s">
        <v>248</v>
      </c>
      <c r="E437" s="41"/>
      <c r="F437" s="243" t="s">
        <v>2336</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248</v>
      </c>
      <c r="AU437" s="18" t="s">
        <v>81</v>
      </c>
    </row>
    <row r="438" s="14" customFormat="1">
      <c r="A438" s="14"/>
      <c r="B438" s="274"/>
      <c r="C438" s="275"/>
      <c r="D438" s="242" t="s">
        <v>1584</v>
      </c>
      <c r="E438" s="276" t="s">
        <v>1</v>
      </c>
      <c r="F438" s="277" t="s">
        <v>1806</v>
      </c>
      <c r="G438" s="275"/>
      <c r="H438" s="276" t="s">
        <v>1</v>
      </c>
      <c r="I438" s="278"/>
      <c r="J438" s="275"/>
      <c r="K438" s="275"/>
      <c r="L438" s="279"/>
      <c r="M438" s="280"/>
      <c r="N438" s="281"/>
      <c r="O438" s="281"/>
      <c r="P438" s="281"/>
      <c r="Q438" s="281"/>
      <c r="R438" s="281"/>
      <c r="S438" s="281"/>
      <c r="T438" s="282"/>
      <c r="U438" s="14"/>
      <c r="V438" s="14"/>
      <c r="W438" s="14"/>
      <c r="X438" s="14"/>
      <c r="Y438" s="14"/>
      <c r="Z438" s="14"/>
      <c r="AA438" s="14"/>
      <c r="AB438" s="14"/>
      <c r="AC438" s="14"/>
      <c r="AD438" s="14"/>
      <c r="AE438" s="14"/>
      <c r="AT438" s="283" t="s">
        <v>1584</v>
      </c>
      <c r="AU438" s="283" t="s">
        <v>81</v>
      </c>
      <c r="AV438" s="14" t="s">
        <v>81</v>
      </c>
      <c r="AW438" s="14" t="s">
        <v>30</v>
      </c>
      <c r="AX438" s="14" t="s">
        <v>73</v>
      </c>
      <c r="AY438" s="283" t="s">
        <v>241</v>
      </c>
    </row>
    <row r="439" s="14" customFormat="1">
      <c r="A439" s="14"/>
      <c r="B439" s="274"/>
      <c r="C439" s="275"/>
      <c r="D439" s="242" t="s">
        <v>1584</v>
      </c>
      <c r="E439" s="276" t="s">
        <v>1</v>
      </c>
      <c r="F439" s="277" t="s">
        <v>3433</v>
      </c>
      <c r="G439" s="275"/>
      <c r="H439" s="276" t="s">
        <v>1</v>
      </c>
      <c r="I439" s="278"/>
      <c r="J439" s="275"/>
      <c r="K439" s="275"/>
      <c r="L439" s="279"/>
      <c r="M439" s="280"/>
      <c r="N439" s="281"/>
      <c r="O439" s="281"/>
      <c r="P439" s="281"/>
      <c r="Q439" s="281"/>
      <c r="R439" s="281"/>
      <c r="S439" s="281"/>
      <c r="T439" s="282"/>
      <c r="U439" s="14"/>
      <c r="V439" s="14"/>
      <c r="W439" s="14"/>
      <c r="X439" s="14"/>
      <c r="Y439" s="14"/>
      <c r="Z439" s="14"/>
      <c r="AA439" s="14"/>
      <c r="AB439" s="14"/>
      <c r="AC439" s="14"/>
      <c r="AD439" s="14"/>
      <c r="AE439" s="14"/>
      <c r="AT439" s="283" t="s">
        <v>1584</v>
      </c>
      <c r="AU439" s="283" t="s">
        <v>81</v>
      </c>
      <c r="AV439" s="14" t="s">
        <v>81</v>
      </c>
      <c r="AW439" s="14" t="s">
        <v>30</v>
      </c>
      <c r="AX439" s="14" t="s">
        <v>73</v>
      </c>
      <c r="AY439" s="283" t="s">
        <v>241</v>
      </c>
    </row>
    <row r="440" s="13" customFormat="1">
      <c r="A440" s="13"/>
      <c r="B440" s="263"/>
      <c r="C440" s="264"/>
      <c r="D440" s="242" t="s">
        <v>1584</v>
      </c>
      <c r="E440" s="265" t="s">
        <v>1</v>
      </c>
      <c r="F440" s="266" t="s">
        <v>3351</v>
      </c>
      <c r="G440" s="264"/>
      <c r="H440" s="267">
        <v>724</v>
      </c>
      <c r="I440" s="268"/>
      <c r="J440" s="264"/>
      <c r="K440" s="264"/>
      <c r="L440" s="269"/>
      <c r="M440" s="270"/>
      <c r="N440" s="271"/>
      <c r="O440" s="271"/>
      <c r="P440" s="271"/>
      <c r="Q440" s="271"/>
      <c r="R440" s="271"/>
      <c r="S440" s="271"/>
      <c r="T440" s="272"/>
      <c r="U440" s="13"/>
      <c r="V440" s="13"/>
      <c r="W440" s="13"/>
      <c r="X440" s="13"/>
      <c r="Y440" s="13"/>
      <c r="Z440" s="13"/>
      <c r="AA440" s="13"/>
      <c r="AB440" s="13"/>
      <c r="AC440" s="13"/>
      <c r="AD440" s="13"/>
      <c r="AE440" s="13"/>
      <c r="AT440" s="273" t="s">
        <v>1584</v>
      </c>
      <c r="AU440" s="273" t="s">
        <v>81</v>
      </c>
      <c r="AV440" s="13" t="s">
        <v>83</v>
      </c>
      <c r="AW440" s="13" t="s">
        <v>30</v>
      </c>
      <c r="AX440" s="13" t="s">
        <v>73</v>
      </c>
      <c r="AY440" s="273" t="s">
        <v>241</v>
      </c>
    </row>
    <row r="441" s="14" customFormat="1">
      <c r="A441" s="14"/>
      <c r="B441" s="274"/>
      <c r="C441" s="275"/>
      <c r="D441" s="242" t="s">
        <v>1584</v>
      </c>
      <c r="E441" s="276" t="s">
        <v>1</v>
      </c>
      <c r="F441" s="277" t="s">
        <v>3434</v>
      </c>
      <c r="G441" s="275"/>
      <c r="H441" s="276" t="s">
        <v>1</v>
      </c>
      <c r="I441" s="278"/>
      <c r="J441" s="275"/>
      <c r="K441" s="275"/>
      <c r="L441" s="279"/>
      <c r="M441" s="280"/>
      <c r="N441" s="281"/>
      <c r="O441" s="281"/>
      <c r="P441" s="281"/>
      <c r="Q441" s="281"/>
      <c r="R441" s="281"/>
      <c r="S441" s="281"/>
      <c r="T441" s="282"/>
      <c r="U441" s="14"/>
      <c r="V441" s="14"/>
      <c r="W441" s="14"/>
      <c r="X441" s="14"/>
      <c r="Y441" s="14"/>
      <c r="Z441" s="14"/>
      <c r="AA441" s="14"/>
      <c r="AB441" s="14"/>
      <c r="AC441" s="14"/>
      <c r="AD441" s="14"/>
      <c r="AE441" s="14"/>
      <c r="AT441" s="283" t="s">
        <v>1584</v>
      </c>
      <c r="AU441" s="283" t="s">
        <v>81</v>
      </c>
      <c r="AV441" s="14" t="s">
        <v>81</v>
      </c>
      <c r="AW441" s="14" t="s">
        <v>30</v>
      </c>
      <c r="AX441" s="14" t="s">
        <v>73</v>
      </c>
      <c r="AY441" s="283" t="s">
        <v>241</v>
      </c>
    </row>
    <row r="442" s="13" customFormat="1">
      <c r="A442" s="13"/>
      <c r="B442" s="263"/>
      <c r="C442" s="264"/>
      <c r="D442" s="242" t="s">
        <v>1584</v>
      </c>
      <c r="E442" s="265" t="s">
        <v>1</v>
      </c>
      <c r="F442" s="266" t="s">
        <v>3348</v>
      </c>
      <c r="G442" s="264"/>
      <c r="H442" s="267">
        <v>10.380000000000001</v>
      </c>
      <c r="I442" s="268"/>
      <c r="J442" s="264"/>
      <c r="K442" s="264"/>
      <c r="L442" s="269"/>
      <c r="M442" s="270"/>
      <c r="N442" s="271"/>
      <c r="O442" s="271"/>
      <c r="P442" s="271"/>
      <c r="Q442" s="271"/>
      <c r="R442" s="271"/>
      <c r="S442" s="271"/>
      <c r="T442" s="272"/>
      <c r="U442" s="13"/>
      <c r="V442" s="13"/>
      <c r="W442" s="13"/>
      <c r="X442" s="13"/>
      <c r="Y442" s="13"/>
      <c r="Z442" s="13"/>
      <c r="AA442" s="13"/>
      <c r="AB442" s="13"/>
      <c r="AC442" s="13"/>
      <c r="AD442" s="13"/>
      <c r="AE442" s="13"/>
      <c r="AT442" s="273" t="s">
        <v>1584</v>
      </c>
      <c r="AU442" s="273" t="s">
        <v>81</v>
      </c>
      <c r="AV442" s="13" t="s">
        <v>83</v>
      </c>
      <c r="AW442" s="13" t="s">
        <v>30</v>
      </c>
      <c r="AX442" s="13" t="s">
        <v>73</v>
      </c>
      <c r="AY442" s="273" t="s">
        <v>241</v>
      </c>
    </row>
    <row r="443" s="14" customFormat="1">
      <c r="A443" s="14"/>
      <c r="B443" s="274"/>
      <c r="C443" s="275"/>
      <c r="D443" s="242" t="s">
        <v>1584</v>
      </c>
      <c r="E443" s="276" t="s">
        <v>1</v>
      </c>
      <c r="F443" s="277" t="s">
        <v>3435</v>
      </c>
      <c r="G443" s="275"/>
      <c r="H443" s="276" t="s">
        <v>1</v>
      </c>
      <c r="I443" s="278"/>
      <c r="J443" s="275"/>
      <c r="K443" s="275"/>
      <c r="L443" s="279"/>
      <c r="M443" s="280"/>
      <c r="N443" s="281"/>
      <c r="O443" s="281"/>
      <c r="P443" s="281"/>
      <c r="Q443" s="281"/>
      <c r="R443" s="281"/>
      <c r="S443" s="281"/>
      <c r="T443" s="282"/>
      <c r="U443" s="14"/>
      <c r="V443" s="14"/>
      <c r="W443" s="14"/>
      <c r="X443" s="14"/>
      <c r="Y443" s="14"/>
      <c r="Z443" s="14"/>
      <c r="AA443" s="14"/>
      <c r="AB443" s="14"/>
      <c r="AC443" s="14"/>
      <c r="AD443" s="14"/>
      <c r="AE443" s="14"/>
      <c r="AT443" s="283" t="s">
        <v>1584</v>
      </c>
      <c r="AU443" s="283" t="s">
        <v>81</v>
      </c>
      <c r="AV443" s="14" t="s">
        <v>81</v>
      </c>
      <c r="AW443" s="14" t="s">
        <v>30</v>
      </c>
      <c r="AX443" s="14" t="s">
        <v>73</v>
      </c>
      <c r="AY443" s="283" t="s">
        <v>241</v>
      </c>
    </row>
    <row r="444" s="14" customFormat="1">
      <c r="A444" s="14"/>
      <c r="B444" s="274"/>
      <c r="C444" s="275"/>
      <c r="D444" s="242" t="s">
        <v>1584</v>
      </c>
      <c r="E444" s="276" t="s">
        <v>1</v>
      </c>
      <c r="F444" s="277" t="s">
        <v>3185</v>
      </c>
      <c r="G444" s="275"/>
      <c r="H444" s="276" t="s">
        <v>1</v>
      </c>
      <c r="I444" s="278"/>
      <c r="J444" s="275"/>
      <c r="K444" s="275"/>
      <c r="L444" s="279"/>
      <c r="M444" s="280"/>
      <c r="N444" s="281"/>
      <c r="O444" s="281"/>
      <c r="P444" s="281"/>
      <c r="Q444" s="281"/>
      <c r="R444" s="281"/>
      <c r="S444" s="281"/>
      <c r="T444" s="282"/>
      <c r="U444" s="14"/>
      <c r="V444" s="14"/>
      <c r="W444" s="14"/>
      <c r="X444" s="14"/>
      <c r="Y444" s="14"/>
      <c r="Z444" s="14"/>
      <c r="AA444" s="14"/>
      <c r="AB444" s="14"/>
      <c r="AC444" s="14"/>
      <c r="AD444" s="14"/>
      <c r="AE444" s="14"/>
      <c r="AT444" s="283" t="s">
        <v>1584</v>
      </c>
      <c r="AU444" s="283" t="s">
        <v>81</v>
      </c>
      <c r="AV444" s="14" t="s">
        <v>81</v>
      </c>
      <c r="AW444" s="14" t="s">
        <v>30</v>
      </c>
      <c r="AX444" s="14" t="s">
        <v>73</v>
      </c>
      <c r="AY444" s="283" t="s">
        <v>241</v>
      </c>
    </row>
    <row r="445" s="14" customFormat="1">
      <c r="A445" s="14"/>
      <c r="B445" s="274"/>
      <c r="C445" s="275"/>
      <c r="D445" s="242" t="s">
        <v>1584</v>
      </c>
      <c r="E445" s="276" t="s">
        <v>1</v>
      </c>
      <c r="F445" s="277" t="s">
        <v>3186</v>
      </c>
      <c r="G445" s="275"/>
      <c r="H445" s="276" t="s">
        <v>1</v>
      </c>
      <c r="I445" s="278"/>
      <c r="J445" s="275"/>
      <c r="K445" s="275"/>
      <c r="L445" s="279"/>
      <c r="M445" s="280"/>
      <c r="N445" s="281"/>
      <c r="O445" s="281"/>
      <c r="P445" s="281"/>
      <c r="Q445" s="281"/>
      <c r="R445" s="281"/>
      <c r="S445" s="281"/>
      <c r="T445" s="282"/>
      <c r="U445" s="14"/>
      <c r="V445" s="14"/>
      <c r="W445" s="14"/>
      <c r="X445" s="14"/>
      <c r="Y445" s="14"/>
      <c r="Z445" s="14"/>
      <c r="AA445" s="14"/>
      <c r="AB445" s="14"/>
      <c r="AC445" s="14"/>
      <c r="AD445" s="14"/>
      <c r="AE445" s="14"/>
      <c r="AT445" s="283" t="s">
        <v>1584</v>
      </c>
      <c r="AU445" s="283" t="s">
        <v>81</v>
      </c>
      <c r="AV445" s="14" t="s">
        <v>81</v>
      </c>
      <c r="AW445" s="14" t="s">
        <v>30</v>
      </c>
      <c r="AX445" s="14" t="s">
        <v>73</v>
      </c>
      <c r="AY445" s="283" t="s">
        <v>241</v>
      </c>
    </row>
    <row r="446" s="13" customFormat="1">
      <c r="A446" s="13"/>
      <c r="B446" s="263"/>
      <c r="C446" s="264"/>
      <c r="D446" s="242" t="s">
        <v>1584</v>
      </c>
      <c r="E446" s="265" t="s">
        <v>1</v>
      </c>
      <c r="F446" s="266" t="s">
        <v>3365</v>
      </c>
      <c r="G446" s="264"/>
      <c r="H446" s="267">
        <v>0.85799999999999998</v>
      </c>
      <c r="I446" s="268"/>
      <c r="J446" s="264"/>
      <c r="K446" s="264"/>
      <c r="L446" s="269"/>
      <c r="M446" s="270"/>
      <c r="N446" s="271"/>
      <c r="O446" s="271"/>
      <c r="P446" s="271"/>
      <c r="Q446" s="271"/>
      <c r="R446" s="271"/>
      <c r="S446" s="271"/>
      <c r="T446" s="272"/>
      <c r="U446" s="13"/>
      <c r="V446" s="13"/>
      <c r="W446" s="13"/>
      <c r="X446" s="13"/>
      <c r="Y446" s="13"/>
      <c r="Z446" s="13"/>
      <c r="AA446" s="13"/>
      <c r="AB446" s="13"/>
      <c r="AC446" s="13"/>
      <c r="AD446" s="13"/>
      <c r="AE446" s="13"/>
      <c r="AT446" s="273" t="s">
        <v>1584</v>
      </c>
      <c r="AU446" s="273" t="s">
        <v>81</v>
      </c>
      <c r="AV446" s="13" t="s">
        <v>83</v>
      </c>
      <c r="AW446" s="13" t="s">
        <v>30</v>
      </c>
      <c r="AX446" s="13" t="s">
        <v>73</v>
      </c>
      <c r="AY446" s="273" t="s">
        <v>241</v>
      </c>
    </row>
    <row r="447" s="15" customFormat="1">
      <c r="A447" s="15"/>
      <c r="B447" s="287"/>
      <c r="C447" s="288"/>
      <c r="D447" s="242" t="s">
        <v>1584</v>
      </c>
      <c r="E447" s="289" t="s">
        <v>1</v>
      </c>
      <c r="F447" s="290" t="s">
        <v>2061</v>
      </c>
      <c r="G447" s="288"/>
      <c r="H447" s="291">
        <v>735.23800000000006</v>
      </c>
      <c r="I447" s="292"/>
      <c r="J447" s="288"/>
      <c r="K447" s="288"/>
      <c r="L447" s="293"/>
      <c r="M447" s="294"/>
      <c r="N447" s="295"/>
      <c r="O447" s="295"/>
      <c r="P447" s="295"/>
      <c r="Q447" s="295"/>
      <c r="R447" s="295"/>
      <c r="S447" s="295"/>
      <c r="T447" s="296"/>
      <c r="U447" s="15"/>
      <c r="V447" s="15"/>
      <c r="W447" s="15"/>
      <c r="X447" s="15"/>
      <c r="Y447" s="15"/>
      <c r="Z447" s="15"/>
      <c r="AA447" s="15"/>
      <c r="AB447" s="15"/>
      <c r="AC447" s="15"/>
      <c r="AD447" s="15"/>
      <c r="AE447" s="15"/>
      <c r="AT447" s="297" t="s">
        <v>1584</v>
      </c>
      <c r="AU447" s="297" t="s">
        <v>81</v>
      </c>
      <c r="AV447" s="15" t="s">
        <v>247</v>
      </c>
      <c r="AW447" s="15" t="s">
        <v>30</v>
      </c>
      <c r="AX447" s="15" t="s">
        <v>81</v>
      </c>
      <c r="AY447" s="297" t="s">
        <v>241</v>
      </c>
    </row>
    <row r="448" s="2" customFormat="1" ht="16.5" customHeight="1">
      <c r="A448" s="39"/>
      <c r="B448" s="40"/>
      <c r="C448" s="228" t="s">
        <v>402</v>
      </c>
      <c r="D448" s="228" t="s">
        <v>243</v>
      </c>
      <c r="E448" s="229" t="s">
        <v>2353</v>
      </c>
      <c r="F448" s="230" t="s">
        <v>2354</v>
      </c>
      <c r="G448" s="231" t="s">
        <v>563</v>
      </c>
      <c r="H448" s="232">
        <v>47.783999999999999</v>
      </c>
      <c r="I448" s="233"/>
      <c r="J448" s="234">
        <f>ROUND(I448*H448,2)</f>
        <v>0</v>
      </c>
      <c r="K448" s="235"/>
      <c r="L448" s="45"/>
      <c r="M448" s="236" t="s">
        <v>1</v>
      </c>
      <c r="N448" s="237" t="s">
        <v>38</v>
      </c>
      <c r="O448" s="92"/>
      <c r="P448" s="238">
        <f>O448*H448</f>
        <v>0</v>
      </c>
      <c r="Q448" s="238">
        <v>0</v>
      </c>
      <c r="R448" s="238">
        <f>Q448*H448</f>
        <v>0</v>
      </c>
      <c r="S448" s="238">
        <v>0</v>
      </c>
      <c r="T448" s="239">
        <f>S448*H448</f>
        <v>0</v>
      </c>
      <c r="U448" s="39"/>
      <c r="V448" s="39"/>
      <c r="W448" s="39"/>
      <c r="X448" s="39"/>
      <c r="Y448" s="39"/>
      <c r="Z448" s="39"/>
      <c r="AA448" s="39"/>
      <c r="AB448" s="39"/>
      <c r="AC448" s="39"/>
      <c r="AD448" s="39"/>
      <c r="AE448" s="39"/>
      <c r="AR448" s="240" t="s">
        <v>1164</v>
      </c>
      <c r="AT448" s="240" t="s">
        <v>243</v>
      </c>
      <c r="AU448" s="240" t="s">
        <v>81</v>
      </c>
      <c r="AY448" s="18" t="s">
        <v>241</v>
      </c>
      <c r="BE448" s="241">
        <f>IF(N448="základní",J448,0)</f>
        <v>0</v>
      </c>
      <c r="BF448" s="241">
        <f>IF(N448="snížená",J448,0)</f>
        <v>0</v>
      </c>
      <c r="BG448" s="241">
        <f>IF(N448="zákl. přenesená",J448,0)</f>
        <v>0</v>
      </c>
      <c r="BH448" s="241">
        <f>IF(N448="sníž. přenesená",J448,0)</f>
        <v>0</v>
      </c>
      <c r="BI448" s="241">
        <f>IF(N448="nulová",J448,0)</f>
        <v>0</v>
      </c>
      <c r="BJ448" s="18" t="s">
        <v>81</v>
      </c>
      <c r="BK448" s="241">
        <f>ROUND(I448*H448,2)</f>
        <v>0</v>
      </c>
      <c r="BL448" s="18" t="s">
        <v>1164</v>
      </c>
      <c r="BM448" s="240" t="s">
        <v>3436</v>
      </c>
    </row>
    <row r="449" s="2" customFormat="1">
      <c r="A449" s="39"/>
      <c r="B449" s="40"/>
      <c r="C449" s="41"/>
      <c r="D449" s="242" t="s">
        <v>248</v>
      </c>
      <c r="E449" s="41"/>
      <c r="F449" s="243" t="s">
        <v>2356</v>
      </c>
      <c r="G449" s="41"/>
      <c r="H449" s="41"/>
      <c r="I449" s="244"/>
      <c r="J449" s="41"/>
      <c r="K449" s="41"/>
      <c r="L449" s="45"/>
      <c r="M449" s="245"/>
      <c r="N449" s="246"/>
      <c r="O449" s="92"/>
      <c r="P449" s="92"/>
      <c r="Q449" s="92"/>
      <c r="R449" s="92"/>
      <c r="S449" s="92"/>
      <c r="T449" s="93"/>
      <c r="U449" s="39"/>
      <c r="V449" s="39"/>
      <c r="W449" s="39"/>
      <c r="X449" s="39"/>
      <c r="Y449" s="39"/>
      <c r="Z449" s="39"/>
      <c r="AA449" s="39"/>
      <c r="AB449" s="39"/>
      <c r="AC449" s="39"/>
      <c r="AD449" s="39"/>
      <c r="AE449" s="39"/>
      <c r="AT449" s="18" t="s">
        <v>248</v>
      </c>
      <c r="AU449" s="18" t="s">
        <v>81</v>
      </c>
    </row>
    <row r="450" s="14" customFormat="1">
      <c r="A450" s="14"/>
      <c r="B450" s="274"/>
      <c r="C450" s="275"/>
      <c r="D450" s="242" t="s">
        <v>1584</v>
      </c>
      <c r="E450" s="276" t="s">
        <v>1</v>
      </c>
      <c r="F450" s="277" t="s">
        <v>1806</v>
      </c>
      <c r="G450" s="275"/>
      <c r="H450" s="276" t="s">
        <v>1</v>
      </c>
      <c r="I450" s="278"/>
      <c r="J450" s="275"/>
      <c r="K450" s="275"/>
      <c r="L450" s="279"/>
      <c r="M450" s="280"/>
      <c r="N450" s="281"/>
      <c r="O450" s="281"/>
      <c r="P450" s="281"/>
      <c r="Q450" s="281"/>
      <c r="R450" s="281"/>
      <c r="S450" s="281"/>
      <c r="T450" s="282"/>
      <c r="U450" s="14"/>
      <c r="V450" s="14"/>
      <c r="W450" s="14"/>
      <c r="X450" s="14"/>
      <c r="Y450" s="14"/>
      <c r="Z450" s="14"/>
      <c r="AA450" s="14"/>
      <c r="AB450" s="14"/>
      <c r="AC450" s="14"/>
      <c r="AD450" s="14"/>
      <c r="AE450" s="14"/>
      <c r="AT450" s="283" t="s">
        <v>1584</v>
      </c>
      <c r="AU450" s="283" t="s">
        <v>81</v>
      </c>
      <c r="AV450" s="14" t="s">
        <v>81</v>
      </c>
      <c r="AW450" s="14" t="s">
        <v>30</v>
      </c>
      <c r="AX450" s="14" t="s">
        <v>73</v>
      </c>
      <c r="AY450" s="283" t="s">
        <v>241</v>
      </c>
    </row>
    <row r="451" s="14" customFormat="1">
      <c r="A451" s="14"/>
      <c r="B451" s="274"/>
      <c r="C451" s="275"/>
      <c r="D451" s="242" t="s">
        <v>1584</v>
      </c>
      <c r="E451" s="276" t="s">
        <v>1</v>
      </c>
      <c r="F451" s="277" t="s">
        <v>3437</v>
      </c>
      <c r="G451" s="275"/>
      <c r="H451" s="276" t="s">
        <v>1</v>
      </c>
      <c r="I451" s="278"/>
      <c r="J451" s="275"/>
      <c r="K451" s="275"/>
      <c r="L451" s="279"/>
      <c r="M451" s="280"/>
      <c r="N451" s="281"/>
      <c r="O451" s="281"/>
      <c r="P451" s="281"/>
      <c r="Q451" s="281"/>
      <c r="R451" s="281"/>
      <c r="S451" s="281"/>
      <c r="T451" s="282"/>
      <c r="U451" s="14"/>
      <c r="V451" s="14"/>
      <c r="W451" s="14"/>
      <c r="X451" s="14"/>
      <c r="Y451" s="14"/>
      <c r="Z451" s="14"/>
      <c r="AA451" s="14"/>
      <c r="AB451" s="14"/>
      <c r="AC451" s="14"/>
      <c r="AD451" s="14"/>
      <c r="AE451" s="14"/>
      <c r="AT451" s="283" t="s">
        <v>1584</v>
      </c>
      <c r="AU451" s="283" t="s">
        <v>81</v>
      </c>
      <c r="AV451" s="14" t="s">
        <v>81</v>
      </c>
      <c r="AW451" s="14" t="s">
        <v>30</v>
      </c>
      <c r="AX451" s="14" t="s">
        <v>73</v>
      </c>
      <c r="AY451" s="283" t="s">
        <v>241</v>
      </c>
    </row>
    <row r="452" s="13" customFormat="1">
      <c r="A452" s="13"/>
      <c r="B452" s="263"/>
      <c r="C452" s="264"/>
      <c r="D452" s="242" t="s">
        <v>1584</v>
      </c>
      <c r="E452" s="265" t="s">
        <v>1</v>
      </c>
      <c r="F452" s="266" t="s">
        <v>3359</v>
      </c>
      <c r="G452" s="264"/>
      <c r="H452" s="267">
        <v>39.600000000000001</v>
      </c>
      <c r="I452" s="268"/>
      <c r="J452" s="264"/>
      <c r="K452" s="264"/>
      <c r="L452" s="269"/>
      <c r="M452" s="270"/>
      <c r="N452" s="271"/>
      <c r="O452" s="271"/>
      <c r="P452" s="271"/>
      <c r="Q452" s="271"/>
      <c r="R452" s="271"/>
      <c r="S452" s="271"/>
      <c r="T452" s="272"/>
      <c r="U452" s="13"/>
      <c r="V452" s="13"/>
      <c r="W452" s="13"/>
      <c r="X452" s="13"/>
      <c r="Y452" s="13"/>
      <c r="Z452" s="13"/>
      <c r="AA452" s="13"/>
      <c r="AB452" s="13"/>
      <c r="AC452" s="13"/>
      <c r="AD452" s="13"/>
      <c r="AE452" s="13"/>
      <c r="AT452" s="273" t="s">
        <v>1584</v>
      </c>
      <c r="AU452" s="273" t="s">
        <v>81</v>
      </c>
      <c r="AV452" s="13" t="s">
        <v>83</v>
      </c>
      <c r="AW452" s="13" t="s">
        <v>30</v>
      </c>
      <c r="AX452" s="13" t="s">
        <v>73</v>
      </c>
      <c r="AY452" s="273" t="s">
        <v>241</v>
      </c>
    </row>
    <row r="453" s="14" customFormat="1">
      <c r="A453" s="14"/>
      <c r="B453" s="274"/>
      <c r="C453" s="275"/>
      <c r="D453" s="242" t="s">
        <v>1584</v>
      </c>
      <c r="E453" s="276" t="s">
        <v>1</v>
      </c>
      <c r="F453" s="277" t="s">
        <v>3438</v>
      </c>
      <c r="G453" s="275"/>
      <c r="H453" s="276" t="s">
        <v>1</v>
      </c>
      <c r="I453" s="278"/>
      <c r="J453" s="275"/>
      <c r="K453" s="275"/>
      <c r="L453" s="279"/>
      <c r="M453" s="280"/>
      <c r="N453" s="281"/>
      <c r="O453" s="281"/>
      <c r="P453" s="281"/>
      <c r="Q453" s="281"/>
      <c r="R453" s="281"/>
      <c r="S453" s="281"/>
      <c r="T453" s="282"/>
      <c r="U453" s="14"/>
      <c r="V453" s="14"/>
      <c r="W453" s="14"/>
      <c r="X453" s="14"/>
      <c r="Y453" s="14"/>
      <c r="Z453" s="14"/>
      <c r="AA453" s="14"/>
      <c r="AB453" s="14"/>
      <c r="AC453" s="14"/>
      <c r="AD453" s="14"/>
      <c r="AE453" s="14"/>
      <c r="AT453" s="283" t="s">
        <v>1584</v>
      </c>
      <c r="AU453" s="283" t="s">
        <v>81</v>
      </c>
      <c r="AV453" s="14" t="s">
        <v>81</v>
      </c>
      <c r="AW453" s="14" t="s">
        <v>30</v>
      </c>
      <c r="AX453" s="14" t="s">
        <v>73</v>
      </c>
      <c r="AY453" s="283" t="s">
        <v>241</v>
      </c>
    </row>
    <row r="454" s="13" customFormat="1">
      <c r="A454" s="13"/>
      <c r="B454" s="263"/>
      <c r="C454" s="264"/>
      <c r="D454" s="242" t="s">
        <v>1584</v>
      </c>
      <c r="E454" s="265" t="s">
        <v>1</v>
      </c>
      <c r="F454" s="266" t="s">
        <v>3361</v>
      </c>
      <c r="G454" s="264"/>
      <c r="H454" s="267">
        <v>2.9700000000000002</v>
      </c>
      <c r="I454" s="268"/>
      <c r="J454" s="264"/>
      <c r="K454" s="264"/>
      <c r="L454" s="269"/>
      <c r="M454" s="270"/>
      <c r="N454" s="271"/>
      <c r="O454" s="271"/>
      <c r="P454" s="271"/>
      <c r="Q454" s="271"/>
      <c r="R454" s="271"/>
      <c r="S454" s="271"/>
      <c r="T454" s="272"/>
      <c r="U454" s="13"/>
      <c r="V454" s="13"/>
      <c r="W454" s="13"/>
      <c r="X454" s="13"/>
      <c r="Y454" s="13"/>
      <c r="Z454" s="13"/>
      <c r="AA454" s="13"/>
      <c r="AB454" s="13"/>
      <c r="AC454" s="13"/>
      <c r="AD454" s="13"/>
      <c r="AE454" s="13"/>
      <c r="AT454" s="273" t="s">
        <v>1584</v>
      </c>
      <c r="AU454" s="273" t="s">
        <v>81</v>
      </c>
      <c r="AV454" s="13" t="s">
        <v>83</v>
      </c>
      <c r="AW454" s="13" t="s">
        <v>30</v>
      </c>
      <c r="AX454" s="13" t="s">
        <v>73</v>
      </c>
      <c r="AY454" s="273" t="s">
        <v>241</v>
      </c>
    </row>
    <row r="455" s="14" customFormat="1">
      <c r="A455" s="14"/>
      <c r="B455" s="274"/>
      <c r="C455" s="275"/>
      <c r="D455" s="242" t="s">
        <v>1584</v>
      </c>
      <c r="E455" s="276" t="s">
        <v>1</v>
      </c>
      <c r="F455" s="277" t="s">
        <v>3439</v>
      </c>
      <c r="G455" s="275"/>
      <c r="H455" s="276" t="s">
        <v>1</v>
      </c>
      <c r="I455" s="278"/>
      <c r="J455" s="275"/>
      <c r="K455" s="275"/>
      <c r="L455" s="279"/>
      <c r="M455" s="280"/>
      <c r="N455" s="281"/>
      <c r="O455" s="281"/>
      <c r="P455" s="281"/>
      <c r="Q455" s="281"/>
      <c r="R455" s="281"/>
      <c r="S455" s="281"/>
      <c r="T455" s="282"/>
      <c r="U455" s="14"/>
      <c r="V455" s="14"/>
      <c r="W455" s="14"/>
      <c r="X455" s="14"/>
      <c r="Y455" s="14"/>
      <c r="Z455" s="14"/>
      <c r="AA455" s="14"/>
      <c r="AB455" s="14"/>
      <c r="AC455" s="14"/>
      <c r="AD455" s="14"/>
      <c r="AE455" s="14"/>
      <c r="AT455" s="283" t="s">
        <v>1584</v>
      </c>
      <c r="AU455" s="283" t="s">
        <v>81</v>
      </c>
      <c r="AV455" s="14" t="s">
        <v>81</v>
      </c>
      <c r="AW455" s="14" t="s">
        <v>30</v>
      </c>
      <c r="AX455" s="14" t="s">
        <v>73</v>
      </c>
      <c r="AY455" s="283" t="s">
        <v>241</v>
      </c>
    </row>
    <row r="456" s="13" customFormat="1">
      <c r="A456" s="13"/>
      <c r="B456" s="263"/>
      <c r="C456" s="264"/>
      <c r="D456" s="242" t="s">
        <v>1584</v>
      </c>
      <c r="E456" s="265" t="s">
        <v>1</v>
      </c>
      <c r="F456" s="266" t="s">
        <v>3363</v>
      </c>
      <c r="G456" s="264"/>
      <c r="H456" s="267">
        <v>3.96</v>
      </c>
      <c r="I456" s="268"/>
      <c r="J456" s="264"/>
      <c r="K456" s="264"/>
      <c r="L456" s="269"/>
      <c r="M456" s="270"/>
      <c r="N456" s="271"/>
      <c r="O456" s="271"/>
      <c r="P456" s="271"/>
      <c r="Q456" s="271"/>
      <c r="R456" s="271"/>
      <c r="S456" s="271"/>
      <c r="T456" s="272"/>
      <c r="U456" s="13"/>
      <c r="V456" s="13"/>
      <c r="W456" s="13"/>
      <c r="X456" s="13"/>
      <c r="Y456" s="13"/>
      <c r="Z456" s="13"/>
      <c r="AA456" s="13"/>
      <c r="AB456" s="13"/>
      <c r="AC456" s="13"/>
      <c r="AD456" s="13"/>
      <c r="AE456" s="13"/>
      <c r="AT456" s="273" t="s">
        <v>1584</v>
      </c>
      <c r="AU456" s="273" t="s">
        <v>81</v>
      </c>
      <c r="AV456" s="13" t="s">
        <v>83</v>
      </c>
      <c r="AW456" s="13" t="s">
        <v>30</v>
      </c>
      <c r="AX456" s="13" t="s">
        <v>73</v>
      </c>
      <c r="AY456" s="273" t="s">
        <v>241</v>
      </c>
    </row>
    <row r="457" s="14" customFormat="1">
      <c r="A457" s="14"/>
      <c r="B457" s="274"/>
      <c r="C457" s="275"/>
      <c r="D457" s="242" t="s">
        <v>1584</v>
      </c>
      <c r="E457" s="276" t="s">
        <v>1</v>
      </c>
      <c r="F457" s="277" t="s">
        <v>3440</v>
      </c>
      <c r="G457" s="275"/>
      <c r="H457" s="276" t="s">
        <v>1</v>
      </c>
      <c r="I457" s="278"/>
      <c r="J457" s="275"/>
      <c r="K457" s="275"/>
      <c r="L457" s="279"/>
      <c r="M457" s="280"/>
      <c r="N457" s="281"/>
      <c r="O457" s="281"/>
      <c r="P457" s="281"/>
      <c r="Q457" s="281"/>
      <c r="R457" s="281"/>
      <c r="S457" s="281"/>
      <c r="T457" s="282"/>
      <c r="U457" s="14"/>
      <c r="V457" s="14"/>
      <c r="W457" s="14"/>
      <c r="X457" s="14"/>
      <c r="Y457" s="14"/>
      <c r="Z457" s="14"/>
      <c r="AA457" s="14"/>
      <c r="AB457" s="14"/>
      <c r="AC457" s="14"/>
      <c r="AD457" s="14"/>
      <c r="AE457" s="14"/>
      <c r="AT457" s="283" t="s">
        <v>1584</v>
      </c>
      <c r="AU457" s="283" t="s">
        <v>81</v>
      </c>
      <c r="AV457" s="14" t="s">
        <v>81</v>
      </c>
      <c r="AW457" s="14" t="s">
        <v>30</v>
      </c>
      <c r="AX457" s="14" t="s">
        <v>73</v>
      </c>
      <c r="AY457" s="283" t="s">
        <v>241</v>
      </c>
    </row>
    <row r="458" s="13" customFormat="1">
      <c r="A458" s="13"/>
      <c r="B458" s="263"/>
      <c r="C458" s="264"/>
      <c r="D458" s="242" t="s">
        <v>1584</v>
      </c>
      <c r="E458" s="265" t="s">
        <v>1</v>
      </c>
      <c r="F458" s="266" t="s">
        <v>3367</v>
      </c>
      <c r="G458" s="264"/>
      <c r="H458" s="267">
        <v>0.79200000000000004</v>
      </c>
      <c r="I458" s="268"/>
      <c r="J458" s="264"/>
      <c r="K458" s="264"/>
      <c r="L458" s="269"/>
      <c r="M458" s="270"/>
      <c r="N458" s="271"/>
      <c r="O458" s="271"/>
      <c r="P458" s="271"/>
      <c r="Q458" s="271"/>
      <c r="R458" s="271"/>
      <c r="S458" s="271"/>
      <c r="T458" s="272"/>
      <c r="U458" s="13"/>
      <c r="V458" s="13"/>
      <c r="W458" s="13"/>
      <c r="X458" s="13"/>
      <c r="Y458" s="13"/>
      <c r="Z458" s="13"/>
      <c r="AA458" s="13"/>
      <c r="AB458" s="13"/>
      <c r="AC458" s="13"/>
      <c r="AD458" s="13"/>
      <c r="AE458" s="13"/>
      <c r="AT458" s="273" t="s">
        <v>1584</v>
      </c>
      <c r="AU458" s="273" t="s">
        <v>81</v>
      </c>
      <c r="AV458" s="13" t="s">
        <v>83</v>
      </c>
      <c r="AW458" s="13" t="s">
        <v>30</v>
      </c>
      <c r="AX458" s="13" t="s">
        <v>73</v>
      </c>
      <c r="AY458" s="273" t="s">
        <v>241</v>
      </c>
    </row>
    <row r="459" s="14" customFormat="1">
      <c r="A459" s="14"/>
      <c r="B459" s="274"/>
      <c r="C459" s="275"/>
      <c r="D459" s="242" t="s">
        <v>1584</v>
      </c>
      <c r="E459" s="276" t="s">
        <v>1</v>
      </c>
      <c r="F459" s="277" t="s">
        <v>3441</v>
      </c>
      <c r="G459" s="275"/>
      <c r="H459" s="276" t="s">
        <v>1</v>
      </c>
      <c r="I459" s="278"/>
      <c r="J459" s="275"/>
      <c r="K459" s="275"/>
      <c r="L459" s="279"/>
      <c r="M459" s="280"/>
      <c r="N459" s="281"/>
      <c r="O459" s="281"/>
      <c r="P459" s="281"/>
      <c r="Q459" s="281"/>
      <c r="R459" s="281"/>
      <c r="S459" s="281"/>
      <c r="T459" s="282"/>
      <c r="U459" s="14"/>
      <c r="V459" s="14"/>
      <c r="W459" s="14"/>
      <c r="X459" s="14"/>
      <c r="Y459" s="14"/>
      <c r="Z459" s="14"/>
      <c r="AA459" s="14"/>
      <c r="AB459" s="14"/>
      <c r="AC459" s="14"/>
      <c r="AD459" s="14"/>
      <c r="AE459" s="14"/>
      <c r="AT459" s="283" t="s">
        <v>1584</v>
      </c>
      <c r="AU459" s="283" t="s">
        <v>81</v>
      </c>
      <c r="AV459" s="14" t="s">
        <v>81</v>
      </c>
      <c r="AW459" s="14" t="s">
        <v>30</v>
      </c>
      <c r="AX459" s="14" t="s">
        <v>73</v>
      </c>
      <c r="AY459" s="283" t="s">
        <v>241</v>
      </c>
    </row>
    <row r="460" s="13" customFormat="1">
      <c r="A460" s="13"/>
      <c r="B460" s="263"/>
      <c r="C460" s="264"/>
      <c r="D460" s="242" t="s">
        <v>1584</v>
      </c>
      <c r="E460" s="265" t="s">
        <v>1</v>
      </c>
      <c r="F460" s="266" t="s">
        <v>3369</v>
      </c>
      <c r="G460" s="264"/>
      <c r="H460" s="267">
        <v>0.46200000000000002</v>
      </c>
      <c r="I460" s="268"/>
      <c r="J460" s="264"/>
      <c r="K460" s="264"/>
      <c r="L460" s="269"/>
      <c r="M460" s="270"/>
      <c r="N460" s="271"/>
      <c r="O460" s="271"/>
      <c r="P460" s="271"/>
      <c r="Q460" s="271"/>
      <c r="R460" s="271"/>
      <c r="S460" s="271"/>
      <c r="T460" s="272"/>
      <c r="U460" s="13"/>
      <c r="V460" s="13"/>
      <c r="W460" s="13"/>
      <c r="X460" s="13"/>
      <c r="Y460" s="13"/>
      <c r="Z460" s="13"/>
      <c r="AA460" s="13"/>
      <c r="AB460" s="13"/>
      <c r="AC460" s="13"/>
      <c r="AD460" s="13"/>
      <c r="AE460" s="13"/>
      <c r="AT460" s="273" t="s">
        <v>1584</v>
      </c>
      <c r="AU460" s="273" t="s">
        <v>81</v>
      </c>
      <c r="AV460" s="13" t="s">
        <v>83</v>
      </c>
      <c r="AW460" s="13" t="s">
        <v>30</v>
      </c>
      <c r="AX460" s="13" t="s">
        <v>73</v>
      </c>
      <c r="AY460" s="273" t="s">
        <v>241</v>
      </c>
    </row>
    <row r="461" s="15" customFormat="1">
      <c r="A461" s="15"/>
      <c r="B461" s="287"/>
      <c r="C461" s="288"/>
      <c r="D461" s="242" t="s">
        <v>1584</v>
      </c>
      <c r="E461" s="289" t="s">
        <v>1</v>
      </c>
      <c r="F461" s="290" t="s">
        <v>2061</v>
      </c>
      <c r="G461" s="288"/>
      <c r="H461" s="291">
        <v>47.783999999999999</v>
      </c>
      <c r="I461" s="292"/>
      <c r="J461" s="288"/>
      <c r="K461" s="288"/>
      <c r="L461" s="293"/>
      <c r="M461" s="298"/>
      <c r="N461" s="299"/>
      <c r="O461" s="299"/>
      <c r="P461" s="299"/>
      <c r="Q461" s="299"/>
      <c r="R461" s="299"/>
      <c r="S461" s="299"/>
      <c r="T461" s="300"/>
      <c r="U461" s="15"/>
      <c r="V461" s="15"/>
      <c r="W461" s="15"/>
      <c r="X461" s="15"/>
      <c r="Y461" s="15"/>
      <c r="Z461" s="15"/>
      <c r="AA461" s="15"/>
      <c r="AB461" s="15"/>
      <c r="AC461" s="15"/>
      <c r="AD461" s="15"/>
      <c r="AE461" s="15"/>
      <c r="AT461" s="297" t="s">
        <v>1584</v>
      </c>
      <c r="AU461" s="297" t="s">
        <v>81</v>
      </c>
      <c r="AV461" s="15" t="s">
        <v>247</v>
      </c>
      <c r="AW461" s="15" t="s">
        <v>30</v>
      </c>
      <c r="AX461" s="15" t="s">
        <v>81</v>
      </c>
      <c r="AY461" s="297" t="s">
        <v>241</v>
      </c>
    </row>
    <row r="462" s="2" customFormat="1" ht="6.96" customHeight="1">
      <c r="A462" s="39"/>
      <c r="B462" s="67"/>
      <c r="C462" s="68"/>
      <c r="D462" s="68"/>
      <c r="E462" s="68"/>
      <c r="F462" s="68"/>
      <c r="G462" s="68"/>
      <c r="H462" s="68"/>
      <c r="I462" s="68"/>
      <c r="J462" s="68"/>
      <c r="K462" s="68"/>
      <c r="L462" s="45"/>
      <c r="M462" s="39"/>
      <c r="O462" s="39"/>
      <c r="P462" s="39"/>
      <c r="Q462" s="39"/>
      <c r="R462" s="39"/>
      <c r="S462" s="39"/>
      <c r="T462" s="39"/>
      <c r="U462" s="39"/>
      <c r="V462" s="39"/>
      <c r="W462" s="39"/>
      <c r="X462" s="39"/>
      <c r="Y462" s="39"/>
      <c r="Z462" s="39"/>
      <c r="AA462" s="39"/>
      <c r="AB462" s="39"/>
      <c r="AC462" s="39"/>
      <c r="AD462" s="39"/>
      <c r="AE462" s="39"/>
    </row>
  </sheetData>
  <sheetProtection sheet="1" autoFilter="0" formatColumns="0" formatRows="0" objects="1" scenarios="1" spinCount="100000" saltValue="OCb25hNDVROHK/8MjU4iJyGbUFBmpIG86IZN9w60zqBcbIHhjng9OI+72d5eYwJ25TjAUPadZnlk/MEVfVxUFg==" hashValue="uG2mQIEt0f702uls+R+81eisb9o0B2r/u3HhX4XsmZNsxFgdCRyQ4fbq8GmqGNDQdlteaUuLH0erVYuW2XGz0Q==" algorithmName="SHA-512" password="CC35"/>
  <autoFilter ref="C118:K4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3442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ROUND((SUM(BE119:BE228)),  2)</f>
        <v>0</v>
      </c>
      <c r="G33" s="39"/>
      <c r="H33" s="39"/>
      <c r="I33" s="165">
        <v>0.20999999999999999</v>
      </c>
      <c r="J33" s="164">
        <f>ROUND(((SUM(BE119:BE228))*I33),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ROUND((SUM(BF119:BF228)),  2)</f>
        <v>0</v>
      </c>
      <c r="G34" s="39"/>
      <c r="H34" s="39"/>
      <c r="I34" s="165">
        <v>0.14999999999999999</v>
      </c>
      <c r="J34" s="164">
        <f>ROUND(((SUM(BF119:BF228))*I34),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ROUND((SUM(BG119:BG228)),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ROUND((SUM(BH119:BH228)),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ROUND((SUM(BI119:BI228)),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13-01 - Liberec – Mníšek u L., žel.přejezd v km 168,993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J208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13-01 - Liberec – Mníšek u L., žel.přejezd v km 168,993</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P120+P208</f>
        <v>0</v>
      </c>
      <c r="Q119" s="105"/>
      <c r="R119" s="209">
        <f>R120+R208</f>
        <v>0</v>
      </c>
      <c r="S119" s="105"/>
      <c r="T119" s="210">
        <f>T120+T208</f>
        <v>0</v>
      </c>
      <c r="U119" s="39"/>
      <c r="V119" s="39"/>
      <c r="W119" s="39"/>
      <c r="X119" s="39"/>
      <c r="Y119" s="39"/>
      <c r="Z119" s="39"/>
      <c r="AA119" s="39"/>
      <c r="AB119" s="39"/>
      <c r="AC119" s="39"/>
      <c r="AD119" s="39"/>
      <c r="AE119" s="39"/>
      <c r="AT119" s="18" t="s">
        <v>72</v>
      </c>
      <c r="AU119" s="18" t="s">
        <v>212</v>
      </c>
      <c r="BK119" s="211">
        <f>BK120+BK208</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SUM(P122:P207)</f>
        <v>0</v>
      </c>
      <c r="Q121" s="220"/>
      <c r="R121" s="221">
        <f>SUM(R122:R207)</f>
        <v>0</v>
      </c>
      <c r="S121" s="220"/>
      <c r="T121" s="222">
        <f>SUM(T122:T207)</f>
        <v>0</v>
      </c>
      <c r="U121" s="12"/>
      <c r="V121" s="12"/>
      <c r="W121" s="12"/>
      <c r="X121" s="12"/>
      <c r="Y121" s="12"/>
      <c r="Z121" s="12"/>
      <c r="AA121" s="12"/>
      <c r="AB121" s="12"/>
      <c r="AC121" s="12"/>
      <c r="AD121" s="12"/>
      <c r="AE121" s="12"/>
      <c r="AR121" s="223" t="s">
        <v>81</v>
      </c>
      <c r="AT121" s="224" t="s">
        <v>72</v>
      </c>
      <c r="AU121" s="224" t="s">
        <v>81</v>
      </c>
      <c r="AY121" s="223" t="s">
        <v>241</v>
      </c>
      <c r="BK121" s="225">
        <f>SUM(BK122:BK207)</f>
        <v>0</v>
      </c>
    </row>
    <row r="122" s="2" customFormat="1" ht="37.8" customHeight="1">
      <c r="A122" s="39"/>
      <c r="B122" s="40"/>
      <c r="C122" s="228" t="s">
        <v>81</v>
      </c>
      <c r="D122" s="228" t="s">
        <v>243</v>
      </c>
      <c r="E122" s="229" t="s">
        <v>3167</v>
      </c>
      <c r="F122" s="230" t="s">
        <v>3168</v>
      </c>
      <c r="G122" s="231" t="s">
        <v>267</v>
      </c>
      <c r="H122" s="232">
        <v>4.5</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3443</v>
      </c>
    </row>
    <row r="123" s="2" customFormat="1">
      <c r="A123" s="39"/>
      <c r="B123" s="40"/>
      <c r="C123" s="41"/>
      <c r="D123" s="242" t="s">
        <v>248</v>
      </c>
      <c r="E123" s="41"/>
      <c r="F123" s="243" t="s">
        <v>3168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2" customFormat="1" ht="24.15" customHeight="1">
      <c r="A124" s="39"/>
      <c r="B124" s="40"/>
      <c r="C124" s="247" t="s">
        <v>83</v>
      </c>
      <c r="D124" s="247" t="s">
        <v>260</v>
      </c>
      <c r="E124" s="248" t="s">
        <v>3171</v>
      </c>
      <c r="F124" s="249" t="s">
        <v>3172</v>
      </c>
      <c r="G124" s="250" t="s">
        <v>267</v>
      </c>
      <c r="H124" s="251">
        <v>4.5</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258</v>
      </c>
      <c r="AT124" s="240" t="s">
        <v>260</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3444</v>
      </c>
    </row>
    <row r="125" s="2" customFormat="1">
      <c r="A125" s="39"/>
      <c r="B125" s="40"/>
      <c r="C125" s="41"/>
      <c r="D125" s="242" t="s">
        <v>248</v>
      </c>
      <c r="E125" s="41"/>
      <c r="F125" s="243" t="s">
        <v>3172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13" customFormat="1">
      <c r="A126" s="13"/>
      <c r="B126" s="263"/>
      <c r="C126" s="264"/>
      <c r="D126" s="242" t="s">
        <v>1584</v>
      </c>
      <c r="E126" s="265" t="s">
        <v>1</v>
      </c>
      <c r="F126" s="266" t="s">
        <v>2373</v>
      </c>
      <c r="G126" s="264"/>
      <c r="H126" s="267">
        <v>4.5</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1584</v>
      </c>
      <c r="AU126" s="273" t="s">
        <v>83</v>
      </c>
      <c r="AV126" s="13" t="s">
        <v>83</v>
      </c>
      <c r="AW126" s="13" t="s">
        <v>30</v>
      </c>
      <c r="AX126" s="13" t="s">
        <v>73</v>
      </c>
      <c r="AY126" s="273" t="s">
        <v>241</v>
      </c>
    </row>
    <row r="127" s="15" customFormat="1">
      <c r="A127" s="15"/>
      <c r="B127" s="287"/>
      <c r="C127" s="288"/>
      <c r="D127" s="242" t="s">
        <v>1584</v>
      </c>
      <c r="E127" s="289" t="s">
        <v>1</v>
      </c>
      <c r="F127" s="290" t="s">
        <v>2061</v>
      </c>
      <c r="G127" s="288"/>
      <c r="H127" s="291">
        <v>4.5</v>
      </c>
      <c r="I127" s="292"/>
      <c r="J127" s="288"/>
      <c r="K127" s="288"/>
      <c r="L127" s="293"/>
      <c r="M127" s="294"/>
      <c r="N127" s="295"/>
      <c r="O127" s="295"/>
      <c r="P127" s="295"/>
      <c r="Q127" s="295"/>
      <c r="R127" s="295"/>
      <c r="S127" s="295"/>
      <c r="T127" s="296"/>
      <c r="U127" s="15"/>
      <c r="V127" s="15"/>
      <c r="W127" s="15"/>
      <c r="X127" s="15"/>
      <c r="Y127" s="15"/>
      <c r="Z127" s="15"/>
      <c r="AA127" s="15"/>
      <c r="AB127" s="15"/>
      <c r="AC127" s="15"/>
      <c r="AD127" s="15"/>
      <c r="AE127" s="15"/>
      <c r="AT127" s="297" t="s">
        <v>1584</v>
      </c>
      <c r="AU127" s="297" t="s">
        <v>83</v>
      </c>
      <c r="AV127" s="15" t="s">
        <v>247</v>
      </c>
      <c r="AW127" s="15" t="s">
        <v>30</v>
      </c>
      <c r="AX127" s="15" t="s">
        <v>81</v>
      </c>
      <c r="AY127" s="297" t="s">
        <v>241</v>
      </c>
    </row>
    <row r="128" s="2" customFormat="1" ht="16.5" customHeight="1">
      <c r="A128" s="39"/>
      <c r="B128" s="40"/>
      <c r="C128" s="228" t="s">
        <v>251</v>
      </c>
      <c r="D128" s="228" t="s">
        <v>243</v>
      </c>
      <c r="E128" s="229" t="s">
        <v>3445</v>
      </c>
      <c r="F128" s="230" t="s">
        <v>3446</v>
      </c>
      <c r="G128" s="231" t="s">
        <v>263</v>
      </c>
      <c r="H128" s="232">
        <v>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3447</v>
      </c>
    </row>
    <row r="129" s="2" customFormat="1">
      <c r="A129" s="39"/>
      <c r="B129" s="40"/>
      <c r="C129" s="41"/>
      <c r="D129" s="242" t="s">
        <v>248</v>
      </c>
      <c r="E129" s="41"/>
      <c r="F129" s="243" t="s">
        <v>3446</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2" customFormat="1" ht="24.15" customHeight="1">
      <c r="A130" s="39"/>
      <c r="B130" s="40"/>
      <c r="C130" s="228" t="s">
        <v>247</v>
      </c>
      <c r="D130" s="228" t="s">
        <v>243</v>
      </c>
      <c r="E130" s="229" t="s">
        <v>3448</v>
      </c>
      <c r="F130" s="230" t="s">
        <v>3449</v>
      </c>
      <c r="G130" s="231" t="s">
        <v>267</v>
      </c>
      <c r="H130" s="232">
        <v>8.1999999999999993</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3450</v>
      </c>
    </row>
    <row r="131" s="2" customFormat="1">
      <c r="A131" s="39"/>
      <c r="B131" s="40"/>
      <c r="C131" s="41"/>
      <c r="D131" s="242" t="s">
        <v>248</v>
      </c>
      <c r="E131" s="41"/>
      <c r="F131" s="243" t="s">
        <v>3449</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24.15" customHeight="1">
      <c r="A132" s="39"/>
      <c r="B132" s="40"/>
      <c r="C132" s="228" t="s">
        <v>259</v>
      </c>
      <c r="D132" s="228" t="s">
        <v>243</v>
      </c>
      <c r="E132" s="229" t="s">
        <v>3451</v>
      </c>
      <c r="F132" s="230" t="s">
        <v>3452</v>
      </c>
      <c r="G132" s="231" t="s">
        <v>257</v>
      </c>
      <c r="H132" s="232">
        <v>10.94</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3453</v>
      </c>
    </row>
    <row r="133" s="2" customFormat="1">
      <c r="A133" s="39"/>
      <c r="B133" s="40"/>
      <c r="C133" s="41"/>
      <c r="D133" s="242" t="s">
        <v>248</v>
      </c>
      <c r="E133" s="41"/>
      <c r="F133" s="243" t="s">
        <v>3452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3" customFormat="1">
      <c r="A134" s="13"/>
      <c r="B134" s="263"/>
      <c r="C134" s="264"/>
      <c r="D134" s="242" t="s">
        <v>1584</v>
      </c>
      <c r="E134" s="265" t="s">
        <v>1</v>
      </c>
      <c r="F134" s="266" t="s">
        <v>3454</v>
      </c>
      <c r="G134" s="264"/>
      <c r="H134" s="267">
        <v>5.7400000000000002</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1584</v>
      </c>
      <c r="AU134" s="273" t="s">
        <v>83</v>
      </c>
      <c r="AV134" s="13" t="s">
        <v>83</v>
      </c>
      <c r="AW134" s="13" t="s">
        <v>30</v>
      </c>
      <c r="AX134" s="13" t="s">
        <v>73</v>
      </c>
      <c r="AY134" s="273" t="s">
        <v>241</v>
      </c>
    </row>
    <row r="135" s="13" customFormat="1">
      <c r="A135" s="13"/>
      <c r="B135" s="263"/>
      <c r="C135" s="264"/>
      <c r="D135" s="242" t="s">
        <v>1584</v>
      </c>
      <c r="E135" s="265" t="s">
        <v>1</v>
      </c>
      <c r="F135" s="266" t="s">
        <v>3455</v>
      </c>
      <c r="G135" s="264"/>
      <c r="H135" s="267">
        <v>5.2000000000000002</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1584</v>
      </c>
      <c r="AU135" s="273" t="s">
        <v>83</v>
      </c>
      <c r="AV135" s="13" t="s">
        <v>83</v>
      </c>
      <c r="AW135" s="13" t="s">
        <v>30</v>
      </c>
      <c r="AX135" s="13" t="s">
        <v>73</v>
      </c>
      <c r="AY135" s="273" t="s">
        <v>241</v>
      </c>
    </row>
    <row r="136" s="15" customFormat="1">
      <c r="A136" s="15"/>
      <c r="B136" s="287"/>
      <c r="C136" s="288"/>
      <c r="D136" s="242" t="s">
        <v>1584</v>
      </c>
      <c r="E136" s="289" t="s">
        <v>1</v>
      </c>
      <c r="F136" s="290" t="s">
        <v>2061</v>
      </c>
      <c r="G136" s="288"/>
      <c r="H136" s="291">
        <v>10.940000000000001</v>
      </c>
      <c r="I136" s="292"/>
      <c r="J136" s="288"/>
      <c r="K136" s="288"/>
      <c r="L136" s="293"/>
      <c r="M136" s="294"/>
      <c r="N136" s="295"/>
      <c r="O136" s="295"/>
      <c r="P136" s="295"/>
      <c r="Q136" s="295"/>
      <c r="R136" s="295"/>
      <c r="S136" s="295"/>
      <c r="T136" s="296"/>
      <c r="U136" s="15"/>
      <c r="V136" s="15"/>
      <c r="W136" s="15"/>
      <c r="X136" s="15"/>
      <c r="Y136" s="15"/>
      <c r="Z136" s="15"/>
      <c r="AA136" s="15"/>
      <c r="AB136" s="15"/>
      <c r="AC136" s="15"/>
      <c r="AD136" s="15"/>
      <c r="AE136" s="15"/>
      <c r="AT136" s="297" t="s">
        <v>1584</v>
      </c>
      <c r="AU136" s="297" t="s">
        <v>83</v>
      </c>
      <c r="AV136" s="15" t="s">
        <v>247</v>
      </c>
      <c r="AW136" s="15" t="s">
        <v>30</v>
      </c>
      <c r="AX136" s="15" t="s">
        <v>81</v>
      </c>
      <c r="AY136" s="297" t="s">
        <v>241</v>
      </c>
    </row>
    <row r="137" s="2" customFormat="1" ht="24.15" customHeight="1">
      <c r="A137" s="39"/>
      <c r="B137" s="40"/>
      <c r="C137" s="228" t="s">
        <v>254</v>
      </c>
      <c r="D137" s="228" t="s">
        <v>243</v>
      </c>
      <c r="E137" s="229" t="s">
        <v>3456</v>
      </c>
      <c r="F137" s="230" t="s">
        <v>3457</v>
      </c>
      <c r="G137" s="231" t="s">
        <v>257</v>
      </c>
      <c r="H137" s="232">
        <v>49.100000000000001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83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3458</v>
      </c>
    </row>
    <row r="138" s="2" customFormat="1">
      <c r="A138" s="39"/>
      <c r="B138" s="40"/>
      <c r="C138" s="41"/>
      <c r="D138" s="242" t="s">
        <v>248</v>
      </c>
      <c r="E138" s="41"/>
      <c r="F138" s="243" t="s">
        <v>3457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83</v>
      </c>
    </row>
    <row r="139" s="13" customFormat="1">
      <c r="A139" s="13"/>
      <c r="B139" s="263"/>
      <c r="C139" s="264"/>
      <c r="D139" s="242" t="s">
        <v>1584</v>
      </c>
      <c r="E139" s="265" t="s">
        <v>1</v>
      </c>
      <c r="F139" s="266" t="s">
        <v>3459</v>
      </c>
      <c r="G139" s="264"/>
      <c r="H139" s="267">
        <v>49.100000000000001</v>
      </c>
      <c r="I139" s="268"/>
      <c r="J139" s="264"/>
      <c r="K139" s="264"/>
      <c r="L139" s="269"/>
      <c r="M139" s="270"/>
      <c r="N139" s="271"/>
      <c r="O139" s="271"/>
      <c r="P139" s="271"/>
      <c r="Q139" s="271"/>
      <c r="R139" s="271"/>
      <c r="S139" s="271"/>
      <c r="T139" s="272"/>
      <c r="U139" s="13"/>
      <c r="V139" s="13"/>
      <c r="W139" s="13"/>
      <c r="X139" s="13"/>
      <c r="Y139" s="13"/>
      <c r="Z139" s="13"/>
      <c r="AA139" s="13"/>
      <c r="AB139" s="13"/>
      <c r="AC139" s="13"/>
      <c r="AD139" s="13"/>
      <c r="AE139" s="13"/>
      <c r="AT139" s="273" t="s">
        <v>1584</v>
      </c>
      <c r="AU139" s="273" t="s">
        <v>83</v>
      </c>
      <c r="AV139" s="13" t="s">
        <v>83</v>
      </c>
      <c r="AW139" s="13" t="s">
        <v>30</v>
      </c>
      <c r="AX139" s="13" t="s">
        <v>73</v>
      </c>
      <c r="AY139" s="273" t="s">
        <v>241</v>
      </c>
    </row>
    <row r="140" s="15" customFormat="1">
      <c r="A140" s="15"/>
      <c r="B140" s="287"/>
      <c r="C140" s="288"/>
      <c r="D140" s="242" t="s">
        <v>1584</v>
      </c>
      <c r="E140" s="289" t="s">
        <v>1</v>
      </c>
      <c r="F140" s="290" t="s">
        <v>2061</v>
      </c>
      <c r="G140" s="288"/>
      <c r="H140" s="291">
        <v>49.100000000000001</v>
      </c>
      <c r="I140" s="292"/>
      <c r="J140" s="288"/>
      <c r="K140" s="288"/>
      <c r="L140" s="293"/>
      <c r="M140" s="294"/>
      <c r="N140" s="295"/>
      <c r="O140" s="295"/>
      <c r="P140" s="295"/>
      <c r="Q140" s="295"/>
      <c r="R140" s="295"/>
      <c r="S140" s="295"/>
      <c r="T140" s="296"/>
      <c r="U140" s="15"/>
      <c r="V140" s="15"/>
      <c r="W140" s="15"/>
      <c r="X140" s="15"/>
      <c r="Y140" s="15"/>
      <c r="Z140" s="15"/>
      <c r="AA140" s="15"/>
      <c r="AB140" s="15"/>
      <c r="AC140" s="15"/>
      <c r="AD140" s="15"/>
      <c r="AE140" s="15"/>
      <c r="AT140" s="297" t="s">
        <v>1584</v>
      </c>
      <c r="AU140" s="297" t="s">
        <v>83</v>
      </c>
      <c r="AV140" s="15" t="s">
        <v>247</v>
      </c>
      <c r="AW140" s="15" t="s">
        <v>30</v>
      </c>
      <c r="AX140" s="15" t="s">
        <v>81</v>
      </c>
      <c r="AY140" s="297" t="s">
        <v>241</v>
      </c>
    </row>
    <row r="141" s="2" customFormat="1" ht="24.15" customHeight="1">
      <c r="A141" s="39"/>
      <c r="B141" s="40"/>
      <c r="C141" s="228" t="s">
        <v>269</v>
      </c>
      <c r="D141" s="228" t="s">
        <v>243</v>
      </c>
      <c r="E141" s="229" t="s">
        <v>3460</v>
      </c>
      <c r="F141" s="230" t="s">
        <v>3461</v>
      </c>
      <c r="G141" s="231" t="s">
        <v>257</v>
      </c>
      <c r="H141" s="232">
        <v>49.799999999999997</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247</v>
      </c>
      <c r="AT141" s="240" t="s">
        <v>243</v>
      </c>
      <c r="AU141" s="240" t="s">
        <v>83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247</v>
      </c>
      <c r="BM141" s="240" t="s">
        <v>3462</v>
      </c>
    </row>
    <row r="142" s="2" customFormat="1">
      <c r="A142" s="39"/>
      <c r="B142" s="40"/>
      <c r="C142" s="41"/>
      <c r="D142" s="242" t="s">
        <v>248</v>
      </c>
      <c r="E142" s="41"/>
      <c r="F142" s="243" t="s">
        <v>3461</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83</v>
      </c>
    </row>
    <row r="143" s="13" customFormat="1">
      <c r="A143" s="13"/>
      <c r="B143" s="263"/>
      <c r="C143" s="264"/>
      <c r="D143" s="242" t="s">
        <v>1584</v>
      </c>
      <c r="E143" s="265" t="s">
        <v>1</v>
      </c>
      <c r="F143" s="266" t="s">
        <v>3463</v>
      </c>
      <c r="G143" s="264"/>
      <c r="H143" s="267">
        <v>49.799999999999997</v>
      </c>
      <c r="I143" s="268"/>
      <c r="J143" s="264"/>
      <c r="K143" s="264"/>
      <c r="L143" s="269"/>
      <c r="M143" s="270"/>
      <c r="N143" s="271"/>
      <c r="O143" s="271"/>
      <c r="P143" s="271"/>
      <c r="Q143" s="271"/>
      <c r="R143" s="271"/>
      <c r="S143" s="271"/>
      <c r="T143" s="272"/>
      <c r="U143" s="13"/>
      <c r="V143" s="13"/>
      <c r="W143" s="13"/>
      <c r="X143" s="13"/>
      <c r="Y143" s="13"/>
      <c r="Z143" s="13"/>
      <c r="AA143" s="13"/>
      <c r="AB143" s="13"/>
      <c r="AC143" s="13"/>
      <c r="AD143" s="13"/>
      <c r="AE143" s="13"/>
      <c r="AT143" s="273" t="s">
        <v>1584</v>
      </c>
      <c r="AU143" s="273" t="s">
        <v>83</v>
      </c>
      <c r="AV143" s="13" t="s">
        <v>83</v>
      </c>
      <c r="AW143" s="13" t="s">
        <v>30</v>
      </c>
      <c r="AX143" s="13" t="s">
        <v>73</v>
      </c>
      <c r="AY143" s="273" t="s">
        <v>241</v>
      </c>
    </row>
    <row r="144" s="15" customFormat="1">
      <c r="A144" s="15"/>
      <c r="B144" s="287"/>
      <c r="C144" s="288"/>
      <c r="D144" s="242" t="s">
        <v>1584</v>
      </c>
      <c r="E144" s="289" t="s">
        <v>1</v>
      </c>
      <c r="F144" s="290" t="s">
        <v>2061</v>
      </c>
      <c r="G144" s="288"/>
      <c r="H144" s="291">
        <v>49.799999999999997</v>
      </c>
      <c r="I144" s="292"/>
      <c r="J144" s="288"/>
      <c r="K144" s="288"/>
      <c r="L144" s="293"/>
      <c r="M144" s="294"/>
      <c r="N144" s="295"/>
      <c r="O144" s="295"/>
      <c r="P144" s="295"/>
      <c r="Q144" s="295"/>
      <c r="R144" s="295"/>
      <c r="S144" s="295"/>
      <c r="T144" s="296"/>
      <c r="U144" s="15"/>
      <c r="V144" s="15"/>
      <c r="W144" s="15"/>
      <c r="X144" s="15"/>
      <c r="Y144" s="15"/>
      <c r="Z144" s="15"/>
      <c r="AA144" s="15"/>
      <c r="AB144" s="15"/>
      <c r="AC144" s="15"/>
      <c r="AD144" s="15"/>
      <c r="AE144" s="15"/>
      <c r="AT144" s="297" t="s">
        <v>1584</v>
      </c>
      <c r="AU144" s="297" t="s">
        <v>83</v>
      </c>
      <c r="AV144" s="15" t="s">
        <v>247</v>
      </c>
      <c r="AW144" s="15" t="s">
        <v>30</v>
      </c>
      <c r="AX144" s="15" t="s">
        <v>81</v>
      </c>
      <c r="AY144" s="297" t="s">
        <v>241</v>
      </c>
    </row>
    <row r="145" s="2" customFormat="1" ht="21.75" customHeight="1">
      <c r="A145" s="39"/>
      <c r="B145" s="40"/>
      <c r="C145" s="247" t="s">
        <v>258</v>
      </c>
      <c r="D145" s="247" t="s">
        <v>260</v>
      </c>
      <c r="E145" s="248" t="s">
        <v>3306</v>
      </c>
      <c r="F145" s="249" t="s">
        <v>3464</v>
      </c>
      <c r="G145" s="250" t="s">
        <v>563</v>
      </c>
      <c r="H145" s="251">
        <v>12.949999999999999</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258</v>
      </c>
      <c r="AT145" s="240" t="s">
        <v>260</v>
      </c>
      <c r="AU145" s="240" t="s">
        <v>83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3465</v>
      </c>
    </row>
    <row r="146" s="2" customFormat="1">
      <c r="A146" s="39"/>
      <c r="B146" s="40"/>
      <c r="C146" s="41"/>
      <c r="D146" s="242" t="s">
        <v>248</v>
      </c>
      <c r="E146" s="41"/>
      <c r="F146" s="243" t="s">
        <v>3464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83</v>
      </c>
    </row>
    <row r="147" s="2" customFormat="1" ht="21.75" customHeight="1">
      <c r="A147" s="39"/>
      <c r="B147" s="40"/>
      <c r="C147" s="247" t="s">
        <v>276</v>
      </c>
      <c r="D147" s="247" t="s">
        <v>260</v>
      </c>
      <c r="E147" s="248" t="s">
        <v>3466</v>
      </c>
      <c r="F147" s="249" t="s">
        <v>3467</v>
      </c>
      <c r="G147" s="250" t="s">
        <v>257</v>
      </c>
      <c r="H147" s="251">
        <v>49.799999999999997</v>
      </c>
      <c r="I147" s="252"/>
      <c r="J147" s="253">
        <f>ROUND(I147*H147,2)</f>
        <v>0</v>
      </c>
      <c r="K147" s="254"/>
      <c r="L147" s="255"/>
      <c r="M147" s="256" t="s">
        <v>1</v>
      </c>
      <c r="N147" s="25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258</v>
      </c>
      <c r="AT147" s="240" t="s">
        <v>260</v>
      </c>
      <c r="AU147" s="240" t="s">
        <v>83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3468</v>
      </c>
    </row>
    <row r="148" s="2" customFormat="1">
      <c r="A148" s="39"/>
      <c r="B148" s="40"/>
      <c r="C148" s="41"/>
      <c r="D148" s="242" t="s">
        <v>248</v>
      </c>
      <c r="E148" s="41"/>
      <c r="F148" s="243" t="s">
        <v>3467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83</v>
      </c>
    </row>
    <row r="149" s="2" customFormat="1" ht="24.15" customHeight="1">
      <c r="A149" s="39"/>
      <c r="B149" s="40"/>
      <c r="C149" s="228" t="s">
        <v>264</v>
      </c>
      <c r="D149" s="228" t="s">
        <v>243</v>
      </c>
      <c r="E149" s="229" t="s">
        <v>3469</v>
      </c>
      <c r="F149" s="230" t="s">
        <v>3470</v>
      </c>
      <c r="G149" s="231" t="s">
        <v>257</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247</v>
      </c>
      <c r="AT149" s="240" t="s">
        <v>243</v>
      </c>
      <c r="AU149" s="240" t="s">
        <v>83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3471</v>
      </c>
    </row>
    <row r="150" s="2" customFormat="1">
      <c r="A150" s="39"/>
      <c r="B150" s="40"/>
      <c r="C150" s="41"/>
      <c r="D150" s="242" t="s">
        <v>248</v>
      </c>
      <c r="E150" s="41"/>
      <c r="F150" s="243" t="s">
        <v>3470</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83</v>
      </c>
    </row>
    <row r="151" s="13" customFormat="1">
      <c r="A151" s="13"/>
      <c r="B151" s="263"/>
      <c r="C151" s="264"/>
      <c r="D151" s="242" t="s">
        <v>1584</v>
      </c>
      <c r="E151" s="265" t="s">
        <v>1</v>
      </c>
      <c r="F151" s="266" t="s">
        <v>3472</v>
      </c>
      <c r="G151" s="264"/>
      <c r="H151" s="267">
        <v>10</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1584</v>
      </c>
      <c r="AU151" s="273" t="s">
        <v>83</v>
      </c>
      <c r="AV151" s="13" t="s">
        <v>83</v>
      </c>
      <c r="AW151" s="13" t="s">
        <v>30</v>
      </c>
      <c r="AX151" s="13" t="s">
        <v>73</v>
      </c>
      <c r="AY151" s="273" t="s">
        <v>241</v>
      </c>
    </row>
    <row r="152" s="15" customFormat="1">
      <c r="A152" s="15"/>
      <c r="B152" s="287"/>
      <c r="C152" s="288"/>
      <c r="D152" s="242" t="s">
        <v>1584</v>
      </c>
      <c r="E152" s="289" t="s">
        <v>1</v>
      </c>
      <c r="F152" s="290" t="s">
        <v>2061</v>
      </c>
      <c r="G152" s="288"/>
      <c r="H152" s="291">
        <v>10</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1584</v>
      </c>
      <c r="AU152" s="297" t="s">
        <v>83</v>
      </c>
      <c r="AV152" s="15" t="s">
        <v>247</v>
      </c>
      <c r="AW152" s="15" t="s">
        <v>30</v>
      </c>
      <c r="AX152" s="15" t="s">
        <v>81</v>
      </c>
      <c r="AY152" s="297" t="s">
        <v>241</v>
      </c>
    </row>
    <row r="153" s="2" customFormat="1" ht="16.5" customHeight="1">
      <c r="A153" s="39"/>
      <c r="B153" s="40"/>
      <c r="C153" s="247" t="s">
        <v>283</v>
      </c>
      <c r="D153" s="247" t="s">
        <v>260</v>
      </c>
      <c r="E153" s="248" t="s">
        <v>2997</v>
      </c>
      <c r="F153" s="249" t="s">
        <v>2998</v>
      </c>
      <c r="G153" s="250" t="s">
        <v>563</v>
      </c>
      <c r="H153" s="251">
        <v>4.4000000000000004</v>
      </c>
      <c r="I153" s="252"/>
      <c r="J153" s="253">
        <f>ROUND(I153*H153,2)</f>
        <v>0</v>
      </c>
      <c r="K153" s="254"/>
      <c r="L153" s="255"/>
      <c r="M153" s="256" t="s">
        <v>1</v>
      </c>
      <c r="N153" s="25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258</v>
      </c>
      <c r="AT153" s="240" t="s">
        <v>260</v>
      </c>
      <c r="AU153" s="240" t="s">
        <v>83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3473</v>
      </c>
    </row>
    <row r="154" s="2" customFormat="1">
      <c r="A154" s="39"/>
      <c r="B154" s="40"/>
      <c r="C154" s="41"/>
      <c r="D154" s="242" t="s">
        <v>248</v>
      </c>
      <c r="E154" s="41"/>
      <c r="F154" s="243" t="s">
        <v>2998</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83</v>
      </c>
    </row>
    <row r="155" s="13" customFormat="1">
      <c r="A155" s="13"/>
      <c r="B155" s="263"/>
      <c r="C155" s="264"/>
      <c r="D155" s="242" t="s">
        <v>1584</v>
      </c>
      <c r="E155" s="265" t="s">
        <v>1</v>
      </c>
      <c r="F155" s="266" t="s">
        <v>3474</v>
      </c>
      <c r="G155" s="264"/>
      <c r="H155" s="267">
        <v>4.4000000000000004</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1584</v>
      </c>
      <c r="AU155" s="273" t="s">
        <v>83</v>
      </c>
      <c r="AV155" s="13" t="s">
        <v>83</v>
      </c>
      <c r="AW155" s="13" t="s">
        <v>30</v>
      </c>
      <c r="AX155" s="13" t="s">
        <v>73</v>
      </c>
      <c r="AY155" s="273" t="s">
        <v>241</v>
      </c>
    </row>
    <row r="156" s="15" customFormat="1">
      <c r="A156" s="15"/>
      <c r="B156" s="287"/>
      <c r="C156" s="288"/>
      <c r="D156" s="242" t="s">
        <v>1584</v>
      </c>
      <c r="E156" s="289" t="s">
        <v>1</v>
      </c>
      <c r="F156" s="290" t="s">
        <v>2061</v>
      </c>
      <c r="G156" s="288"/>
      <c r="H156" s="291">
        <v>4.4000000000000004</v>
      </c>
      <c r="I156" s="292"/>
      <c r="J156" s="288"/>
      <c r="K156" s="288"/>
      <c r="L156" s="293"/>
      <c r="M156" s="294"/>
      <c r="N156" s="295"/>
      <c r="O156" s="295"/>
      <c r="P156" s="295"/>
      <c r="Q156" s="295"/>
      <c r="R156" s="295"/>
      <c r="S156" s="295"/>
      <c r="T156" s="296"/>
      <c r="U156" s="15"/>
      <c r="V156" s="15"/>
      <c r="W156" s="15"/>
      <c r="X156" s="15"/>
      <c r="Y156" s="15"/>
      <c r="Z156" s="15"/>
      <c r="AA156" s="15"/>
      <c r="AB156" s="15"/>
      <c r="AC156" s="15"/>
      <c r="AD156" s="15"/>
      <c r="AE156" s="15"/>
      <c r="AT156" s="297" t="s">
        <v>1584</v>
      </c>
      <c r="AU156" s="297" t="s">
        <v>83</v>
      </c>
      <c r="AV156" s="15" t="s">
        <v>247</v>
      </c>
      <c r="AW156" s="15" t="s">
        <v>30</v>
      </c>
      <c r="AX156" s="15" t="s">
        <v>81</v>
      </c>
      <c r="AY156" s="297" t="s">
        <v>241</v>
      </c>
    </row>
    <row r="157" s="2" customFormat="1" ht="21.75" customHeight="1">
      <c r="A157" s="39"/>
      <c r="B157" s="40"/>
      <c r="C157" s="247" t="s">
        <v>268</v>
      </c>
      <c r="D157" s="247" t="s">
        <v>260</v>
      </c>
      <c r="E157" s="248" t="s">
        <v>1567</v>
      </c>
      <c r="F157" s="249" t="s">
        <v>1568</v>
      </c>
      <c r="G157" s="250" t="s">
        <v>246</v>
      </c>
      <c r="H157" s="251">
        <v>1</v>
      </c>
      <c r="I157" s="252"/>
      <c r="J157" s="253">
        <f>ROUND(I157*H157,2)</f>
        <v>0</v>
      </c>
      <c r="K157" s="254"/>
      <c r="L157" s="255"/>
      <c r="M157" s="256" t="s">
        <v>1</v>
      </c>
      <c r="N157" s="25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258</v>
      </c>
      <c r="AT157" s="240" t="s">
        <v>260</v>
      </c>
      <c r="AU157" s="240" t="s">
        <v>83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3475</v>
      </c>
    </row>
    <row r="158" s="2" customFormat="1">
      <c r="A158" s="39"/>
      <c r="B158" s="40"/>
      <c r="C158" s="41"/>
      <c r="D158" s="242" t="s">
        <v>248</v>
      </c>
      <c r="E158" s="41"/>
      <c r="F158" s="243" t="s">
        <v>1568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83</v>
      </c>
    </row>
    <row r="159" s="2" customFormat="1" ht="24.15" customHeight="1">
      <c r="A159" s="39"/>
      <c r="B159" s="40"/>
      <c r="C159" s="228" t="s">
        <v>290</v>
      </c>
      <c r="D159" s="228" t="s">
        <v>243</v>
      </c>
      <c r="E159" s="229" t="s">
        <v>3080</v>
      </c>
      <c r="F159" s="230" t="s">
        <v>3081</v>
      </c>
      <c r="G159" s="231" t="s">
        <v>267</v>
      </c>
      <c r="H159" s="232">
        <v>18</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83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3476</v>
      </c>
    </row>
    <row r="160" s="2" customFormat="1">
      <c r="A160" s="39"/>
      <c r="B160" s="40"/>
      <c r="C160" s="41"/>
      <c r="D160" s="242" t="s">
        <v>248</v>
      </c>
      <c r="E160" s="41"/>
      <c r="F160" s="243" t="s">
        <v>3081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83</v>
      </c>
    </row>
    <row r="161" s="2" customFormat="1" ht="24.15" customHeight="1">
      <c r="A161" s="39"/>
      <c r="B161" s="40"/>
      <c r="C161" s="247" t="s">
        <v>272</v>
      </c>
      <c r="D161" s="247" t="s">
        <v>260</v>
      </c>
      <c r="E161" s="248" t="s">
        <v>3477</v>
      </c>
      <c r="F161" s="249" t="s">
        <v>3478</v>
      </c>
      <c r="G161" s="250" t="s">
        <v>267</v>
      </c>
      <c r="H161" s="251">
        <v>18</v>
      </c>
      <c r="I161" s="252"/>
      <c r="J161" s="253">
        <f>ROUND(I161*H161,2)</f>
        <v>0</v>
      </c>
      <c r="K161" s="254"/>
      <c r="L161" s="255"/>
      <c r="M161" s="256" t="s">
        <v>1</v>
      </c>
      <c r="N161" s="25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258</v>
      </c>
      <c r="AT161" s="240" t="s">
        <v>260</v>
      </c>
      <c r="AU161" s="240" t="s">
        <v>83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3479</v>
      </c>
    </row>
    <row r="162" s="2" customFormat="1">
      <c r="A162" s="39"/>
      <c r="B162" s="40"/>
      <c r="C162" s="41"/>
      <c r="D162" s="242" t="s">
        <v>248</v>
      </c>
      <c r="E162" s="41"/>
      <c r="F162" s="243" t="s">
        <v>3478</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83</v>
      </c>
    </row>
    <row r="163" s="2" customFormat="1" ht="21.75" customHeight="1">
      <c r="A163" s="39"/>
      <c r="B163" s="40"/>
      <c r="C163" s="247" t="s">
        <v>8</v>
      </c>
      <c r="D163" s="247" t="s">
        <v>260</v>
      </c>
      <c r="E163" s="248" t="s">
        <v>1567</v>
      </c>
      <c r="F163" s="249" t="s">
        <v>1568</v>
      </c>
      <c r="G163" s="250" t="s">
        <v>246</v>
      </c>
      <c r="H163" s="251">
        <v>1.5</v>
      </c>
      <c r="I163" s="252"/>
      <c r="J163" s="253">
        <f>ROUND(I163*H163,2)</f>
        <v>0</v>
      </c>
      <c r="K163" s="254"/>
      <c r="L163" s="255"/>
      <c r="M163" s="256" t="s">
        <v>1</v>
      </c>
      <c r="N163" s="25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258</v>
      </c>
      <c r="AT163" s="240" t="s">
        <v>260</v>
      </c>
      <c r="AU163" s="240" t="s">
        <v>83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3480</v>
      </c>
    </row>
    <row r="164" s="2" customFormat="1">
      <c r="A164" s="39"/>
      <c r="B164" s="40"/>
      <c r="C164" s="41"/>
      <c r="D164" s="242" t="s">
        <v>248</v>
      </c>
      <c r="E164" s="41"/>
      <c r="F164" s="243" t="s">
        <v>1568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83</v>
      </c>
    </row>
    <row r="165" s="2" customFormat="1" ht="24.15" customHeight="1">
      <c r="A165" s="39"/>
      <c r="B165" s="40"/>
      <c r="C165" s="228" t="s">
        <v>275</v>
      </c>
      <c r="D165" s="228" t="s">
        <v>243</v>
      </c>
      <c r="E165" s="229" t="s">
        <v>3481</v>
      </c>
      <c r="F165" s="230" t="s">
        <v>3482</v>
      </c>
      <c r="G165" s="231" t="s">
        <v>257</v>
      </c>
      <c r="H165" s="232">
        <v>81.200000000000003</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83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3483</v>
      </c>
    </row>
    <row r="166" s="2" customFormat="1">
      <c r="A166" s="39"/>
      <c r="B166" s="40"/>
      <c r="C166" s="41"/>
      <c r="D166" s="242" t="s">
        <v>248</v>
      </c>
      <c r="E166" s="41"/>
      <c r="F166" s="243" t="s">
        <v>3482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83</v>
      </c>
    </row>
    <row r="167" s="13" customFormat="1">
      <c r="A167" s="13"/>
      <c r="B167" s="263"/>
      <c r="C167" s="264"/>
      <c r="D167" s="242" t="s">
        <v>1584</v>
      </c>
      <c r="E167" s="265" t="s">
        <v>1</v>
      </c>
      <c r="F167" s="266" t="s">
        <v>3484</v>
      </c>
      <c r="G167" s="264"/>
      <c r="H167" s="267">
        <v>81.200000000000003</v>
      </c>
      <c r="I167" s="268"/>
      <c r="J167" s="264"/>
      <c r="K167" s="264"/>
      <c r="L167" s="269"/>
      <c r="M167" s="270"/>
      <c r="N167" s="271"/>
      <c r="O167" s="271"/>
      <c r="P167" s="271"/>
      <c r="Q167" s="271"/>
      <c r="R167" s="271"/>
      <c r="S167" s="271"/>
      <c r="T167" s="272"/>
      <c r="U167" s="13"/>
      <c r="V167" s="13"/>
      <c r="W167" s="13"/>
      <c r="X167" s="13"/>
      <c r="Y167" s="13"/>
      <c r="Z167" s="13"/>
      <c r="AA167" s="13"/>
      <c r="AB167" s="13"/>
      <c r="AC167" s="13"/>
      <c r="AD167" s="13"/>
      <c r="AE167" s="13"/>
      <c r="AT167" s="273" t="s">
        <v>1584</v>
      </c>
      <c r="AU167" s="273" t="s">
        <v>83</v>
      </c>
      <c r="AV167" s="13" t="s">
        <v>83</v>
      </c>
      <c r="AW167" s="13" t="s">
        <v>30</v>
      </c>
      <c r="AX167" s="13" t="s">
        <v>73</v>
      </c>
      <c r="AY167" s="273" t="s">
        <v>241</v>
      </c>
    </row>
    <row r="168" s="15" customFormat="1">
      <c r="A168" s="15"/>
      <c r="B168" s="287"/>
      <c r="C168" s="288"/>
      <c r="D168" s="242" t="s">
        <v>1584</v>
      </c>
      <c r="E168" s="289" t="s">
        <v>1</v>
      </c>
      <c r="F168" s="290" t="s">
        <v>2061</v>
      </c>
      <c r="G168" s="288"/>
      <c r="H168" s="291">
        <v>81.200000000000003</v>
      </c>
      <c r="I168" s="292"/>
      <c r="J168" s="288"/>
      <c r="K168" s="288"/>
      <c r="L168" s="293"/>
      <c r="M168" s="294"/>
      <c r="N168" s="295"/>
      <c r="O168" s="295"/>
      <c r="P168" s="295"/>
      <c r="Q168" s="295"/>
      <c r="R168" s="295"/>
      <c r="S168" s="295"/>
      <c r="T168" s="296"/>
      <c r="U168" s="15"/>
      <c r="V168" s="15"/>
      <c r="W168" s="15"/>
      <c r="X168" s="15"/>
      <c r="Y168" s="15"/>
      <c r="Z168" s="15"/>
      <c r="AA168" s="15"/>
      <c r="AB168" s="15"/>
      <c r="AC168" s="15"/>
      <c r="AD168" s="15"/>
      <c r="AE168" s="15"/>
      <c r="AT168" s="297" t="s">
        <v>1584</v>
      </c>
      <c r="AU168" s="297" t="s">
        <v>83</v>
      </c>
      <c r="AV168" s="15" t="s">
        <v>247</v>
      </c>
      <c r="AW168" s="15" t="s">
        <v>30</v>
      </c>
      <c r="AX168" s="15" t="s">
        <v>81</v>
      </c>
      <c r="AY168" s="297" t="s">
        <v>241</v>
      </c>
    </row>
    <row r="169" s="2" customFormat="1" ht="16.5" customHeight="1">
      <c r="A169" s="39"/>
      <c r="B169" s="40"/>
      <c r="C169" s="247" t="s">
        <v>303</v>
      </c>
      <c r="D169" s="247" t="s">
        <v>260</v>
      </c>
      <c r="E169" s="248" t="s">
        <v>3485</v>
      </c>
      <c r="F169" s="249" t="s">
        <v>3102</v>
      </c>
      <c r="G169" s="250" t="s">
        <v>563</v>
      </c>
      <c r="H169" s="251">
        <v>32.479999999999997</v>
      </c>
      <c r="I169" s="252"/>
      <c r="J169" s="253">
        <f>ROUND(I169*H169,2)</f>
        <v>0</v>
      </c>
      <c r="K169" s="254"/>
      <c r="L169" s="255"/>
      <c r="M169" s="256" t="s">
        <v>1</v>
      </c>
      <c r="N169" s="25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258</v>
      </c>
      <c r="AT169" s="240" t="s">
        <v>260</v>
      </c>
      <c r="AU169" s="240" t="s">
        <v>83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3486</v>
      </c>
    </row>
    <row r="170" s="2" customFormat="1">
      <c r="A170" s="39"/>
      <c r="B170" s="40"/>
      <c r="C170" s="41"/>
      <c r="D170" s="242" t="s">
        <v>248</v>
      </c>
      <c r="E170" s="41"/>
      <c r="F170" s="243" t="s">
        <v>3102</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83</v>
      </c>
    </row>
    <row r="171" s="13" customFormat="1">
      <c r="A171" s="13"/>
      <c r="B171" s="263"/>
      <c r="C171" s="264"/>
      <c r="D171" s="242" t="s">
        <v>1584</v>
      </c>
      <c r="E171" s="265" t="s">
        <v>1</v>
      </c>
      <c r="F171" s="266" t="s">
        <v>3487</v>
      </c>
      <c r="G171" s="264"/>
      <c r="H171" s="267">
        <v>32.479999999999997</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1584</v>
      </c>
      <c r="AU171" s="273" t="s">
        <v>83</v>
      </c>
      <c r="AV171" s="13" t="s">
        <v>83</v>
      </c>
      <c r="AW171" s="13" t="s">
        <v>30</v>
      </c>
      <c r="AX171" s="13" t="s">
        <v>73</v>
      </c>
      <c r="AY171" s="273" t="s">
        <v>241</v>
      </c>
    </row>
    <row r="172" s="15" customFormat="1">
      <c r="A172" s="15"/>
      <c r="B172" s="287"/>
      <c r="C172" s="288"/>
      <c r="D172" s="242" t="s">
        <v>1584</v>
      </c>
      <c r="E172" s="289" t="s">
        <v>1</v>
      </c>
      <c r="F172" s="290" t="s">
        <v>2061</v>
      </c>
      <c r="G172" s="288"/>
      <c r="H172" s="291">
        <v>32.479999999999997</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1584</v>
      </c>
      <c r="AU172" s="297" t="s">
        <v>83</v>
      </c>
      <c r="AV172" s="15" t="s">
        <v>247</v>
      </c>
      <c r="AW172" s="15" t="s">
        <v>30</v>
      </c>
      <c r="AX172" s="15" t="s">
        <v>81</v>
      </c>
      <c r="AY172" s="297" t="s">
        <v>241</v>
      </c>
    </row>
    <row r="173" s="2" customFormat="1" ht="24.15" customHeight="1">
      <c r="A173" s="39"/>
      <c r="B173" s="40"/>
      <c r="C173" s="228" t="s">
        <v>279</v>
      </c>
      <c r="D173" s="228" t="s">
        <v>243</v>
      </c>
      <c r="E173" s="229" t="s">
        <v>3095</v>
      </c>
      <c r="F173" s="230" t="s">
        <v>3488</v>
      </c>
      <c r="G173" s="231" t="s">
        <v>257</v>
      </c>
      <c r="H173" s="232">
        <v>44.600000000000001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83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3489</v>
      </c>
    </row>
    <row r="174" s="2" customFormat="1">
      <c r="A174" s="39"/>
      <c r="B174" s="40"/>
      <c r="C174" s="41"/>
      <c r="D174" s="242" t="s">
        <v>248</v>
      </c>
      <c r="E174" s="41"/>
      <c r="F174" s="243" t="s">
        <v>3488</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83</v>
      </c>
    </row>
    <row r="175" s="13" customFormat="1">
      <c r="A175" s="13"/>
      <c r="B175" s="263"/>
      <c r="C175" s="264"/>
      <c r="D175" s="242" t="s">
        <v>1584</v>
      </c>
      <c r="E175" s="265" t="s">
        <v>1</v>
      </c>
      <c r="F175" s="266" t="s">
        <v>3490</v>
      </c>
      <c r="G175" s="264"/>
      <c r="H175" s="267">
        <v>44.600000000000001</v>
      </c>
      <c r="I175" s="268"/>
      <c r="J175" s="264"/>
      <c r="K175" s="264"/>
      <c r="L175" s="269"/>
      <c r="M175" s="270"/>
      <c r="N175" s="271"/>
      <c r="O175" s="271"/>
      <c r="P175" s="271"/>
      <c r="Q175" s="271"/>
      <c r="R175" s="271"/>
      <c r="S175" s="271"/>
      <c r="T175" s="272"/>
      <c r="U175" s="13"/>
      <c r="V175" s="13"/>
      <c r="W175" s="13"/>
      <c r="X175" s="13"/>
      <c r="Y175" s="13"/>
      <c r="Z175" s="13"/>
      <c r="AA175" s="13"/>
      <c r="AB175" s="13"/>
      <c r="AC175" s="13"/>
      <c r="AD175" s="13"/>
      <c r="AE175" s="13"/>
      <c r="AT175" s="273" t="s">
        <v>1584</v>
      </c>
      <c r="AU175" s="273" t="s">
        <v>83</v>
      </c>
      <c r="AV175" s="13" t="s">
        <v>83</v>
      </c>
      <c r="AW175" s="13" t="s">
        <v>30</v>
      </c>
      <c r="AX175" s="13" t="s">
        <v>73</v>
      </c>
      <c r="AY175" s="273" t="s">
        <v>241</v>
      </c>
    </row>
    <row r="176" s="15" customFormat="1">
      <c r="A176" s="15"/>
      <c r="B176" s="287"/>
      <c r="C176" s="288"/>
      <c r="D176" s="242" t="s">
        <v>1584</v>
      </c>
      <c r="E176" s="289" t="s">
        <v>1</v>
      </c>
      <c r="F176" s="290" t="s">
        <v>2061</v>
      </c>
      <c r="G176" s="288"/>
      <c r="H176" s="291">
        <v>44.600000000000001</v>
      </c>
      <c r="I176" s="292"/>
      <c r="J176" s="288"/>
      <c r="K176" s="288"/>
      <c r="L176" s="293"/>
      <c r="M176" s="294"/>
      <c r="N176" s="295"/>
      <c r="O176" s="295"/>
      <c r="P176" s="295"/>
      <c r="Q176" s="295"/>
      <c r="R176" s="295"/>
      <c r="S176" s="295"/>
      <c r="T176" s="296"/>
      <c r="U176" s="15"/>
      <c r="V176" s="15"/>
      <c r="W176" s="15"/>
      <c r="X176" s="15"/>
      <c r="Y176" s="15"/>
      <c r="Z176" s="15"/>
      <c r="AA176" s="15"/>
      <c r="AB176" s="15"/>
      <c r="AC176" s="15"/>
      <c r="AD176" s="15"/>
      <c r="AE176" s="15"/>
      <c r="AT176" s="297" t="s">
        <v>1584</v>
      </c>
      <c r="AU176" s="297" t="s">
        <v>83</v>
      </c>
      <c r="AV176" s="15" t="s">
        <v>247</v>
      </c>
      <c r="AW176" s="15" t="s">
        <v>30</v>
      </c>
      <c r="AX176" s="15" t="s">
        <v>81</v>
      </c>
      <c r="AY176" s="297" t="s">
        <v>241</v>
      </c>
    </row>
    <row r="177" s="2" customFormat="1" ht="16.5" customHeight="1">
      <c r="A177" s="39"/>
      <c r="B177" s="40"/>
      <c r="C177" s="247" t="s">
        <v>310</v>
      </c>
      <c r="D177" s="247" t="s">
        <v>260</v>
      </c>
      <c r="E177" s="248" t="s">
        <v>3485</v>
      </c>
      <c r="F177" s="249" t="s">
        <v>3102</v>
      </c>
      <c r="G177" s="250" t="s">
        <v>563</v>
      </c>
      <c r="H177" s="251">
        <v>22.300000000000001</v>
      </c>
      <c r="I177" s="252"/>
      <c r="J177" s="253">
        <f>ROUND(I177*H177,2)</f>
        <v>0</v>
      </c>
      <c r="K177" s="254"/>
      <c r="L177" s="255"/>
      <c r="M177" s="256" t="s">
        <v>1</v>
      </c>
      <c r="N177" s="25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258</v>
      </c>
      <c r="AT177" s="240" t="s">
        <v>260</v>
      </c>
      <c r="AU177" s="240" t="s">
        <v>83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3491</v>
      </c>
    </row>
    <row r="178" s="2" customFormat="1">
      <c r="A178" s="39"/>
      <c r="B178" s="40"/>
      <c r="C178" s="41"/>
      <c r="D178" s="242" t="s">
        <v>248</v>
      </c>
      <c r="E178" s="41"/>
      <c r="F178" s="243" t="s">
        <v>3102</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83</v>
      </c>
    </row>
    <row r="179" s="13" customFormat="1">
      <c r="A179" s="13"/>
      <c r="B179" s="263"/>
      <c r="C179" s="264"/>
      <c r="D179" s="242" t="s">
        <v>1584</v>
      </c>
      <c r="E179" s="265" t="s">
        <v>1</v>
      </c>
      <c r="F179" s="266" t="s">
        <v>3492</v>
      </c>
      <c r="G179" s="264"/>
      <c r="H179" s="267">
        <v>22.300000000000001</v>
      </c>
      <c r="I179" s="268"/>
      <c r="J179" s="264"/>
      <c r="K179" s="264"/>
      <c r="L179" s="269"/>
      <c r="M179" s="270"/>
      <c r="N179" s="271"/>
      <c r="O179" s="271"/>
      <c r="P179" s="271"/>
      <c r="Q179" s="271"/>
      <c r="R179" s="271"/>
      <c r="S179" s="271"/>
      <c r="T179" s="272"/>
      <c r="U179" s="13"/>
      <c r="V179" s="13"/>
      <c r="W179" s="13"/>
      <c r="X179" s="13"/>
      <c r="Y179" s="13"/>
      <c r="Z179" s="13"/>
      <c r="AA179" s="13"/>
      <c r="AB179" s="13"/>
      <c r="AC179" s="13"/>
      <c r="AD179" s="13"/>
      <c r="AE179" s="13"/>
      <c r="AT179" s="273" t="s">
        <v>1584</v>
      </c>
      <c r="AU179" s="273" t="s">
        <v>83</v>
      </c>
      <c r="AV179" s="13" t="s">
        <v>83</v>
      </c>
      <c r="AW179" s="13" t="s">
        <v>30</v>
      </c>
      <c r="AX179" s="13" t="s">
        <v>73</v>
      </c>
      <c r="AY179" s="273" t="s">
        <v>241</v>
      </c>
    </row>
    <row r="180" s="15" customFormat="1">
      <c r="A180" s="15"/>
      <c r="B180" s="287"/>
      <c r="C180" s="288"/>
      <c r="D180" s="242" t="s">
        <v>1584</v>
      </c>
      <c r="E180" s="289" t="s">
        <v>1</v>
      </c>
      <c r="F180" s="290" t="s">
        <v>2061</v>
      </c>
      <c r="G180" s="288"/>
      <c r="H180" s="291">
        <v>22.300000000000001</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1584</v>
      </c>
      <c r="AU180" s="297" t="s">
        <v>83</v>
      </c>
      <c r="AV180" s="15" t="s">
        <v>247</v>
      </c>
      <c r="AW180" s="15" t="s">
        <v>30</v>
      </c>
      <c r="AX180" s="15" t="s">
        <v>81</v>
      </c>
      <c r="AY180" s="297" t="s">
        <v>241</v>
      </c>
    </row>
    <row r="181" s="2" customFormat="1" ht="24.15" customHeight="1">
      <c r="A181" s="39"/>
      <c r="B181" s="40"/>
      <c r="C181" s="228" t="s">
        <v>282</v>
      </c>
      <c r="D181" s="228" t="s">
        <v>243</v>
      </c>
      <c r="E181" s="229" t="s">
        <v>3106</v>
      </c>
      <c r="F181" s="230" t="s">
        <v>3107</v>
      </c>
      <c r="G181" s="231" t="s">
        <v>257</v>
      </c>
      <c r="H181" s="232">
        <v>81.200000000000003</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83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3493</v>
      </c>
    </row>
    <row r="182" s="2" customFormat="1">
      <c r="A182" s="39"/>
      <c r="B182" s="40"/>
      <c r="C182" s="41"/>
      <c r="D182" s="242" t="s">
        <v>248</v>
      </c>
      <c r="E182" s="41"/>
      <c r="F182" s="243" t="s">
        <v>3107</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83</v>
      </c>
    </row>
    <row r="183" s="13" customFormat="1">
      <c r="A183" s="13"/>
      <c r="B183" s="263"/>
      <c r="C183" s="264"/>
      <c r="D183" s="242" t="s">
        <v>1584</v>
      </c>
      <c r="E183" s="265" t="s">
        <v>1</v>
      </c>
      <c r="F183" s="266" t="s">
        <v>3494</v>
      </c>
      <c r="G183" s="264"/>
      <c r="H183" s="267">
        <v>81.200000000000003</v>
      </c>
      <c r="I183" s="268"/>
      <c r="J183" s="264"/>
      <c r="K183" s="264"/>
      <c r="L183" s="269"/>
      <c r="M183" s="270"/>
      <c r="N183" s="271"/>
      <c r="O183" s="271"/>
      <c r="P183" s="271"/>
      <c r="Q183" s="271"/>
      <c r="R183" s="271"/>
      <c r="S183" s="271"/>
      <c r="T183" s="272"/>
      <c r="U183" s="13"/>
      <c r="V183" s="13"/>
      <c r="W183" s="13"/>
      <c r="X183" s="13"/>
      <c r="Y183" s="13"/>
      <c r="Z183" s="13"/>
      <c r="AA183" s="13"/>
      <c r="AB183" s="13"/>
      <c r="AC183" s="13"/>
      <c r="AD183" s="13"/>
      <c r="AE183" s="13"/>
      <c r="AT183" s="273" t="s">
        <v>1584</v>
      </c>
      <c r="AU183" s="273" t="s">
        <v>83</v>
      </c>
      <c r="AV183" s="13" t="s">
        <v>83</v>
      </c>
      <c r="AW183" s="13" t="s">
        <v>30</v>
      </c>
      <c r="AX183" s="13" t="s">
        <v>73</v>
      </c>
      <c r="AY183" s="273" t="s">
        <v>241</v>
      </c>
    </row>
    <row r="184" s="15" customFormat="1">
      <c r="A184" s="15"/>
      <c r="B184" s="287"/>
      <c r="C184" s="288"/>
      <c r="D184" s="242" t="s">
        <v>1584</v>
      </c>
      <c r="E184" s="289" t="s">
        <v>1</v>
      </c>
      <c r="F184" s="290" t="s">
        <v>2061</v>
      </c>
      <c r="G184" s="288"/>
      <c r="H184" s="291">
        <v>81.200000000000003</v>
      </c>
      <c r="I184" s="292"/>
      <c r="J184" s="288"/>
      <c r="K184" s="288"/>
      <c r="L184" s="293"/>
      <c r="M184" s="294"/>
      <c r="N184" s="295"/>
      <c r="O184" s="295"/>
      <c r="P184" s="295"/>
      <c r="Q184" s="295"/>
      <c r="R184" s="295"/>
      <c r="S184" s="295"/>
      <c r="T184" s="296"/>
      <c r="U184" s="15"/>
      <c r="V184" s="15"/>
      <c r="W184" s="15"/>
      <c r="X184" s="15"/>
      <c r="Y184" s="15"/>
      <c r="Z184" s="15"/>
      <c r="AA184" s="15"/>
      <c r="AB184" s="15"/>
      <c r="AC184" s="15"/>
      <c r="AD184" s="15"/>
      <c r="AE184" s="15"/>
      <c r="AT184" s="297" t="s">
        <v>1584</v>
      </c>
      <c r="AU184" s="297" t="s">
        <v>83</v>
      </c>
      <c r="AV184" s="15" t="s">
        <v>247</v>
      </c>
      <c r="AW184" s="15" t="s">
        <v>30</v>
      </c>
      <c r="AX184" s="15" t="s">
        <v>81</v>
      </c>
      <c r="AY184" s="297" t="s">
        <v>241</v>
      </c>
    </row>
    <row r="185" s="2" customFormat="1" ht="16.5" customHeight="1">
      <c r="A185" s="39"/>
      <c r="B185" s="40"/>
      <c r="C185" s="247" t="s">
        <v>7</v>
      </c>
      <c r="D185" s="247" t="s">
        <v>260</v>
      </c>
      <c r="E185" s="248" t="s">
        <v>3213</v>
      </c>
      <c r="F185" s="249" t="s">
        <v>3214</v>
      </c>
      <c r="G185" s="250" t="s">
        <v>563</v>
      </c>
      <c r="H185" s="251">
        <v>48.719999999999999</v>
      </c>
      <c r="I185" s="252"/>
      <c r="J185" s="253">
        <f>ROUND(I185*H185,2)</f>
        <v>0</v>
      </c>
      <c r="K185" s="254"/>
      <c r="L185" s="255"/>
      <c r="M185" s="256" t="s">
        <v>1</v>
      </c>
      <c r="N185" s="25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258</v>
      </c>
      <c r="AT185" s="240" t="s">
        <v>260</v>
      </c>
      <c r="AU185" s="240" t="s">
        <v>83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3495</v>
      </c>
    </row>
    <row r="186" s="2" customFormat="1">
      <c r="A186" s="39"/>
      <c r="B186" s="40"/>
      <c r="C186" s="41"/>
      <c r="D186" s="242" t="s">
        <v>248</v>
      </c>
      <c r="E186" s="41"/>
      <c r="F186" s="243" t="s">
        <v>3214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83</v>
      </c>
    </row>
    <row r="187" s="13" customFormat="1">
      <c r="A187" s="13"/>
      <c r="B187" s="263"/>
      <c r="C187" s="264"/>
      <c r="D187" s="242" t="s">
        <v>1584</v>
      </c>
      <c r="E187" s="265" t="s">
        <v>1</v>
      </c>
      <c r="F187" s="266" t="s">
        <v>3496</v>
      </c>
      <c r="G187" s="264"/>
      <c r="H187" s="267">
        <v>48.719999999999999</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1584</v>
      </c>
      <c r="AU187" s="273" t="s">
        <v>83</v>
      </c>
      <c r="AV187" s="13" t="s">
        <v>83</v>
      </c>
      <c r="AW187" s="13" t="s">
        <v>30</v>
      </c>
      <c r="AX187" s="13" t="s">
        <v>73</v>
      </c>
      <c r="AY187" s="273" t="s">
        <v>241</v>
      </c>
    </row>
    <row r="188" s="15" customFormat="1">
      <c r="A188" s="15"/>
      <c r="B188" s="287"/>
      <c r="C188" s="288"/>
      <c r="D188" s="242" t="s">
        <v>1584</v>
      </c>
      <c r="E188" s="289" t="s">
        <v>1</v>
      </c>
      <c r="F188" s="290" t="s">
        <v>2061</v>
      </c>
      <c r="G188" s="288"/>
      <c r="H188" s="291">
        <v>48.719999999999999</v>
      </c>
      <c r="I188" s="292"/>
      <c r="J188" s="288"/>
      <c r="K188" s="288"/>
      <c r="L188" s="293"/>
      <c r="M188" s="294"/>
      <c r="N188" s="295"/>
      <c r="O188" s="295"/>
      <c r="P188" s="295"/>
      <c r="Q188" s="295"/>
      <c r="R188" s="295"/>
      <c r="S188" s="295"/>
      <c r="T188" s="296"/>
      <c r="U188" s="15"/>
      <c r="V188" s="15"/>
      <c r="W188" s="15"/>
      <c r="X188" s="15"/>
      <c r="Y188" s="15"/>
      <c r="Z188" s="15"/>
      <c r="AA188" s="15"/>
      <c r="AB188" s="15"/>
      <c r="AC188" s="15"/>
      <c r="AD188" s="15"/>
      <c r="AE188" s="15"/>
      <c r="AT188" s="297" t="s">
        <v>1584</v>
      </c>
      <c r="AU188" s="297" t="s">
        <v>83</v>
      </c>
      <c r="AV188" s="15" t="s">
        <v>247</v>
      </c>
      <c r="AW188" s="15" t="s">
        <v>30</v>
      </c>
      <c r="AX188" s="15" t="s">
        <v>81</v>
      </c>
      <c r="AY188" s="297" t="s">
        <v>241</v>
      </c>
    </row>
    <row r="189" s="2" customFormat="1" ht="24.15" customHeight="1">
      <c r="A189" s="39"/>
      <c r="B189" s="40"/>
      <c r="C189" s="228" t="s">
        <v>286</v>
      </c>
      <c r="D189" s="228" t="s">
        <v>243</v>
      </c>
      <c r="E189" s="229" t="s">
        <v>3497</v>
      </c>
      <c r="F189" s="230" t="s">
        <v>3498</v>
      </c>
      <c r="G189" s="231" t="s">
        <v>246</v>
      </c>
      <c r="H189" s="232">
        <v>32.399999999999999</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83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3499</v>
      </c>
    </row>
    <row r="190" s="2" customFormat="1">
      <c r="A190" s="39"/>
      <c r="B190" s="40"/>
      <c r="C190" s="41"/>
      <c r="D190" s="242" t="s">
        <v>248</v>
      </c>
      <c r="E190" s="41"/>
      <c r="F190" s="243" t="s">
        <v>3498</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83</v>
      </c>
    </row>
    <row r="191" s="13" customFormat="1">
      <c r="A191" s="13"/>
      <c r="B191" s="263"/>
      <c r="C191" s="264"/>
      <c r="D191" s="242" t="s">
        <v>1584</v>
      </c>
      <c r="E191" s="265" t="s">
        <v>1</v>
      </c>
      <c r="F191" s="266" t="s">
        <v>3500</v>
      </c>
      <c r="G191" s="264"/>
      <c r="H191" s="267">
        <v>32.399999999999999</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1584</v>
      </c>
      <c r="AU191" s="273" t="s">
        <v>83</v>
      </c>
      <c r="AV191" s="13" t="s">
        <v>83</v>
      </c>
      <c r="AW191" s="13" t="s">
        <v>30</v>
      </c>
      <c r="AX191" s="13" t="s">
        <v>73</v>
      </c>
      <c r="AY191" s="273" t="s">
        <v>241</v>
      </c>
    </row>
    <row r="192" s="15" customFormat="1">
      <c r="A192" s="15"/>
      <c r="B192" s="287"/>
      <c r="C192" s="288"/>
      <c r="D192" s="242" t="s">
        <v>1584</v>
      </c>
      <c r="E192" s="289" t="s">
        <v>1</v>
      </c>
      <c r="F192" s="290" t="s">
        <v>2061</v>
      </c>
      <c r="G192" s="288"/>
      <c r="H192" s="291">
        <v>32.399999999999999</v>
      </c>
      <c r="I192" s="292"/>
      <c r="J192" s="288"/>
      <c r="K192" s="288"/>
      <c r="L192" s="293"/>
      <c r="M192" s="294"/>
      <c r="N192" s="295"/>
      <c r="O192" s="295"/>
      <c r="P192" s="295"/>
      <c r="Q192" s="295"/>
      <c r="R192" s="295"/>
      <c r="S192" s="295"/>
      <c r="T192" s="296"/>
      <c r="U192" s="15"/>
      <c r="V192" s="15"/>
      <c r="W192" s="15"/>
      <c r="X192" s="15"/>
      <c r="Y192" s="15"/>
      <c r="Z192" s="15"/>
      <c r="AA192" s="15"/>
      <c r="AB192" s="15"/>
      <c r="AC192" s="15"/>
      <c r="AD192" s="15"/>
      <c r="AE192" s="15"/>
      <c r="AT192" s="297" t="s">
        <v>1584</v>
      </c>
      <c r="AU192" s="297" t="s">
        <v>83</v>
      </c>
      <c r="AV192" s="15" t="s">
        <v>247</v>
      </c>
      <c r="AW192" s="15" t="s">
        <v>30</v>
      </c>
      <c r="AX192" s="15" t="s">
        <v>81</v>
      </c>
      <c r="AY192" s="297" t="s">
        <v>241</v>
      </c>
    </row>
    <row r="193" s="2" customFormat="1" ht="24.15" customHeight="1">
      <c r="A193" s="39"/>
      <c r="B193" s="40"/>
      <c r="C193" s="228" t="s">
        <v>323</v>
      </c>
      <c r="D193" s="228" t="s">
        <v>243</v>
      </c>
      <c r="E193" s="229" t="s">
        <v>1565</v>
      </c>
      <c r="F193" s="230" t="s">
        <v>1566</v>
      </c>
      <c r="G193" s="231" t="s">
        <v>246</v>
      </c>
      <c r="H193" s="232">
        <v>18.899999999999999</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83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3501</v>
      </c>
    </row>
    <row r="194" s="2" customFormat="1">
      <c r="A194" s="39"/>
      <c r="B194" s="40"/>
      <c r="C194" s="41"/>
      <c r="D194" s="242" t="s">
        <v>248</v>
      </c>
      <c r="E194" s="41"/>
      <c r="F194" s="243" t="s">
        <v>1566</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83</v>
      </c>
    </row>
    <row r="195" s="13" customFormat="1">
      <c r="A195" s="13"/>
      <c r="B195" s="263"/>
      <c r="C195" s="264"/>
      <c r="D195" s="242" t="s">
        <v>1584</v>
      </c>
      <c r="E195" s="265" t="s">
        <v>1</v>
      </c>
      <c r="F195" s="266" t="s">
        <v>3502</v>
      </c>
      <c r="G195" s="264"/>
      <c r="H195" s="267">
        <v>16.199999999999999</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1584</v>
      </c>
      <c r="AU195" s="273" t="s">
        <v>83</v>
      </c>
      <c r="AV195" s="13" t="s">
        <v>83</v>
      </c>
      <c r="AW195" s="13" t="s">
        <v>30</v>
      </c>
      <c r="AX195" s="13" t="s">
        <v>73</v>
      </c>
      <c r="AY195" s="273" t="s">
        <v>241</v>
      </c>
    </row>
    <row r="196" s="13" customFormat="1">
      <c r="A196" s="13"/>
      <c r="B196" s="263"/>
      <c r="C196" s="264"/>
      <c r="D196" s="242" t="s">
        <v>1584</v>
      </c>
      <c r="E196" s="265" t="s">
        <v>1</v>
      </c>
      <c r="F196" s="266" t="s">
        <v>3503</v>
      </c>
      <c r="G196" s="264"/>
      <c r="H196" s="267">
        <v>2.7000000000000002</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1584</v>
      </c>
      <c r="AU196" s="273" t="s">
        <v>83</v>
      </c>
      <c r="AV196" s="13" t="s">
        <v>83</v>
      </c>
      <c r="AW196" s="13" t="s">
        <v>30</v>
      </c>
      <c r="AX196" s="13" t="s">
        <v>73</v>
      </c>
      <c r="AY196" s="273" t="s">
        <v>241</v>
      </c>
    </row>
    <row r="197" s="15" customFormat="1">
      <c r="A197" s="15"/>
      <c r="B197" s="287"/>
      <c r="C197" s="288"/>
      <c r="D197" s="242" t="s">
        <v>1584</v>
      </c>
      <c r="E197" s="289" t="s">
        <v>1</v>
      </c>
      <c r="F197" s="290" t="s">
        <v>2061</v>
      </c>
      <c r="G197" s="288"/>
      <c r="H197" s="291">
        <v>18.899999999999999</v>
      </c>
      <c r="I197" s="292"/>
      <c r="J197" s="288"/>
      <c r="K197" s="288"/>
      <c r="L197" s="293"/>
      <c r="M197" s="294"/>
      <c r="N197" s="295"/>
      <c r="O197" s="295"/>
      <c r="P197" s="295"/>
      <c r="Q197" s="295"/>
      <c r="R197" s="295"/>
      <c r="S197" s="295"/>
      <c r="T197" s="296"/>
      <c r="U197" s="15"/>
      <c r="V197" s="15"/>
      <c r="W197" s="15"/>
      <c r="X197" s="15"/>
      <c r="Y197" s="15"/>
      <c r="Z197" s="15"/>
      <c r="AA197" s="15"/>
      <c r="AB197" s="15"/>
      <c r="AC197" s="15"/>
      <c r="AD197" s="15"/>
      <c r="AE197" s="15"/>
      <c r="AT197" s="297" t="s">
        <v>1584</v>
      </c>
      <c r="AU197" s="297" t="s">
        <v>83</v>
      </c>
      <c r="AV197" s="15" t="s">
        <v>247</v>
      </c>
      <c r="AW197" s="15" t="s">
        <v>30</v>
      </c>
      <c r="AX197" s="15" t="s">
        <v>81</v>
      </c>
      <c r="AY197" s="297" t="s">
        <v>241</v>
      </c>
    </row>
    <row r="198" s="2" customFormat="1" ht="16.5" customHeight="1">
      <c r="A198" s="39"/>
      <c r="B198" s="40"/>
      <c r="C198" s="247" t="s">
        <v>289</v>
      </c>
      <c r="D198" s="247" t="s">
        <v>260</v>
      </c>
      <c r="E198" s="248" t="s">
        <v>1417</v>
      </c>
      <c r="F198" s="249" t="s">
        <v>1418</v>
      </c>
      <c r="G198" s="250" t="s">
        <v>563</v>
      </c>
      <c r="H198" s="251">
        <v>37.799999999999997</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258</v>
      </c>
      <c r="AT198" s="240" t="s">
        <v>260</v>
      </c>
      <c r="AU198" s="240" t="s">
        <v>83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3504</v>
      </c>
    </row>
    <row r="199" s="2" customFormat="1">
      <c r="A199" s="39"/>
      <c r="B199" s="40"/>
      <c r="C199" s="41"/>
      <c r="D199" s="242" t="s">
        <v>248</v>
      </c>
      <c r="E199" s="41"/>
      <c r="F199" s="243" t="s">
        <v>1418</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83</v>
      </c>
    </row>
    <row r="200" s="2" customFormat="1" ht="24.15" customHeight="1">
      <c r="A200" s="39"/>
      <c r="B200" s="40"/>
      <c r="C200" s="228" t="s">
        <v>330</v>
      </c>
      <c r="D200" s="228" t="s">
        <v>243</v>
      </c>
      <c r="E200" s="229" t="s">
        <v>3259</v>
      </c>
      <c r="F200" s="230" t="s">
        <v>3260</v>
      </c>
      <c r="G200" s="231" t="s">
        <v>246</v>
      </c>
      <c r="H200" s="232">
        <v>43.5</v>
      </c>
      <c r="I200" s="233"/>
      <c r="J200" s="234">
        <f>ROUND(I200*H200,2)</f>
        <v>0</v>
      </c>
      <c r="K200" s="235"/>
      <c r="L200" s="45"/>
      <c r="M200" s="236" t="s">
        <v>1</v>
      </c>
      <c r="N200" s="23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247</v>
      </c>
      <c r="AT200" s="240" t="s">
        <v>243</v>
      </c>
      <c r="AU200" s="240" t="s">
        <v>83</v>
      </c>
      <c r="AY200" s="18" t="s">
        <v>241</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247</v>
      </c>
      <c r="BM200" s="240" t="s">
        <v>3505</v>
      </c>
    </row>
    <row r="201" s="2" customFormat="1">
      <c r="A201" s="39"/>
      <c r="B201" s="40"/>
      <c r="C201" s="41"/>
      <c r="D201" s="242" t="s">
        <v>248</v>
      </c>
      <c r="E201" s="41"/>
      <c r="F201" s="243" t="s">
        <v>3260</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248</v>
      </c>
      <c r="AU201" s="18" t="s">
        <v>83</v>
      </c>
    </row>
    <row r="202" s="13" customFormat="1">
      <c r="A202" s="13"/>
      <c r="B202" s="263"/>
      <c r="C202" s="264"/>
      <c r="D202" s="242" t="s">
        <v>1584</v>
      </c>
      <c r="E202" s="265" t="s">
        <v>1</v>
      </c>
      <c r="F202" s="266" t="s">
        <v>3506</v>
      </c>
      <c r="G202" s="264"/>
      <c r="H202" s="267">
        <v>43.5</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1584</v>
      </c>
      <c r="AU202" s="273" t="s">
        <v>83</v>
      </c>
      <c r="AV202" s="13" t="s">
        <v>83</v>
      </c>
      <c r="AW202" s="13" t="s">
        <v>30</v>
      </c>
      <c r="AX202" s="13" t="s">
        <v>73</v>
      </c>
      <c r="AY202" s="273" t="s">
        <v>241</v>
      </c>
    </row>
    <row r="203" s="15" customFormat="1">
      <c r="A203" s="15"/>
      <c r="B203" s="287"/>
      <c r="C203" s="288"/>
      <c r="D203" s="242" t="s">
        <v>1584</v>
      </c>
      <c r="E203" s="289" t="s">
        <v>1</v>
      </c>
      <c r="F203" s="290" t="s">
        <v>2061</v>
      </c>
      <c r="G203" s="288"/>
      <c r="H203" s="291">
        <v>43.5</v>
      </c>
      <c r="I203" s="292"/>
      <c r="J203" s="288"/>
      <c r="K203" s="288"/>
      <c r="L203" s="293"/>
      <c r="M203" s="294"/>
      <c r="N203" s="295"/>
      <c r="O203" s="295"/>
      <c r="P203" s="295"/>
      <c r="Q203" s="295"/>
      <c r="R203" s="295"/>
      <c r="S203" s="295"/>
      <c r="T203" s="296"/>
      <c r="U203" s="15"/>
      <c r="V203" s="15"/>
      <c r="W203" s="15"/>
      <c r="X203" s="15"/>
      <c r="Y203" s="15"/>
      <c r="Z203" s="15"/>
      <c r="AA203" s="15"/>
      <c r="AB203" s="15"/>
      <c r="AC203" s="15"/>
      <c r="AD203" s="15"/>
      <c r="AE203" s="15"/>
      <c r="AT203" s="297" t="s">
        <v>1584</v>
      </c>
      <c r="AU203" s="297" t="s">
        <v>83</v>
      </c>
      <c r="AV203" s="15" t="s">
        <v>247</v>
      </c>
      <c r="AW203" s="15" t="s">
        <v>30</v>
      </c>
      <c r="AX203" s="15" t="s">
        <v>81</v>
      </c>
      <c r="AY203" s="297" t="s">
        <v>241</v>
      </c>
    </row>
    <row r="204" s="2" customFormat="1" ht="16.5" customHeight="1">
      <c r="A204" s="39"/>
      <c r="B204" s="40"/>
      <c r="C204" s="228" t="s">
        <v>293</v>
      </c>
      <c r="D204" s="228" t="s">
        <v>243</v>
      </c>
      <c r="E204" s="229" t="s">
        <v>3271</v>
      </c>
      <c r="F204" s="230" t="s">
        <v>3272</v>
      </c>
      <c r="G204" s="231" t="s">
        <v>257</v>
      </c>
      <c r="H204" s="232">
        <v>81.200000000000003</v>
      </c>
      <c r="I204" s="233"/>
      <c r="J204" s="234">
        <f>ROUND(I204*H204,2)</f>
        <v>0</v>
      </c>
      <c r="K204" s="235"/>
      <c r="L204" s="45"/>
      <c r="M204" s="236" t="s">
        <v>1</v>
      </c>
      <c r="N204" s="23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247</v>
      </c>
      <c r="AT204" s="240" t="s">
        <v>243</v>
      </c>
      <c r="AU204" s="240" t="s">
        <v>83</v>
      </c>
      <c r="AY204" s="18" t="s">
        <v>241</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247</v>
      </c>
      <c r="BM204" s="240" t="s">
        <v>3507</v>
      </c>
    </row>
    <row r="205" s="2" customFormat="1">
      <c r="A205" s="39"/>
      <c r="B205" s="40"/>
      <c r="C205" s="41"/>
      <c r="D205" s="242" t="s">
        <v>248</v>
      </c>
      <c r="E205" s="41"/>
      <c r="F205" s="243" t="s">
        <v>3272</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248</v>
      </c>
      <c r="AU205" s="18" t="s">
        <v>83</v>
      </c>
    </row>
    <row r="206" s="13" customFormat="1">
      <c r="A206" s="13"/>
      <c r="B206" s="263"/>
      <c r="C206" s="264"/>
      <c r="D206" s="242" t="s">
        <v>1584</v>
      </c>
      <c r="E206" s="265" t="s">
        <v>1</v>
      </c>
      <c r="F206" s="266" t="s">
        <v>3508</v>
      </c>
      <c r="G206" s="264"/>
      <c r="H206" s="267">
        <v>81.200000000000003</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1584</v>
      </c>
      <c r="AU206" s="273" t="s">
        <v>83</v>
      </c>
      <c r="AV206" s="13" t="s">
        <v>83</v>
      </c>
      <c r="AW206" s="13" t="s">
        <v>30</v>
      </c>
      <c r="AX206" s="13" t="s">
        <v>73</v>
      </c>
      <c r="AY206" s="273" t="s">
        <v>241</v>
      </c>
    </row>
    <row r="207" s="15" customFormat="1">
      <c r="A207" s="15"/>
      <c r="B207" s="287"/>
      <c r="C207" s="288"/>
      <c r="D207" s="242" t="s">
        <v>1584</v>
      </c>
      <c r="E207" s="289" t="s">
        <v>1</v>
      </c>
      <c r="F207" s="290" t="s">
        <v>2061</v>
      </c>
      <c r="G207" s="288"/>
      <c r="H207" s="291">
        <v>81.200000000000003</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1584</v>
      </c>
      <c r="AU207" s="297" t="s">
        <v>83</v>
      </c>
      <c r="AV207" s="15" t="s">
        <v>247</v>
      </c>
      <c r="AW207" s="15" t="s">
        <v>30</v>
      </c>
      <c r="AX207" s="15" t="s">
        <v>81</v>
      </c>
      <c r="AY207" s="297" t="s">
        <v>241</v>
      </c>
    </row>
    <row r="208" s="12" customFormat="1" ht="25.92" customHeight="1">
      <c r="A208" s="12"/>
      <c r="B208" s="212"/>
      <c r="C208" s="213"/>
      <c r="D208" s="214" t="s">
        <v>72</v>
      </c>
      <c r="E208" s="215" t="s">
        <v>636</v>
      </c>
      <c r="F208" s="215" t="s">
        <v>637</v>
      </c>
      <c r="G208" s="213"/>
      <c r="H208" s="213"/>
      <c r="I208" s="216"/>
      <c r="J208" s="217">
        <f>BK208</f>
        <v>0</v>
      </c>
      <c r="K208" s="213"/>
      <c r="L208" s="218"/>
      <c r="M208" s="219"/>
      <c r="N208" s="220"/>
      <c r="O208" s="220"/>
      <c r="P208" s="221">
        <f>SUM(P209:P228)</f>
        <v>0</v>
      </c>
      <c r="Q208" s="220"/>
      <c r="R208" s="221">
        <f>SUM(R209:R228)</f>
        <v>0</v>
      </c>
      <c r="S208" s="220"/>
      <c r="T208" s="222">
        <f>SUM(T209:T228)</f>
        <v>0</v>
      </c>
      <c r="U208" s="12"/>
      <c r="V208" s="12"/>
      <c r="W208" s="12"/>
      <c r="X208" s="12"/>
      <c r="Y208" s="12"/>
      <c r="Z208" s="12"/>
      <c r="AA208" s="12"/>
      <c r="AB208" s="12"/>
      <c r="AC208" s="12"/>
      <c r="AD208" s="12"/>
      <c r="AE208" s="12"/>
      <c r="AR208" s="223" t="s">
        <v>247</v>
      </c>
      <c r="AT208" s="224" t="s">
        <v>72</v>
      </c>
      <c r="AU208" s="224" t="s">
        <v>73</v>
      </c>
      <c r="AY208" s="223" t="s">
        <v>241</v>
      </c>
      <c r="BK208" s="225">
        <f>SUM(BK209:BK228)</f>
        <v>0</v>
      </c>
    </row>
    <row r="209" s="2" customFormat="1" ht="62.7" customHeight="1">
      <c r="A209" s="39"/>
      <c r="B209" s="40"/>
      <c r="C209" s="228" t="s">
        <v>337</v>
      </c>
      <c r="D209" s="228" t="s">
        <v>243</v>
      </c>
      <c r="E209" s="229" t="s">
        <v>3509</v>
      </c>
      <c r="F209" s="230" t="s">
        <v>3510</v>
      </c>
      <c r="G209" s="231" t="s">
        <v>263</v>
      </c>
      <c r="H209" s="232">
        <v>1</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641</v>
      </c>
      <c r="AT209" s="240" t="s">
        <v>243</v>
      </c>
      <c r="AU209" s="240" t="s">
        <v>81</v>
      </c>
      <c r="AY209" s="18" t="s">
        <v>241</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641</v>
      </c>
      <c r="BM209" s="240" t="s">
        <v>3511</v>
      </c>
    </row>
    <row r="210" s="2" customFormat="1">
      <c r="A210" s="39"/>
      <c r="B210" s="40"/>
      <c r="C210" s="41"/>
      <c r="D210" s="242" t="s">
        <v>248</v>
      </c>
      <c r="E210" s="41"/>
      <c r="F210" s="243" t="s">
        <v>3510</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248</v>
      </c>
      <c r="AU210" s="18" t="s">
        <v>81</v>
      </c>
    </row>
    <row r="211" s="13" customFormat="1">
      <c r="A211" s="13"/>
      <c r="B211" s="263"/>
      <c r="C211" s="264"/>
      <c r="D211" s="242" t="s">
        <v>1584</v>
      </c>
      <c r="E211" s="265" t="s">
        <v>1</v>
      </c>
      <c r="F211" s="266" t="s">
        <v>3512</v>
      </c>
      <c r="G211" s="264"/>
      <c r="H211" s="267">
        <v>1</v>
      </c>
      <c r="I211" s="268"/>
      <c r="J211" s="264"/>
      <c r="K211" s="264"/>
      <c r="L211" s="269"/>
      <c r="M211" s="270"/>
      <c r="N211" s="271"/>
      <c r="O211" s="271"/>
      <c r="P211" s="271"/>
      <c r="Q211" s="271"/>
      <c r="R211" s="271"/>
      <c r="S211" s="271"/>
      <c r="T211" s="272"/>
      <c r="U211" s="13"/>
      <c r="V211" s="13"/>
      <c r="W211" s="13"/>
      <c r="X211" s="13"/>
      <c r="Y211" s="13"/>
      <c r="Z211" s="13"/>
      <c r="AA211" s="13"/>
      <c r="AB211" s="13"/>
      <c r="AC211" s="13"/>
      <c r="AD211" s="13"/>
      <c r="AE211" s="13"/>
      <c r="AT211" s="273" t="s">
        <v>1584</v>
      </c>
      <c r="AU211" s="273" t="s">
        <v>81</v>
      </c>
      <c r="AV211" s="13" t="s">
        <v>83</v>
      </c>
      <c r="AW211" s="13" t="s">
        <v>30</v>
      </c>
      <c r="AX211" s="13" t="s">
        <v>73</v>
      </c>
      <c r="AY211" s="273" t="s">
        <v>241</v>
      </c>
    </row>
    <row r="212" s="15" customFormat="1">
      <c r="A212" s="15"/>
      <c r="B212" s="287"/>
      <c r="C212" s="288"/>
      <c r="D212" s="242" t="s">
        <v>1584</v>
      </c>
      <c r="E212" s="289" t="s">
        <v>1</v>
      </c>
      <c r="F212" s="290" t="s">
        <v>2061</v>
      </c>
      <c r="G212" s="288"/>
      <c r="H212" s="291">
        <v>1</v>
      </c>
      <c r="I212" s="292"/>
      <c r="J212" s="288"/>
      <c r="K212" s="288"/>
      <c r="L212" s="293"/>
      <c r="M212" s="294"/>
      <c r="N212" s="295"/>
      <c r="O212" s="295"/>
      <c r="P212" s="295"/>
      <c r="Q212" s="295"/>
      <c r="R212" s="295"/>
      <c r="S212" s="295"/>
      <c r="T212" s="296"/>
      <c r="U212" s="15"/>
      <c r="V212" s="15"/>
      <c r="W212" s="15"/>
      <c r="X212" s="15"/>
      <c r="Y212" s="15"/>
      <c r="Z212" s="15"/>
      <c r="AA212" s="15"/>
      <c r="AB212" s="15"/>
      <c r="AC212" s="15"/>
      <c r="AD212" s="15"/>
      <c r="AE212" s="15"/>
      <c r="AT212" s="297" t="s">
        <v>1584</v>
      </c>
      <c r="AU212" s="297" t="s">
        <v>81</v>
      </c>
      <c r="AV212" s="15" t="s">
        <v>247</v>
      </c>
      <c r="AW212" s="15" t="s">
        <v>30</v>
      </c>
      <c r="AX212" s="15" t="s">
        <v>81</v>
      </c>
      <c r="AY212" s="297" t="s">
        <v>241</v>
      </c>
    </row>
    <row r="213" s="2" customFormat="1" ht="62.7" customHeight="1">
      <c r="A213" s="39"/>
      <c r="B213" s="40"/>
      <c r="C213" s="228" t="s">
        <v>296</v>
      </c>
      <c r="D213" s="228" t="s">
        <v>243</v>
      </c>
      <c r="E213" s="229" t="s">
        <v>2243</v>
      </c>
      <c r="F213" s="230" t="s">
        <v>2244</v>
      </c>
      <c r="G213" s="231" t="s">
        <v>263</v>
      </c>
      <c r="H213" s="232">
        <v>1</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641</v>
      </c>
      <c r="AT213" s="240" t="s">
        <v>243</v>
      </c>
      <c r="AU213" s="240" t="s">
        <v>81</v>
      </c>
      <c r="AY213" s="18" t="s">
        <v>241</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641</v>
      </c>
      <c r="BM213" s="240" t="s">
        <v>3513</v>
      </c>
    </row>
    <row r="214" s="2" customFormat="1">
      <c r="A214" s="39"/>
      <c r="B214" s="40"/>
      <c r="C214" s="41"/>
      <c r="D214" s="242" t="s">
        <v>248</v>
      </c>
      <c r="E214" s="41"/>
      <c r="F214" s="243" t="s">
        <v>2244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248</v>
      </c>
      <c r="AU214" s="18" t="s">
        <v>81</v>
      </c>
    </row>
    <row r="215" s="13" customFormat="1">
      <c r="A215" s="13"/>
      <c r="B215" s="263"/>
      <c r="C215" s="264"/>
      <c r="D215" s="242" t="s">
        <v>1584</v>
      </c>
      <c r="E215" s="265" t="s">
        <v>1</v>
      </c>
      <c r="F215" s="266" t="s">
        <v>3514</v>
      </c>
      <c r="G215" s="264"/>
      <c r="H215" s="267">
        <v>1</v>
      </c>
      <c r="I215" s="268"/>
      <c r="J215" s="264"/>
      <c r="K215" s="264"/>
      <c r="L215" s="269"/>
      <c r="M215" s="270"/>
      <c r="N215" s="271"/>
      <c r="O215" s="271"/>
      <c r="P215" s="271"/>
      <c r="Q215" s="271"/>
      <c r="R215" s="271"/>
      <c r="S215" s="271"/>
      <c r="T215" s="272"/>
      <c r="U215" s="13"/>
      <c r="V215" s="13"/>
      <c r="W215" s="13"/>
      <c r="X215" s="13"/>
      <c r="Y215" s="13"/>
      <c r="Z215" s="13"/>
      <c r="AA215" s="13"/>
      <c r="AB215" s="13"/>
      <c r="AC215" s="13"/>
      <c r="AD215" s="13"/>
      <c r="AE215" s="13"/>
      <c r="AT215" s="273" t="s">
        <v>1584</v>
      </c>
      <c r="AU215" s="273" t="s">
        <v>81</v>
      </c>
      <c r="AV215" s="13" t="s">
        <v>83</v>
      </c>
      <c r="AW215" s="13" t="s">
        <v>30</v>
      </c>
      <c r="AX215" s="13" t="s">
        <v>73</v>
      </c>
      <c r="AY215" s="273" t="s">
        <v>241</v>
      </c>
    </row>
    <row r="216" s="15" customFormat="1">
      <c r="A216" s="15"/>
      <c r="B216" s="287"/>
      <c r="C216" s="288"/>
      <c r="D216" s="242" t="s">
        <v>1584</v>
      </c>
      <c r="E216" s="289" t="s">
        <v>1</v>
      </c>
      <c r="F216" s="290" t="s">
        <v>2061</v>
      </c>
      <c r="G216" s="288"/>
      <c r="H216" s="291">
        <v>1</v>
      </c>
      <c r="I216" s="292"/>
      <c r="J216" s="288"/>
      <c r="K216" s="288"/>
      <c r="L216" s="293"/>
      <c r="M216" s="294"/>
      <c r="N216" s="295"/>
      <c r="O216" s="295"/>
      <c r="P216" s="295"/>
      <c r="Q216" s="295"/>
      <c r="R216" s="295"/>
      <c r="S216" s="295"/>
      <c r="T216" s="296"/>
      <c r="U216" s="15"/>
      <c r="V216" s="15"/>
      <c r="W216" s="15"/>
      <c r="X216" s="15"/>
      <c r="Y216" s="15"/>
      <c r="Z216" s="15"/>
      <c r="AA216" s="15"/>
      <c r="AB216" s="15"/>
      <c r="AC216" s="15"/>
      <c r="AD216" s="15"/>
      <c r="AE216" s="15"/>
      <c r="AT216" s="297" t="s">
        <v>1584</v>
      </c>
      <c r="AU216" s="297" t="s">
        <v>81</v>
      </c>
      <c r="AV216" s="15" t="s">
        <v>247</v>
      </c>
      <c r="AW216" s="15" t="s">
        <v>30</v>
      </c>
      <c r="AX216" s="15" t="s">
        <v>81</v>
      </c>
      <c r="AY216" s="297" t="s">
        <v>241</v>
      </c>
    </row>
    <row r="217" s="2" customFormat="1" ht="55.5" customHeight="1">
      <c r="A217" s="39"/>
      <c r="B217" s="40"/>
      <c r="C217" s="228" t="s">
        <v>344</v>
      </c>
      <c r="D217" s="228" t="s">
        <v>243</v>
      </c>
      <c r="E217" s="229" t="s">
        <v>2263</v>
      </c>
      <c r="F217" s="230" t="s">
        <v>2264</v>
      </c>
      <c r="G217" s="231" t="s">
        <v>563</v>
      </c>
      <c r="H217" s="232">
        <v>369.05000000000001</v>
      </c>
      <c r="I217" s="233"/>
      <c r="J217" s="234">
        <f>ROUND(I217*H217,2)</f>
        <v>0</v>
      </c>
      <c r="K217" s="235"/>
      <c r="L217" s="45"/>
      <c r="M217" s="236" t="s">
        <v>1</v>
      </c>
      <c r="N217" s="23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641</v>
      </c>
      <c r="AT217" s="240" t="s">
        <v>243</v>
      </c>
      <c r="AU217" s="240" t="s">
        <v>81</v>
      </c>
      <c r="AY217" s="18" t="s">
        <v>241</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641</v>
      </c>
      <c r="BM217" s="240" t="s">
        <v>3515</v>
      </c>
    </row>
    <row r="218" s="2" customFormat="1">
      <c r="A218" s="39"/>
      <c r="B218" s="40"/>
      <c r="C218" s="41"/>
      <c r="D218" s="242" t="s">
        <v>248</v>
      </c>
      <c r="E218" s="41"/>
      <c r="F218" s="243" t="s">
        <v>2264</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248</v>
      </c>
      <c r="AU218" s="18" t="s">
        <v>81</v>
      </c>
    </row>
    <row r="219" s="2" customFormat="1" ht="21.75" customHeight="1">
      <c r="A219" s="39"/>
      <c r="B219" s="40"/>
      <c r="C219" s="228" t="s">
        <v>299</v>
      </c>
      <c r="D219" s="228" t="s">
        <v>243</v>
      </c>
      <c r="E219" s="229" t="s">
        <v>2333</v>
      </c>
      <c r="F219" s="230" t="s">
        <v>2334</v>
      </c>
      <c r="G219" s="231" t="s">
        <v>563</v>
      </c>
      <c r="H219" s="232">
        <v>204.69999999999999</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641</v>
      </c>
      <c r="AT219" s="240" t="s">
        <v>243</v>
      </c>
      <c r="AU219" s="240" t="s">
        <v>81</v>
      </c>
      <c r="AY219" s="18" t="s">
        <v>241</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641</v>
      </c>
      <c r="BM219" s="240" t="s">
        <v>3516</v>
      </c>
    </row>
    <row r="220" s="2" customFormat="1">
      <c r="A220" s="39"/>
      <c r="B220" s="40"/>
      <c r="C220" s="41"/>
      <c r="D220" s="242" t="s">
        <v>248</v>
      </c>
      <c r="E220" s="41"/>
      <c r="F220" s="243" t="s">
        <v>2334</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248</v>
      </c>
      <c r="AU220" s="18" t="s">
        <v>81</v>
      </c>
    </row>
    <row r="221" s="14" customFormat="1">
      <c r="A221" s="14"/>
      <c r="B221" s="274"/>
      <c r="C221" s="275"/>
      <c r="D221" s="242" t="s">
        <v>1584</v>
      </c>
      <c r="E221" s="276" t="s">
        <v>1</v>
      </c>
      <c r="F221" s="277" t="s">
        <v>1806</v>
      </c>
      <c r="G221" s="275"/>
      <c r="H221" s="276" t="s">
        <v>1</v>
      </c>
      <c r="I221" s="278"/>
      <c r="J221" s="275"/>
      <c r="K221" s="275"/>
      <c r="L221" s="279"/>
      <c r="M221" s="280"/>
      <c r="N221" s="281"/>
      <c r="O221" s="281"/>
      <c r="P221" s="281"/>
      <c r="Q221" s="281"/>
      <c r="R221" s="281"/>
      <c r="S221" s="281"/>
      <c r="T221" s="282"/>
      <c r="U221" s="14"/>
      <c r="V221" s="14"/>
      <c r="W221" s="14"/>
      <c r="X221" s="14"/>
      <c r="Y221" s="14"/>
      <c r="Z221" s="14"/>
      <c r="AA221" s="14"/>
      <c r="AB221" s="14"/>
      <c r="AC221" s="14"/>
      <c r="AD221" s="14"/>
      <c r="AE221" s="14"/>
      <c r="AT221" s="283" t="s">
        <v>1584</v>
      </c>
      <c r="AU221" s="283" t="s">
        <v>81</v>
      </c>
      <c r="AV221" s="14" t="s">
        <v>81</v>
      </c>
      <c r="AW221" s="14" t="s">
        <v>30</v>
      </c>
      <c r="AX221" s="14" t="s">
        <v>73</v>
      </c>
      <c r="AY221" s="283" t="s">
        <v>241</v>
      </c>
    </row>
    <row r="222" s="13" customFormat="1">
      <c r="A222" s="13"/>
      <c r="B222" s="263"/>
      <c r="C222" s="264"/>
      <c r="D222" s="242" t="s">
        <v>1584</v>
      </c>
      <c r="E222" s="265" t="s">
        <v>1</v>
      </c>
      <c r="F222" s="266" t="s">
        <v>3517</v>
      </c>
      <c r="G222" s="264"/>
      <c r="H222" s="267">
        <v>204.69999999999999</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1584</v>
      </c>
      <c r="AU222" s="273" t="s">
        <v>81</v>
      </c>
      <c r="AV222" s="13" t="s">
        <v>83</v>
      </c>
      <c r="AW222" s="13" t="s">
        <v>30</v>
      </c>
      <c r="AX222" s="13" t="s">
        <v>73</v>
      </c>
      <c r="AY222" s="273" t="s">
        <v>241</v>
      </c>
    </row>
    <row r="223" s="15" customFormat="1">
      <c r="A223" s="15"/>
      <c r="B223" s="287"/>
      <c r="C223" s="288"/>
      <c r="D223" s="242" t="s">
        <v>1584</v>
      </c>
      <c r="E223" s="289" t="s">
        <v>1</v>
      </c>
      <c r="F223" s="290" t="s">
        <v>2061</v>
      </c>
      <c r="G223" s="288"/>
      <c r="H223" s="291">
        <v>204.69999999999999</v>
      </c>
      <c r="I223" s="292"/>
      <c r="J223" s="288"/>
      <c r="K223" s="288"/>
      <c r="L223" s="293"/>
      <c r="M223" s="294"/>
      <c r="N223" s="295"/>
      <c r="O223" s="295"/>
      <c r="P223" s="295"/>
      <c r="Q223" s="295"/>
      <c r="R223" s="295"/>
      <c r="S223" s="295"/>
      <c r="T223" s="296"/>
      <c r="U223" s="15"/>
      <c r="V223" s="15"/>
      <c r="W223" s="15"/>
      <c r="X223" s="15"/>
      <c r="Y223" s="15"/>
      <c r="Z223" s="15"/>
      <c r="AA223" s="15"/>
      <c r="AB223" s="15"/>
      <c r="AC223" s="15"/>
      <c r="AD223" s="15"/>
      <c r="AE223" s="15"/>
      <c r="AT223" s="297" t="s">
        <v>1584</v>
      </c>
      <c r="AU223" s="297" t="s">
        <v>81</v>
      </c>
      <c r="AV223" s="15" t="s">
        <v>247</v>
      </c>
      <c r="AW223" s="15" t="s">
        <v>30</v>
      </c>
      <c r="AX223" s="15" t="s">
        <v>81</v>
      </c>
      <c r="AY223" s="297" t="s">
        <v>241</v>
      </c>
    </row>
    <row r="224" s="2" customFormat="1" ht="24.15" customHeight="1">
      <c r="A224" s="39"/>
      <c r="B224" s="40"/>
      <c r="C224" s="228" t="s">
        <v>351</v>
      </c>
      <c r="D224" s="228" t="s">
        <v>243</v>
      </c>
      <c r="E224" s="229" t="s">
        <v>3518</v>
      </c>
      <c r="F224" s="230" t="s">
        <v>3519</v>
      </c>
      <c r="G224" s="231" t="s">
        <v>3520</v>
      </c>
      <c r="H224" s="232">
        <v>1</v>
      </c>
      <c r="I224" s="233"/>
      <c r="J224" s="234">
        <f>ROUND(I224*H224,2)</f>
        <v>0</v>
      </c>
      <c r="K224" s="235"/>
      <c r="L224" s="45"/>
      <c r="M224" s="236" t="s">
        <v>1</v>
      </c>
      <c r="N224" s="23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247</v>
      </c>
      <c r="AT224" s="240" t="s">
        <v>243</v>
      </c>
      <c r="AU224" s="240" t="s">
        <v>81</v>
      </c>
      <c r="AY224" s="18" t="s">
        <v>241</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247</v>
      </c>
      <c r="BM224" s="240" t="s">
        <v>3521</v>
      </c>
    </row>
    <row r="225" s="2" customFormat="1">
      <c r="A225" s="39"/>
      <c r="B225" s="40"/>
      <c r="C225" s="41"/>
      <c r="D225" s="242" t="s">
        <v>248</v>
      </c>
      <c r="E225" s="41"/>
      <c r="F225" s="243" t="s">
        <v>3519</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248</v>
      </c>
      <c r="AU225" s="18" t="s">
        <v>81</v>
      </c>
    </row>
    <row r="226" s="13" customFormat="1">
      <c r="A226" s="13"/>
      <c r="B226" s="263"/>
      <c r="C226" s="264"/>
      <c r="D226" s="242" t="s">
        <v>1584</v>
      </c>
      <c r="E226" s="265" t="s">
        <v>1</v>
      </c>
      <c r="F226" s="266" t="s">
        <v>81</v>
      </c>
      <c r="G226" s="264"/>
      <c r="H226" s="267">
        <v>1</v>
      </c>
      <c r="I226" s="268"/>
      <c r="J226" s="264"/>
      <c r="K226" s="264"/>
      <c r="L226" s="269"/>
      <c r="M226" s="270"/>
      <c r="N226" s="271"/>
      <c r="O226" s="271"/>
      <c r="P226" s="271"/>
      <c r="Q226" s="271"/>
      <c r="R226" s="271"/>
      <c r="S226" s="271"/>
      <c r="T226" s="272"/>
      <c r="U226" s="13"/>
      <c r="V226" s="13"/>
      <c r="W226" s="13"/>
      <c r="X226" s="13"/>
      <c r="Y226" s="13"/>
      <c r="Z226" s="13"/>
      <c r="AA226" s="13"/>
      <c r="AB226" s="13"/>
      <c r="AC226" s="13"/>
      <c r="AD226" s="13"/>
      <c r="AE226" s="13"/>
      <c r="AT226" s="273" t="s">
        <v>1584</v>
      </c>
      <c r="AU226" s="273" t="s">
        <v>81</v>
      </c>
      <c r="AV226" s="13" t="s">
        <v>83</v>
      </c>
      <c r="AW226" s="13" t="s">
        <v>30</v>
      </c>
      <c r="AX226" s="13" t="s">
        <v>73</v>
      </c>
      <c r="AY226" s="273" t="s">
        <v>241</v>
      </c>
    </row>
    <row r="227" s="14" customFormat="1">
      <c r="A227" s="14"/>
      <c r="B227" s="274"/>
      <c r="C227" s="275"/>
      <c r="D227" s="242" t="s">
        <v>1584</v>
      </c>
      <c r="E227" s="276" t="s">
        <v>1</v>
      </c>
      <c r="F227" s="277" t="s">
        <v>3522</v>
      </c>
      <c r="G227" s="275"/>
      <c r="H227" s="276" t="s">
        <v>1</v>
      </c>
      <c r="I227" s="278"/>
      <c r="J227" s="275"/>
      <c r="K227" s="275"/>
      <c r="L227" s="279"/>
      <c r="M227" s="280"/>
      <c r="N227" s="281"/>
      <c r="O227" s="281"/>
      <c r="P227" s="281"/>
      <c r="Q227" s="281"/>
      <c r="R227" s="281"/>
      <c r="S227" s="281"/>
      <c r="T227" s="282"/>
      <c r="U227" s="14"/>
      <c r="V227" s="14"/>
      <c r="W227" s="14"/>
      <c r="X227" s="14"/>
      <c r="Y227" s="14"/>
      <c r="Z227" s="14"/>
      <c r="AA227" s="14"/>
      <c r="AB227" s="14"/>
      <c r="AC227" s="14"/>
      <c r="AD227" s="14"/>
      <c r="AE227" s="14"/>
      <c r="AT227" s="283" t="s">
        <v>1584</v>
      </c>
      <c r="AU227" s="283" t="s">
        <v>81</v>
      </c>
      <c r="AV227" s="14" t="s">
        <v>81</v>
      </c>
      <c r="AW227" s="14" t="s">
        <v>30</v>
      </c>
      <c r="AX227" s="14" t="s">
        <v>73</v>
      </c>
      <c r="AY227" s="283" t="s">
        <v>241</v>
      </c>
    </row>
    <row r="228" s="15" customFormat="1">
      <c r="A228" s="15"/>
      <c r="B228" s="287"/>
      <c r="C228" s="288"/>
      <c r="D228" s="242" t="s">
        <v>1584</v>
      </c>
      <c r="E228" s="289" t="s">
        <v>1</v>
      </c>
      <c r="F228" s="290" t="s">
        <v>2061</v>
      </c>
      <c r="G228" s="288"/>
      <c r="H228" s="291">
        <v>1</v>
      </c>
      <c r="I228" s="292"/>
      <c r="J228" s="288"/>
      <c r="K228" s="288"/>
      <c r="L228" s="293"/>
      <c r="M228" s="298"/>
      <c r="N228" s="299"/>
      <c r="O228" s="299"/>
      <c r="P228" s="299"/>
      <c r="Q228" s="299"/>
      <c r="R228" s="299"/>
      <c r="S228" s="299"/>
      <c r="T228" s="300"/>
      <c r="U228" s="15"/>
      <c r="V228" s="15"/>
      <c r="W228" s="15"/>
      <c r="X228" s="15"/>
      <c r="Y228" s="15"/>
      <c r="Z228" s="15"/>
      <c r="AA228" s="15"/>
      <c r="AB228" s="15"/>
      <c r="AC228" s="15"/>
      <c r="AD228" s="15"/>
      <c r="AE228" s="15"/>
      <c r="AT228" s="297" t="s">
        <v>1584</v>
      </c>
      <c r="AU228" s="297" t="s">
        <v>81</v>
      </c>
      <c r="AV228" s="15" t="s">
        <v>247</v>
      </c>
      <c r="AW228" s="15" t="s">
        <v>30</v>
      </c>
      <c r="AX228" s="15" t="s">
        <v>81</v>
      </c>
      <c r="AY228" s="297" t="s">
        <v>241</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ZGf8HOvfOFOVXm0pblnm8IJ0R7uHTgMiOpVzKjqRgwGUBKXaYbVOGok/x/AfqqwFNAXTgUB7ChVPu2W3HMeAGQ==" hashValue="dJ0tTI3dHvttjMFr+V6AXVYbmUiTSccPAmSczi3F1gF1K9uje56+UbsR9kIrN7I3OUk0M8QfAOZwMClliJ49MQ==" algorithmName="SHA-512" password="CC35"/>
  <autoFilter ref="C118:K228"/>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3523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ROUND((SUM(BE119:BE261)),  2)</f>
        <v>0</v>
      </c>
      <c r="G33" s="39"/>
      <c r="H33" s="39"/>
      <c r="I33" s="165">
        <v>0.20999999999999999</v>
      </c>
      <c r="J33" s="164">
        <f>ROUND(((SUM(BE119:BE261))*I33),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ROUND((SUM(BF119:BF261)),  2)</f>
        <v>0</v>
      </c>
      <c r="G34" s="39"/>
      <c r="H34" s="39"/>
      <c r="I34" s="165">
        <v>0.14999999999999999</v>
      </c>
      <c r="J34" s="164">
        <f>ROUND(((SUM(BF119:BF261))*I34),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ROUND((SUM(BG119:BG261)),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ROUND((SUM(BH119:BH261)),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ROUND((SUM(BI119:BI261)),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13-02 - Liberec – Mníšek u L., žel. přejezd v km 169,674</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J240</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13-02 - Liberec – Mníšek u L., žel. přejezd v km 169,674</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P120+P240</f>
        <v>0</v>
      </c>
      <c r="Q119" s="105"/>
      <c r="R119" s="209">
        <f>R120+R240</f>
        <v>0</v>
      </c>
      <c r="S119" s="105"/>
      <c r="T119" s="210">
        <f>T120+T240</f>
        <v>0</v>
      </c>
      <c r="U119" s="39"/>
      <c r="V119" s="39"/>
      <c r="W119" s="39"/>
      <c r="X119" s="39"/>
      <c r="Y119" s="39"/>
      <c r="Z119" s="39"/>
      <c r="AA119" s="39"/>
      <c r="AB119" s="39"/>
      <c r="AC119" s="39"/>
      <c r="AD119" s="39"/>
      <c r="AE119" s="39"/>
      <c r="AT119" s="18" t="s">
        <v>72</v>
      </c>
      <c r="AU119" s="18" t="s">
        <v>212</v>
      </c>
      <c r="BK119" s="211">
        <f>BK120+BK240</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SUM(P122:P239)</f>
        <v>0</v>
      </c>
      <c r="Q121" s="220"/>
      <c r="R121" s="221">
        <f>SUM(R122:R239)</f>
        <v>0</v>
      </c>
      <c r="S121" s="220"/>
      <c r="T121" s="222">
        <f>SUM(T122:T239)</f>
        <v>0</v>
      </c>
      <c r="U121" s="12"/>
      <c r="V121" s="12"/>
      <c r="W121" s="12"/>
      <c r="X121" s="12"/>
      <c r="Y121" s="12"/>
      <c r="Z121" s="12"/>
      <c r="AA121" s="12"/>
      <c r="AB121" s="12"/>
      <c r="AC121" s="12"/>
      <c r="AD121" s="12"/>
      <c r="AE121" s="12"/>
      <c r="AR121" s="223" t="s">
        <v>81</v>
      </c>
      <c r="AT121" s="224" t="s">
        <v>72</v>
      </c>
      <c r="AU121" s="224" t="s">
        <v>81</v>
      </c>
      <c r="AY121" s="223" t="s">
        <v>241</v>
      </c>
      <c r="BK121" s="225">
        <f>SUM(BK122:BK239)</f>
        <v>0</v>
      </c>
    </row>
    <row r="122" s="2" customFormat="1" ht="37.8" customHeight="1">
      <c r="A122" s="39"/>
      <c r="B122" s="40"/>
      <c r="C122" s="228" t="s">
        <v>81</v>
      </c>
      <c r="D122" s="228" t="s">
        <v>243</v>
      </c>
      <c r="E122" s="229" t="s">
        <v>3167</v>
      </c>
      <c r="F122" s="230" t="s">
        <v>3168</v>
      </c>
      <c r="G122" s="231" t="s">
        <v>267</v>
      </c>
      <c r="H122" s="232">
        <v>5.4000000000000004</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3524</v>
      </c>
    </row>
    <row r="123" s="2" customFormat="1">
      <c r="A123" s="39"/>
      <c r="B123" s="40"/>
      <c r="C123" s="41"/>
      <c r="D123" s="242" t="s">
        <v>248</v>
      </c>
      <c r="E123" s="41"/>
      <c r="F123" s="243" t="s">
        <v>3168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2" customFormat="1" ht="24.15" customHeight="1">
      <c r="A124" s="39"/>
      <c r="B124" s="40"/>
      <c r="C124" s="247" t="s">
        <v>83</v>
      </c>
      <c r="D124" s="247" t="s">
        <v>260</v>
      </c>
      <c r="E124" s="248" t="s">
        <v>3171</v>
      </c>
      <c r="F124" s="249" t="s">
        <v>3172</v>
      </c>
      <c r="G124" s="250" t="s">
        <v>267</v>
      </c>
      <c r="H124" s="251">
        <v>5.4000000000000004</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258</v>
      </c>
      <c r="AT124" s="240" t="s">
        <v>260</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3525</v>
      </c>
    </row>
    <row r="125" s="2" customFormat="1">
      <c r="A125" s="39"/>
      <c r="B125" s="40"/>
      <c r="C125" s="41"/>
      <c r="D125" s="242" t="s">
        <v>248</v>
      </c>
      <c r="E125" s="41"/>
      <c r="F125" s="243" t="s">
        <v>3172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13" customFormat="1">
      <c r="A126" s="13"/>
      <c r="B126" s="263"/>
      <c r="C126" s="264"/>
      <c r="D126" s="242" t="s">
        <v>1584</v>
      </c>
      <c r="E126" s="265" t="s">
        <v>1</v>
      </c>
      <c r="F126" s="266" t="s">
        <v>2374</v>
      </c>
      <c r="G126" s="264"/>
      <c r="H126" s="267">
        <v>5.4000000000000004</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1584</v>
      </c>
      <c r="AU126" s="273" t="s">
        <v>83</v>
      </c>
      <c r="AV126" s="13" t="s">
        <v>83</v>
      </c>
      <c r="AW126" s="13" t="s">
        <v>30</v>
      </c>
      <c r="AX126" s="13" t="s">
        <v>73</v>
      </c>
      <c r="AY126" s="273" t="s">
        <v>241</v>
      </c>
    </row>
    <row r="127" s="15" customFormat="1">
      <c r="A127" s="15"/>
      <c r="B127" s="287"/>
      <c r="C127" s="288"/>
      <c r="D127" s="242" t="s">
        <v>1584</v>
      </c>
      <c r="E127" s="289" t="s">
        <v>1</v>
      </c>
      <c r="F127" s="290" t="s">
        <v>2061</v>
      </c>
      <c r="G127" s="288"/>
      <c r="H127" s="291">
        <v>5.4000000000000004</v>
      </c>
      <c r="I127" s="292"/>
      <c r="J127" s="288"/>
      <c r="K127" s="288"/>
      <c r="L127" s="293"/>
      <c r="M127" s="294"/>
      <c r="N127" s="295"/>
      <c r="O127" s="295"/>
      <c r="P127" s="295"/>
      <c r="Q127" s="295"/>
      <c r="R127" s="295"/>
      <c r="S127" s="295"/>
      <c r="T127" s="296"/>
      <c r="U127" s="15"/>
      <c r="V127" s="15"/>
      <c r="W127" s="15"/>
      <c r="X127" s="15"/>
      <c r="Y127" s="15"/>
      <c r="Z127" s="15"/>
      <c r="AA127" s="15"/>
      <c r="AB127" s="15"/>
      <c r="AC127" s="15"/>
      <c r="AD127" s="15"/>
      <c r="AE127" s="15"/>
      <c r="AT127" s="297" t="s">
        <v>1584</v>
      </c>
      <c r="AU127" s="297" t="s">
        <v>83</v>
      </c>
      <c r="AV127" s="15" t="s">
        <v>247</v>
      </c>
      <c r="AW127" s="15" t="s">
        <v>30</v>
      </c>
      <c r="AX127" s="15" t="s">
        <v>81</v>
      </c>
      <c r="AY127" s="297" t="s">
        <v>241</v>
      </c>
    </row>
    <row r="128" s="2" customFormat="1" ht="16.5" customHeight="1">
      <c r="A128" s="39"/>
      <c r="B128" s="40"/>
      <c r="C128" s="228" t="s">
        <v>251</v>
      </c>
      <c r="D128" s="228" t="s">
        <v>243</v>
      </c>
      <c r="E128" s="229" t="s">
        <v>3445</v>
      </c>
      <c r="F128" s="230" t="s">
        <v>3446</v>
      </c>
      <c r="G128" s="231" t="s">
        <v>263</v>
      </c>
      <c r="H128" s="232">
        <v>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3526</v>
      </c>
    </row>
    <row r="129" s="2" customFormat="1">
      <c r="A129" s="39"/>
      <c r="B129" s="40"/>
      <c r="C129" s="41"/>
      <c r="D129" s="242" t="s">
        <v>248</v>
      </c>
      <c r="E129" s="41"/>
      <c r="F129" s="243" t="s">
        <v>3446</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2" customFormat="1" ht="24.15" customHeight="1">
      <c r="A130" s="39"/>
      <c r="B130" s="40"/>
      <c r="C130" s="228" t="s">
        <v>247</v>
      </c>
      <c r="D130" s="228" t="s">
        <v>243</v>
      </c>
      <c r="E130" s="229" t="s">
        <v>3448</v>
      </c>
      <c r="F130" s="230" t="s">
        <v>3449</v>
      </c>
      <c r="G130" s="231" t="s">
        <v>267</v>
      </c>
      <c r="H130" s="232">
        <v>9.8000000000000007</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3527</v>
      </c>
    </row>
    <row r="131" s="2" customFormat="1">
      <c r="A131" s="39"/>
      <c r="B131" s="40"/>
      <c r="C131" s="41"/>
      <c r="D131" s="242" t="s">
        <v>248</v>
      </c>
      <c r="E131" s="41"/>
      <c r="F131" s="243" t="s">
        <v>3449</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21.75" customHeight="1">
      <c r="A132" s="39"/>
      <c r="B132" s="40"/>
      <c r="C132" s="228" t="s">
        <v>259</v>
      </c>
      <c r="D132" s="228" t="s">
        <v>243</v>
      </c>
      <c r="E132" s="229" t="s">
        <v>3528</v>
      </c>
      <c r="F132" s="230" t="s">
        <v>3529</v>
      </c>
      <c r="G132" s="231" t="s">
        <v>267</v>
      </c>
      <c r="H132" s="232">
        <v>5.5999999999999996</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3530</v>
      </c>
    </row>
    <row r="133" s="2" customFormat="1">
      <c r="A133" s="39"/>
      <c r="B133" s="40"/>
      <c r="C133" s="41"/>
      <c r="D133" s="242" t="s">
        <v>248</v>
      </c>
      <c r="E133" s="41"/>
      <c r="F133" s="243" t="s">
        <v>3529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2" customFormat="1" ht="24.15" customHeight="1">
      <c r="A134" s="39"/>
      <c r="B134" s="40"/>
      <c r="C134" s="228" t="s">
        <v>254</v>
      </c>
      <c r="D134" s="228" t="s">
        <v>243</v>
      </c>
      <c r="E134" s="229" t="s">
        <v>3531</v>
      </c>
      <c r="F134" s="230" t="s">
        <v>3532</v>
      </c>
      <c r="G134" s="231" t="s">
        <v>257</v>
      </c>
      <c r="H134" s="232">
        <v>78.799999999999997</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3533</v>
      </c>
    </row>
    <row r="135" s="2" customFormat="1">
      <c r="A135" s="39"/>
      <c r="B135" s="40"/>
      <c r="C135" s="41"/>
      <c r="D135" s="242" t="s">
        <v>248</v>
      </c>
      <c r="E135" s="41"/>
      <c r="F135" s="243" t="s">
        <v>3532</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13" customFormat="1">
      <c r="A136" s="13"/>
      <c r="B136" s="263"/>
      <c r="C136" s="264"/>
      <c r="D136" s="242" t="s">
        <v>1584</v>
      </c>
      <c r="E136" s="265" t="s">
        <v>1</v>
      </c>
      <c r="F136" s="266" t="s">
        <v>3534</v>
      </c>
      <c r="G136" s="264"/>
      <c r="H136" s="267">
        <v>78.799999999999997</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1584</v>
      </c>
      <c r="AU136" s="273" t="s">
        <v>83</v>
      </c>
      <c r="AV136" s="13" t="s">
        <v>83</v>
      </c>
      <c r="AW136" s="13" t="s">
        <v>30</v>
      </c>
      <c r="AX136" s="13" t="s">
        <v>73</v>
      </c>
      <c r="AY136" s="273" t="s">
        <v>241</v>
      </c>
    </row>
    <row r="137" s="15" customFormat="1">
      <c r="A137" s="15"/>
      <c r="B137" s="287"/>
      <c r="C137" s="288"/>
      <c r="D137" s="242" t="s">
        <v>1584</v>
      </c>
      <c r="E137" s="289" t="s">
        <v>1</v>
      </c>
      <c r="F137" s="290" t="s">
        <v>2061</v>
      </c>
      <c r="G137" s="288"/>
      <c r="H137" s="291">
        <v>78.799999999999997</v>
      </c>
      <c r="I137" s="292"/>
      <c r="J137" s="288"/>
      <c r="K137" s="288"/>
      <c r="L137" s="293"/>
      <c r="M137" s="294"/>
      <c r="N137" s="295"/>
      <c r="O137" s="295"/>
      <c r="P137" s="295"/>
      <c r="Q137" s="295"/>
      <c r="R137" s="295"/>
      <c r="S137" s="295"/>
      <c r="T137" s="296"/>
      <c r="U137" s="15"/>
      <c r="V137" s="15"/>
      <c r="W137" s="15"/>
      <c r="X137" s="15"/>
      <c r="Y137" s="15"/>
      <c r="Z137" s="15"/>
      <c r="AA137" s="15"/>
      <c r="AB137" s="15"/>
      <c r="AC137" s="15"/>
      <c r="AD137" s="15"/>
      <c r="AE137" s="15"/>
      <c r="AT137" s="297" t="s">
        <v>1584</v>
      </c>
      <c r="AU137" s="297" t="s">
        <v>83</v>
      </c>
      <c r="AV137" s="15" t="s">
        <v>247</v>
      </c>
      <c r="AW137" s="15" t="s">
        <v>30</v>
      </c>
      <c r="AX137" s="15" t="s">
        <v>81</v>
      </c>
      <c r="AY137" s="297" t="s">
        <v>241</v>
      </c>
    </row>
    <row r="138" s="2" customFormat="1" ht="24.15" customHeight="1">
      <c r="A138" s="39"/>
      <c r="B138" s="40"/>
      <c r="C138" s="228" t="s">
        <v>269</v>
      </c>
      <c r="D138" s="228" t="s">
        <v>243</v>
      </c>
      <c r="E138" s="229" t="s">
        <v>3535</v>
      </c>
      <c r="F138" s="230" t="s">
        <v>3536</v>
      </c>
      <c r="G138" s="231" t="s">
        <v>257</v>
      </c>
      <c r="H138" s="232">
        <v>6.8600000000000003</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247</v>
      </c>
      <c r="AT138" s="240" t="s">
        <v>243</v>
      </c>
      <c r="AU138" s="240" t="s">
        <v>83</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3537</v>
      </c>
    </row>
    <row r="139" s="2" customFormat="1">
      <c r="A139" s="39"/>
      <c r="B139" s="40"/>
      <c r="C139" s="41"/>
      <c r="D139" s="242" t="s">
        <v>248</v>
      </c>
      <c r="E139" s="41"/>
      <c r="F139" s="243" t="s">
        <v>3536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83</v>
      </c>
    </row>
    <row r="140" s="13" customFormat="1">
      <c r="A140" s="13"/>
      <c r="B140" s="263"/>
      <c r="C140" s="264"/>
      <c r="D140" s="242" t="s">
        <v>1584</v>
      </c>
      <c r="E140" s="265" t="s">
        <v>1</v>
      </c>
      <c r="F140" s="266" t="s">
        <v>3538</v>
      </c>
      <c r="G140" s="264"/>
      <c r="H140" s="267">
        <v>6.8600000000000003</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1584</v>
      </c>
      <c r="AU140" s="273" t="s">
        <v>83</v>
      </c>
      <c r="AV140" s="13" t="s">
        <v>83</v>
      </c>
      <c r="AW140" s="13" t="s">
        <v>30</v>
      </c>
      <c r="AX140" s="13" t="s">
        <v>73</v>
      </c>
      <c r="AY140" s="273" t="s">
        <v>241</v>
      </c>
    </row>
    <row r="141" s="15" customFormat="1">
      <c r="A141" s="15"/>
      <c r="B141" s="287"/>
      <c r="C141" s="288"/>
      <c r="D141" s="242" t="s">
        <v>1584</v>
      </c>
      <c r="E141" s="289" t="s">
        <v>1</v>
      </c>
      <c r="F141" s="290" t="s">
        <v>2061</v>
      </c>
      <c r="G141" s="288"/>
      <c r="H141" s="291">
        <v>6.8600000000000003</v>
      </c>
      <c r="I141" s="292"/>
      <c r="J141" s="288"/>
      <c r="K141" s="288"/>
      <c r="L141" s="293"/>
      <c r="M141" s="294"/>
      <c r="N141" s="295"/>
      <c r="O141" s="295"/>
      <c r="P141" s="295"/>
      <c r="Q141" s="295"/>
      <c r="R141" s="295"/>
      <c r="S141" s="295"/>
      <c r="T141" s="296"/>
      <c r="U141" s="15"/>
      <c r="V141" s="15"/>
      <c r="W141" s="15"/>
      <c r="X141" s="15"/>
      <c r="Y141" s="15"/>
      <c r="Z141" s="15"/>
      <c r="AA141" s="15"/>
      <c r="AB141" s="15"/>
      <c r="AC141" s="15"/>
      <c r="AD141" s="15"/>
      <c r="AE141" s="15"/>
      <c r="AT141" s="297" t="s">
        <v>1584</v>
      </c>
      <c r="AU141" s="297" t="s">
        <v>83</v>
      </c>
      <c r="AV141" s="15" t="s">
        <v>247</v>
      </c>
      <c r="AW141" s="15" t="s">
        <v>30</v>
      </c>
      <c r="AX141" s="15" t="s">
        <v>81</v>
      </c>
      <c r="AY141" s="297" t="s">
        <v>241</v>
      </c>
    </row>
    <row r="142" s="2" customFormat="1" ht="24.15" customHeight="1">
      <c r="A142" s="39"/>
      <c r="B142" s="40"/>
      <c r="C142" s="228" t="s">
        <v>258</v>
      </c>
      <c r="D142" s="228" t="s">
        <v>243</v>
      </c>
      <c r="E142" s="229" t="s">
        <v>3539</v>
      </c>
      <c r="F142" s="230" t="s">
        <v>3540</v>
      </c>
      <c r="G142" s="231" t="s">
        <v>267</v>
      </c>
      <c r="H142" s="232">
        <v>25.600000000000001</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247</v>
      </c>
      <c r="AT142" s="240" t="s">
        <v>243</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3541</v>
      </c>
    </row>
    <row r="143" s="2" customFormat="1">
      <c r="A143" s="39"/>
      <c r="B143" s="40"/>
      <c r="C143" s="41"/>
      <c r="D143" s="242" t="s">
        <v>248</v>
      </c>
      <c r="E143" s="41"/>
      <c r="F143" s="243" t="s">
        <v>3540</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13" customFormat="1">
      <c r="A144" s="13"/>
      <c r="B144" s="263"/>
      <c r="C144" s="264"/>
      <c r="D144" s="242" t="s">
        <v>1584</v>
      </c>
      <c r="E144" s="265" t="s">
        <v>1</v>
      </c>
      <c r="F144" s="266" t="s">
        <v>3542</v>
      </c>
      <c r="G144" s="264"/>
      <c r="H144" s="267">
        <v>25.600000000000001</v>
      </c>
      <c r="I144" s="268"/>
      <c r="J144" s="264"/>
      <c r="K144" s="264"/>
      <c r="L144" s="269"/>
      <c r="M144" s="270"/>
      <c r="N144" s="271"/>
      <c r="O144" s="271"/>
      <c r="P144" s="271"/>
      <c r="Q144" s="271"/>
      <c r="R144" s="271"/>
      <c r="S144" s="271"/>
      <c r="T144" s="272"/>
      <c r="U144" s="13"/>
      <c r="V144" s="13"/>
      <c r="W144" s="13"/>
      <c r="X144" s="13"/>
      <c r="Y144" s="13"/>
      <c r="Z144" s="13"/>
      <c r="AA144" s="13"/>
      <c r="AB144" s="13"/>
      <c r="AC144" s="13"/>
      <c r="AD144" s="13"/>
      <c r="AE144" s="13"/>
      <c r="AT144" s="273" t="s">
        <v>1584</v>
      </c>
      <c r="AU144" s="273" t="s">
        <v>83</v>
      </c>
      <c r="AV144" s="13" t="s">
        <v>83</v>
      </c>
      <c r="AW144" s="13" t="s">
        <v>30</v>
      </c>
      <c r="AX144" s="13" t="s">
        <v>73</v>
      </c>
      <c r="AY144" s="273" t="s">
        <v>241</v>
      </c>
    </row>
    <row r="145" s="15" customFormat="1">
      <c r="A145" s="15"/>
      <c r="B145" s="287"/>
      <c r="C145" s="288"/>
      <c r="D145" s="242" t="s">
        <v>1584</v>
      </c>
      <c r="E145" s="289" t="s">
        <v>1</v>
      </c>
      <c r="F145" s="290" t="s">
        <v>2061</v>
      </c>
      <c r="G145" s="288"/>
      <c r="H145" s="291">
        <v>25.600000000000001</v>
      </c>
      <c r="I145" s="292"/>
      <c r="J145" s="288"/>
      <c r="K145" s="288"/>
      <c r="L145" s="293"/>
      <c r="M145" s="294"/>
      <c r="N145" s="295"/>
      <c r="O145" s="295"/>
      <c r="P145" s="295"/>
      <c r="Q145" s="295"/>
      <c r="R145" s="295"/>
      <c r="S145" s="295"/>
      <c r="T145" s="296"/>
      <c r="U145" s="15"/>
      <c r="V145" s="15"/>
      <c r="W145" s="15"/>
      <c r="X145" s="15"/>
      <c r="Y145" s="15"/>
      <c r="Z145" s="15"/>
      <c r="AA145" s="15"/>
      <c r="AB145" s="15"/>
      <c r="AC145" s="15"/>
      <c r="AD145" s="15"/>
      <c r="AE145" s="15"/>
      <c r="AT145" s="297" t="s">
        <v>1584</v>
      </c>
      <c r="AU145" s="297" t="s">
        <v>83</v>
      </c>
      <c r="AV145" s="15" t="s">
        <v>247</v>
      </c>
      <c r="AW145" s="15" t="s">
        <v>30</v>
      </c>
      <c r="AX145" s="15" t="s">
        <v>81</v>
      </c>
      <c r="AY145" s="297" t="s">
        <v>241</v>
      </c>
    </row>
    <row r="146" s="2" customFormat="1" ht="16.5" customHeight="1">
      <c r="A146" s="39"/>
      <c r="B146" s="40"/>
      <c r="C146" s="247" t="s">
        <v>276</v>
      </c>
      <c r="D146" s="247" t="s">
        <v>260</v>
      </c>
      <c r="E146" s="248" t="s">
        <v>3543</v>
      </c>
      <c r="F146" s="249" t="s">
        <v>3544</v>
      </c>
      <c r="G146" s="250" t="s">
        <v>1097</v>
      </c>
      <c r="H146" s="251">
        <v>15.359999999999999</v>
      </c>
      <c r="I146" s="252"/>
      <c r="J146" s="253">
        <f>ROUND(I146*H146,2)</f>
        <v>0</v>
      </c>
      <c r="K146" s="254"/>
      <c r="L146" s="255"/>
      <c r="M146" s="256" t="s">
        <v>1</v>
      </c>
      <c r="N146" s="25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258</v>
      </c>
      <c r="AT146" s="240" t="s">
        <v>260</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3545</v>
      </c>
    </row>
    <row r="147" s="2" customFormat="1">
      <c r="A147" s="39"/>
      <c r="B147" s="40"/>
      <c r="C147" s="41"/>
      <c r="D147" s="242" t="s">
        <v>248</v>
      </c>
      <c r="E147" s="41"/>
      <c r="F147" s="243" t="s">
        <v>3544</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2" customFormat="1" ht="37.8" customHeight="1">
      <c r="A148" s="39"/>
      <c r="B148" s="40"/>
      <c r="C148" s="228" t="s">
        <v>264</v>
      </c>
      <c r="D148" s="228" t="s">
        <v>243</v>
      </c>
      <c r="E148" s="229" t="s">
        <v>3546</v>
      </c>
      <c r="F148" s="230" t="s">
        <v>3547</v>
      </c>
      <c r="G148" s="231" t="s">
        <v>257</v>
      </c>
      <c r="H148" s="232">
        <v>94.599999999999994</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247</v>
      </c>
      <c r="AT148" s="240" t="s">
        <v>243</v>
      </c>
      <c r="AU148" s="240" t="s">
        <v>83</v>
      </c>
      <c r="AY148" s="18" t="s">
        <v>241</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247</v>
      </c>
      <c r="BM148" s="240" t="s">
        <v>3548</v>
      </c>
    </row>
    <row r="149" s="2" customFormat="1">
      <c r="A149" s="39"/>
      <c r="B149" s="40"/>
      <c r="C149" s="41"/>
      <c r="D149" s="242" t="s">
        <v>248</v>
      </c>
      <c r="E149" s="41"/>
      <c r="F149" s="243" t="s">
        <v>3547</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248</v>
      </c>
      <c r="AU149" s="18" t="s">
        <v>83</v>
      </c>
    </row>
    <row r="150" s="13" customFormat="1">
      <c r="A150" s="13"/>
      <c r="B150" s="263"/>
      <c r="C150" s="264"/>
      <c r="D150" s="242" t="s">
        <v>1584</v>
      </c>
      <c r="E150" s="265" t="s">
        <v>1</v>
      </c>
      <c r="F150" s="266" t="s">
        <v>3549</v>
      </c>
      <c r="G150" s="264"/>
      <c r="H150" s="267">
        <v>94.599999999999994</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1584</v>
      </c>
      <c r="AU150" s="273" t="s">
        <v>83</v>
      </c>
      <c r="AV150" s="13" t="s">
        <v>83</v>
      </c>
      <c r="AW150" s="13" t="s">
        <v>30</v>
      </c>
      <c r="AX150" s="13" t="s">
        <v>73</v>
      </c>
      <c r="AY150" s="273" t="s">
        <v>241</v>
      </c>
    </row>
    <row r="151" s="15" customFormat="1">
      <c r="A151" s="15"/>
      <c r="B151" s="287"/>
      <c r="C151" s="288"/>
      <c r="D151" s="242" t="s">
        <v>1584</v>
      </c>
      <c r="E151" s="289" t="s">
        <v>1</v>
      </c>
      <c r="F151" s="290" t="s">
        <v>2061</v>
      </c>
      <c r="G151" s="288"/>
      <c r="H151" s="291">
        <v>94.599999999999994</v>
      </c>
      <c r="I151" s="292"/>
      <c r="J151" s="288"/>
      <c r="K151" s="288"/>
      <c r="L151" s="293"/>
      <c r="M151" s="294"/>
      <c r="N151" s="295"/>
      <c r="O151" s="295"/>
      <c r="P151" s="295"/>
      <c r="Q151" s="295"/>
      <c r="R151" s="295"/>
      <c r="S151" s="295"/>
      <c r="T151" s="296"/>
      <c r="U151" s="15"/>
      <c r="V151" s="15"/>
      <c r="W151" s="15"/>
      <c r="X151" s="15"/>
      <c r="Y151" s="15"/>
      <c r="Z151" s="15"/>
      <c r="AA151" s="15"/>
      <c r="AB151" s="15"/>
      <c r="AC151" s="15"/>
      <c r="AD151" s="15"/>
      <c r="AE151" s="15"/>
      <c r="AT151" s="297" t="s">
        <v>1584</v>
      </c>
      <c r="AU151" s="297" t="s">
        <v>83</v>
      </c>
      <c r="AV151" s="15" t="s">
        <v>247</v>
      </c>
      <c r="AW151" s="15" t="s">
        <v>30</v>
      </c>
      <c r="AX151" s="15" t="s">
        <v>81</v>
      </c>
      <c r="AY151" s="297" t="s">
        <v>241</v>
      </c>
    </row>
    <row r="152" s="2" customFormat="1" ht="24.15" customHeight="1">
      <c r="A152" s="39"/>
      <c r="B152" s="40"/>
      <c r="C152" s="247" t="s">
        <v>283</v>
      </c>
      <c r="D152" s="247" t="s">
        <v>260</v>
      </c>
      <c r="E152" s="248" t="s">
        <v>3550</v>
      </c>
      <c r="F152" s="249" t="s">
        <v>3551</v>
      </c>
      <c r="G152" s="250" t="s">
        <v>563</v>
      </c>
      <c r="H152" s="251">
        <v>9.4600000000000009</v>
      </c>
      <c r="I152" s="252"/>
      <c r="J152" s="253">
        <f>ROUND(I152*H152,2)</f>
        <v>0</v>
      </c>
      <c r="K152" s="254"/>
      <c r="L152" s="255"/>
      <c r="M152" s="256" t="s">
        <v>1</v>
      </c>
      <c r="N152" s="25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258</v>
      </c>
      <c r="AT152" s="240" t="s">
        <v>260</v>
      </c>
      <c r="AU152" s="240" t="s">
        <v>83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3552</v>
      </c>
    </row>
    <row r="153" s="2" customFormat="1">
      <c r="A153" s="39"/>
      <c r="B153" s="40"/>
      <c r="C153" s="41"/>
      <c r="D153" s="242" t="s">
        <v>248</v>
      </c>
      <c r="E153" s="41"/>
      <c r="F153" s="243" t="s">
        <v>3551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83</v>
      </c>
    </row>
    <row r="154" s="13" customFormat="1">
      <c r="A154" s="13"/>
      <c r="B154" s="263"/>
      <c r="C154" s="264"/>
      <c r="D154" s="242" t="s">
        <v>1584</v>
      </c>
      <c r="E154" s="265" t="s">
        <v>1</v>
      </c>
      <c r="F154" s="266" t="s">
        <v>3553</v>
      </c>
      <c r="G154" s="264"/>
      <c r="H154" s="267">
        <v>9.4600000000000009</v>
      </c>
      <c r="I154" s="268"/>
      <c r="J154" s="264"/>
      <c r="K154" s="264"/>
      <c r="L154" s="269"/>
      <c r="M154" s="270"/>
      <c r="N154" s="271"/>
      <c r="O154" s="271"/>
      <c r="P154" s="271"/>
      <c r="Q154" s="271"/>
      <c r="R154" s="271"/>
      <c r="S154" s="271"/>
      <c r="T154" s="272"/>
      <c r="U154" s="13"/>
      <c r="V154" s="13"/>
      <c r="W154" s="13"/>
      <c r="X154" s="13"/>
      <c r="Y154" s="13"/>
      <c r="Z154" s="13"/>
      <c r="AA154" s="13"/>
      <c r="AB154" s="13"/>
      <c r="AC154" s="13"/>
      <c r="AD154" s="13"/>
      <c r="AE154" s="13"/>
      <c r="AT154" s="273" t="s">
        <v>1584</v>
      </c>
      <c r="AU154" s="273" t="s">
        <v>83</v>
      </c>
      <c r="AV154" s="13" t="s">
        <v>83</v>
      </c>
      <c r="AW154" s="13" t="s">
        <v>30</v>
      </c>
      <c r="AX154" s="13" t="s">
        <v>73</v>
      </c>
      <c r="AY154" s="273" t="s">
        <v>241</v>
      </c>
    </row>
    <row r="155" s="15" customFormat="1">
      <c r="A155" s="15"/>
      <c r="B155" s="287"/>
      <c r="C155" s="288"/>
      <c r="D155" s="242" t="s">
        <v>1584</v>
      </c>
      <c r="E155" s="289" t="s">
        <v>1</v>
      </c>
      <c r="F155" s="290" t="s">
        <v>2061</v>
      </c>
      <c r="G155" s="288"/>
      <c r="H155" s="291">
        <v>9.4600000000000009</v>
      </c>
      <c r="I155" s="292"/>
      <c r="J155" s="288"/>
      <c r="K155" s="288"/>
      <c r="L155" s="293"/>
      <c r="M155" s="294"/>
      <c r="N155" s="295"/>
      <c r="O155" s="295"/>
      <c r="P155" s="295"/>
      <c r="Q155" s="295"/>
      <c r="R155" s="295"/>
      <c r="S155" s="295"/>
      <c r="T155" s="296"/>
      <c r="U155" s="15"/>
      <c r="V155" s="15"/>
      <c r="W155" s="15"/>
      <c r="X155" s="15"/>
      <c r="Y155" s="15"/>
      <c r="Z155" s="15"/>
      <c r="AA155" s="15"/>
      <c r="AB155" s="15"/>
      <c r="AC155" s="15"/>
      <c r="AD155" s="15"/>
      <c r="AE155" s="15"/>
      <c r="AT155" s="297" t="s">
        <v>1584</v>
      </c>
      <c r="AU155" s="297" t="s">
        <v>83</v>
      </c>
      <c r="AV155" s="15" t="s">
        <v>247</v>
      </c>
      <c r="AW155" s="15" t="s">
        <v>30</v>
      </c>
      <c r="AX155" s="15" t="s">
        <v>81</v>
      </c>
      <c r="AY155" s="297" t="s">
        <v>241</v>
      </c>
    </row>
    <row r="156" s="2" customFormat="1" ht="24.15" customHeight="1">
      <c r="A156" s="39"/>
      <c r="B156" s="40"/>
      <c r="C156" s="247" t="s">
        <v>268</v>
      </c>
      <c r="D156" s="247" t="s">
        <v>260</v>
      </c>
      <c r="E156" s="248" t="s">
        <v>3554</v>
      </c>
      <c r="F156" s="249" t="s">
        <v>3555</v>
      </c>
      <c r="G156" s="250" t="s">
        <v>563</v>
      </c>
      <c r="H156" s="251">
        <v>16.555</v>
      </c>
      <c r="I156" s="252"/>
      <c r="J156" s="253">
        <f>ROUND(I156*H156,2)</f>
        <v>0</v>
      </c>
      <c r="K156" s="254"/>
      <c r="L156" s="255"/>
      <c r="M156" s="256" t="s">
        <v>1</v>
      </c>
      <c r="N156" s="25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258</v>
      </c>
      <c r="AT156" s="240" t="s">
        <v>260</v>
      </c>
      <c r="AU156" s="240" t="s">
        <v>83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3556</v>
      </c>
    </row>
    <row r="157" s="2" customFormat="1">
      <c r="A157" s="39"/>
      <c r="B157" s="40"/>
      <c r="C157" s="41"/>
      <c r="D157" s="242" t="s">
        <v>248</v>
      </c>
      <c r="E157" s="41"/>
      <c r="F157" s="243" t="s">
        <v>3555</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83</v>
      </c>
    </row>
    <row r="158" s="13" customFormat="1">
      <c r="A158" s="13"/>
      <c r="B158" s="263"/>
      <c r="C158" s="264"/>
      <c r="D158" s="242" t="s">
        <v>1584</v>
      </c>
      <c r="E158" s="265" t="s">
        <v>1</v>
      </c>
      <c r="F158" s="266" t="s">
        <v>3557</v>
      </c>
      <c r="G158" s="264"/>
      <c r="H158" s="267">
        <v>16.555</v>
      </c>
      <c r="I158" s="268"/>
      <c r="J158" s="264"/>
      <c r="K158" s="264"/>
      <c r="L158" s="269"/>
      <c r="M158" s="270"/>
      <c r="N158" s="271"/>
      <c r="O158" s="271"/>
      <c r="P158" s="271"/>
      <c r="Q158" s="271"/>
      <c r="R158" s="271"/>
      <c r="S158" s="271"/>
      <c r="T158" s="272"/>
      <c r="U158" s="13"/>
      <c r="V158" s="13"/>
      <c r="W158" s="13"/>
      <c r="X158" s="13"/>
      <c r="Y158" s="13"/>
      <c r="Z158" s="13"/>
      <c r="AA158" s="13"/>
      <c r="AB158" s="13"/>
      <c r="AC158" s="13"/>
      <c r="AD158" s="13"/>
      <c r="AE158" s="13"/>
      <c r="AT158" s="273" t="s">
        <v>1584</v>
      </c>
      <c r="AU158" s="273" t="s">
        <v>83</v>
      </c>
      <c r="AV158" s="13" t="s">
        <v>83</v>
      </c>
      <c r="AW158" s="13" t="s">
        <v>30</v>
      </c>
      <c r="AX158" s="13" t="s">
        <v>73</v>
      </c>
      <c r="AY158" s="273" t="s">
        <v>241</v>
      </c>
    </row>
    <row r="159" s="15" customFormat="1">
      <c r="A159" s="15"/>
      <c r="B159" s="287"/>
      <c r="C159" s="288"/>
      <c r="D159" s="242" t="s">
        <v>1584</v>
      </c>
      <c r="E159" s="289" t="s">
        <v>1</v>
      </c>
      <c r="F159" s="290" t="s">
        <v>2061</v>
      </c>
      <c r="G159" s="288"/>
      <c r="H159" s="291">
        <v>16.555</v>
      </c>
      <c r="I159" s="292"/>
      <c r="J159" s="288"/>
      <c r="K159" s="288"/>
      <c r="L159" s="293"/>
      <c r="M159" s="294"/>
      <c r="N159" s="295"/>
      <c r="O159" s="295"/>
      <c r="P159" s="295"/>
      <c r="Q159" s="295"/>
      <c r="R159" s="295"/>
      <c r="S159" s="295"/>
      <c r="T159" s="296"/>
      <c r="U159" s="15"/>
      <c r="V159" s="15"/>
      <c r="W159" s="15"/>
      <c r="X159" s="15"/>
      <c r="Y159" s="15"/>
      <c r="Z159" s="15"/>
      <c r="AA159" s="15"/>
      <c r="AB159" s="15"/>
      <c r="AC159" s="15"/>
      <c r="AD159" s="15"/>
      <c r="AE159" s="15"/>
      <c r="AT159" s="297" t="s">
        <v>1584</v>
      </c>
      <c r="AU159" s="297" t="s">
        <v>83</v>
      </c>
      <c r="AV159" s="15" t="s">
        <v>247</v>
      </c>
      <c r="AW159" s="15" t="s">
        <v>30</v>
      </c>
      <c r="AX159" s="15" t="s">
        <v>81</v>
      </c>
      <c r="AY159" s="297" t="s">
        <v>241</v>
      </c>
    </row>
    <row r="160" s="2" customFormat="1" ht="24.15" customHeight="1">
      <c r="A160" s="39"/>
      <c r="B160" s="40"/>
      <c r="C160" s="228" t="s">
        <v>290</v>
      </c>
      <c r="D160" s="228" t="s">
        <v>243</v>
      </c>
      <c r="E160" s="229" t="s">
        <v>3558</v>
      </c>
      <c r="F160" s="230" t="s">
        <v>3559</v>
      </c>
      <c r="G160" s="231" t="s">
        <v>267</v>
      </c>
      <c r="H160" s="232">
        <v>2</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247</v>
      </c>
      <c r="AT160" s="240" t="s">
        <v>243</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3560</v>
      </c>
    </row>
    <row r="161" s="2" customFormat="1">
      <c r="A161" s="39"/>
      <c r="B161" s="40"/>
      <c r="C161" s="41"/>
      <c r="D161" s="242" t="s">
        <v>248</v>
      </c>
      <c r="E161" s="41"/>
      <c r="F161" s="243" t="s">
        <v>3559</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13" customFormat="1">
      <c r="A162" s="13"/>
      <c r="B162" s="263"/>
      <c r="C162" s="264"/>
      <c r="D162" s="242" t="s">
        <v>1584</v>
      </c>
      <c r="E162" s="265" t="s">
        <v>1</v>
      </c>
      <c r="F162" s="266" t="s">
        <v>3561</v>
      </c>
      <c r="G162" s="264"/>
      <c r="H162" s="267">
        <v>2</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1584</v>
      </c>
      <c r="AU162" s="273" t="s">
        <v>83</v>
      </c>
      <c r="AV162" s="13" t="s">
        <v>83</v>
      </c>
      <c r="AW162" s="13" t="s">
        <v>30</v>
      </c>
      <c r="AX162" s="13" t="s">
        <v>73</v>
      </c>
      <c r="AY162" s="273" t="s">
        <v>241</v>
      </c>
    </row>
    <row r="163" s="15" customFormat="1">
      <c r="A163" s="15"/>
      <c r="B163" s="287"/>
      <c r="C163" s="288"/>
      <c r="D163" s="242" t="s">
        <v>1584</v>
      </c>
      <c r="E163" s="289" t="s">
        <v>1</v>
      </c>
      <c r="F163" s="290" t="s">
        <v>2061</v>
      </c>
      <c r="G163" s="288"/>
      <c r="H163" s="291">
        <v>2</v>
      </c>
      <c r="I163" s="292"/>
      <c r="J163" s="288"/>
      <c r="K163" s="288"/>
      <c r="L163" s="293"/>
      <c r="M163" s="294"/>
      <c r="N163" s="295"/>
      <c r="O163" s="295"/>
      <c r="P163" s="295"/>
      <c r="Q163" s="295"/>
      <c r="R163" s="295"/>
      <c r="S163" s="295"/>
      <c r="T163" s="296"/>
      <c r="U163" s="15"/>
      <c r="V163" s="15"/>
      <c r="W163" s="15"/>
      <c r="X163" s="15"/>
      <c r="Y163" s="15"/>
      <c r="Z163" s="15"/>
      <c r="AA163" s="15"/>
      <c r="AB163" s="15"/>
      <c r="AC163" s="15"/>
      <c r="AD163" s="15"/>
      <c r="AE163" s="15"/>
      <c r="AT163" s="297" t="s">
        <v>1584</v>
      </c>
      <c r="AU163" s="297" t="s">
        <v>83</v>
      </c>
      <c r="AV163" s="15" t="s">
        <v>247</v>
      </c>
      <c r="AW163" s="15" t="s">
        <v>30</v>
      </c>
      <c r="AX163" s="15" t="s">
        <v>81</v>
      </c>
      <c r="AY163" s="297" t="s">
        <v>241</v>
      </c>
    </row>
    <row r="164" s="2" customFormat="1" ht="24.15" customHeight="1">
      <c r="A164" s="39"/>
      <c r="B164" s="40"/>
      <c r="C164" s="228" t="s">
        <v>272</v>
      </c>
      <c r="D164" s="228" t="s">
        <v>243</v>
      </c>
      <c r="E164" s="229" t="s">
        <v>3562</v>
      </c>
      <c r="F164" s="230" t="s">
        <v>3563</v>
      </c>
      <c r="G164" s="231" t="s">
        <v>267</v>
      </c>
      <c r="H164" s="232">
        <v>6</v>
      </c>
      <c r="I164" s="233"/>
      <c r="J164" s="234">
        <f>ROUND(I164*H164,2)</f>
        <v>0</v>
      </c>
      <c r="K164" s="235"/>
      <c r="L164" s="45"/>
      <c r="M164" s="236" t="s">
        <v>1</v>
      </c>
      <c r="N164" s="23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247</v>
      </c>
      <c r="AT164" s="240" t="s">
        <v>243</v>
      </c>
      <c r="AU164" s="240" t="s">
        <v>83</v>
      </c>
      <c r="AY164" s="18" t="s">
        <v>241</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247</v>
      </c>
      <c r="BM164" s="240" t="s">
        <v>3564</v>
      </c>
    </row>
    <row r="165" s="2" customFormat="1">
      <c r="A165" s="39"/>
      <c r="B165" s="40"/>
      <c r="C165" s="41"/>
      <c r="D165" s="242" t="s">
        <v>248</v>
      </c>
      <c r="E165" s="41"/>
      <c r="F165" s="243" t="s">
        <v>3563</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248</v>
      </c>
      <c r="AU165" s="18" t="s">
        <v>83</v>
      </c>
    </row>
    <row r="166" s="2" customFormat="1" ht="24.15" customHeight="1">
      <c r="A166" s="39"/>
      <c r="B166" s="40"/>
      <c r="C166" s="228" t="s">
        <v>8</v>
      </c>
      <c r="D166" s="228" t="s">
        <v>243</v>
      </c>
      <c r="E166" s="229" t="s">
        <v>3469</v>
      </c>
      <c r="F166" s="230" t="s">
        <v>3470</v>
      </c>
      <c r="G166" s="231" t="s">
        <v>257</v>
      </c>
      <c r="H166" s="232">
        <v>20</v>
      </c>
      <c r="I166" s="233"/>
      <c r="J166" s="234">
        <f>ROUND(I166*H166,2)</f>
        <v>0</v>
      </c>
      <c r="K166" s="235"/>
      <c r="L166" s="45"/>
      <c r="M166" s="236" t="s">
        <v>1</v>
      </c>
      <c r="N166" s="237" t="s">
        <v>38</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247</v>
      </c>
      <c r="AT166" s="240" t="s">
        <v>243</v>
      </c>
      <c r="AU166" s="240" t="s">
        <v>83</v>
      </c>
      <c r="AY166" s="18" t="s">
        <v>241</v>
      </c>
      <c r="BE166" s="241">
        <f>IF(N166="základní",J166,0)</f>
        <v>0</v>
      </c>
      <c r="BF166" s="241">
        <f>IF(N166="snížená",J166,0)</f>
        <v>0</v>
      </c>
      <c r="BG166" s="241">
        <f>IF(N166="zákl. přenesená",J166,0)</f>
        <v>0</v>
      </c>
      <c r="BH166" s="241">
        <f>IF(N166="sníž. přenesená",J166,0)</f>
        <v>0</v>
      </c>
      <c r="BI166" s="241">
        <f>IF(N166="nulová",J166,0)</f>
        <v>0</v>
      </c>
      <c r="BJ166" s="18" t="s">
        <v>81</v>
      </c>
      <c r="BK166" s="241">
        <f>ROUND(I166*H166,2)</f>
        <v>0</v>
      </c>
      <c r="BL166" s="18" t="s">
        <v>247</v>
      </c>
      <c r="BM166" s="240" t="s">
        <v>3565</v>
      </c>
    </row>
    <row r="167" s="2" customFormat="1">
      <c r="A167" s="39"/>
      <c r="B167" s="40"/>
      <c r="C167" s="41"/>
      <c r="D167" s="242" t="s">
        <v>248</v>
      </c>
      <c r="E167" s="41"/>
      <c r="F167" s="243" t="s">
        <v>3470</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248</v>
      </c>
      <c r="AU167" s="18" t="s">
        <v>83</v>
      </c>
    </row>
    <row r="168" s="13" customFormat="1">
      <c r="A168" s="13"/>
      <c r="B168" s="263"/>
      <c r="C168" s="264"/>
      <c r="D168" s="242" t="s">
        <v>1584</v>
      </c>
      <c r="E168" s="265" t="s">
        <v>1</v>
      </c>
      <c r="F168" s="266" t="s">
        <v>3566</v>
      </c>
      <c r="G168" s="264"/>
      <c r="H168" s="267">
        <v>20</v>
      </c>
      <c r="I168" s="268"/>
      <c r="J168" s="264"/>
      <c r="K168" s="264"/>
      <c r="L168" s="269"/>
      <c r="M168" s="270"/>
      <c r="N168" s="271"/>
      <c r="O168" s="271"/>
      <c r="P168" s="271"/>
      <c r="Q168" s="271"/>
      <c r="R168" s="271"/>
      <c r="S168" s="271"/>
      <c r="T168" s="272"/>
      <c r="U168" s="13"/>
      <c r="V168" s="13"/>
      <c r="W168" s="13"/>
      <c r="X168" s="13"/>
      <c r="Y168" s="13"/>
      <c r="Z168" s="13"/>
      <c r="AA168" s="13"/>
      <c r="AB168" s="13"/>
      <c r="AC168" s="13"/>
      <c r="AD168" s="13"/>
      <c r="AE168" s="13"/>
      <c r="AT168" s="273" t="s">
        <v>1584</v>
      </c>
      <c r="AU168" s="273" t="s">
        <v>83</v>
      </c>
      <c r="AV168" s="13" t="s">
        <v>83</v>
      </c>
      <c r="AW168" s="13" t="s">
        <v>30</v>
      </c>
      <c r="AX168" s="13" t="s">
        <v>73</v>
      </c>
      <c r="AY168" s="273" t="s">
        <v>241</v>
      </c>
    </row>
    <row r="169" s="15" customFormat="1">
      <c r="A169" s="15"/>
      <c r="B169" s="287"/>
      <c r="C169" s="288"/>
      <c r="D169" s="242" t="s">
        <v>1584</v>
      </c>
      <c r="E169" s="289" t="s">
        <v>1</v>
      </c>
      <c r="F169" s="290" t="s">
        <v>2061</v>
      </c>
      <c r="G169" s="288"/>
      <c r="H169" s="291">
        <v>20</v>
      </c>
      <c r="I169" s="292"/>
      <c r="J169" s="288"/>
      <c r="K169" s="288"/>
      <c r="L169" s="293"/>
      <c r="M169" s="294"/>
      <c r="N169" s="295"/>
      <c r="O169" s="295"/>
      <c r="P169" s="295"/>
      <c r="Q169" s="295"/>
      <c r="R169" s="295"/>
      <c r="S169" s="295"/>
      <c r="T169" s="296"/>
      <c r="U169" s="15"/>
      <c r="V169" s="15"/>
      <c r="W169" s="15"/>
      <c r="X169" s="15"/>
      <c r="Y169" s="15"/>
      <c r="Z169" s="15"/>
      <c r="AA169" s="15"/>
      <c r="AB169" s="15"/>
      <c r="AC169" s="15"/>
      <c r="AD169" s="15"/>
      <c r="AE169" s="15"/>
      <c r="AT169" s="297" t="s">
        <v>1584</v>
      </c>
      <c r="AU169" s="297" t="s">
        <v>83</v>
      </c>
      <c r="AV169" s="15" t="s">
        <v>247</v>
      </c>
      <c r="AW169" s="15" t="s">
        <v>30</v>
      </c>
      <c r="AX169" s="15" t="s">
        <v>81</v>
      </c>
      <c r="AY169" s="297" t="s">
        <v>241</v>
      </c>
    </row>
    <row r="170" s="2" customFormat="1" ht="16.5" customHeight="1">
      <c r="A170" s="39"/>
      <c r="B170" s="40"/>
      <c r="C170" s="247" t="s">
        <v>275</v>
      </c>
      <c r="D170" s="247" t="s">
        <v>260</v>
      </c>
      <c r="E170" s="248" t="s">
        <v>2997</v>
      </c>
      <c r="F170" s="249" t="s">
        <v>2998</v>
      </c>
      <c r="G170" s="250" t="s">
        <v>563</v>
      </c>
      <c r="H170" s="251">
        <v>8.8000000000000007</v>
      </c>
      <c r="I170" s="252"/>
      <c r="J170" s="253">
        <f>ROUND(I170*H170,2)</f>
        <v>0</v>
      </c>
      <c r="K170" s="254"/>
      <c r="L170" s="255"/>
      <c r="M170" s="256" t="s">
        <v>1</v>
      </c>
      <c r="N170" s="25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258</v>
      </c>
      <c r="AT170" s="240" t="s">
        <v>260</v>
      </c>
      <c r="AU170" s="240" t="s">
        <v>83</v>
      </c>
      <c r="AY170" s="18" t="s">
        <v>241</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247</v>
      </c>
      <c r="BM170" s="240" t="s">
        <v>3567</v>
      </c>
    </row>
    <row r="171" s="2" customFormat="1">
      <c r="A171" s="39"/>
      <c r="B171" s="40"/>
      <c r="C171" s="41"/>
      <c r="D171" s="242" t="s">
        <v>248</v>
      </c>
      <c r="E171" s="41"/>
      <c r="F171" s="243" t="s">
        <v>2998</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248</v>
      </c>
      <c r="AU171" s="18" t="s">
        <v>83</v>
      </c>
    </row>
    <row r="172" s="13" customFormat="1">
      <c r="A172" s="13"/>
      <c r="B172" s="263"/>
      <c r="C172" s="264"/>
      <c r="D172" s="242" t="s">
        <v>1584</v>
      </c>
      <c r="E172" s="265" t="s">
        <v>1</v>
      </c>
      <c r="F172" s="266" t="s">
        <v>3568</v>
      </c>
      <c r="G172" s="264"/>
      <c r="H172" s="267">
        <v>8.8000000000000007</v>
      </c>
      <c r="I172" s="268"/>
      <c r="J172" s="264"/>
      <c r="K172" s="264"/>
      <c r="L172" s="269"/>
      <c r="M172" s="270"/>
      <c r="N172" s="271"/>
      <c r="O172" s="271"/>
      <c r="P172" s="271"/>
      <c r="Q172" s="271"/>
      <c r="R172" s="271"/>
      <c r="S172" s="271"/>
      <c r="T172" s="272"/>
      <c r="U172" s="13"/>
      <c r="V172" s="13"/>
      <c r="W172" s="13"/>
      <c r="X172" s="13"/>
      <c r="Y172" s="13"/>
      <c r="Z172" s="13"/>
      <c r="AA172" s="13"/>
      <c r="AB172" s="13"/>
      <c r="AC172" s="13"/>
      <c r="AD172" s="13"/>
      <c r="AE172" s="13"/>
      <c r="AT172" s="273" t="s">
        <v>1584</v>
      </c>
      <c r="AU172" s="273" t="s">
        <v>83</v>
      </c>
      <c r="AV172" s="13" t="s">
        <v>83</v>
      </c>
      <c r="AW172" s="13" t="s">
        <v>30</v>
      </c>
      <c r="AX172" s="13" t="s">
        <v>73</v>
      </c>
      <c r="AY172" s="273" t="s">
        <v>241</v>
      </c>
    </row>
    <row r="173" s="15" customFormat="1">
      <c r="A173" s="15"/>
      <c r="B173" s="287"/>
      <c r="C173" s="288"/>
      <c r="D173" s="242" t="s">
        <v>1584</v>
      </c>
      <c r="E173" s="289" t="s">
        <v>1</v>
      </c>
      <c r="F173" s="290" t="s">
        <v>2061</v>
      </c>
      <c r="G173" s="288"/>
      <c r="H173" s="291">
        <v>8.8000000000000007</v>
      </c>
      <c r="I173" s="292"/>
      <c r="J173" s="288"/>
      <c r="K173" s="288"/>
      <c r="L173" s="293"/>
      <c r="M173" s="294"/>
      <c r="N173" s="295"/>
      <c r="O173" s="295"/>
      <c r="P173" s="295"/>
      <c r="Q173" s="295"/>
      <c r="R173" s="295"/>
      <c r="S173" s="295"/>
      <c r="T173" s="296"/>
      <c r="U173" s="15"/>
      <c r="V173" s="15"/>
      <c r="W173" s="15"/>
      <c r="X173" s="15"/>
      <c r="Y173" s="15"/>
      <c r="Z173" s="15"/>
      <c r="AA173" s="15"/>
      <c r="AB173" s="15"/>
      <c r="AC173" s="15"/>
      <c r="AD173" s="15"/>
      <c r="AE173" s="15"/>
      <c r="AT173" s="297" t="s">
        <v>1584</v>
      </c>
      <c r="AU173" s="297" t="s">
        <v>83</v>
      </c>
      <c r="AV173" s="15" t="s">
        <v>247</v>
      </c>
      <c r="AW173" s="15" t="s">
        <v>30</v>
      </c>
      <c r="AX173" s="15" t="s">
        <v>81</v>
      </c>
      <c r="AY173" s="297" t="s">
        <v>241</v>
      </c>
    </row>
    <row r="174" s="2" customFormat="1" ht="21.75" customHeight="1">
      <c r="A174" s="39"/>
      <c r="B174" s="40"/>
      <c r="C174" s="247" t="s">
        <v>303</v>
      </c>
      <c r="D174" s="247" t="s">
        <v>260</v>
      </c>
      <c r="E174" s="248" t="s">
        <v>1567</v>
      </c>
      <c r="F174" s="249" t="s">
        <v>1568</v>
      </c>
      <c r="G174" s="250" t="s">
        <v>246</v>
      </c>
      <c r="H174" s="251">
        <v>2</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258</v>
      </c>
      <c r="AT174" s="240" t="s">
        <v>260</v>
      </c>
      <c r="AU174" s="240" t="s">
        <v>83</v>
      </c>
      <c r="AY174" s="18" t="s">
        <v>241</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247</v>
      </c>
      <c r="BM174" s="240" t="s">
        <v>3569</v>
      </c>
    </row>
    <row r="175" s="2" customFormat="1">
      <c r="A175" s="39"/>
      <c r="B175" s="40"/>
      <c r="C175" s="41"/>
      <c r="D175" s="242" t="s">
        <v>248</v>
      </c>
      <c r="E175" s="41"/>
      <c r="F175" s="243" t="s">
        <v>1568</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248</v>
      </c>
      <c r="AU175" s="18" t="s">
        <v>83</v>
      </c>
    </row>
    <row r="176" s="2" customFormat="1" ht="24.15" customHeight="1">
      <c r="A176" s="39"/>
      <c r="B176" s="40"/>
      <c r="C176" s="228" t="s">
        <v>279</v>
      </c>
      <c r="D176" s="228" t="s">
        <v>243</v>
      </c>
      <c r="E176" s="229" t="s">
        <v>3570</v>
      </c>
      <c r="F176" s="230" t="s">
        <v>3571</v>
      </c>
      <c r="G176" s="231" t="s">
        <v>267</v>
      </c>
      <c r="H176" s="232">
        <v>6</v>
      </c>
      <c r="I176" s="233"/>
      <c r="J176" s="234">
        <f>ROUND(I176*H176,2)</f>
        <v>0</v>
      </c>
      <c r="K176" s="235"/>
      <c r="L176" s="45"/>
      <c r="M176" s="236" t="s">
        <v>1</v>
      </c>
      <c r="N176" s="23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247</v>
      </c>
      <c r="AT176" s="240" t="s">
        <v>243</v>
      </c>
      <c r="AU176" s="240" t="s">
        <v>83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3572</v>
      </c>
    </row>
    <row r="177" s="2" customFormat="1">
      <c r="A177" s="39"/>
      <c r="B177" s="40"/>
      <c r="C177" s="41"/>
      <c r="D177" s="242" t="s">
        <v>248</v>
      </c>
      <c r="E177" s="41"/>
      <c r="F177" s="243" t="s">
        <v>3571</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248</v>
      </c>
      <c r="AU177" s="18" t="s">
        <v>83</v>
      </c>
    </row>
    <row r="178" s="2" customFormat="1" ht="16.5" customHeight="1">
      <c r="A178" s="39"/>
      <c r="B178" s="40"/>
      <c r="C178" s="247" t="s">
        <v>310</v>
      </c>
      <c r="D178" s="247" t="s">
        <v>260</v>
      </c>
      <c r="E178" s="248" t="s">
        <v>3573</v>
      </c>
      <c r="F178" s="249" t="s">
        <v>3574</v>
      </c>
      <c r="G178" s="250" t="s">
        <v>263</v>
      </c>
      <c r="H178" s="251">
        <v>2</v>
      </c>
      <c r="I178" s="252"/>
      <c r="J178" s="253">
        <f>ROUND(I178*H178,2)</f>
        <v>0</v>
      </c>
      <c r="K178" s="254"/>
      <c r="L178" s="255"/>
      <c r="M178" s="256" t="s">
        <v>1</v>
      </c>
      <c r="N178" s="257" t="s">
        <v>38</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258</v>
      </c>
      <c r="AT178" s="240" t="s">
        <v>260</v>
      </c>
      <c r="AU178" s="240" t="s">
        <v>83</v>
      </c>
      <c r="AY178" s="18" t="s">
        <v>241</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247</v>
      </c>
      <c r="BM178" s="240" t="s">
        <v>3575</v>
      </c>
    </row>
    <row r="179" s="2" customFormat="1">
      <c r="A179" s="39"/>
      <c r="B179" s="40"/>
      <c r="C179" s="41"/>
      <c r="D179" s="242" t="s">
        <v>248</v>
      </c>
      <c r="E179" s="41"/>
      <c r="F179" s="243" t="s">
        <v>3574</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248</v>
      </c>
      <c r="AU179" s="18" t="s">
        <v>83</v>
      </c>
    </row>
    <row r="180" s="2" customFormat="1" ht="16.5" customHeight="1">
      <c r="A180" s="39"/>
      <c r="B180" s="40"/>
      <c r="C180" s="247" t="s">
        <v>282</v>
      </c>
      <c r="D180" s="247" t="s">
        <v>260</v>
      </c>
      <c r="E180" s="248" t="s">
        <v>3576</v>
      </c>
      <c r="F180" s="249" t="s">
        <v>3577</v>
      </c>
      <c r="G180" s="250" t="s">
        <v>263</v>
      </c>
      <c r="H180" s="251">
        <v>1</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258</v>
      </c>
      <c r="AT180" s="240" t="s">
        <v>260</v>
      </c>
      <c r="AU180" s="240" t="s">
        <v>83</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247</v>
      </c>
      <c r="BM180" s="240" t="s">
        <v>3578</v>
      </c>
    </row>
    <row r="181" s="2" customFormat="1">
      <c r="A181" s="39"/>
      <c r="B181" s="40"/>
      <c r="C181" s="41"/>
      <c r="D181" s="242" t="s">
        <v>248</v>
      </c>
      <c r="E181" s="41"/>
      <c r="F181" s="243" t="s">
        <v>3577</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83</v>
      </c>
    </row>
    <row r="182" s="2" customFormat="1" ht="16.5" customHeight="1">
      <c r="A182" s="39"/>
      <c r="B182" s="40"/>
      <c r="C182" s="247" t="s">
        <v>7</v>
      </c>
      <c r="D182" s="247" t="s">
        <v>260</v>
      </c>
      <c r="E182" s="248" t="s">
        <v>3579</v>
      </c>
      <c r="F182" s="249" t="s">
        <v>2996</v>
      </c>
      <c r="G182" s="250" t="s">
        <v>263</v>
      </c>
      <c r="H182" s="251">
        <v>1</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258</v>
      </c>
      <c r="AT182" s="240" t="s">
        <v>260</v>
      </c>
      <c r="AU182" s="240" t="s">
        <v>83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247</v>
      </c>
      <c r="BM182" s="240" t="s">
        <v>3580</v>
      </c>
    </row>
    <row r="183" s="2" customFormat="1">
      <c r="A183" s="39"/>
      <c r="B183" s="40"/>
      <c r="C183" s="41"/>
      <c r="D183" s="242" t="s">
        <v>248</v>
      </c>
      <c r="E183" s="41"/>
      <c r="F183" s="243" t="s">
        <v>2996</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83</v>
      </c>
    </row>
    <row r="184" s="2" customFormat="1" ht="21.75" customHeight="1">
      <c r="A184" s="39"/>
      <c r="B184" s="40"/>
      <c r="C184" s="247" t="s">
        <v>286</v>
      </c>
      <c r="D184" s="247" t="s">
        <v>260</v>
      </c>
      <c r="E184" s="248" t="s">
        <v>1567</v>
      </c>
      <c r="F184" s="249" t="s">
        <v>1568</v>
      </c>
      <c r="G184" s="250" t="s">
        <v>246</v>
      </c>
      <c r="H184" s="251">
        <v>1</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258</v>
      </c>
      <c r="AT184" s="240" t="s">
        <v>260</v>
      </c>
      <c r="AU184" s="240" t="s">
        <v>83</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247</v>
      </c>
      <c r="BM184" s="240" t="s">
        <v>3581</v>
      </c>
    </row>
    <row r="185" s="2" customFormat="1">
      <c r="A185" s="39"/>
      <c r="B185" s="40"/>
      <c r="C185" s="41"/>
      <c r="D185" s="242" t="s">
        <v>248</v>
      </c>
      <c r="E185" s="41"/>
      <c r="F185" s="243" t="s">
        <v>1568</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83</v>
      </c>
    </row>
    <row r="186" s="2" customFormat="1" ht="24.15" customHeight="1">
      <c r="A186" s="39"/>
      <c r="B186" s="40"/>
      <c r="C186" s="228" t="s">
        <v>323</v>
      </c>
      <c r="D186" s="228" t="s">
        <v>243</v>
      </c>
      <c r="E186" s="229" t="s">
        <v>3582</v>
      </c>
      <c r="F186" s="230" t="s">
        <v>3583</v>
      </c>
      <c r="G186" s="231" t="s">
        <v>267</v>
      </c>
      <c r="H186" s="232">
        <v>6</v>
      </c>
      <c r="I186" s="233"/>
      <c r="J186" s="234">
        <f>ROUND(I186*H186,2)</f>
        <v>0</v>
      </c>
      <c r="K186" s="235"/>
      <c r="L186" s="45"/>
      <c r="M186" s="236" t="s">
        <v>1</v>
      </c>
      <c r="N186" s="23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247</v>
      </c>
      <c r="AT186" s="240" t="s">
        <v>243</v>
      </c>
      <c r="AU186" s="240" t="s">
        <v>83</v>
      </c>
      <c r="AY186" s="18" t="s">
        <v>241</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247</v>
      </c>
      <c r="BM186" s="240" t="s">
        <v>3584</v>
      </c>
    </row>
    <row r="187" s="2" customFormat="1">
      <c r="A187" s="39"/>
      <c r="B187" s="40"/>
      <c r="C187" s="41"/>
      <c r="D187" s="242" t="s">
        <v>248</v>
      </c>
      <c r="E187" s="41"/>
      <c r="F187" s="243" t="s">
        <v>3583</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248</v>
      </c>
      <c r="AU187" s="18" t="s">
        <v>83</v>
      </c>
    </row>
    <row r="188" s="2" customFormat="1" ht="24.15" customHeight="1">
      <c r="A188" s="39"/>
      <c r="B188" s="40"/>
      <c r="C188" s="228" t="s">
        <v>289</v>
      </c>
      <c r="D188" s="228" t="s">
        <v>243</v>
      </c>
      <c r="E188" s="229" t="s">
        <v>3080</v>
      </c>
      <c r="F188" s="230" t="s">
        <v>3081</v>
      </c>
      <c r="G188" s="231" t="s">
        <v>267</v>
      </c>
      <c r="H188" s="232">
        <v>30</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247</v>
      </c>
      <c r="AT188" s="240" t="s">
        <v>243</v>
      </c>
      <c r="AU188" s="240" t="s">
        <v>83</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247</v>
      </c>
      <c r="BM188" s="240" t="s">
        <v>3585</v>
      </c>
    </row>
    <row r="189" s="2" customFormat="1">
      <c r="A189" s="39"/>
      <c r="B189" s="40"/>
      <c r="C189" s="41"/>
      <c r="D189" s="242" t="s">
        <v>248</v>
      </c>
      <c r="E189" s="41"/>
      <c r="F189" s="243" t="s">
        <v>3081</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83</v>
      </c>
    </row>
    <row r="190" s="2" customFormat="1" ht="24.15" customHeight="1">
      <c r="A190" s="39"/>
      <c r="B190" s="40"/>
      <c r="C190" s="247" t="s">
        <v>330</v>
      </c>
      <c r="D190" s="247" t="s">
        <v>260</v>
      </c>
      <c r="E190" s="248" t="s">
        <v>3477</v>
      </c>
      <c r="F190" s="249" t="s">
        <v>3478</v>
      </c>
      <c r="G190" s="250" t="s">
        <v>267</v>
      </c>
      <c r="H190" s="251">
        <v>30</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258</v>
      </c>
      <c r="AT190" s="240" t="s">
        <v>260</v>
      </c>
      <c r="AU190" s="240" t="s">
        <v>83</v>
      </c>
      <c r="AY190" s="18" t="s">
        <v>241</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247</v>
      </c>
      <c r="BM190" s="240" t="s">
        <v>3586</v>
      </c>
    </row>
    <row r="191" s="2" customFormat="1">
      <c r="A191" s="39"/>
      <c r="B191" s="40"/>
      <c r="C191" s="41"/>
      <c r="D191" s="242" t="s">
        <v>248</v>
      </c>
      <c r="E191" s="41"/>
      <c r="F191" s="243" t="s">
        <v>3478</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248</v>
      </c>
      <c r="AU191" s="18" t="s">
        <v>83</v>
      </c>
    </row>
    <row r="192" s="2" customFormat="1" ht="21.75" customHeight="1">
      <c r="A192" s="39"/>
      <c r="B192" s="40"/>
      <c r="C192" s="247" t="s">
        <v>293</v>
      </c>
      <c r="D192" s="247" t="s">
        <v>260</v>
      </c>
      <c r="E192" s="248" t="s">
        <v>1567</v>
      </c>
      <c r="F192" s="249" t="s">
        <v>1568</v>
      </c>
      <c r="G192" s="250" t="s">
        <v>246</v>
      </c>
      <c r="H192" s="251">
        <v>9</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258</v>
      </c>
      <c r="AT192" s="240" t="s">
        <v>260</v>
      </c>
      <c r="AU192" s="240" t="s">
        <v>83</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247</v>
      </c>
      <c r="BM192" s="240" t="s">
        <v>3587</v>
      </c>
    </row>
    <row r="193" s="2" customFormat="1">
      <c r="A193" s="39"/>
      <c r="B193" s="40"/>
      <c r="C193" s="41"/>
      <c r="D193" s="242" t="s">
        <v>248</v>
      </c>
      <c r="E193" s="41"/>
      <c r="F193" s="243" t="s">
        <v>1568</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83</v>
      </c>
    </row>
    <row r="194" s="2" customFormat="1" ht="24.15" customHeight="1">
      <c r="A194" s="39"/>
      <c r="B194" s="40"/>
      <c r="C194" s="228" t="s">
        <v>337</v>
      </c>
      <c r="D194" s="228" t="s">
        <v>243</v>
      </c>
      <c r="E194" s="229" t="s">
        <v>3588</v>
      </c>
      <c r="F194" s="230" t="s">
        <v>3235</v>
      </c>
      <c r="G194" s="231" t="s">
        <v>257</v>
      </c>
      <c r="H194" s="232">
        <v>86.200000000000003</v>
      </c>
      <c r="I194" s="233"/>
      <c r="J194" s="234">
        <f>ROUND(I194*H194,2)</f>
        <v>0</v>
      </c>
      <c r="K194" s="235"/>
      <c r="L194" s="45"/>
      <c r="M194" s="236" t="s">
        <v>1</v>
      </c>
      <c r="N194" s="23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247</v>
      </c>
      <c r="AT194" s="240" t="s">
        <v>243</v>
      </c>
      <c r="AU194" s="240" t="s">
        <v>83</v>
      </c>
      <c r="AY194" s="18" t="s">
        <v>241</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247</v>
      </c>
      <c r="BM194" s="240" t="s">
        <v>3589</v>
      </c>
    </row>
    <row r="195" s="2" customFormat="1">
      <c r="A195" s="39"/>
      <c r="B195" s="40"/>
      <c r="C195" s="41"/>
      <c r="D195" s="242" t="s">
        <v>248</v>
      </c>
      <c r="E195" s="41"/>
      <c r="F195" s="243" t="s">
        <v>3235</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248</v>
      </c>
      <c r="AU195" s="18" t="s">
        <v>83</v>
      </c>
    </row>
    <row r="196" s="13" customFormat="1">
      <c r="A196" s="13"/>
      <c r="B196" s="263"/>
      <c r="C196" s="264"/>
      <c r="D196" s="242" t="s">
        <v>1584</v>
      </c>
      <c r="E196" s="265" t="s">
        <v>1</v>
      </c>
      <c r="F196" s="266" t="s">
        <v>3590</v>
      </c>
      <c r="G196" s="264"/>
      <c r="H196" s="267">
        <v>86.200000000000003</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1584</v>
      </c>
      <c r="AU196" s="273" t="s">
        <v>83</v>
      </c>
      <c r="AV196" s="13" t="s">
        <v>83</v>
      </c>
      <c r="AW196" s="13" t="s">
        <v>30</v>
      </c>
      <c r="AX196" s="13" t="s">
        <v>73</v>
      </c>
      <c r="AY196" s="273" t="s">
        <v>241</v>
      </c>
    </row>
    <row r="197" s="15" customFormat="1">
      <c r="A197" s="15"/>
      <c r="B197" s="287"/>
      <c r="C197" s="288"/>
      <c r="D197" s="242" t="s">
        <v>1584</v>
      </c>
      <c r="E197" s="289" t="s">
        <v>1</v>
      </c>
      <c r="F197" s="290" t="s">
        <v>2061</v>
      </c>
      <c r="G197" s="288"/>
      <c r="H197" s="291">
        <v>86.200000000000003</v>
      </c>
      <c r="I197" s="292"/>
      <c r="J197" s="288"/>
      <c r="K197" s="288"/>
      <c r="L197" s="293"/>
      <c r="M197" s="294"/>
      <c r="N197" s="295"/>
      <c r="O197" s="295"/>
      <c r="P197" s="295"/>
      <c r="Q197" s="295"/>
      <c r="R197" s="295"/>
      <c r="S197" s="295"/>
      <c r="T197" s="296"/>
      <c r="U197" s="15"/>
      <c r="V197" s="15"/>
      <c r="W197" s="15"/>
      <c r="X197" s="15"/>
      <c r="Y197" s="15"/>
      <c r="Z197" s="15"/>
      <c r="AA197" s="15"/>
      <c r="AB197" s="15"/>
      <c r="AC197" s="15"/>
      <c r="AD197" s="15"/>
      <c r="AE197" s="15"/>
      <c r="AT197" s="297" t="s">
        <v>1584</v>
      </c>
      <c r="AU197" s="297" t="s">
        <v>83</v>
      </c>
      <c r="AV197" s="15" t="s">
        <v>247</v>
      </c>
      <c r="AW197" s="15" t="s">
        <v>30</v>
      </c>
      <c r="AX197" s="15" t="s">
        <v>81</v>
      </c>
      <c r="AY197" s="297" t="s">
        <v>241</v>
      </c>
    </row>
    <row r="198" s="2" customFormat="1" ht="16.5" customHeight="1">
      <c r="A198" s="39"/>
      <c r="B198" s="40"/>
      <c r="C198" s="247" t="s">
        <v>296</v>
      </c>
      <c r="D198" s="247" t="s">
        <v>260</v>
      </c>
      <c r="E198" s="248" t="s">
        <v>3485</v>
      </c>
      <c r="F198" s="249" t="s">
        <v>3102</v>
      </c>
      <c r="G198" s="250" t="s">
        <v>563</v>
      </c>
      <c r="H198" s="251">
        <v>25.859999999999999</v>
      </c>
      <c r="I198" s="252"/>
      <c r="J198" s="253">
        <f>ROUND(I198*H198,2)</f>
        <v>0</v>
      </c>
      <c r="K198" s="254"/>
      <c r="L198" s="255"/>
      <c r="M198" s="256" t="s">
        <v>1</v>
      </c>
      <c r="N198" s="25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258</v>
      </c>
      <c r="AT198" s="240" t="s">
        <v>260</v>
      </c>
      <c r="AU198" s="240" t="s">
        <v>83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3591</v>
      </c>
    </row>
    <row r="199" s="2" customFormat="1">
      <c r="A199" s="39"/>
      <c r="B199" s="40"/>
      <c r="C199" s="41"/>
      <c r="D199" s="242" t="s">
        <v>248</v>
      </c>
      <c r="E199" s="41"/>
      <c r="F199" s="243" t="s">
        <v>3102</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83</v>
      </c>
    </row>
    <row r="200" s="13" customFormat="1">
      <c r="A200" s="13"/>
      <c r="B200" s="263"/>
      <c r="C200" s="264"/>
      <c r="D200" s="242" t="s">
        <v>1584</v>
      </c>
      <c r="E200" s="265" t="s">
        <v>1</v>
      </c>
      <c r="F200" s="266" t="s">
        <v>3592</v>
      </c>
      <c r="G200" s="264"/>
      <c r="H200" s="267">
        <v>25.859999999999999</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1584</v>
      </c>
      <c r="AU200" s="273" t="s">
        <v>83</v>
      </c>
      <c r="AV200" s="13" t="s">
        <v>83</v>
      </c>
      <c r="AW200" s="13" t="s">
        <v>30</v>
      </c>
      <c r="AX200" s="13" t="s">
        <v>73</v>
      </c>
      <c r="AY200" s="273" t="s">
        <v>241</v>
      </c>
    </row>
    <row r="201" s="15" customFormat="1">
      <c r="A201" s="15"/>
      <c r="B201" s="287"/>
      <c r="C201" s="288"/>
      <c r="D201" s="242" t="s">
        <v>1584</v>
      </c>
      <c r="E201" s="289" t="s">
        <v>1</v>
      </c>
      <c r="F201" s="290" t="s">
        <v>2061</v>
      </c>
      <c r="G201" s="288"/>
      <c r="H201" s="291">
        <v>25.859999999999999</v>
      </c>
      <c r="I201" s="292"/>
      <c r="J201" s="288"/>
      <c r="K201" s="288"/>
      <c r="L201" s="293"/>
      <c r="M201" s="294"/>
      <c r="N201" s="295"/>
      <c r="O201" s="295"/>
      <c r="P201" s="295"/>
      <c r="Q201" s="295"/>
      <c r="R201" s="295"/>
      <c r="S201" s="295"/>
      <c r="T201" s="296"/>
      <c r="U201" s="15"/>
      <c r="V201" s="15"/>
      <c r="W201" s="15"/>
      <c r="X201" s="15"/>
      <c r="Y201" s="15"/>
      <c r="Z201" s="15"/>
      <c r="AA201" s="15"/>
      <c r="AB201" s="15"/>
      <c r="AC201" s="15"/>
      <c r="AD201" s="15"/>
      <c r="AE201" s="15"/>
      <c r="AT201" s="297" t="s">
        <v>1584</v>
      </c>
      <c r="AU201" s="297" t="s">
        <v>83</v>
      </c>
      <c r="AV201" s="15" t="s">
        <v>247</v>
      </c>
      <c r="AW201" s="15" t="s">
        <v>30</v>
      </c>
      <c r="AX201" s="15" t="s">
        <v>81</v>
      </c>
      <c r="AY201" s="297" t="s">
        <v>241</v>
      </c>
    </row>
    <row r="202" s="2" customFormat="1" ht="24.15" customHeight="1">
      <c r="A202" s="39"/>
      <c r="B202" s="40"/>
      <c r="C202" s="228" t="s">
        <v>344</v>
      </c>
      <c r="D202" s="228" t="s">
        <v>243</v>
      </c>
      <c r="E202" s="229" t="s">
        <v>3095</v>
      </c>
      <c r="F202" s="230" t="s">
        <v>3096</v>
      </c>
      <c r="G202" s="231" t="s">
        <v>257</v>
      </c>
      <c r="H202" s="232">
        <v>180.68000000000001</v>
      </c>
      <c r="I202" s="233"/>
      <c r="J202" s="234">
        <f>ROUND(I202*H202,2)</f>
        <v>0</v>
      </c>
      <c r="K202" s="235"/>
      <c r="L202" s="45"/>
      <c r="M202" s="236" t="s">
        <v>1</v>
      </c>
      <c r="N202" s="23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247</v>
      </c>
      <c r="AT202" s="240" t="s">
        <v>243</v>
      </c>
      <c r="AU202" s="240" t="s">
        <v>83</v>
      </c>
      <c r="AY202" s="18" t="s">
        <v>241</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247</v>
      </c>
      <c r="BM202" s="240" t="s">
        <v>3593</v>
      </c>
    </row>
    <row r="203" s="2" customFormat="1">
      <c r="A203" s="39"/>
      <c r="B203" s="40"/>
      <c r="C203" s="41"/>
      <c r="D203" s="242" t="s">
        <v>248</v>
      </c>
      <c r="E203" s="41"/>
      <c r="F203" s="243" t="s">
        <v>3096</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248</v>
      </c>
      <c r="AU203" s="18" t="s">
        <v>83</v>
      </c>
    </row>
    <row r="204" s="2" customFormat="1" ht="16.5" customHeight="1">
      <c r="A204" s="39"/>
      <c r="B204" s="40"/>
      <c r="C204" s="247" t="s">
        <v>299</v>
      </c>
      <c r="D204" s="247" t="s">
        <v>260</v>
      </c>
      <c r="E204" s="248" t="s">
        <v>3485</v>
      </c>
      <c r="F204" s="249" t="s">
        <v>3102</v>
      </c>
      <c r="G204" s="250" t="s">
        <v>563</v>
      </c>
      <c r="H204" s="251">
        <v>47.740000000000002</v>
      </c>
      <c r="I204" s="252"/>
      <c r="J204" s="253">
        <f>ROUND(I204*H204,2)</f>
        <v>0</v>
      </c>
      <c r="K204" s="254"/>
      <c r="L204" s="255"/>
      <c r="M204" s="256" t="s">
        <v>1</v>
      </c>
      <c r="N204" s="25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258</v>
      </c>
      <c r="AT204" s="240" t="s">
        <v>260</v>
      </c>
      <c r="AU204" s="240" t="s">
        <v>83</v>
      </c>
      <c r="AY204" s="18" t="s">
        <v>241</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247</v>
      </c>
      <c r="BM204" s="240" t="s">
        <v>3594</v>
      </c>
    </row>
    <row r="205" s="2" customFormat="1">
      <c r="A205" s="39"/>
      <c r="B205" s="40"/>
      <c r="C205" s="41"/>
      <c r="D205" s="242" t="s">
        <v>248</v>
      </c>
      <c r="E205" s="41"/>
      <c r="F205" s="243" t="s">
        <v>3102</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248</v>
      </c>
      <c r="AU205" s="18" t="s">
        <v>83</v>
      </c>
    </row>
    <row r="206" s="13" customFormat="1">
      <c r="A206" s="13"/>
      <c r="B206" s="263"/>
      <c r="C206" s="264"/>
      <c r="D206" s="242" t="s">
        <v>1584</v>
      </c>
      <c r="E206" s="265" t="s">
        <v>1</v>
      </c>
      <c r="F206" s="266" t="s">
        <v>3595</v>
      </c>
      <c r="G206" s="264"/>
      <c r="H206" s="267">
        <v>47.740000000000002</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1584</v>
      </c>
      <c r="AU206" s="273" t="s">
        <v>83</v>
      </c>
      <c r="AV206" s="13" t="s">
        <v>83</v>
      </c>
      <c r="AW206" s="13" t="s">
        <v>30</v>
      </c>
      <c r="AX206" s="13" t="s">
        <v>73</v>
      </c>
      <c r="AY206" s="273" t="s">
        <v>241</v>
      </c>
    </row>
    <row r="207" s="15" customFormat="1">
      <c r="A207" s="15"/>
      <c r="B207" s="287"/>
      <c r="C207" s="288"/>
      <c r="D207" s="242" t="s">
        <v>1584</v>
      </c>
      <c r="E207" s="289" t="s">
        <v>1</v>
      </c>
      <c r="F207" s="290" t="s">
        <v>2061</v>
      </c>
      <c r="G207" s="288"/>
      <c r="H207" s="291">
        <v>47.740000000000002</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1584</v>
      </c>
      <c r="AU207" s="297" t="s">
        <v>83</v>
      </c>
      <c r="AV207" s="15" t="s">
        <v>247</v>
      </c>
      <c r="AW207" s="15" t="s">
        <v>30</v>
      </c>
      <c r="AX207" s="15" t="s">
        <v>81</v>
      </c>
      <c r="AY207" s="297" t="s">
        <v>241</v>
      </c>
    </row>
    <row r="208" s="2" customFormat="1" ht="21.75" customHeight="1">
      <c r="A208" s="39"/>
      <c r="B208" s="40"/>
      <c r="C208" s="247" t="s">
        <v>351</v>
      </c>
      <c r="D208" s="247" t="s">
        <v>260</v>
      </c>
      <c r="E208" s="248" t="s">
        <v>3306</v>
      </c>
      <c r="F208" s="249" t="s">
        <v>3464</v>
      </c>
      <c r="G208" s="250" t="s">
        <v>563</v>
      </c>
      <c r="H208" s="251">
        <v>43.100000000000001</v>
      </c>
      <c r="I208" s="252"/>
      <c r="J208" s="253">
        <f>ROUND(I208*H208,2)</f>
        <v>0</v>
      </c>
      <c r="K208" s="254"/>
      <c r="L208" s="255"/>
      <c r="M208" s="256" t="s">
        <v>1</v>
      </c>
      <c r="N208" s="25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258</v>
      </c>
      <c r="AT208" s="240" t="s">
        <v>260</v>
      </c>
      <c r="AU208" s="240" t="s">
        <v>83</v>
      </c>
      <c r="AY208" s="18" t="s">
        <v>241</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247</v>
      </c>
      <c r="BM208" s="240" t="s">
        <v>3596</v>
      </c>
    </row>
    <row r="209" s="2" customFormat="1">
      <c r="A209" s="39"/>
      <c r="B209" s="40"/>
      <c r="C209" s="41"/>
      <c r="D209" s="242" t="s">
        <v>248</v>
      </c>
      <c r="E209" s="41"/>
      <c r="F209" s="243" t="s">
        <v>3464</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248</v>
      </c>
      <c r="AU209" s="18" t="s">
        <v>83</v>
      </c>
    </row>
    <row r="210" s="13" customFormat="1">
      <c r="A210" s="13"/>
      <c r="B210" s="263"/>
      <c r="C210" s="264"/>
      <c r="D210" s="242" t="s">
        <v>1584</v>
      </c>
      <c r="E210" s="265" t="s">
        <v>1</v>
      </c>
      <c r="F210" s="266" t="s">
        <v>3597</v>
      </c>
      <c r="G210" s="264"/>
      <c r="H210" s="267">
        <v>43.100000000000001</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1584</v>
      </c>
      <c r="AU210" s="273" t="s">
        <v>83</v>
      </c>
      <c r="AV210" s="13" t="s">
        <v>83</v>
      </c>
      <c r="AW210" s="13" t="s">
        <v>30</v>
      </c>
      <c r="AX210" s="13" t="s">
        <v>73</v>
      </c>
      <c r="AY210" s="273" t="s">
        <v>241</v>
      </c>
    </row>
    <row r="211" s="15" customFormat="1">
      <c r="A211" s="15"/>
      <c r="B211" s="287"/>
      <c r="C211" s="288"/>
      <c r="D211" s="242" t="s">
        <v>1584</v>
      </c>
      <c r="E211" s="289" t="s">
        <v>1</v>
      </c>
      <c r="F211" s="290" t="s">
        <v>2061</v>
      </c>
      <c r="G211" s="288"/>
      <c r="H211" s="291">
        <v>43.100000000000001</v>
      </c>
      <c r="I211" s="292"/>
      <c r="J211" s="288"/>
      <c r="K211" s="288"/>
      <c r="L211" s="293"/>
      <c r="M211" s="294"/>
      <c r="N211" s="295"/>
      <c r="O211" s="295"/>
      <c r="P211" s="295"/>
      <c r="Q211" s="295"/>
      <c r="R211" s="295"/>
      <c r="S211" s="295"/>
      <c r="T211" s="296"/>
      <c r="U211" s="15"/>
      <c r="V211" s="15"/>
      <c r="W211" s="15"/>
      <c r="X211" s="15"/>
      <c r="Y211" s="15"/>
      <c r="Z211" s="15"/>
      <c r="AA211" s="15"/>
      <c r="AB211" s="15"/>
      <c r="AC211" s="15"/>
      <c r="AD211" s="15"/>
      <c r="AE211" s="15"/>
      <c r="AT211" s="297" t="s">
        <v>1584</v>
      </c>
      <c r="AU211" s="297" t="s">
        <v>83</v>
      </c>
      <c r="AV211" s="15" t="s">
        <v>247</v>
      </c>
      <c r="AW211" s="15" t="s">
        <v>30</v>
      </c>
      <c r="AX211" s="15" t="s">
        <v>81</v>
      </c>
      <c r="AY211" s="297" t="s">
        <v>241</v>
      </c>
    </row>
    <row r="212" s="2" customFormat="1" ht="24.15" customHeight="1">
      <c r="A212" s="39"/>
      <c r="B212" s="40"/>
      <c r="C212" s="228" t="s">
        <v>302</v>
      </c>
      <c r="D212" s="228" t="s">
        <v>243</v>
      </c>
      <c r="E212" s="229" t="s">
        <v>3106</v>
      </c>
      <c r="F212" s="230" t="s">
        <v>3107</v>
      </c>
      <c r="G212" s="231" t="s">
        <v>257</v>
      </c>
      <c r="H212" s="232">
        <v>95.480000000000004</v>
      </c>
      <c r="I212" s="233"/>
      <c r="J212" s="234">
        <f>ROUND(I212*H212,2)</f>
        <v>0</v>
      </c>
      <c r="K212" s="235"/>
      <c r="L212" s="45"/>
      <c r="M212" s="236" t="s">
        <v>1</v>
      </c>
      <c r="N212" s="23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247</v>
      </c>
      <c r="AT212" s="240" t="s">
        <v>243</v>
      </c>
      <c r="AU212" s="240" t="s">
        <v>83</v>
      </c>
      <c r="AY212" s="18" t="s">
        <v>241</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247</v>
      </c>
      <c r="BM212" s="240" t="s">
        <v>3598</v>
      </c>
    </row>
    <row r="213" s="2" customFormat="1">
      <c r="A213" s="39"/>
      <c r="B213" s="40"/>
      <c r="C213" s="41"/>
      <c r="D213" s="242" t="s">
        <v>248</v>
      </c>
      <c r="E213" s="41"/>
      <c r="F213" s="243" t="s">
        <v>3107</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248</v>
      </c>
      <c r="AU213" s="18" t="s">
        <v>83</v>
      </c>
    </row>
    <row r="214" s="13" customFormat="1">
      <c r="A214" s="13"/>
      <c r="B214" s="263"/>
      <c r="C214" s="264"/>
      <c r="D214" s="242" t="s">
        <v>1584</v>
      </c>
      <c r="E214" s="265" t="s">
        <v>1</v>
      </c>
      <c r="F214" s="266" t="s">
        <v>3599</v>
      </c>
      <c r="G214" s="264"/>
      <c r="H214" s="267">
        <v>95.480000000000004</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1584</v>
      </c>
      <c r="AU214" s="273" t="s">
        <v>83</v>
      </c>
      <c r="AV214" s="13" t="s">
        <v>83</v>
      </c>
      <c r="AW214" s="13" t="s">
        <v>30</v>
      </c>
      <c r="AX214" s="13" t="s">
        <v>73</v>
      </c>
      <c r="AY214" s="273" t="s">
        <v>241</v>
      </c>
    </row>
    <row r="215" s="15" customFormat="1">
      <c r="A215" s="15"/>
      <c r="B215" s="287"/>
      <c r="C215" s="288"/>
      <c r="D215" s="242" t="s">
        <v>1584</v>
      </c>
      <c r="E215" s="289" t="s">
        <v>1</v>
      </c>
      <c r="F215" s="290" t="s">
        <v>2061</v>
      </c>
      <c r="G215" s="288"/>
      <c r="H215" s="291">
        <v>95.480000000000004</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1584</v>
      </c>
      <c r="AU215" s="297" t="s">
        <v>83</v>
      </c>
      <c r="AV215" s="15" t="s">
        <v>247</v>
      </c>
      <c r="AW215" s="15" t="s">
        <v>30</v>
      </c>
      <c r="AX215" s="15" t="s">
        <v>81</v>
      </c>
      <c r="AY215" s="297" t="s">
        <v>241</v>
      </c>
    </row>
    <row r="216" s="2" customFormat="1" ht="16.5" customHeight="1">
      <c r="A216" s="39"/>
      <c r="B216" s="40"/>
      <c r="C216" s="247" t="s">
        <v>358</v>
      </c>
      <c r="D216" s="247" t="s">
        <v>260</v>
      </c>
      <c r="E216" s="248" t="s">
        <v>3213</v>
      </c>
      <c r="F216" s="249" t="s">
        <v>3214</v>
      </c>
      <c r="G216" s="250" t="s">
        <v>563</v>
      </c>
      <c r="H216" s="251">
        <v>57.287999999999997</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258</v>
      </c>
      <c r="AT216" s="240" t="s">
        <v>260</v>
      </c>
      <c r="AU216" s="240" t="s">
        <v>83</v>
      </c>
      <c r="AY216" s="18" t="s">
        <v>241</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247</v>
      </c>
      <c r="BM216" s="240" t="s">
        <v>3600</v>
      </c>
    </row>
    <row r="217" s="2" customFormat="1">
      <c r="A217" s="39"/>
      <c r="B217" s="40"/>
      <c r="C217" s="41"/>
      <c r="D217" s="242" t="s">
        <v>248</v>
      </c>
      <c r="E217" s="41"/>
      <c r="F217" s="243" t="s">
        <v>3214</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248</v>
      </c>
      <c r="AU217" s="18" t="s">
        <v>83</v>
      </c>
    </row>
    <row r="218" s="13" customFormat="1">
      <c r="A218" s="13"/>
      <c r="B218" s="263"/>
      <c r="C218" s="264"/>
      <c r="D218" s="242" t="s">
        <v>1584</v>
      </c>
      <c r="E218" s="265" t="s">
        <v>1</v>
      </c>
      <c r="F218" s="266" t="s">
        <v>3601</v>
      </c>
      <c r="G218" s="264"/>
      <c r="H218" s="267">
        <v>57.287999999999997</v>
      </c>
      <c r="I218" s="268"/>
      <c r="J218" s="264"/>
      <c r="K218" s="264"/>
      <c r="L218" s="269"/>
      <c r="M218" s="270"/>
      <c r="N218" s="271"/>
      <c r="O218" s="271"/>
      <c r="P218" s="271"/>
      <c r="Q218" s="271"/>
      <c r="R218" s="271"/>
      <c r="S218" s="271"/>
      <c r="T218" s="272"/>
      <c r="U218" s="13"/>
      <c r="V218" s="13"/>
      <c r="W218" s="13"/>
      <c r="X218" s="13"/>
      <c r="Y218" s="13"/>
      <c r="Z218" s="13"/>
      <c r="AA218" s="13"/>
      <c r="AB218" s="13"/>
      <c r="AC218" s="13"/>
      <c r="AD218" s="13"/>
      <c r="AE218" s="13"/>
      <c r="AT218" s="273" t="s">
        <v>1584</v>
      </c>
      <c r="AU218" s="273" t="s">
        <v>83</v>
      </c>
      <c r="AV218" s="13" t="s">
        <v>83</v>
      </c>
      <c r="AW218" s="13" t="s">
        <v>30</v>
      </c>
      <c r="AX218" s="13" t="s">
        <v>73</v>
      </c>
      <c r="AY218" s="273" t="s">
        <v>241</v>
      </c>
    </row>
    <row r="219" s="15" customFormat="1">
      <c r="A219" s="15"/>
      <c r="B219" s="287"/>
      <c r="C219" s="288"/>
      <c r="D219" s="242" t="s">
        <v>1584</v>
      </c>
      <c r="E219" s="289" t="s">
        <v>1</v>
      </c>
      <c r="F219" s="290" t="s">
        <v>2061</v>
      </c>
      <c r="G219" s="288"/>
      <c r="H219" s="291">
        <v>57.287999999999997</v>
      </c>
      <c r="I219" s="292"/>
      <c r="J219" s="288"/>
      <c r="K219" s="288"/>
      <c r="L219" s="293"/>
      <c r="M219" s="294"/>
      <c r="N219" s="295"/>
      <c r="O219" s="295"/>
      <c r="P219" s="295"/>
      <c r="Q219" s="295"/>
      <c r="R219" s="295"/>
      <c r="S219" s="295"/>
      <c r="T219" s="296"/>
      <c r="U219" s="15"/>
      <c r="V219" s="15"/>
      <c r="W219" s="15"/>
      <c r="X219" s="15"/>
      <c r="Y219" s="15"/>
      <c r="Z219" s="15"/>
      <c r="AA219" s="15"/>
      <c r="AB219" s="15"/>
      <c r="AC219" s="15"/>
      <c r="AD219" s="15"/>
      <c r="AE219" s="15"/>
      <c r="AT219" s="297" t="s">
        <v>1584</v>
      </c>
      <c r="AU219" s="297" t="s">
        <v>83</v>
      </c>
      <c r="AV219" s="15" t="s">
        <v>247</v>
      </c>
      <c r="AW219" s="15" t="s">
        <v>30</v>
      </c>
      <c r="AX219" s="15" t="s">
        <v>81</v>
      </c>
      <c r="AY219" s="297" t="s">
        <v>241</v>
      </c>
    </row>
    <row r="220" s="2" customFormat="1" ht="24.15" customHeight="1">
      <c r="A220" s="39"/>
      <c r="B220" s="40"/>
      <c r="C220" s="228" t="s">
        <v>306</v>
      </c>
      <c r="D220" s="228" t="s">
        <v>243</v>
      </c>
      <c r="E220" s="229" t="s">
        <v>3497</v>
      </c>
      <c r="F220" s="230" t="s">
        <v>3498</v>
      </c>
      <c r="G220" s="231" t="s">
        <v>246</v>
      </c>
      <c r="H220" s="232">
        <v>42.600000000000001</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247</v>
      </c>
      <c r="AT220" s="240" t="s">
        <v>243</v>
      </c>
      <c r="AU220" s="240" t="s">
        <v>83</v>
      </c>
      <c r="AY220" s="18" t="s">
        <v>241</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247</v>
      </c>
      <c r="BM220" s="240" t="s">
        <v>3602</v>
      </c>
    </row>
    <row r="221" s="2" customFormat="1">
      <c r="A221" s="39"/>
      <c r="B221" s="40"/>
      <c r="C221" s="41"/>
      <c r="D221" s="242" t="s">
        <v>248</v>
      </c>
      <c r="E221" s="41"/>
      <c r="F221" s="243" t="s">
        <v>3498</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248</v>
      </c>
      <c r="AU221" s="18" t="s">
        <v>83</v>
      </c>
    </row>
    <row r="222" s="13" customFormat="1">
      <c r="A222" s="13"/>
      <c r="B222" s="263"/>
      <c r="C222" s="264"/>
      <c r="D222" s="242" t="s">
        <v>1584</v>
      </c>
      <c r="E222" s="265" t="s">
        <v>1</v>
      </c>
      <c r="F222" s="266" t="s">
        <v>3603</v>
      </c>
      <c r="G222" s="264"/>
      <c r="H222" s="267">
        <v>42.600000000000001</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1584</v>
      </c>
      <c r="AU222" s="273" t="s">
        <v>83</v>
      </c>
      <c r="AV222" s="13" t="s">
        <v>83</v>
      </c>
      <c r="AW222" s="13" t="s">
        <v>30</v>
      </c>
      <c r="AX222" s="13" t="s">
        <v>73</v>
      </c>
      <c r="AY222" s="273" t="s">
        <v>241</v>
      </c>
    </row>
    <row r="223" s="15" customFormat="1">
      <c r="A223" s="15"/>
      <c r="B223" s="287"/>
      <c r="C223" s="288"/>
      <c r="D223" s="242" t="s">
        <v>1584</v>
      </c>
      <c r="E223" s="289" t="s">
        <v>1</v>
      </c>
      <c r="F223" s="290" t="s">
        <v>2061</v>
      </c>
      <c r="G223" s="288"/>
      <c r="H223" s="291">
        <v>42.600000000000001</v>
      </c>
      <c r="I223" s="292"/>
      <c r="J223" s="288"/>
      <c r="K223" s="288"/>
      <c r="L223" s="293"/>
      <c r="M223" s="294"/>
      <c r="N223" s="295"/>
      <c r="O223" s="295"/>
      <c r="P223" s="295"/>
      <c r="Q223" s="295"/>
      <c r="R223" s="295"/>
      <c r="S223" s="295"/>
      <c r="T223" s="296"/>
      <c r="U223" s="15"/>
      <c r="V223" s="15"/>
      <c r="W223" s="15"/>
      <c r="X223" s="15"/>
      <c r="Y223" s="15"/>
      <c r="Z223" s="15"/>
      <c r="AA223" s="15"/>
      <c r="AB223" s="15"/>
      <c r="AC223" s="15"/>
      <c r="AD223" s="15"/>
      <c r="AE223" s="15"/>
      <c r="AT223" s="297" t="s">
        <v>1584</v>
      </c>
      <c r="AU223" s="297" t="s">
        <v>83</v>
      </c>
      <c r="AV223" s="15" t="s">
        <v>247</v>
      </c>
      <c r="AW223" s="15" t="s">
        <v>30</v>
      </c>
      <c r="AX223" s="15" t="s">
        <v>81</v>
      </c>
      <c r="AY223" s="297" t="s">
        <v>241</v>
      </c>
    </row>
    <row r="224" s="2" customFormat="1" ht="24.15" customHeight="1">
      <c r="A224" s="39"/>
      <c r="B224" s="40"/>
      <c r="C224" s="228" t="s">
        <v>365</v>
      </c>
      <c r="D224" s="228" t="s">
        <v>243</v>
      </c>
      <c r="E224" s="229" t="s">
        <v>1565</v>
      </c>
      <c r="F224" s="230" t="s">
        <v>1566</v>
      </c>
      <c r="G224" s="231" t="s">
        <v>246</v>
      </c>
      <c r="H224" s="232">
        <v>21.239999999999998</v>
      </c>
      <c r="I224" s="233"/>
      <c r="J224" s="234">
        <f>ROUND(I224*H224,2)</f>
        <v>0</v>
      </c>
      <c r="K224" s="235"/>
      <c r="L224" s="45"/>
      <c r="M224" s="236" t="s">
        <v>1</v>
      </c>
      <c r="N224" s="23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247</v>
      </c>
      <c r="AT224" s="240" t="s">
        <v>243</v>
      </c>
      <c r="AU224" s="240" t="s">
        <v>83</v>
      </c>
      <c r="AY224" s="18" t="s">
        <v>241</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247</v>
      </c>
      <c r="BM224" s="240" t="s">
        <v>3604</v>
      </c>
    </row>
    <row r="225" s="2" customFormat="1">
      <c r="A225" s="39"/>
      <c r="B225" s="40"/>
      <c r="C225" s="41"/>
      <c r="D225" s="242" t="s">
        <v>248</v>
      </c>
      <c r="E225" s="41"/>
      <c r="F225" s="243" t="s">
        <v>1566</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248</v>
      </c>
      <c r="AU225" s="18" t="s">
        <v>83</v>
      </c>
    </row>
    <row r="226" s="13" customFormat="1">
      <c r="A226" s="13"/>
      <c r="B226" s="263"/>
      <c r="C226" s="264"/>
      <c r="D226" s="242" t="s">
        <v>1584</v>
      </c>
      <c r="E226" s="265" t="s">
        <v>1</v>
      </c>
      <c r="F226" s="266" t="s">
        <v>3605</v>
      </c>
      <c r="G226" s="264"/>
      <c r="H226" s="267">
        <v>18</v>
      </c>
      <c r="I226" s="268"/>
      <c r="J226" s="264"/>
      <c r="K226" s="264"/>
      <c r="L226" s="269"/>
      <c r="M226" s="270"/>
      <c r="N226" s="271"/>
      <c r="O226" s="271"/>
      <c r="P226" s="271"/>
      <c r="Q226" s="271"/>
      <c r="R226" s="271"/>
      <c r="S226" s="271"/>
      <c r="T226" s="272"/>
      <c r="U226" s="13"/>
      <c r="V226" s="13"/>
      <c r="W226" s="13"/>
      <c r="X226" s="13"/>
      <c r="Y226" s="13"/>
      <c r="Z226" s="13"/>
      <c r="AA226" s="13"/>
      <c r="AB226" s="13"/>
      <c r="AC226" s="13"/>
      <c r="AD226" s="13"/>
      <c r="AE226" s="13"/>
      <c r="AT226" s="273" t="s">
        <v>1584</v>
      </c>
      <c r="AU226" s="273" t="s">
        <v>83</v>
      </c>
      <c r="AV226" s="13" t="s">
        <v>83</v>
      </c>
      <c r="AW226" s="13" t="s">
        <v>30</v>
      </c>
      <c r="AX226" s="13" t="s">
        <v>73</v>
      </c>
      <c r="AY226" s="273" t="s">
        <v>241</v>
      </c>
    </row>
    <row r="227" s="13" customFormat="1">
      <c r="A227" s="13"/>
      <c r="B227" s="263"/>
      <c r="C227" s="264"/>
      <c r="D227" s="242" t="s">
        <v>1584</v>
      </c>
      <c r="E227" s="265" t="s">
        <v>1</v>
      </c>
      <c r="F227" s="266" t="s">
        <v>3606</v>
      </c>
      <c r="G227" s="264"/>
      <c r="H227" s="267">
        <v>3.2400000000000002</v>
      </c>
      <c r="I227" s="268"/>
      <c r="J227" s="264"/>
      <c r="K227" s="264"/>
      <c r="L227" s="269"/>
      <c r="M227" s="270"/>
      <c r="N227" s="271"/>
      <c r="O227" s="271"/>
      <c r="P227" s="271"/>
      <c r="Q227" s="271"/>
      <c r="R227" s="271"/>
      <c r="S227" s="271"/>
      <c r="T227" s="272"/>
      <c r="U227" s="13"/>
      <c r="V227" s="13"/>
      <c r="W227" s="13"/>
      <c r="X227" s="13"/>
      <c r="Y227" s="13"/>
      <c r="Z227" s="13"/>
      <c r="AA227" s="13"/>
      <c r="AB227" s="13"/>
      <c r="AC227" s="13"/>
      <c r="AD227" s="13"/>
      <c r="AE227" s="13"/>
      <c r="AT227" s="273" t="s">
        <v>1584</v>
      </c>
      <c r="AU227" s="273" t="s">
        <v>83</v>
      </c>
      <c r="AV227" s="13" t="s">
        <v>83</v>
      </c>
      <c r="AW227" s="13" t="s">
        <v>30</v>
      </c>
      <c r="AX227" s="13" t="s">
        <v>73</v>
      </c>
      <c r="AY227" s="273" t="s">
        <v>241</v>
      </c>
    </row>
    <row r="228" s="15" customFormat="1">
      <c r="A228" s="15"/>
      <c r="B228" s="287"/>
      <c r="C228" s="288"/>
      <c r="D228" s="242" t="s">
        <v>1584</v>
      </c>
      <c r="E228" s="289" t="s">
        <v>1</v>
      </c>
      <c r="F228" s="290" t="s">
        <v>2061</v>
      </c>
      <c r="G228" s="288"/>
      <c r="H228" s="291">
        <v>21.240000000000002</v>
      </c>
      <c r="I228" s="292"/>
      <c r="J228" s="288"/>
      <c r="K228" s="288"/>
      <c r="L228" s="293"/>
      <c r="M228" s="294"/>
      <c r="N228" s="295"/>
      <c r="O228" s="295"/>
      <c r="P228" s="295"/>
      <c r="Q228" s="295"/>
      <c r="R228" s="295"/>
      <c r="S228" s="295"/>
      <c r="T228" s="296"/>
      <c r="U228" s="15"/>
      <c r="V228" s="15"/>
      <c r="W228" s="15"/>
      <c r="X228" s="15"/>
      <c r="Y228" s="15"/>
      <c r="Z228" s="15"/>
      <c r="AA228" s="15"/>
      <c r="AB228" s="15"/>
      <c r="AC228" s="15"/>
      <c r="AD228" s="15"/>
      <c r="AE228" s="15"/>
      <c r="AT228" s="297" t="s">
        <v>1584</v>
      </c>
      <c r="AU228" s="297" t="s">
        <v>83</v>
      </c>
      <c r="AV228" s="15" t="s">
        <v>247</v>
      </c>
      <c r="AW228" s="15" t="s">
        <v>30</v>
      </c>
      <c r="AX228" s="15" t="s">
        <v>81</v>
      </c>
      <c r="AY228" s="297" t="s">
        <v>241</v>
      </c>
    </row>
    <row r="229" s="2" customFormat="1" ht="16.5" customHeight="1">
      <c r="A229" s="39"/>
      <c r="B229" s="40"/>
      <c r="C229" s="247" t="s">
        <v>309</v>
      </c>
      <c r="D229" s="247" t="s">
        <v>260</v>
      </c>
      <c r="E229" s="248" t="s">
        <v>1417</v>
      </c>
      <c r="F229" s="249" t="s">
        <v>1418</v>
      </c>
      <c r="G229" s="250" t="s">
        <v>563</v>
      </c>
      <c r="H229" s="251">
        <v>42.479999999999997</v>
      </c>
      <c r="I229" s="252"/>
      <c r="J229" s="253">
        <f>ROUND(I229*H229,2)</f>
        <v>0</v>
      </c>
      <c r="K229" s="254"/>
      <c r="L229" s="255"/>
      <c r="M229" s="256" t="s">
        <v>1</v>
      </c>
      <c r="N229" s="25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258</v>
      </c>
      <c r="AT229" s="240" t="s">
        <v>260</v>
      </c>
      <c r="AU229" s="240" t="s">
        <v>83</v>
      </c>
      <c r="AY229" s="18" t="s">
        <v>241</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247</v>
      </c>
      <c r="BM229" s="240" t="s">
        <v>3607</v>
      </c>
    </row>
    <row r="230" s="2" customFormat="1">
      <c r="A230" s="39"/>
      <c r="B230" s="40"/>
      <c r="C230" s="41"/>
      <c r="D230" s="242" t="s">
        <v>248</v>
      </c>
      <c r="E230" s="41"/>
      <c r="F230" s="243" t="s">
        <v>1418</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248</v>
      </c>
      <c r="AU230" s="18" t="s">
        <v>83</v>
      </c>
    </row>
    <row r="231" s="2" customFormat="1" ht="24.15" customHeight="1">
      <c r="A231" s="39"/>
      <c r="B231" s="40"/>
      <c r="C231" s="228" t="s">
        <v>372</v>
      </c>
      <c r="D231" s="228" t="s">
        <v>243</v>
      </c>
      <c r="E231" s="229" t="s">
        <v>3259</v>
      </c>
      <c r="F231" s="230" t="s">
        <v>3260</v>
      </c>
      <c r="G231" s="231" t="s">
        <v>246</v>
      </c>
      <c r="H231" s="232">
        <v>90.459999999999994</v>
      </c>
      <c r="I231" s="233"/>
      <c r="J231" s="234">
        <f>ROUND(I231*H231,2)</f>
        <v>0</v>
      </c>
      <c r="K231" s="235"/>
      <c r="L231" s="45"/>
      <c r="M231" s="236" t="s">
        <v>1</v>
      </c>
      <c r="N231" s="237" t="s">
        <v>38</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247</v>
      </c>
      <c r="AT231" s="240" t="s">
        <v>243</v>
      </c>
      <c r="AU231" s="240" t="s">
        <v>83</v>
      </c>
      <c r="AY231" s="18" t="s">
        <v>241</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247</v>
      </c>
      <c r="BM231" s="240" t="s">
        <v>3608</v>
      </c>
    </row>
    <row r="232" s="2" customFormat="1">
      <c r="A232" s="39"/>
      <c r="B232" s="40"/>
      <c r="C232" s="41"/>
      <c r="D232" s="242" t="s">
        <v>248</v>
      </c>
      <c r="E232" s="41"/>
      <c r="F232" s="243" t="s">
        <v>3260</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248</v>
      </c>
      <c r="AU232" s="18" t="s">
        <v>83</v>
      </c>
    </row>
    <row r="233" s="13" customFormat="1">
      <c r="A233" s="13"/>
      <c r="B233" s="263"/>
      <c r="C233" s="264"/>
      <c r="D233" s="242" t="s">
        <v>1584</v>
      </c>
      <c r="E233" s="265" t="s">
        <v>1</v>
      </c>
      <c r="F233" s="266" t="s">
        <v>3609</v>
      </c>
      <c r="G233" s="264"/>
      <c r="H233" s="267">
        <v>41.18</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1584</v>
      </c>
      <c r="AU233" s="273" t="s">
        <v>83</v>
      </c>
      <c r="AV233" s="13" t="s">
        <v>83</v>
      </c>
      <c r="AW233" s="13" t="s">
        <v>30</v>
      </c>
      <c r="AX233" s="13" t="s">
        <v>73</v>
      </c>
      <c r="AY233" s="273" t="s">
        <v>241</v>
      </c>
    </row>
    <row r="234" s="13" customFormat="1">
      <c r="A234" s="13"/>
      <c r="B234" s="263"/>
      <c r="C234" s="264"/>
      <c r="D234" s="242" t="s">
        <v>1584</v>
      </c>
      <c r="E234" s="265" t="s">
        <v>1</v>
      </c>
      <c r="F234" s="266" t="s">
        <v>3610</v>
      </c>
      <c r="G234" s="264"/>
      <c r="H234" s="267">
        <v>49.280000000000001</v>
      </c>
      <c r="I234" s="268"/>
      <c r="J234" s="264"/>
      <c r="K234" s="264"/>
      <c r="L234" s="269"/>
      <c r="M234" s="270"/>
      <c r="N234" s="271"/>
      <c r="O234" s="271"/>
      <c r="P234" s="271"/>
      <c r="Q234" s="271"/>
      <c r="R234" s="271"/>
      <c r="S234" s="271"/>
      <c r="T234" s="272"/>
      <c r="U234" s="13"/>
      <c r="V234" s="13"/>
      <c r="W234" s="13"/>
      <c r="X234" s="13"/>
      <c r="Y234" s="13"/>
      <c r="Z234" s="13"/>
      <c r="AA234" s="13"/>
      <c r="AB234" s="13"/>
      <c r="AC234" s="13"/>
      <c r="AD234" s="13"/>
      <c r="AE234" s="13"/>
      <c r="AT234" s="273" t="s">
        <v>1584</v>
      </c>
      <c r="AU234" s="273" t="s">
        <v>83</v>
      </c>
      <c r="AV234" s="13" t="s">
        <v>83</v>
      </c>
      <c r="AW234" s="13" t="s">
        <v>30</v>
      </c>
      <c r="AX234" s="13" t="s">
        <v>73</v>
      </c>
      <c r="AY234" s="273" t="s">
        <v>241</v>
      </c>
    </row>
    <row r="235" s="15" customFormat="1">
      <c r="A235" s="15"/>
      <c r="B235" s="287"/>
      <c r="C235" s="288"/>
      <c r="D235" s="242" t="s">
        <v>1584</v>
      </c>
      <c r="E235" s="289" t="s">
        <v>1</v>
      </c>
      <c r="F235" s="290" t="s">
        <v>2061</v>
      </c>
      <c r="G235" s="288"/>
      <c r="H235" s="291">
        <v>90.460000000000008</v>
      </c>
      <c r="I235" s="292"/>
      <c r="J235" s="288"/>
      <c r="K235" s="288"/>
      <c r="L235" s="293"/>
      <c r="M235" s="294"/>
      <c r="N235" s="295"/>
      <c r="O235" s="295"/>
      <c r="P235" s="295"/>
      <c r="Q235" s="295"/>
      <c r="R235" s="295"/>
      <c r="S235" s="295"/>
      <c r="T235" s="296"/>
      <c r="U235" s="15"/>
      <c r="V235" s="15"/>
      <c r="W235" s="15"/>
      <c r="X235" s="15"/>
      <c r="Y235" s="15"/>
      <c r="Z235" s="15"/>
      <c r="AA235" s="15"/>
      <c r="AB235" s="15"/>
      <c r="AC235" s="15"/>
      <c r="AD235" s="15"/>
      <c r="AE235" s="15"/>
      <c r="AT235" s="297" t="s">
        <v>1584</v>
      </c>
      <c r="AU235" s="297" t="s">
        <v>83</v>
      </c>
      <c r="AV235" s="15" t="s">
        <v>247</v>
      </c>
      <c r="AW235" s="15" t="s">
        <v>30</v>
      </c>
      <c r="AX235" s="15" t="s">
        <v>81</v>
      </c>
      <c r="AY235" s="297" t="s">
        <v>241</v>
      </c>
    </row>
    <row r="236" s="2" customFormat="1" ht="16.5" customHeight="1">
      <c r="A236" s="39"/>
      <c r="B236" s="40"/>
      <c r="C236" s="228" t="s">
        <v>313</v>
      </c>
      <c r="D236" s="228" t="s">
        <v>243</v>
      </c>
      <c r="E236" s="229" t="s">
        <v>3271</v>
      </c>
      <c r="F236" s="230" t="s">
        <v>3272</v>
      </c>
      <c r="G236" s="231" t="s">
        <v>257</v>
      </c>
      <c r="H236" s="232">
        <v>95.480000000000004</v>
      </c>
      <c r="I236" s="233"/>
      <c r="J236" s="234">
        <f>ROUND(I236*H236,2)</f>
        <v>0</v>
      </c>
      <c r="K236" s="235"/>
      <c r="L236" s="45"/>
      <c r="M236" s="236" t="s">
        <v>1</v>
      </c>
      <c r="N236" s="237" t="s">
        <v>38</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247</v>
      </c>
      <c r="AT236" s="240" t="s">
        <v>243</v>
      </c>
      <c r="AU236" s="240" t="s">
        <v>83</v>
      </c>
      <c r="AY236" s="18" t="s">
        <v>241</v>
      </c>
      <c r="BE236" s="241">
        <f>IF(N236="základní",J236,0)</f>
        <v>0</v>
      </c>
      <c r="BF236" s="241">
        <f>IF(N236="snížená",J236,0)</f>
        <v>0</v>
      </c>
      <c r="BG236" s="241">
        <f>IF(N236="zákl. přenesená",J236,0)</f>
        <v>0</v>
      </c>
      <c r="BH236" s="241">
        <f>IF(N236="sníž. přenesená",J236,0)</f>
        <v>0</v>
      </c>
      <c r="BI236" s="241">
        <f>IF(N236="nulová",J236,0)</f>
        <v>0</v>
      </c>
      <c r="BJ236" s="18" t="s">
        <v>81</v>
      </c>
      <c r="BK236" s="241">
        <f>ROUND(I236*H236,2)</f>
        <v>0</v>
      </c>
      <c r="BL236" s="18" t="s">
        <v>247</v>
      </c>
      <c r="BM236" s="240" t="s">
        <v>3611</v>
      </c>
    </row>
    <row r="237" s="2" customFormat="1">
      <c r="A237" s="39"/>
      <c r="B237" s="40"/>
      <c r="C237" s="41"/>
      <c r="D237" s="242" t="s">
        <v>248</v>
      </c>
      <c r="E237" s="41"/>
      <c r="F237" s="243" t="s">
        <v>3272</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248</v>
      </c>
      <c r="AU237" s="18" t="s">
        <v>83</v>
      </c>
    </row>
    <row r="238" s="13" customFormat="1">
      <c r="A238" s="13"/>
      <c r="B238" s="263"/>
      <c r="C238" s="264"/>
      <c r="D238" s="242" t="s">
        <v>1584</v>
      </c>
      <c r="E238" s="265" t="s">
        <v>1</v>
      </c>
      <c r="F238" s="266" t="s">
        <v>3612</v>
      </c>
      <c r="G238" s="264"/>
      <c r="H238" s="267">
        <v>95.480000000000004</v>
      </c>
      <c r="I238" s="268"/>
      <c r="J238" s="264"/>
      <c r="K238" s="264"/>
      <c r="L238" s="269"/>
      <c r="M238" s="270"/>
      <c r="N238" s="271"/>
      <c r="O238" s="271"/>
      <c r="P238" s="271"/>
      <c r="Q238" s="271"/>
      <c r="R238" s="271"/>
      <c r="S238" s="271"/>
      <c r="T238" s="272"/>
      <c r="U238" s="13"/>
      <c r="V238" s="13"/>
      <c r="W238" s="13"/>
      <c r="X238" s="13"/>
      <c r="Y238" s="13"/>
      <c r="Z238" s="13"/>
      <c r="AA238" s="13"/>
      <c r="AB238" s="13"/>
      <c r="AC238" s="13"/>
      <c r="AD238" s="13"/>
      <c r="AE238" s="13"/>
      <c r="AT238" s="273" t="s">
        <v>1584</v>
      </c>
      <c r="AU238" s="273" t="s">
        <v>83</v>
      </c>
      <c r="AV238" s="13" t="s">
        <v>83</v>
      </c>
      <c r="AW238" s="13" t="s">
        <v>30</v>
      </c>
      <c r="AX238" s="13" t="s">
        <v>73</v>
      </c>
      <c r="AY238" s="273" t="s">
        <v>241</v>
      </c>
    </row>
    <row r="239" s="15" customFormat="1">
      <c r="A239" s="15"/>
      <c r="B239" s="287"/>
      <c r="C239" s="288"/>
      <c r="D239" s="242" t="s">
        <v>1584</v>
      </c>
      <c r="E239" s="289" t="s">
        <v>1</v>
      </c>
      <c r="F239" s="290" t="s">
        <v>2061</v>
      </c>
      <c r="G239" s="288"/>
      <c r="H239" s="291">
        <v>95.480000000000004</v>
      </c>
      <c r="I239" s="292"/>
      <c r="J239" s="288"/>
      <c r="K239" s="288"/>
      <c r="L239" s="293"/>
      <c r="M239" s="294"/>
      <c r="N239" s="295"/>
      <c r="O239" s="295"/>
      <c r="P239" s="295"/>
      <c r="Q239" s="295"/>
      <c r="R239" s="295"/>
      <c r="S239" s="295"/>
      <c r="T239" s="296"/>
      <c r="U239" s="15"/>
      <c r="V239" s="15"/>
      <c r="W239" s="15"/>
      <c r="X239" s="15"/>
      <c r="Y239" s="15"/>
      <c r="Z239" s="15"/>
      <c r="AA239" s="15"/>
      <c r="AB239" s="15"/>
      <c r="AC239" s="15"/>
      <c r="AD239" s="15"/>
      <c r="AE239" s="15"/>
      <c r="AT239" s="297" t="s">
        <v>1584</v>
      </c>
      <c r="AU239" s="297" t="s">
        <v>83</v>
      </c>
      <c r="AV239" s="15" t="s">
        <v>247</v>
      </c>
      <c r="AW239" s="15" t="s">
        <v>30</v>
      </c>
      <c r="AX239" s="15" t="s">
        <v>81</v>
      </c>
      <c r="AY239" s="297" t="s">
        <v>241</v>
      </c>
    </row>
    <row r="240" s="12" customFormat="1" ht="25.92" customHeight="1">
      <c r="A240" s="12"/>
      <c r="B240" s="212"/>
      <c r="C240" s="213"/>
      <c r="D240" s="214" t="s">
        <v>72</v>
      </c>
      <c r="E240" s="215" t="s">
        <v>636</v>
      </c>
      <c r="F240" s="215" t="s">
        <v>637</v>
      </c>
      <c r="G240" s="213"/>
      <c r="H240" s="213"/>
      <c r="I240" s="216"/>
      <c r="J240" s="217">
        <f>BK240</f>
        <v>0</v>
      </c>
      <c r="K240" s="213"/>
      <c r="L240" s="218"/>
      <c r="M240" s="219"/>
      <c r="N240" s="220"/>
      <c r="O240" s="220"/>
      <c r="P240" s="221">
        <f>SUM(P241:P261)</f>
        <v>0</v>
      </c>
      <c r="Q240" s="220"/>
      <c r="R240" s="221">
        <f>SUM(R241:R261)</f>
        <v>0</v>
      </c>
      <c r="S240" s="220"/>
      <c r="T240" s="222">
        <f>SUM(T241:T261)</f>
        <v>0</v>
      </c>
      <c r="U240" s="12"/>
      <c r="V240" s="12"/>
      <c r="W240" s="12"/>
      <c r="X240" s="12"/>
      <c r="Y240" s="12"/>
      <c r="Z240" s="12"/>
      <c r="AA240" s="12"/>
      <c r="AB240" s="12"/>
      <c r="AC240" s="12"/>
      <c r="AD240" s="12"/>
      <c r="AE240" s="12"/>
      <c r="AR240" s="223" t="s">
        <v>247</v>
      </c>
      <c r="AT240" s="224" t="s">
        <v>72</v>
      </c>
      <c r="AU240" s="224" t="s">
        <v>73</v>
      </c>
      <c r="AY240" s="223" t="s">
        <v>241</v>
      </c>
      <c r="BK240" s="225">
        <f>SUM(BK241:BK261)</f>
        <v>0</v>
      </c>
    </row>
    <row r="241" s="2" customFormat="1" ht="62.7" customHeight="1">
      <c r="A241" s="39"/>
      <c r="B241" s="40"/>
      <c r="C241" s="228" t="s">
        <v>379</v>
      </c>
      <c r="D241" s="228" t="s">
        <v>243</v>
      </c>
      <c r="E241" s="229" t="s">
        <v>3509</v>
      </c>
      <c r="F241" s="230" t="s">
        <v>3510</v>
      </c>
      <c r="G241" s="231" t="s">
        <v>263</v>
      </c>
      <c r="H241" s="232">
        <v>1</v>
      </c>
      <c r="I241" s="233"/>
      <c r="J241" s="234">
        <f>ROUND(I241*H241,2)</f>
        <v>0</v>
      </c>
      <c r="K241" s="235"/>
      <c r="L241" s="45"/>
      <c r="M241" s="236" t="s">
        <v>1</v>
      </c>
      <c r="N241" s="23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641</v>
      </c>
      <c r="AT241" s="240" t="s">
        <v>243</v>
      </c>
      <c r="AU241" s="240" t="s">
        <v>81</v>
      </c>
      <c r="AY241" s="18" t="s">
        <v>241</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641</v>
      </c>
      <c r="BM241" s="240" t="s">
        <v>3613</v>
      </c>
    </row>
    <row r="242" s="2" customFormat="1">
      <c r="A242" s="39"/>
      <c r="B242" s="40"/>
      <c r="C242" s="41"/>
      <c r="D242" s="242" t="s">
        <v>248</v>
      </c>
      <c r="E242" s="41"/>
      <c r="F242" s="243" t="s">
        <v>3510</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248</v>
      </c>
      <c r="AU242" s="18" t="s">
        <v>81</v>
      </c>
    </row>
    <row r="243" s="13" customFormat="1">
      <c r="A243" s="13"/>
      <c r="B243" s="263"/>
      <c r="C243" s="264"/>
      <c r="D243" s="242" t="s">
        <v>1584</v>
      </c>
      <c r="E243" s="265" t="s">
        <v>1</v>
      </c>
      <c r="F243" s="266" t="s">
        <v>3512</v>
      </c>
      <c r="G243" s="264"/>
      <c r="H243" s="267">
        <v>1</v>
      </c>
      <c r="I243" s="268"/>
      <c r="J243" s="264"/>
      <c r="K243" s="264"/>
      <c r="L243" s="269"/>
      <c r="M243" s="270"/>
      <c r="N243" s="271"/>
      <c r="O243" s="271"/>
      <c r="P243" s="271"/>
      <c r="Q243" s="271"/>
      <c r="R243" s="271"/>
      <c r="S243" s="271"/>
      <c r="T243" s="272"/>
      <c r="U243" s="13"/>
      <c r="V243" s="13"/>
      <c r="W243" s="13"/>
      <c r="X243" s="13"/>
      <c r="Y243" s="13"/>
      <c r="Z243" s="13"/>
      <c r="AA243" s="13"/>
      <c r="AB243" s="13"/>
      <c r="AC243" s="13"/>
      <c r="AD243" s="13"/>
      <c r="AE243" s="13"/>
      <c r="AT243" s="273" t="s">
        <v>1584</v>
      </c>
      <c r="AU243" s="273" t="s">
        <v>81</v>
      </c>
      <c r="AV243" s="13" t="s">
        <v>83</v>
      </c>
      <c r="AW243" s="13" t="s">
        <v>30</v>
      </c>
      <c r="AX243" s="13" t="s">
        <v>73</v>
      </c>
      <c r="AY243" s="273" t="s">
        <v>241</v>
      </c>
    </row>
    <row r="244" s="15" customFormat="1">
      <c r="A244" s="15"/>
      <c r="B244" s="287"/>
      <c r="C244" s="288"/>
      <c r="D244" s="242" t="s">
        <v>1584</v>
      </c>
      <c r="E244" s="289" t="s">
        <v>1</v>
      </c>
      <c r="F244" s="290" t="s">
        <v>2061</v>
      </c>
      <c r="G244" s="288"/>
      <c r="H244" s="291">
        <v>1</v>
      </c>
      <c r="I244" s="292"/>
      <c r="J244" s="288"/>
      <c r="K244" s="288"/>
      <c r="L244" s="293"/>
      <c r="M244" s="294"/>
      <c r="N244" s="295"/>
      <c r="O244" s="295"/>
      <c r="P244" s="295"/>
      <c r="Q244" s="295"/>
      <c r="R244" s="295"/>
      <c r="S244" s="295"/>
      <c r="T244" s="296"/>
      <c r="U244" s="15"/>
      <c r="V244" s="15"/>
      <c r="W244" s="15"/>
      <c r="X244" s="15"/>
      <c r="Y244" s="15"/>
      <c r="Z244" s="15"/>
      <c r="AA244" s="15"/>
      <c r="AB244" s="15"/>
      <c r="AC244" s="15"/>
      <c r="AD244" s="15"/>
      <c r="AE244" s="15"/>
      <c r="AT244" s="297" t="s">
        <v>1584</v>
      </c>
      <c r="AU244" s="297" t="s">
        <v>81</v>
      </c>
      <c r="AV244" s="15" t="s">
        <v>247</v>
      </c>
      <c r="AW244" s="15" t="s">
        <v>30</v>
      </c>
      <c r="AX244" s="15" t="s">
        <v>81</v>
      </c>
      <c r="AY244" s="297" t="s">
        <v>241</v>
      </c>
    </row>
    <row r="245" s="2" customFormat="1" ht="62.7" customHeight="1">
      <c r="A245" s="39"/>
      <c r="B245" s="40"/>
      <c r="C245" s="228" t="s">
        <v>316</v>
      </c>
      <c r="D245" s="228" t="s">
        <v>243</v>
      </c>
      <c r="E245" s="229" t="s">
        <v>2243</v>
      </c>
      <c r="F245" s="230" t="s">
        <v>2244</v>
      </c>
      <c r="G245" s="231" t="s">
        <v>263</v>
      </c>
      <c r="H245" s="232">
        <v>1</v>
      </c>
      <c r="I245" s="233"/>
      <c r="J245" s="234">
        <f>ROUND(I245*H245,2)</f>
        <v>0</v>
      </c>
      <c r="K245" s="235"/>
      <c r="L245" s="45"/>
      <c r="M245" s="236" t="s">
        <v>1</v>
      </c>
      <c r="N245" s="23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641</v>
      </c>
      <c r="AT245" s="240" t="s">
        <v>243</v>
      </c>
      <c r="AU245" s="240" t="s">
        <v>81</v>
      </c>
      <c r="AY245" s="18" t="s">
        <v>241</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641</v>
      </c>
      <c r="BM245" s="240" t="s">
        <v>3614</v>
      </c>
    </row>
    <row r="246" s="2" customFormat="1">
      <c r="A246" s="39"/>
      <c r="B246" s="40"/>
      <c r="C246" s="41"/>
      <c r="D246" s="242" t="s">
        <v>248</v>
      </c>
      <c r="E246" s="41"/>
      <c r="F246" s="243" t="s">
        <v>2244</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248</v>
      </c>
      <c r="AU246" s="18" t="s">
        <v>81</v>
      </c>
    </row>
    <row r="247" s="13" customFormat="1">
      <c r="A247" s="13"/>
      <c r="B247" s="263"/>
      <c r="C247" s="264"/>
      <c r="D247" s="242" t="s">
        <v>1584</v>
      </c>
      <c r="E247" s="265" t="s">
        <v>1</v>
      </c>
      <c r="F247" s="266" t="s">
        <v>3514</v>
      </c>
      <c r="G247" s="264"/>
      <c r="H247" s="267">
        <v>1</v>
      </c>
      <c r="I247" s="268"/>
      <c r="J247" s="264"/>
      <c r="K247" s="264"/>
      <c r="L247" s="269"/>
      <c r="M247" s="270"/>
      <c r="N247" s="271"/>
      <c r="O247" s="271"/>
      <c r="P247" s="271"/>
      <c r="Q247" s="271"/>
      <c r="R247" s="271"/>
      <c r="S247" s="271"/>
      <c r="T247" s="272"/>
      <c r="U247" s="13"/>
      <c r="V247" s="13"/>
      <c r="W247" s="13"/>
      <c r="X247" s="13"/>
      <c r="Y247" s="13"/>
      <c r="Z247" s="13"/>
      <c r="AA247" s="13"/>
      <c r="AB247" s="13"/>
      <c r="AC247" s="13"/>
      <c r="AD247" s="13"/>
      <c r="AE247" s="13"/>
      <c r="AT247" s="273" t="s">
        <v>1584</v>
      </c>
      <c r="AU247" s="273" t="s">
        <v>81</v>
      </c>
      <c r="AV247" s="13" t="s">
        <v>83</v>
      </c>
      <c r="AW247" s="13" t="s">
        <v>30</v>
      </c>
      <c r="AX247" s="13" t="s">
        <v>73</v>
      </c>
      <c r="AY247" s="273" t="s">
        <v>241</v>
      </c>
    </row>
    <row r="248" s="15" customFormat="1">
      <c r="A248" s="15"/>
      <c r="B248" s="287"/>
      <c r="C248" s="288"/>
      <c r="D248" s="242" t="s">
        <v>1584</v>
      </c>
      <c r="E248" s="289" t="s">
        <v>1</v>
      </c>
      <c r="F248" s="290" t="s">
        <v>2061</v>
      </c>
      <c r="G248" s="288"/>
      <c r="H248" s="291">
        <v>1</v>
      </c>
      <c r="I248" s="292"/>
      <c r="J248" s="288"/>
      <c r="K248" s="288"/>
      <c r="L248" s="293"/>
      <c r="M248" s="294"/>
      <c r="N248" s="295"/>
      <c r="O248" s="295"/>
      <c r="P248" s="295"/>
      <c r="Q248" s="295"/>
      <c r="R248" s="295"/>
      <c r="S248" s="295"/>
      <c r="T248" s="296"/>
      <c r="U248" s="15"/>
      <c r="V248" s="15"/>
      <c r="W248" s="15"/>
      <c r="X248" s="15"/>
      <c r="Y248" s="15"/>
      <c r="Z248" s="15"/>
      <c r="AA248" s="15"/>
      <c r="AB248" s="15"/>
      <c r="AC248" s="15"/>
      <c r="AD248" s="15"/>
      <c r="AE248" s="15"/>
      <c r="AT248" s="297" t="s">
        <v>1584</v>
      </c>
      <c r="AU248" s="297" t="s">
        <v>81</v>
      </c>
      <c r="AV248" s="15" t="s">
        <v>247</v>
      </c>
      <c r="AW248" s="15" t="s">
        <v>30</v>
      </c>
      <c r="AX248" s="15" t="s">
        <v>81</v>
      </c>
      <c r="AY248" s="297" t="s">
        <v>241</v>
      </c>
    </row>
    <row r="249" s="2" customFormat="1" ht="55.5" customHeight="1">
      <c r="A249" s="39"/>
      <c r="B249" s="40"/>
      <c r="C249" s="228" t="s">
        <v>386</v>
      </c>
      <c r="D249" s="228" t="s">
        <v>243</v>
      </c>
      <c r="E249" s="229" t="s">
        <v>2263</v>
      </c>
      <c r="F249" s="230" t="s">
        <v>2264</v>
      </c>
      <c r="G249" s="231" t="s">
        <v>563</v>
      </c>
      <c r="H249" s="232">
        <v>588.64300000000003</v>
      </c>
      <c r="I249" s="233"/>
      <c r="J249" s="234">
        <f>ROUND(I249*H249,2)</f>
        <v>0</v>
      </c>
      <c r="K249" s="235"/>
      <c r="L249" s="45"/>
      <c r="M249" s="236" t="s">
        <v>1</v>
      </c>
      <c r="N249" s="237" t="s">
        <v>38</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641</v>
      </c>
      <c r="AT249" s="240" t="s">
        <v>243</v>
      </c>
      <c r="AU249" s="240" t="s">
        <v>81</v>
      </c>
      <c r="AY249" s="18" t="s">
        <v>241</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641</v>
      </c>
      <c r="BM249" s="240" t="s">
        <v>3615</v>
      </c>
    </row>
    <row r="250" s="2" customFormat="1">
      <c r="A250" s="39"/>
      <c r="B250" s="40"/>
      <c r="C250" s="41"/>
      <c r="D250" s="242" t="s">
        <v>248</v>
      </c>
      <c r="E250" s="41"/>
      <c r="F250" s="243" t="s">
        <v>2264</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248</v>
      </c>
      <c r="AU250" s="18" t="s">
        <v>81</v>
      </c>
    </row>
    <row r="251" s="2" customFormat="1" ht="21.75" customHeight="1">
      <c r="A251" s="39"/>
      <c r="B251" s="40"/>
      <c r="C251" s="228" t="s">
        <v>319</v>
      </c>
      <c r="D251" s="228" t="s">
        <v>243</v>
      </c>
      <c r="E251" s="229" t="s">
        <v>2333</v>
      </c>
      <c r="F251" s="230" t="s">
        <v>2334</v>
      </c>
      <c r="G251" s="231" t="s">
        <v>563</v>
      </c>
      <c r="H251" s="232">
        <v>310.95999999999998</v>
      </c>
      <c r="I251" s="233"/>
      <c r="J251" s="234">
        <f>ROUND(I251*H251,2)</f>
        <v>0</v>
      </c>
      <c r="K251" s="235"/>
      <c r="L251" s="45"/>
      <c r="M251" s="236" t="s">
        <v>1</v>
      </c>
      <c r="N251" s="23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641</v>
      </c>
      <c r="AT251" s="240" t="s">
        <v>243</v>
      </c>
      <c r="AU251" s="240" t="s">
        <v>81</v>
      </c>
      <c r="AY251" s="18" t="s">
        <v>241</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641</v>
      </c>
      <c r="BM251" s="240" t="s">
        <v>3616</v>
      </c>
    </row>
    <row r="252" s="2" customFormat="1">
      <c r="A252" s="39"/>
      <c r="B252" s="40"/>
      <c r="C252" s="41"/>
      <c r="D252" s="242" t="s">
        <v>248</v>
      </c>
      <c r="E252" s="41"/>
      <c r="F252" s="243" t="s">
        <v>2334</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248</v>
      </c>
      <c r="AU252" s="18" t="s">
        <v>81</v>
      </c>
    </row>
    <row r="253" s="14" customFormat="1">
      <c r="A253" s="14"/>
      <c r="B253" s="274"/>
      <c r="C253" s="275"/>
      <c r="D253" s="242" t="s">
        <v>1584</v>
      </c>
      <c r="E253" s="276" t="s">
        <v>1</v>
      </c>
      <c r="F253" s="277" t="s">
        <v>1806</v>
      </c>
      <c r="G253" s="275"/>
      <c r="H253" s="276" t="s">
        <v>1</v>
      </c>
      <c r="I253" s="278"/>
      <c r="J253" s="275"/>
      <c r="K253" s="275"/>
      <c r="L253" s="279"/>
      <c r="M253" s="280"/>
      <c r="N253" s="281"/>
      <c r="O253" s="281"/>
      <c r="P253" s="281"/>
      <c r="Q253" s="281"/>
      <c r="R253" s="281"/>
      <c r="S253" s="281"/>
      <c r="T253" s="282"/>
      <c r="U253" s="14"/>
      <c r="V253" s="14"/>
      <c r="W253" s="14"/>
      <c r="X253" s="14"/>
      <c r="Y253" s="14"/>
      <c r="Z253" s="14"/>
      <c r="AA253" s="14"/>
      <c r="AB253" s="14"/>
      <c r="AC253" s="14"/>
      <c r="AD253" s="14"/>
      <c r="AE253" s="14"/>
      <c r="AT253" s="283" t="s">
        <v>1584</v>
      </c>
      <c r="AU253" s="283" t="s">
        <v>81</v>
      </c>
      <c r="AV253" s="14" t="s">
        <v>81</v>
      </c>
      <c r="AW253" s="14" t="s">
        <v>30</v>
      </c>
      <c r="AX253" s="14" t="s">
        <v>73</v>
      </c>
      <c r="AY253" s="283" t="s">
        <v>241</v>
      </c>
    </row>
    <row r="254" s="13" customFormat="1">
      <c r="A254" s="13"/>
      <c r="B254" s="263"/>
      <c r="C254" s="264"/>
      <c r="D254" s="242" t="s">
        <v>1584</v>
      </c>
      <c r="E254" s="265" t="s">
        <v>1</v>
      </c>
      <c r="F254" s="266" t="s">
        <v>3617</v>
      </c>
      <c r="G254" s="264"/>
      <c r="H254" s="267">
        <v>0.059999999999999998</v>
      </c>
      <c r="I254" s="268"/>
      <c r="J254" s="264"/>
      <c r="K254" s="264"/>
      <c r="L254" s="269"/>
      <c r="M254" s="270"/>
      <c r="N254" s="271"/>
      <c r="O254" s="271"/>
      <c r="P254" s="271"/>
      <c r="Q254" s="271"/>
      <c r="R254" s="271"/>
      <c r="S254" s="271"/>
      <c r="T254" s="272"/>
      <c r="U254" s="13"/>
      <c r="V254" s="13"/>
      <c r="W254" s="13"/>
      <c r="X254" s="13"/>
      <c r="Y254" s="13"/>
      <c r="Z254" s="13"/>
      <c r="AA254" s="13"/>
      <c r="AB254" s="13"/>
      <c r="AC254" s="13"/>
      <c r="AD254" s="13"/>
      <c r="AE254" s="13"/>
      <c r="AT254" s="273" t="s">
        <v>1584</v>
      </c>
      <c r="AU254" s="273" t="s">
        <v>81</v>
      </c>
      <c r="AV254" s="13" t="s">
        <v>83</v>
      </c>
      <c r="AW254" s="13" t="s">
        <v>30</v>
      </c>
      <c r="AX254" s="13" t="s">
        <v>73</v>
      </c>
      <c r="AY254" s="273" t="s">
        <v>241</v>
      </c>
    </row>
    <row r="255" s="13" customFormat="1">
      <c r="A255" s="13"/>
      <c r="B255" s="263"/>
      <c r="C255" s="264"/>
      <c r="D255" s="242" t="s">
        <v>1584</v>
      </c>
      <c r="E255" s="265" t="s">
        <v>1</v>
      </c>
      <c r="F255" s="266" t="s">
        <v>3618</v>
      </c>
      <c r="G255" s="264"/>
      <c r="H255" s="267">
        <v>9.2400000000000002</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1584</v>
      </c>
      <c r="AU255" s="273" t="s">
        <v>81</v>
      </c>
      <c r="AV255" s="13" t="s">
        <v>83</v>
      </c>
      <c r="AW255" s="13" t="s">
        <v>30</v>
      </c>
      <c r="AX255" s="13" t="s">
        <v>73</v>
      </c>
      <c r="AY255" s="273" t="s">
        <v>241</v>
      </c>
    </row>
    <row r="256" s="13" customFormat="1">
      <c r="A256" s="13"/>
      <c r="B256" s="263"/>
      <c r="C256" s="264"/>
      <c r="D256" s="242" t="s">
        <v>1584</v>
      </c>
      <c r="E256" s="265" t="s">
        <v>1</v>
      </c>
      <c r="F256" s="266" t="s">
        <v>3619</v>
      </c>
      <c r="G256" s="264"/>
      <c r="H256" s="267">
        <v>20.84</v>
      </c>
      <c r="I256" s="268"/>
      <c r="J256" s="264"/>
      <c r="K256" s="264"/>
      <c r="L256" s="269"/>
      <c r="M256" s="270"/>
      <c r="N256" s="271"/>
      <c r="O256" s="271"/>
      <c r="P256" s="271"/>
      <c r="Q256" s="271"/>
      <c r="R256" s="271"/>
      <c r="S256" s="271"/>
      <c r="T256" s="272"/>
      <c r="U256" s="13"/>
      <c r="V256" s="13"/>
      <c r="W256" s="13"/>
      <c r="X256" s="13"/>
      <c r="Y256" s="13"/>
      <c r="Z256" s="13"/>
      <c r="AA256" s="13"/>
      <c r="AB256" s="13"/>
      <c r="AC256" s="13"/>
      <c r="AD256" s="13"/>
      <c r="AE256" s="13"/>
      <c r="AT256" s="273" t="s">
        <v>1584</v>
      </c>
      <c r="AU256" s="273" t="s">
        <v>81</v>
      </c>
      <c r="AV256" s="13" t="s">
        <v>83</v>
      </c>
      <c r="AW256" s="13" t="s">
        <v>30</v>
      </c>
      <c r="AX256" s="13" t="s">
        <v>73</v>
      </c>
      <c r="AY256" s="273" t="s">
        <v>241</v>
      </c>
    </row>
    <row r="257" s="13" customFormat="1">
      <c r="A257" s="13"/>
      <c r="B257" s="263"/>
      <c r="C257" s="264"/>
      <c r="D257" s="242" t="s">
        <v>1584</v>
      </c>
      <c r="E257" s="265" t="s">
        <v>1</v>
      </c>
      <c r="F257" s="266" t="s">
        <v>3620</v>
      </c>
      <c r="G257" s="264"/>
      <c r="H257" s="267">
        <v>1.3200000000000001</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1584</v>
      </c>
      <c r="AU257" s="273" t="s">
        <v>81</v>
      </c>
      <c r="AV257" s="13" t="s">
        <v>83</v>
      </c>
      <c r="AW257" s="13" t="s">
        <v>30</v>
      </c>
      <c r="AX257" s="13" t="s">
        <v>73</v>
      </c>
      <c r="AY257" s="273" t="s">
        <v>241</v>
      </c>
    </row>
    <row r="258" s="13" customFormat="1">
      <c r="A258" s="13"/>
      <c r="B258" s="263"/>
      <c r="C258" s="264"/>
      <c r="D258" s="242" t="s">
        <v>1584</v>
      </c>
      <c r="E258" s="265" t="s">
        <v>1</v>
      </c>
      <c r="F258" s="266" t="s">
        <v>3621</v>
      </c>
      <c r="G258" s="264"/>
      <c r="H258" s="267">
        <v>279.5</v>
      </c>
      <c r="I258" s="268"/>
      <c r="J258" s="264"/>
      <c r="K258" s="264"/>
      <c r="L258" s="269"/>
      <c r="M258" s="270"/>
      <c r="N258" s="271"/>
      <c r="O258" s="271"/>
      <c r="P258" s="271"/>
      <c r="Q258" s="271"/>
      <c r="R258" s="271"/>
      <c r="S258" s="271"/>
      <c r="T258" s="272"/>
      <c r="U258" s="13"/>
      <c r="V258" s="13"/>
      <c r="W258" s="13"/>
      <c r="X258" s="13"/>
      <c r="Y258" s="13"/>
      <c r="Z258" s="13"/>
      <c r="AA258" s="13"/>
      <c r="AB258" s="13"/>
      <c r="AC258" s="13"/>
      <c r="AD258" s="13"/>
      <c r="AE258" s="13"/>
      <c r="AT258" s="273" t="s">
        <v>1584</v>
      </c>
      <c r="AU258" s="273" t="s">
        <v>81</v>
      </c>
      <c r="AV258" s="13" t="s">
        <v>83</v>
      </c>
      <c r="AW258" s="13" t="s">
        <v>30</v>
      </c>
      <c r="AX258" s="13" t="s">
        <v>73</v>
      </c>
      <c r="AY258" s="273" t="s">
        <v>241</v>
      </c>
    </row>
    <row r="259" s="15" customFormat="1">
      <c r="A259" s="15"/>
      <c r="B259" s="287"/>
      <c r="C259" s="288"/>
      <c r="D259" s="242" t="s">
        <v>1584</v>
      </c>
      <c r="E259" s="289" t="s">
        <v>1</v>
      </c>
      <c r="F259" s="290" t="s">
        <v>2061</v>
      </c>
      <c r="G259" s="288"/>
      <c r="H259" s="291">
        <v>310.95999999999998</v>
      </c>
      <c r="I259" s="292"/>
      <c r="J259" s="288"/>
      <c r="K259" s="288"/>
      <c r="L259" s="293"/>
      <c r="M259" s="294"/>
      <c r="N259" s="295"/>
      <c r="O259" s="295"/>
      <c r="P259" s="295"/>
      <c r="Q259" s="295"/>
      <c r="R259" s="295"/>
      <c r="S259" s="295"/>
      <c r="T259" s="296"/>
      <c r="U259" s="15"/>
      <c r="V259" s="15"/>
      <c r="W259" s="15"/>
      <c r="X259" s="15"/>
      <c r="Y259" s="15"/>
      <c r="Z259" s="15"/>
      <c r="AA259" s="15"/>
      <c r="AB259" s="15"/>
      <c r="AC259" s="15"/>
      <c r="AD259" s="15"/>
      <c r="AE259" s="15"/>
      <c r="AT259" s="297" t="s">
        <v>1584</v>
      </c>
      <c r="AU259" s="297" t="s">
        <v>81</v>
      </c>
      <c r="AV259" s="15" t="s">
        <v>247</v>
      </c>
      <c r="AW259" s="15" t="s">
        <v>30</v>
      </c>
      <c r="AX259" s="15" t="s">
        <v>81</v>
      </c>
      <c r="AY259" s="297" t="s">
        <v>241</v>
      </c>
    </row>
    <row r="260" s="2" customFormat="1" ht="24.15" customHeight="1">
      <c r="A260" s="39"/>
      <c r="B260" s="40"/>
      <c r="C260" s="228" t="s">
        <v>391</v>
      </c>
      <c r="D260" s="228" t="s">
        <v>243</v>
      </c>
      <c r="E260" s="229" t="s">
        <v>3518</v>
      </c>
      <c r="F260" s="230" t="s">
        <v>3519</v>
      </c>
      <c r="G260" s="231" t="s">
        <v>3520</v>
      </c>
      <c r="H260" s="232">
        <v>1</v>
      </c>
      <c r="I260" s="233"/>
      <c r="J260" s="234">
        <f>ROUND(I260*H260,2)</f>
        <v>0</v>
      </c>
      <c r="K260" s="235"/>
      <c r="L260" s="45"/>
      <c r="M260" s="236" t="s">
        <v>1</v>
      </c>
      <c r="N260" s="237" t="s">
        <v>38</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247</v>
      </c>
      <c r="AT260" s="240" t="s">
        <v>243</v>
      </c>
      <c r="AU260" s="240" t="s">
        <v>81</v>
      </c>
      <c r="AY260" s="18" t="s">
        <v>241</v>
      </c>
      <c r="BE260" s="241">
        <f>IF(N260="základní",J260,0)</f>
        <v>0</v>
      </c>
      <c r="BF260" s="241">
        <f>IF(N260="snížená",J260,0)</f>
        <v>0</v>
      </c>
      <c r="BG260" s="241">
        <f>IF(N260="zákl. přenesená",J260,0)</f>
        <v>0</v>
      </c>
      <c r="BH260" s="241">
        <f>IF(N260="sníž. přenesená",J260,0)</f>
        <v>0</v>
      </c>
      <c r="BI260" s="241">
        <f>IF(N260="nulová",J260,0)</f>
        <v>0</v>
      </c>
      <c r="BJ260" s="18" t="s">
        <v>81</v>
      </c>
      <c r="BK260" s="241">
        <f>ROUND(I260*H260,2)</f>
        <v>0</v>
      </c>
      <c r="BL260" s="18" t="s">
        <v>247</v>
      </c>
      <c r="BM260" s="240" t="s">
        <v>3622</v>
      </c>
    </row>
    <row r="261" s="2" customFormat="1">
      <c r="A261" s="39"/>
      <c r="B261" s="40"/>
      <c r="C261" s="41"/>
      <c r="D261" s="242" t="s">
        <v>248</v>
      </c>
      <c r="E261" s="41"/>
      <c r="F261" s="243" t="s">
        <v>3519</v>
      </c>
      <c r="G261" s="41"/>
      <c r="H261" s="41"/>
      <c r="I261" s="244"/>
      <c r="J261" s="41"/>
      <c r="K261" s="41"/>
      <c r="L261" s="45"/>
      <c r="M261" s="259"/>
      <c r="N261" s="260"/>
      <c r="O261" s="261"/>
      <c r="P261" s="261"/>
      <c r="Q261" s="261"/>
      <c r="R261" s="261"/>
      <c r="S261" s="261"/>
      <c r="T261" s="262"/>
      <c r="U261" s="39"/>
      <c r="V261" s="39"/>
      <c r="W261" s="39"/>
      <c r="X261" s="39"/>
      <c r="Y261" s="39"/>
      <c r="Z261" s="39"/>
      <c r="AA261" s="39"/>
      <c r="AB261" s="39"/>
      <c r="AC261" s="39"/>
      <c r="AD261" s="39"/>
      <c r="AE261" s="39"/>
      <c r="AT261" s="18" t="s">
        <v>248</v>
      </c>
      <c r="AU261" s="18" t="s">
        <v>81</v>
      </c>
    </row>
    <row r="262" s="2" customFormat="1" ht="6.96" customHeight="1">
      <c r="A262" s="39"/>
      <c r="B262" s="67"/>
      <c r="C262" s="68"/>
      <c r="D262" s="68"/>
      <c r="E262" s="68"/>
      <c r="F262" s="68"/>
      <c r="G262" s="68"/>
      <c r="H262" s="68"/>
      <c r="I262" s="68"/>
      <c r="J262" s="68"/>
      <c r="K262" s="68"/>
      <c r="L262" s="45"/>
      <c r="M262" s="39"/>
      <c r="O262" s="39"/>
      <c r="P262" s="39"/>
      <c r="Q262" s="39"/>
      <c r="R262" s="39"/>
      <c r="S262" s="39"/>
      <c r="T262" s="39"/>
      <c r="U262" s="39"/>
      <c r="V262" s="39"/>
      <c r="W262" s="39"/>
      <c r="X262" s="39"/>
      <c r="Y262" s="39"/>
      <c r="Z262" s="39"/>
      <c r="AA262" s="39"/>
      <c r="AB262" s="39"/>
      <c r="AC262" s="39"/>
      <c r="AD262" s="39"/>
      <c r="AE262" s="39"/>
    </row>
  </sheetData>
  <sheetProtection sheet="1" autoFilter="0" formatColumns="0" formatRows="0" objects="1" scenarios="1" spinCount="100000" saltValue="hTWZKYYtNkWoTUIqqGYtN3/fMmmmxW/W9fSfVdIfqFjxw+gC9EjpIcpo3d9OavrnZB2TQD4bsGOit5+DuIPtWA==" hashValue="/nEIJOOfjFTVYu7/zC79C2rrjpUM59qaspnJd2afZOE0jAmir0EuNQDZYPj4zhwBHymlVXpJbDgsGZ3lmDeSnA==" algorithmName="SHA-512" password="CC35"/>
  <autoFilter ref="C118:K2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3623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ROUND((SUM(BE119:BE265)),  2)</f>
        <v>0</v>
      </c>
      <c r="G33" s="39"/>
      <c r="H33" s="39"/>
      <c r="I33" s="165">
        <v>0.20999999999999999</v>
      </c>
      <c r="J33" s="164">
        <f>ROUND(((SUM(BE119:BE265))*I33),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ROUND((SUM(BF119:BF265)),  2)</f>
        <v>0</v>
      </c>
      <c r="G34" s="39"/>
      <c r="H34" s="39"/>
      <c r="I34" s="165">
        <v>0.14999999999999999</v>
      </c>
      <c r="J34" s="164">
        <f>ROUND(((SUM(BF119:BF265))*I34),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ROUND((SUM(BG119:BG265)),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ROUND((SUM(BH119:BH265)),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ROUND((SUM(BI119:BI265)),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13-03 - Liberec – Mníšek u L., žel. přejezd v km 169,981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J238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13-03 - Liberec – Mníšek u L., žel. přejezd v km 169,981</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P120+P238</f>
        <v>0</v>
      </c>
      <c r="Q119" s="105"/>
      <c r="R119" s="209">
        <f>R120+R238</f>
        <v>0</v>
      </c>
      <c r="S119" s="105"/>
      <c r="T119" s="210">
        <f>T120+T238</f>
        <v>0</v>
      </c>
      <c r="U119" s="39"/>
      <c r="V119" s="39"/>
      <c r="W119" s="39"/>
      <c r="X119" s="39"/>
      <c r="Y119" s="39"/>
      <c r="Z119" s="39"/>
      <c r="AA119" s="39"/>
      <c r="AB119" s="39"/>
      <c r="AC119" s="39"/>
      <c r="AD119" s="39"/>
      <c r="AE119" s="39"/>
      <c r="AT119" s="18" t="s">
        <v>72</v>
      </c>
      <c r="AU119" s="18" t="s">
        <v>212</v>
      </c>
      <c r="BK119" s="211">
        <f>BK120+BK238</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SUM(P122:P237)</f>
        <v>0</v>
      </c>
      <c r="Q121" s="220"/>
      <c r="R121" s="221">
        <f>SUM(R122:R237)</f>
        <v>0</v>
      </c>
      <c r="S121" s="220"/>
      <c r="T121" s="222">
        <f>SUM(T122:T237)</f>
        <v>0</v>
      </c>
      <c r="U121" s="12"/>
      <c r="V121" s="12"/>
      <c r="W121" s="12"/>
      <c r="X121" s="12"/>
      <c r="Y121" s="12"/>
      <c r="Z121" s="12"/>
      <c r="AA121" s="12"/>
      <c r="AB121" s="12"/>
      <c r="AC121" s="12"/>
      <c r="AD121" s="12"/>
      <c r="AE121" s="12"/>
      <c r="AR121" s="223" t="s">
        <v>81</v>
      </c>
      <c r="AT121" s="224" t="s">
        <v>72</v>
      </c>
      <c r="AU121" s="224" t="s">
        <v>81</v>
      </c>
      <c r="AY121" s="223" t="s">
        <v>241</v>
      </c>
      <c r="BK121" s="225">
        <f>SUM(BK122:BK237)</f>
        <v>0</v>
      </c>
    </row>
    <row r="122" s="2" customFormat="1" ht="37.8" customHeight="1">
      <c r="A122" s="39"/>
      <c r="B122" s="40"/>
      <c r="C122" s="228" t="s">
        <v>81</v>
      </c>
      <c r="D122" s="228" t="s">
        <v>243</v>
      </c>
      <c r="E122" s="229" t="s">
        <v>3167</v>
      </c>
      <c r="F122" s="230" t="s">
        <v>3168</v>
      </c>
      <c r="G122" s="231" t="s">
        <v>267</v>
      </c>
      <c r="H122" s="232">
        <v>5.4000000000000004</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3624</v>
      </c>
    </row>
    <row r="123" s="2" customFormat="1">
      <c r="A123" s="39"/>
      <c r="B123" s="40"/>
      <c r="C123" s="41"/>
      <c r="D123" s="242" t="s">
        <v>248</v>
      </c>
      <c r="E123" s="41"/>
      <c r="F123" s="243" t="s">
        <v>3168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2" customFormat="1" ht="24.15" customHeight="1">
      <c r="A124" s="39"/>
      <c r="B124" s="40"/>
      <c r="C124" s="247" t="s">
        <v>83</v>
      </c>
      <c r="D124" s="247" t="s">
        <v>260</v>
      </c>
      <c r="E124" s="248" t="s">
        <v>3171</v>
      </c>
      <c r="F124" s="249" t="s">
        <v>3172</v>
      </c>
      <c r="G124" s="250" t="s">
        <v>267</v>
      </c>
      <c r="H124" s="251">
        <v>5.4000000000000004</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258</v>
      </c>
      <c r="AT124" s="240" t="s">
        <v>260</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3625</v>
      </c>
    </row>
    <row r="125" s="2" customFormat="1">
      <c r="A125" s="39"/>
      <c r="B125" s="40"/>
      <c r="C125" s="41"/>
      <c r="D125" s="242" t="s">
        <v>248</v>
      </c>
      <c r="E125" s="41"/>
      <c r="F125" s="243" t="s">
        <v>3172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13" customFormat="1">
      <c r="A126" s="13"/>
      <c r="B126" s="263"/>
      <c r="C126" s="264"/>
      <c r="D126" s="242" t="s">
        <v>1584</v>
      </c>
      <c r="E126" s="265" t="s">
        <v>1</v>
      </c>
      <c r="F126" s="266" t="s">
        <v>2374</v>
      </c>
      <c r="G126" s="264"/>
      <c r="H126" s="267">
        <v>5.4000000000000004</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1584</v>
      </c>
      <c r="AU126" s="273" t="s">
        <v>83</v>
      </c>
      <c r="AV126" s="13" t="s">
        <v>83</v>
      </c>
      <c r="AW126" s="13" t="s">
        <v>30</v>
      </c>
      <c r="AX126" s="13" t="s">
        <v>73</v>
      </c>
      <c r="AY126" s="273" t="s">
        <v>241</v>
      </c>
    </row>
    <row r="127" s="15" customFormat="1">
      <c r="A127" s="15"/>
      <c r="B127" s="287"/>
      <c r="C127" s="288"/>
      <c r="D127" s="242" t="s">
        <v>1584</v>
      </c>
      <c r="E127" s="289" t="s">
        <v>1</v>
      </c>
      <c r="F127" s="290" t="s">
        <v>2061</v>
      </c>
      <c r="G127" s="288"/>
      <c r="H127" s="291">
        <v>5.4000000000000004</v>
      </c>
      <c r="I127" s="292"/>
      <c r="J127" s="288"/>
      <c r="K127" s="288"/>
      <c r="L127" s="293"/>
      <c r="M127" s="294"/>
      <c r="N127" s="295"/>
      <c r="O127" s="295"/>
      <c r="P127" s="295"/>
      <c r="Q127" s="295"/>
      <c r="R127" s="295"/>
      <c r="S127" s="295"/>
      <c r="T127" s="296"/>
      <c r="U127" s="15"/>
      <c r="V127" s="15"/>
      <c r="W127" s="15"/>
      <c r="X127" s="15"/>
      <c r="Y127" s="15"/>
      <c r="Z127" s="15"/>
      <c r="AA127" s="15"/>
      <c r="AB127" s="15"/>
      <c r="AC127" s="15"/>
      <c r="AD127" s="15"/>
      <c r="AE127" s="15"/>
      <c r="AT127" s="297" t="s">
        <v>1584</v>
      </c>
      <c r="AU127" s="297" t="s">
        <v>83</v>
      </c>
      <c r="AV127" s="15" t="s">
        <v>247</v>
      </c>
      <c r="AW127" s="15" t="s">
        <v>30</v>
      </c>
      <c r="AX127" s="15" t="s">
        <v>81</v>
      </c>
      <c r="AY127" s="297" t="s">
        <v>241</v>
      </c>
    </row>
    <row r="128" s="2" customFormat="1" ht="24.15" customHeight="1">
      <c r="A128" s="39"/>
      <c r="B128" s="40"/>
      <c r="C128" s="228" t="s">
        <v>251</v>
      </c>
      <c r="D128" s="228" t="s">
        <v>243</v>
      </c>
      <c r="E128" s="229" t="s">
        <v>3626</v>
      </c>
      <c r="F128" s="230" t="s">
        <v>3627</v>
      </c>
      <c r="G128" s="231" t="s">
        <v>267</v>
      </c>
      <c r="H128" s="232">
        <v>4.7999999999999998</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3628</v>
      </c>
    </row>
    <row r="129" s="2" customFormat="1">
      <c r="A129" s="39"/>
      <c r="B129" s="40"/>
      <c r="C129" s="41"/>
      <c r="D129" s="242" t="s">
        <v>248</v>
      </c>
      <c r="E129" s="41"/>
      <c r="F129" s="243" t="s">
        <v>3627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13" customFormat="1">
      <c r="A130" s="13"/>
      <c r="B130" s="263"/>
      <c r="C130" s="264"/>
      <c r="D130" s="242" t="s">
        <v>1584</v>
      </c>
      <c r="E130" s="265" t="s">
        <v>1</v>
      </c>
      <c r="F130" s="266" t="s">
        <v>3629</v>
      </c>
      <c r="G130" s="264"/>
      <c r="H130" s="267">
        <v>4.7999999999999998</v>
      </c>
      <c r="I130" s="268"/>
      <c r="J130" s="264"/>
      <c r="K130" s="264"/>
      <c r="L130" s="269"/>
      <c r="M130" s="270"/>
      <c r="N130" s="271"/>
      <c r="O130" s="271"/>
      <c r="P130" s="271"/>
      <c r="Q130" s="271"/>
      <c r="R130" s="271"/>
      <c r="S130" s="271"/>
      <c r="T130" s="272"/>
      <c r="U130" s="13"/>
      <c r="V130" s="13"/>
      <c r="W130" s="13"/>
      <c r="X130" s="13"/>
      <c r="Y130" s="13"/>
      <c r="Z130" s="13"/>
      <c r="AA130" s="13"/>
      <c r="AB130" s="13"/>
      <c r="AC130" s="13"/>
      <c r="AD130" s="13"/>
      <c r="AE130" s="13"/>
      <c r="AT130" s="273" t="s">
        <v>1584</v>
      </c>
      <c r="AU130" s="273" t="s">
        <v>83</v>
      </c>
      <c r="AV130" s="13" t="s">
        <v>83</v>
      </c>
      <c r="AW130" s="13" t="s">
        <v>30</v>
      </c>
      <c r="AX130" s="13" t="s">
        <v>73</v>
      </c>
      <c r="AY130" s="273" t="s">
        <v>241</v>
      </c>
    </row>
    <row r="131" s="15" customFormat="1">
      <c r="A131" s="15"/>
      <c r="B131" s="287"/>
      <c r="C131" s="288"/>
      <c r="D131" s="242" t="s">
        <v>1584</v>
      </c>
      <c r="E131" s="289" t="s">
        <v>1</v>
      </c>
      <c r="F131" s="290" t="s">
        <v>2061</v>
      </c>
      <c r="G131" s="288"/>
      <c r="H131" s="291">
        <v>4.7999999999999998</v>
      </c>
      <c r="I131" s="292"/>
      <c r="J131" s="288"/>
      <c r="K131" s="288"/>
      <c r="L131" s="293"/>
      <c r="M131" s="294"/>
      <c r="N131" s="295"/>
      <c r="O131" s="295"/>
      <c r="P131" s="295"/>
      <c r="Q131" s="295"/>
      <c r="R131" s="295"/>
      <c r="S131" s="295"/>
      <c r="T131" s="296"/>
      <c r="U131" s="15"/>
      <c r="V131" s="15"/>
      <c r="W131" s="15"/>
      <c r="X131" s="15"/>
      <c r="Y131" s="15"/>
      <c r="Z131" s="15"/>
      <c r="AA131" s="15"/>
      <c r="AB131" s="15"/>
      <c r="AC131" s="15"/>
      <c r="AD131" s="15"/>
      <c r="AE131" s="15"/>
      <c r="AT131" s="297" t="s">
        <v>1584</v>
      </c>
      <c r="AU131" s="297" t="s">
        <v>83</v>
      </c>
      <c r="AV131" s="15" t="s">
        <v>247</v>
      </c>
      <c r="AW131" s="15" t="s">
        <v>30</v>
      </c>
      <c r="AX131" s="15" t="s">
        <v>81</v>
      </c>
      <c r="AY131" s="297" t="s">
        <v>241</v>
      </c>
    </row>
    <row r="132" s="2" customFormat="1" ht="24.15" customHeight="1">
      <c r="A132" s="39"/>
      <c r="B132" s="40"/>
      <c r="C132" s="228" t="s">
        <v>247</v>
      </c>
      <c r="D132" s="228" t="s">
        <v>243</v>
      </c>
      <c r="E132" s="229" t="s">
        <v>3630</v>
      </c>
      <c r="F132" s="230" t="s">
        <v>3631</v>
      </c>
      <c r="G132" s="231" t="s">
        <v>267</v>
      </c>
      <c r="H132" s="232">
        <v>4.7999999999999998</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3632</v>
      </c>
    </row>
    <row r="133" s="2" customFormat="1">
      <c r="A133" s="39"/>
      <c r="B133" s="40"/>
      <c r="C133" s="41"/>
      <c r="D133" s="242" t="s">
        <v>248</v>
      </c>
      <c r="E133" s="41"/>
      <c r="F133" s="243" t="s">
        <v>3631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3" customFormat="1">
      <c r="A134" s="13"/>
      <c r="B134" s="263"/>
      <c r="C134" s="264"/>
      <c r="D134" s="242" t="s">
        <v>1584</v>
      </c>
      <c r="E134" s="265" t="s">
        <v>1</v>
      </c>
      <c r="F134" s="266" t="s">
        <v>3629</v>
      </c>
      <c r="G134" s="264"/>
      <c r="H134" s="267">
        <v>4.7999999999999998</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1584</v>
      </c>
      <c r="AU134" s="273" t="s">
        <v>83</v>
      </c>
      <c r="AV134" s="13" t="s">
        <v>83</v>
      </c>
      <c r="AW134" s="13" t="s">
        <v>30</v>
      </c>
      <c r="AX134" s="13" t="s">
        <v>73</v>
      </c>
      <c r="AY134" s="273" t="s">
        <v>241</v>
      </c>
    </row>
    <row r="135" s="15" customFormat="1">
      <c r="A135" s="15"/>
      <c r="B135" s="287"/>
      <c r="C135" s="288"/>
      <c r="D135" s="242" t="s">
        <v>1584</v>
      </c>
      <c r="E135" s="289" t="s">
        <v>1</v>
      </c>
      <c r="F135" s="290" t="s">
        <v>2061</v>
      </c>
      <c r="G135" s="288"/>
      <c r="H135" s="291">
        <v>4.7999999999999998</v>
      </c>
      <c r="I135" s="292"/>
      <c r="J135" s="288"/>
      <c r="K135" s="288"/>
      <c r="L135" s="293"/>
      <c r="M135" s="294"/>
      <c r="N135" s="295"/>
      <c r="O135" s="295"/>
      <c r="P135" s="295"/>
      <c r="Q135" s="295"/>
      <c r="R135" s="295"/>
      <c r="S135" s="295"/>
      <c r="T135" s="296"/>
      <c r="U135" s="15"/>
      <c r="V135" s="15"/>
      <c r="W135" s="15"/>
      <c r="X135" s="15"/>
      <c r="Y135" s="15"/>
      <c r="Z135" s="15"/>
      <c r="AA135" s="15"/>
      <c r="AB135" s="15"/>
      <c r="AC135" s="15"/>
      <c r="AD135" s="15"/>
      <c r="AE135" s="15"/>
      <c r="AT135" s="297" t="s">
        <v>1584</v>
      </c>
      <c r="AU135" s="297" t="s">
        <v>83</v>
      </c>
      <c r="AV135" s="15" t="s">
        <v>247</v>
      </c>
      <c r="AW135" s="15" t="s">
        <v>30</v>
      </c>
      <c r="AX135" s="15" t="s">
        <v>81</v>
      </c>
      <c r="AY135" s="297" t="s">
        <v>241</v>
      </c>
    </row>
    <row r="136" s="2" customFormat="1" ht="16.5" customHeight="1">
      <c r="A136" s="39"/>
      <c r="B136" s="40"/>
      <c r="C136" s="247" t="s">
        <v>259</v>
      </c>
      <c r="D136" s="247" t="s">
        <v>260</v>
      </c>
      <c r="E136" s="248" t="s">
        <v>3633</v>
      </c>
      <c r="F136" s="249" t="s">
        <v>3634</v>
      </c>
      <c r="G136" s="250" t="s">
        <v>263</v>
      </c>
      <c r="H136" s="251">
        <v>4</v>
      </c>
      <c r="I136" s="252"/>
      <c r="J136" s="253">
        <f>ROUND(I136*H136,2)</f>
        <v>0</v>
      </c>
      <c r="K136" s="254"/>
      <c r="L136" s="255"/>
      <c r="M136" s="256" t="s">
        <v>1</v>
      </c>
      <c r="N136" s="25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258</v>
      </c>
      <c r="AT136" s="240" t="s">
        <v>260</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3635</v>
      </c>
    </row>
    <row r="137" s="2" customFormat="1">
      <c r="A137" s="39"/>
      <c r="B137" s="40"/>
      <c r="C137" s="41"/>
      <c r="D137" s="242" t="s">
        <v>248</v>
      </c>
      <c r="E137" s="41"/>
      <c r="F137" s="243" t="s">
        <v>3634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13" customFormat="1">
      <c r="A138" s="13"/>
      <c r="B138" s="263"/>
      <c r="C138" s="264"/>
      <c r="D138" s="242" t="s">
        <v>1584</v>
      </c>
      <c r="E138" s="265" t="s">
        <v>1</v>
      </c>
      <c r="F138" s="266" t="s">
        <v>3636</v>
      </c>
      <c r="G138" s="264"/>
      <c r="H138" s="267">
        <v>4</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1584</v>
      </c>
      <c r="AU138" s="273" t="s">
        <v>83</v>
      </c>
      <c r="AV138" s="13" t="s">
        <v>83</v>
      </c>
      <c r="AW138" s="13" t="s">
        <v>30</v>
      </c>
      <c r="AX138" s="13" t="s">
        <v>73</v>
      </c>
      <c r="AY138" s="273" t="s">
        <v>241</v>
      </c>
    </row>
    <row r="139" s="15" customFormat="1">
      <c r="A139" s="15"/>
      <c r="B139" s="287"/>
      <c r="C139" s="288"/>
      <c r="D139" s="242" t="s">
        <v>1584</v>
      </c>
      <c r="E139" s="289" t="s">
        <v>1</v>
      </c>
      <c r="F139" s="290" t="s">
        <v>2061</v>
      </c>
      <c r="G139" s="288"/>
      <c r="H139" s="291">
        <v>4</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1584</v>
      </c>
      <c r="AU139" s="297" t="s">
        <v>83</v>
      </c>
      <c r="AV139" s="15" t="s">
        <v>247</v>
      </c>
      <c r="AW139" s="15" t="s">
        <v>30</v>
      </c>
      <c r="AX139" s="15" t="s">
        <v>81</v>
      </c>
      <c r="AY139" s="297" t="s">
        <v>241</v>
      </c>
    </row>
    <row r="140" s="2" customFormat="1" ht="16.5" customHeight="1">
      <c r="A140" s="39"/>
      <c r="B140" s="40"/>
      <c r="C140" s="228" t="s">
        <v>254</v>
      </c>
      <c r="D140" s="228" t="s">
        <v>243</v>
      </c>
      <c r="E140" s="229" t="s">
        <v>3445</v>
      </c>
      <c r="F140" s="230" t="s">
        <v>3446</v>
      </c>
      <c r="G140" s="231" t="s">
        <v>263</v>
      </c>
      <c r="H140" s="232">
        <v>2</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247</v>
      </c>
      <c r="AT140" s="240" t="s">
        <v>243</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3637</v>
      </c>
    </row>
    <row r="141" s="2" customFormat="1">
      <c r="A141" s="39"/>
      <c r="B141" s="40"/>
      <c r="C141" s="41"/>
      <c r="D141" s="242" t="s">
        <v>248</v>
      </c>
      <c r="E141" s="41"/>
      <c r="F141" s="243" t="s">
        <v>3446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2" customFormat="1" ht="24.15" customHeight="1">
      <c r="A142" s="39"/>
      <c r="B142" s="40"/>
      <c r="C142" s="228" t="s">
        <v>269</v>
      </c>
      <c r="D142" s="228" t="s">
        <v>243</v>
      </c>
      <c r="E142" s="229" t="s">
        <v>3448</v>
      </c>
      <c r="F142" s="230" t="s">
        <v>3449</v>
      </c>
      <c r="G142" s="231" t="s">
        <v>267</v>
      </c>
      <c r="H142" s="232">
        <v>8.1999999999999993</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247</v>
      </c>
      <c r="AT142" s="240" t="s">
        <v>243</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3638</v>
      </c>
    </row>
    <row r="143" s="2" customFormat="1">
      <c r="A143" s="39"/>
      <c r="B143" s="40"/>
      <c r="C143" s="41"/>
      <c r="D143" s="242" t="s">
        <v>248</v>
      </c>
      <c r="E143" s="41"/>
      <c r="F143" s="243" t="s">
        <v>3449</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2" customFormat="1" ht="21.75" customHeight="1">
      <c r="A144" s="39"/>
      <c r="B144" s="40"/>
      <c r="C144" s="228" t="s">
        <v>258</v>
      </c>
      <c r="D144" s="228" t="s">
        <v>243</v>
      </c>
      <c r="E144" s="229" t="s">
        <v>3528</v>
      </c>
      <c r="F144" s="230" t="s">
        <v>3529</v>
      </c>
      <c r="G144" s="231" t="s">
        <v>267</v>
      </c>
      <c r="H144" s="232">
        <v>6.4000000000000004</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247</v>
      </c>
      <c r="AT144" s="240" t="s">
        <v>243</v>
      </c>
      <c r="AU144" s="240" t="s">
        <v>83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3639</v>
      </c>
    </row>
    <row r="145" s="2" customFormat="1">
      <c r="A145" s="39"/>
      <c r="B145" s="40"/>
      <c r="C145" s="41"/>
      <c r="D145" s="242" t="s">
        <v>248</v>
      </c>
      <c r="E145" s="41"/>
      <c r="F145" s="243" t="s">
        <v>3529</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83</v>
      </c>
    </row>
    <row r="146" s="2" customFormat="1" ht="24.15" customHeight="1">
      <c r="A146" s="39"/>
      <c r="B146" s="40"/>
      <c r="C146" s="228" t="s">
        <v>276</v>
      </c>
      <c r="D146" s="228" t="s">
        <v>243</v>
      </c>
      <c r="E146" s="229" t="s">
        <v>3531</v>
      </c>
      <c r="F146" s="230" t="s">
        <v>3532</v>
      </c>
      <c r="G146" s="231" t="s">
        <v>257</v>
      </c>
      <c r="H146" s="232">
        <v>55.299999999999997</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247</v>
      </c>
      <c r="AT146" s="240" t="s">
        <v>243</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3640</v>
      </c>
    </row>
    <row r="147" s="2" customFormat="1">
      <c r="A147" s="39"/>
      <c r="B147" s="40"/>
      <c r="C147" s="41"/>
      <c r="D147" s="242" t="s">
        <v>248</v>
      </c>
      <c r="E147" s="41"/>
      <c r="F147" s="243" t="s">
        <v>3532</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13" customFormat="1">
      <c r="A148" s="13"/>
      <c r="B148" s="263"/>
      <c r="C148" s="264"/>
      <c r="D148" s="242" t="s">
        <v>1584</v>
      </c>
      <c r="E148" s="265" t="s">
        <v>1</v>
      </c>
      <c r="F148" s="266" t="s">
        <v>3641</v>
      </c>
      <c r="G148" s="264"/>
      <c r="H148" s="267">
        <v>55.299999999999997</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83</v>
      </c>
      <c r="AV148" s="13" t="s">
        <v>83</v>
      </c>
      <c r="AW148" s="13" t="s">
        <v>30</v>
      </c>
      <c r="AX148" s="13" t="s">
        <v>73</v>
      </c>
      <c r="AY148" s="273" t="s">
        <v>241</v>
      </c>
    </row>
    <row r="149" s="15" customFormat="1">
      <c r="A149" s="15"/>
      <c r="B149" s="287"/>
      <c r="C149" s="288"/>
      <c r="D149" s="242" t="s">
        <v>1584</v>
      </c>
      <c r="E149" s="289" t="s">
        <v>1</v>
      </c>
      <c r="F149" s="290" t="s">
        <v>2061</v>
      </c>
      <c r="G149" s="288"/>
      <c r="H149" s="291">
        <v>55.299999999999997</v>
      </c>
      <c r="I149" s="292"/>
      <c r="J149" s="288"/>
      <c r="K149" s="288"/>
      <c r="L149" s="293"/>
      <c r="M149" s="294"/>
      <c r="N149" s="295"/>
      <c r="O149" s="295"/>
      <c r="P149" s="295"/>
      <c r="Q149" s="295"/>
      <c r="R149" s="295"/>
      <c r="S149" s="295"/>
      <c r="T149" s="296"/>
      <c r="U149" s="15"/>
      <c r="V149" s="15"/>
      <c r="W149" s="15"/>
      <c r="X149" s="15"/>
      <c r="Y149" s="15"/>
      <c r="Z149" s="15"/>
      <c r="AA149" s="15"/>
      <c r="AB149" s="15"/>
      <c r="AC149" s="15"/>
      <c r="AD149" s="15"/>
      <c r="AE149" s="15"/>
      <c r="AT149" s="297" t="s">
        <v>1584</v>
      </c>
      <c r="AU149" s="297" t="s">
        <v>83</v>
      </c>
      <c r="AV149" s="15" t="s">
        <v>247</v>
      </c>
      <c r="AW149" s="15" t="s">
        <v>30</v>
      </c>
      <c r="AX149" s="15" t="s">
        <v>81</v>
      </c>
      <c r="AY149" s="297" t="s">
        <v>241</v>
      </c>
    </row>
    <row r="150" s="2" customFormat="1" ht="24.15" customHeight="1">
      <c r="A150" s="39"/>
      <c r="B150" s="40"/>
      <c r="C150" s="228" t="s">
        <v>264</v>
      </c>
      <c r="D150" s="228" t="s">
        <v>243</v>
      </c>
      <c r="E150" s="229" t="s">
        <v>3535</v>
      </c>
      <c r="F150" s="230" t="s">
        <v>3536</v>
      </c>
      <c r="G150" s="231" t="s">
        <v>257</v>
      </c>
      <c r="H150" s="232">
        <v>5.7400000000000002</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247</v>
      </c>
      <c r="AT150" s="240" t="s">
        <v>243</v>
      </c>
      <c r="AU150" s="240" t="s">
        <v>83</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3642</v>
      </c>
    </row>
    <row r="151" s="2" customFormat="1">
      <c r="A151" s="39"/>
      <c r="B151" s="40"/>
      <c r="C151" s="41"/>
      <c r="D151" s="242" t="s">
        <v>248</v>
      </c>
      <c r="E151" s="41"/>
      <c r="F151" s="243" t="s">
        <v>3536</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83</v>
      </c>
    </row>
    <row r="152" s="13" customFormat="1">
      <c r="A152" s="13"/>
      <c r="B152" s="263"/>
      <c r="C152" s="264"/>
      <c r="D152" s="242" t="s">
        <v>1584</v>
      </c>
      <c r="E152" s="265" t="s">
        <v>1</v>
      </c>
      <c r="F152" s="266" t="s">
        <v>3454</v>
      </c>
      <c r="G152" s="264"/>
      <c r="H152" s="267">
        <v>5.7400000000000002</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1584</v>
      </c>
      <c r="AU152" s="273" t="s">
        <v>83</v>
      </c>
      <c r="AV152" s="13" t="s">
        <v>83</v>
      </c>
      <c r="AW152" s="13" t="s">
        <v>30</v>
      </c>
      <c r="AX152" s="13" t="s">
        <v>73</v>
      </c>
      <c r="AY152" s="273" t="s">
        <v>241</v>
      </c>
    </row>
    <row r="153" s="15" customFormat="1">
      <c r="A153" s="15"/>
      <c r="B153" s="287"/>
      <c r="C153" s="288"/>
      <c r="D153" s="242" t="s">
        <v>1584</v>
      </c>
      <c r="E153" s="289" t="s">
        <v>1</v>
      </c>
      <c r="F153" s="290" t="s">
        <v>2061</v>
      </c>
      <c r="G153" s="288"/>
      <c r="H153" s="291">
        <v>5.7400000000000002</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1584</v>
      </c>
      <c r="AU153" s="297" t="s">
        <v>83</v>
      </c>
      <c r="AV153" s="15" t="s">
        <v>247</v>
      </c>
      <c r="AW153" s="15" t="s">
        <v>30</v>
      </c>
      <c r="AX153" s="15" t="s">
        <v>81</v>
      </c>
      <c r="AY153" s="297" t="s">
        <v>241</v>
      </c>
    </row>
    <row r="154" s="2" customFormat="1" ht="24.15" customHeight="1">
      <c r="A154" s="39"/>
      <c r="B154" s="40"/>
      <c r="C154" s="228" t="s">
        <v>283</v>
      </c>
      <c r="D154" s="228" t="s">
        <v>243</v>
      </c>
      <c r="E154" s="229" t="s">
        <v>3539</v>
      </c>
      <c r="F154" s="230" t="s">
        <v>3540</v>
      </c>
      <c r="G154" s="231" t="s">
        <v>267</v>
      </c>
      <c r="H154" s="232">
        <v>12.800000000000001</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247</v>
      </c>
      <c r="AT154" s="240" t="s">
        <v>243</v>
      </c>
      <c r="AU154" s="240" t="s">
        <v>83</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3643</v>
      </c>
    </row>
    <row r="155" s="2" customFormat="1">
      <c r="A155" s="39"/>
      <c r="B155" s="40"/>
      <c r="C155" s="41"/>
      <c r="D155" s="242" t="s">
        <v>248</v>
      </c>
      <c r="E155" s="41"/>
      <c r="F155" s="243" t="s">
        <v>3540</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83</v>
      </c>
    </row>
    <row r="156" s="13" customFormat="1">
      <c r="A156" s="13"/>
      <c r="B156" s="263"/>
      <c r="C156" s="264"/>
      <c r="D156" s="242" t="s">
        <v>1584</v>
      </c>
      <c r="E156" s="265" t="s">
        <v>1</v>
      </c>
      <c r="F156" s="266" t="s">
        <v>3644</v>
      </c>
      <c r="G156" s="264"/>
      <c r="H156" s="267">
        <v>12.800000000000001</v>
      </c>
      <c r="I156" s="268"/>
      <c r="J156" s="264"/>
      <c r="K156" s="264"/>
      <c r="L156" s="269"/>
      <c r="M156" s="270"/>
      <c r="N156" s="271"/>
      <c r="O156" s="271"/>
      <c r="P156" s="271"/>
      <c r="Q156" s="271"/>
      <c r="R156" s="271"/>
      <c r="S156" s="271"/>
      <c r="T156" s="272"/>
      <c r="U156" s="13"/>
      <c r="V156" s="13"/>
      <c r="W156" s="13"/>
      <c r="X156" s="13"/>
      <c r="Y156" s="13"/>
      <c r="Z156" s="13"/>
      <c r="AA156" s="13"/>
      <c r="AB156" s="13"/>
      <c r="AC156" s="13"/>
      <c r="AD156" s="13"/>
      <c r="AE156" s="13"/>
      <c r="AT156" s="273" t="s">
        <v>1584</v>
      </c>
      <c r="AU156" s="273" t="s">
        <v>83</v>
      </c>
      <c r="AV156" s="13" t="s">
        <v>83</v>
      </c>
      <c r="AW156" s="13" t="s">
        <v>30</v>
      </c>
      <c r="AX156" s="13" t="s">
        <v>73</v>
      </c>
      <c r="AY156" s="273" t="s">
        <v>241</v>
      </c>
    </row>
    <row r="157" s="15" customFormat="1">
      <c r="A157" s="15"/>
      <c r="B157" s="287"/>
      <c r="C157" s="288"/>
      <c r="D157" s="242" t="s">
        <v>1584</v>
      </c>
      <c r="E157" s="289" t="s">
        <v>1</v>
      </c>
      <c r="F157" s="290" t="s">
        <v>2061</v>
      </c>
      <c r="G157" s="288"/>
      <c r="H157" s="291">
        <v>12.800000000000001</v>
      </c>
      <c r="I157" s="292"/>
      <c r="J157" s="288"/>
      <c r="K157" s="288"/>
      <c r="L157" s="293"/>
      <c r="M157" s="294"/>
      <c r="N157" s="295"/>
      <c r="O157" s="295"/>
      <c r="P157" s="295"/>
      <c r="Q157" s="295"/>
      <c r="R157" s="295"/>
      <c r="S157" s="295"/>
      <c r="T157" s="296"/>
      <c r="U157" s="15"/>
      <c r="V157" s="15"/>
      <c r="W157" s="15"/>
      <c r="X157" s="15"/>
      <c r="Y157" s="15"/>
      <c r="Z157" s="15"/>
      <c r="AA157" s="15"/>
      <c r="AB157" s="15"/>
      <c r="AC157" s="15"/>
      <c r="AD157" s="15"/>
      <c r="AE157" s="15"/>
      <c r="AT157" s="297" t="s">
        <v>1584</v>
      </c>
      <c r="AU157" s="297" t="s">
        <v>83</v>
      </c>
      <c r="AV157" s="15" t="s">
        <v>247</v>
      </c>
      <c r="AW157" s="15" t="s">
        <v>30</v>
      </c>
      <c r="AX157" s="15" t="s">
        <v>81</v>
      </c>
      <c r="AY157" s="297" t="s">
        <v>241</v>
      </c>
    </row>
    <row r="158" s="2" customFormat="1" ht="16.5" customHeight="1">
      <c r="A158" s="39"/>
      <c r="B158" s="40"/>
      <c r="C158" s="247" t="s">
        <v>268</v>
      </c>
      <c r="D158" s="247" t="s">
        <v>260</v>
      </c>
      <c r="E158" s="248" t="s">
        <v>3543</v>
      </c>
      <c r="F158" s="249" t="s">
        <v>3544</v>
      </c>
      <c r="G158" s="250" t="s">
        <v>1097</v>
      </c>
      <c r="H158" s="251">
        <v>7.6799999999999997</v>
      </c>
      <c r="I158" s="252"/>
      <c r="J158" s="253">
        <f>ROUND(I158*H158,2)</f>
        <v>0</v>
      </c>
      <c r="K158" s="254"/>
      <c r="L158" s="255"/>
      <c r="M158" s="256" t="s">
        <v>1</v>
      </c>
      <c r="N158" s="25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258</v>
      </c>
      <c r="AT158" s="240" t="s">
        <v>260</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3645</v>
      </c>
    </row>
    <row r="159" s="2" customFormat="1">
      <c r="A159" s="39"/>
      <c r="B159" s="40"/>
      <c r="C159" s="41"/>
      <c r="D159" s="242" t="s">
        <v>248</v>
      </c>
      <c r="E159" s="41"/>
      <c r="F159" s="243" t="s">
        <v>3544</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2" customFormat="1" ht="37.8" customHeight="1">
      <c r="A160" s="39"/>
      <c r="B160" s="40"/>
      <c r="C160" s="228" t="s">
        <v>290</v>
      </c>
      <c r="D160" s="228" t="s">
        <v>243</v>
      </c>
      <c r="E160" s="229" t="s">
        <v>3546</v>
      </c>
      <c r="F160" s="230" t="s">
        <v>3547</v>
      </c>
      <c r="G160" s="231" t="s">
        <v>257</v>
      </c>
      <c r="H160" s="232">
        <v>46.399999999999999</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247</v>
      </c>
      <c r="AT160" s="240" t="s">
        <v>243</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3646</v>
      </c>
    </row>
    <row r="161" s="2" customFormat="1">
      <c r="A161" s="39"/>
      <c r="B161" s="40"/>
      <c r="C161" s="41"/>
      <c r="D161" s="242" t="s">
        <v>248</v>
      </c>
      <c r="E161" s="41"/>
      <c r="F161" s="243" t="s">
        <v>3547</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13" customFormat="1">
      <c r="A162" s="13"/>
      <c r="B162" s="263"/>
      <c r="C162" s="264"/>
      <c r="D162" s="242" t="s">
        <v>1584</v>
      </c>
      <c r="E162" s="265" t="s">
        <v>1</v>
      </c>
      <c r="F162" s="266" t="s">
        <v>3647</v>
      </c>
      <c r="G162" s="264"/>
      <c r="H162" s="267">
        <v>46.399999999999999</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1584</v>
      </c>
      <c r="AU162" s="273" t="s">
        <v>83</v>
      </c>
      <c r="AV162" s="13" t="s">
        <v>83</v>
      </c>
      <c r="AW162" s="13" t="s">
        <v>30</v>
      </c>
      <c r="AX162" s="13" t="s">
        <v>73</v>
      </c>
      <c r="AY162" s="273" t="s">
        <v>241</v>
      </c>
    </row>
    <row r="163" s="15" customFormat="1">
      <c r="A163" s="15"/>
      <c r="B163" s="287"/>
      <c r="C163" s="288"/>
      <c r="D163" s="242" t="s">
        <v>1584</v>
      </c>
      <c r="E163" s="289" t="s">
        <v>1</v>
      </c>
      <c r="F163" s="290" t="s">
        <v>2061</v>
      </c>
      <c r="G163" s="288"/>
      <c r="H163" s="291">
        <v>46.399999999999999</v>
      </c>
      <c r="I163" s="292"/>
      <c r="J163" s="288"/>
      <c r="K163" s="288"/>
      <c r="L163" s="293"/>
      <c r="M163" s="294"/>
      <c r="N163" s="295"/>
      <c r="O163" s="295"/>
      <c r="P163" s="295"/>
      <c r="Q163" s="295"/>
      <c r="R163" s="295"/>
      <c r="S163" s="295"/>
      <c r="T163" s="296"/>
      <c r="U163" s="15"/>
      <c r="V163" s="15"/>
      <c r="W163" s="15"/>
      <c r="X163" s="15"/>
      <c r="Y163" s="15"/>
      <c r="Z163" s="15"/>
      <c r="AA163" s="15"/>
      <c r="AB163" s="15"/>
      <c r="AC163" s="15"/>
      <c r="AD163" s="15"/>
      <c r="AE163" s="15"/>
      <c r="AT163" s="297" t="s">
        <v>1584</v>
      </c>
      <c r="AU163" s="297" t="s">
        <v>83</v>
      </c>
      <c r="AV163" s="15" t="s">
        <v>247</v>
      </c>
      <c r="AW163" s="15" t="s">
        <v>30</v>
      </c>
      <c r="AX163" s="15" t="s">
        <v>81</v>
      </c>
      <c r="AY163" s="297" t="s">
        <v>241</v>
      </c>
    </row>
    <row r="164" s="2" customFormat="1" ht="24.15" customHeight="1">
      <c r="A164" s="39"/>
      <c r="B164" s="40"/>
      <c r="C164" s="247" t="s">
        <v>272</v>
      </c>
      <c r="D164" s="247" t="s">
        <v>260</v>
      </c>
      <c r="E164" s="248" t="s">
        <v>3550</v>
      </c>
      <c r="F164" s="249" t="s">
        <v>3551</v>
      </c>
      <c r="G164" s="250" t="s">
        <v>563</v>
      </c>
      <c r="H164" s="251">
        <v>4.6399999999999997</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258</v>
      </c>
      <c r="AT164" s="240" t="s">
        <v>260</v>
      </c>
      <c r="AU164" s="240" t="s">
        <v>83</v>
      </c>
      <c r="AY164" s="18" t="s">
        <v>241</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247</v>
      </c>
      <c r="BM164" s="240" t="s">
        <v>3648</v>
      </c>
    </row>
    <row r="165" s="2" customFormat="1">
      <c r="A165" s="39"/>
      <c r="B165" s="40"/>
      <c r="C165" s="41"/>
      <c r="D165" s="242" t="s">
        <v>248</v>
      </c>
      <c r="E165" s="41"/>
      <c r="F165" s="243" t="s">
        <v>3551</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248</v>
      </c>
      <c r="AU165" s="18" t="s">
        <v>83</v>
      </c>
    </row>
    <row r="166" s="13" customFormat="1">
      <c r="A166" s="13"/>
      <c r="B166" s="263"/>
      <c r="C166" s="264"/>
      <c r="D166" s="242" t="s">
        <v>1584</v>
      </c>
      <c r="E166" s="265" t="s">
        <v>1</v>
      </c>
      <c r="F166" s="266" t="s">
        <v>3649</v>
      </c>
      <c r="G166" s="264"/>
      <c r="H166" s="267">
        <v>4.6399999999999997</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1584</v>
      </c>
      <c r="AU166" s="273" t="s">
        <v>83</v>
      </c>
      <c r="AV166" s="13" t="s">
        <v>83</v>
      </c>
      <c r="AW166" s="13" t="s">
        <v>30</v>
      </c>
      <c r="AX166" s="13" t="s">
        <v>73</v>
      </c>
      <c r="AY166" s="273" t="s">
        <v>241</v>
      </c>
    </row>
    <row r="167" s="15" customFormat="1">
      <c r="A167" s="15"/>
      <c r="B167" s="287"/>
      <c r="C167" s="288"/>
      <c r="D167" s="242" t="s">
        <v>1584</v>
      </c>
      <c r="E167" s="289" t="s">
        <v>1</v>
      </c>
      <c r="F167" s="290" t="s">
        <v>2061</v>
      </c>
      <c r="G167" s="288"/>
      <c r="H167" s="291">
        <v>4.6399999999999997</v>
      </c>
      <c r="I167" s="292"/>
      <c r="J167" s="288"/>
      <c r="K167" s="288"/>
      <c r="L167" s="293"/>
      <c r="M167" s="294"/>
      <c r="N167" s="295"/>
      <c r="O167" s="295"/>
      <c r="P167" s="295"/>
      <c r="Q167" s="295"/>
      <c r="R167" s="295"/>
      <c r="S167" s="295"/>
      <c r="T167" s="296"/>
      <c r="U167" s="15"/>
      <c r="V167" s="15"/>
      <c r="W167" s="15"/>
      <c r="X167" s="15"/>
      <c r="Y167" s="15"/>
      <c r="Z167" s="15"/>
      <c r="AA167" s="15"/>
      <c r="AB167" s="15"/>
      <c r="AC167" s="15"/>
      <c r="AD167" s="15"/>
      <c r="AE167" s="15"/>
      <c r="AT167" s="297" t="s">
        <v>1584</v>
      </c>
      <c r="AU167" s="297" t="s">
        <v>83</v>
      </c>
      <c r="AV167" s="15" t="s">
        <v>247</v>
      </c>
      <c r="AW167" s="15" t="s">
        <v>30</v>
      </c>
      <c r="AX167" s="15" t="s">
        <v>81</v>
      </c>
      <c r="AY167" s="297" t="s">
        <v>241</v>
      </c>
    </row>
    <row r="168" s="2" customFormat="1" ht="24.15" customHeight="1">
      <c r="A168" s="39"/>
      <c r="B168" s="40"/>
      <c r="C168" s="247" t="s">
        <v>8</v>
      </c>
      <c r="D168" s="247" t="s">
        <v>260</v>
      </c>
      <c r="E168" s="248" t="s">
        <v>3554</v>
      </c>
      <c r="F168" s="249" t="s">
        <v>3555</v>
      </c>
      <c r="G168" s="250" t="s">
        <v>563</v>
      </c>
      <c r="H168" s="251">
        <v>6.1600000000000001</v>
      </c>
      <c r="I168" s="252"/>
      <c r="J168" s="253">
        <f>ROUND(I168*H168,2)</f>
        <v>0</v>
      </c>
      <c r="K168" s="254"/>
      <c r="L168" s="255"/>
      <c r="M168" s="256" t="s">
        <v>1</v>
      </c>
      <c r="N168" s="25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258</v>
      </c>
      <c r="AT168" s="240" t="s">
        <v>260</v>
      </c>
      <c r="AU168" s="240" t="s">
        <v>83</v>
      </c>
      <c r="AY168" s="18" t="s">
        <v>241</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247</v>
      </c>
      <c r="BM168" s="240" t="s">
        <v>3650</v>
      </c>
    </row>
    <row r="169" s="2" customFormat="1">
      <c r="A169" s="39"/>
      <c r="B169" s="40"/>
      <c r="C169" s="41"/>
      <c r="D169" s="242" t="s">
        <v>248</v>
      </c>
      <c r="E169" s="41"/>
      <c r="F169" s="243" t="s">
        <v>3555</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248</v>
      </c>
      <c r="AU169" s="18" t="s">
        <v>83</v>
      </c>
    </row>
    <row r="170" s="13" customFormat="1">
      <c r="A170" s="13"/>
      <c r="B170" s="263"/>
      <c r="C170" s="264"/>
      <c r="D170" s="242" t="s">
        <v>1584</v>
      </c>
      <c r="E170" s="265" t="s">
        <v>1</v>
      </c>
      <c r="F170" s="266" t="s">
        <v>3651</v>
      </c>
      <c r="G170" s="264"/>
      <c r="H170" s="267">
        <v>6.1600000000000001</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1584</v>
      </c>
      <c r="AU170" s="273" t="s">
        <v>83</v>
      </c>
      <c r="AV170" s="13" t="s">
        <v>83</v>
      </c>
      <c r="AW170" s="13" t="s">
        <v>30</v>
      </c>
      <c r="AX170" s="13" t="s">
        <v>73</v>
      </c>
      <c r="AY170" s="273" t="s">
        <v>241</v>
      </c>
    </row>
    <row r="171" s="15" customFormat="1">
      <c r="A171" s="15"/>
      <c r="B171" s="287"/>
      <c r="C171" s="288"/>
      <c r="D171" s="242" t="s">
        <v>1584</v>
      </c>
      <c r="E171" s="289" t="s">
        <v>1</v>
      </c>
      <c r="F171" s="290" t="s">
        <v>2061</v>
      </c>
      <c r="G171" s="288"/>
      <c r="H171" s="291">
        <v>6.1600000000000001</v>
      </c>
      <c r="I171" s="292"/>
      <c r="J171" s="288"/>
      <c r="K171" s="288"/>
      <c r="L171" s="293"/>
      <c r="M171" s="294"/>
      <c r="N171" s="295"/>
      <c r="O171" s="295"/>
      <c r="P171" s="295"/>
      <c r="Q171" s="295"/>
      <c r="R171" s="295"/>
      <c r="S171" s="295"/>
      <c r="T171" s="296"/>
      <c r="U171" s="15"/>
      <c r="V171" s="15"/>
      <c r="W171" s="15"/>
      <c r="X171" s="15"/>
      <c r="Y171" s="15"/>
      <c r="Z171" s="15"/>
      <c r="AA171" s="15"/>
      <c r="AB171" s="15"/>
      <c r="AC171" s="15"/>
      <c r="AD171" s="15"/>
      <c r="AE171" s="15"/>
      <c r="AT171" s="297" t="s">
        <v>1584</v>
      </c>
      <c r="AU171" s="297" t="s">
        <v>83</v>
      </c>
      <c r="AV171" s="15" t="s">
        <v>247</v>
      </c>
      <c r="AW171" s="15" t="s">
        <v>30</v>
      </c>
      <c r="AX171" s="15" t="s">
        <v>81</v>
      </c>
      <c r="AY171" s="297" t="s">
        <v>241</v>
      </c>
    </row>
    <row r="172" s="2" customFormat="1" ht="24.15" customHeight="1">
      <c r="A172" s="39"/>
      <c r="B172" s="40"/>
      <c r="C172" s="228" t="s">
        <v>275</v>
      </c>
      <c r="D172" s="228" t="s">
        <v>243</v>
      </c>
      <c r="E172" s="229" t="s">
        <v>3469</v>
      </c>
      <c r="F172" s="230" t="s">
        <v>3470</v>
      </c>
      <c r="G172" s="231" t="s">
        <v>257</v>
      </c>
      <c r="H172" s="232">
        <v>10</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247</v>
      </c>
      <c r="AT172" s="240" t="s">
        <v>243</v>
      </c>
      <c r="AU172" s="240" t="s">
        <v>83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3652</v>
      </c>
    </row>
    <row r="173" s="2" customFormat="1">
      <c r="A173" s="39"/>
      <c r="B173" s="40"/>
      <c r="C173" s="41"/>
      <c r="D173" s="242" t="s">
        <v>248</v>
      </c>
      <c r="E173" s="41"/>
      <c r="F173" s="243" t="s">
        <v>3470</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83</v>
      </c>
    </row>
    <row r="174" s="13" customFormat="1">
      <c r="A174" s="13"/>
      <c r="B174" s="263"/>
      <c r="C174" s="264"/>
      <c r="D174" s="242" t="s">
        <v>1584</v>
      </c>
      <c r="E174" s="265" t="s">
        <v>1</v>
      </c>
      <c r="F174" s="266" t="s">
        <v>3653</v>
      </c>
      <c r="G174" s="264"/>
      <c r="H174" s="267">
        <v>10</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1584</v>
      </c>
      <c r="AU174" s="273" t="s">
        <v>83</v>
      </c>
      <c r="AV174" s="13" t="s">
        <v>83</v>
      </c>
      <c r="AW174" s="13" t="s">
        <v>30</v>
      </c>
      <c r="AX174" s="13" t="s">
        <v>73</v>
      </c>
      <c r="AY174" s="273" t="s">
        <v>241</v>
      </c>
    </row>
    <row r="175" s="15" customFormat="1">
      <c r="A175" s="15"/>
      <c r="B175" s="287"/>
      <c r="C175" s="288"/>
      <c r="D175" s="242" t="s">
        <v>1584</v>
      </c>
      <c r="E175" s="289" t="s">
        <v>1</v>
      </c>
      <c r="F175" s="290" t="s">
        <v>2061</v>
      </c>
      <c r="G175" s="288"/>
      <c r="H175" s="291">
        <v>10</v>
      </c>
      <c r="I175" s="292"/>
      <c r="J175" s="288"/>
      <c r="K175" s="288"/>
      <c r="L175" s="293"/>
      <c r="M175" s="294"/>
      <c r="N175" s="295"/>
      <c r="O175" s="295"/>
      <c r="P175" s="295"/>
      <c r="Q175" s="295"/>
      <c r="R175" s="295"/>
      <c r="S175" s="295"/>
      <c r="T175" s="296"/>
      <c r="U175" s="15"/>
      <c r="V175" s="15"/>
      <c r="W175" s="15"/>
      <c r="X175" s="15"/>
      <c r="Y175" s="15"/>
      <c r="Z175" s="15"/>
      <c r="AA175" s="15"/>
      <c r="AB175" s="15"/>
      <c r="AC175" s="15"/>
      <c r="AD175" s="15"/>
      <c r="AE175" s="15"/>
      <c r="AT175" s="297" t="s">
        <v>1584</v>
      </c>
      <c r="AU175" s="297" t="s">
        <v>83</v>
      </c>
      <c r="AV175" s="15" t="s">
        <v>247</v>
      </c>
      <c r="AW175" s="15" t="s">
        <v>30</v>
      </c>
      <c r="AX175" s="15" t="s">
        <v>81</v>
      </c>
      <c r="AY175" s="297" t="s">
        <v>241</v>
      </c>
    </row>
    <row r="176" s="2" customFormat="1" ht="16.5" customHeight="1">
      <c r="A176" s="39"/>
      <c r="B176" s="40"/>
      <c r="C176" s="247" t="s">
        <v>303</v>
      </c>
      <c r="D176" s="247" t="s">
        <v>260</v>
      </c>
      <c r="E176" s="248" t="s">
        <v>2997</v>
      </c>
      <c r="F176" s="249" t="s">
        <v>2998</v>
      </c>
      <c r="G176" s="250" t="s">
        <v>563</v>
      </c>
      <c r="H176" s="251">
        <v>4.4000000000000004</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258</v>
      </c>
      <c r="AT176" s="240" t="s">
        <v>260</v>
      </c>
      <c r="AU176" s="240" t="s">
        <v>83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3654</v>
      </c>
    </row>
    <row r="177" s="2" customFormat="1">
      <c r="A177" s="39"/>
      <c r="B177" s="40"/>
      <c r="C177" s="41"/>
      <c r="D177" s="242" t="s">
        <v>248</v>
      </c>
      <c r="E177" s="41"/>
      <c r="F177" s="243" t="s">
        <v>2998</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248</v>
      </c>
      <c r="AU177" s="18" t="s">
        <v>83</v>
      </c>
    </row>
    <row r="178" s="13" customFormat="1">
      <c r="A178" s="13"/>
      <c r="B178" s="263"/>
      <c r="C178" s="264"/>
      <c r="D178" s="242" t="s">
        <v>1584</v>
      </c>
      <c r="E178" s="265" t="s">
        <v>1</v>
      </c>
      <c r="F178" s="266" t="s">
        <v>3474</v>
      </c>
      <c r="G178" s="264"/>
      <c r="H178" s="267">
        <v>4.4000000000000004</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1584</v>
      </c>
      <c r="AU178" s="273" t="s">
        <v>83</v>
      </c>
      <c r="AV178" s="13" t="s">
        <v>83</v>
      </c>
      <c r="AW178" s="13" t="s">
        <v>30</v>
      </c>
      <c r="AX178" s="13" t="s">
        <v>73</v>
      </c>
      <c r="AY178" s="273" t="s">
        <v>241</v>
      </c>
    </row>
    <row r="179" s="15" customFormat="1">
      <c r="A179" s="15"/>
      <c r="B179" s="287"/>
      <c r="C179" s="288"/>
      <c r="D179" s="242" t="s">
        <v>1584</v>
      </c>
      <c r="E179" s="289" t="s">
        <v>1</v>
      </c>
      <c r="F179" s="290" t="s">
        <v>2061</v>
      </c>
      <c r="G179" s="288"/>
      <c r="H179" s="291">
        <v>4.4000000000000004</v>
      </c>
      <c r="I179" s="292"/>
      <c r="J179" s="288"/>
      <c r="K179" s="288"/>
      <c r="L179" s="293"/>
      <c r="M179" s="294"/>
      <c r="N179" s="295"/>
      <c r="O179" s="295"/>
      <c r="P179" s="295"/>
      <c r="Q179" s="295"/>
      <c r="R179" s="295"/>
      <c r="S179" s="295"/>
      <c r="T179" s="296"/>
      <c r="U179" s="15"/>
      <c r="V179" s="15"/>
      <c r="W179" s="15"/>
      <c r="X179" s="15"/>
      <c r="Y179" s="15"/>
      <c r="Z179" s="15"/>
      <c r="AA179" s="15"/>
      <c r="AB179" s="15"/>
      <c r="AC179" s="15"/>
      <c r="AD179" s="15"/>
      <c r="AE179" s="15"/>
      <c r="AT179" s="297" t="s">
        <v>1584</v>
      </c>
      <c r="AU179" s="297" t="s">
        <v>83</v>
      </c>
      <c r="AV179" s="15" t="s">
        <v>247</v>
      </c>
      <c r="AW179" s="15" t="s">
        <v>30</v>
      </c>
      <c r="AX179" s="15" t="s">
        <v>81</v>
      </c>
      <c r="AY179" s="297" t="s">
        <v>241</v>
      </c>
    </row>
    <row r="180" s="2" customFormat="1" ht="21.75" customHeight="1">
      <c r="A180" s="39"/>
      <c r="B180" s="40"/>
      <c r="C180" s="247" t="s">
        <v>279</v>
      </c>
      <c r="D180" s="247" t="s">
        <v>260</v>
      </c>
      <c r="E180" s="248" t="s">
        <v>1567</v>
      </c>
      <c r="F180" s="249" t="s">
        <v>1568</v>
      </c>
      <c r="G180" s="250" t="s">
        <v>246</v>
      </c>
      <c r="H180" s="251">
        <v>1</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258</v>
      </c>
      <c r="AT180" s="240" t="s">
        <v>260</v>
      </c>
      <c r="AU180" s="240" t="s">
        <v>83</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247</v>
      </c>
      <c r="BM180" s="240" t="s">
        <v>3655</v>
      </c>
    </row>
    <row r="181" s="2" customFormat="1">
      <c r="A181" s="39"/>
      <c r="B181" s="40"/>
      <c r="C181" s="41"/>
      <c r="D181" s="242" t="s">
        <v>248</v>
      </c>
      <c r="E181" s="41"/>
      <c r="F181" s="243" t="s">
        <v>1568</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83</v>
      </c>
    </row>
    <row r="182" s="2" customFormat="1" ht="24.15" customHeight="1">
      <c r="A182" s="39"/>
      <c r="B182" s="40"/>
      <c r="C182" s="228" t="s">
        <v>310</v>
      </c>
      <c r="D182" s="228" t="s">
        <v>243</v>
      </c>
      <c r="E182" s="229" t="s">
        <v>3080</v>
      </c>
      <c r="F182" s="230" t="s">
        <v>3081</v>
      </c>
      <c r="G182" s="231" t="s">
        <v>267</v>
      </c>
      <c r="H182" s="232">
        <v>18</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247</v>
      </c>
      <c r="AT182" s="240" t="s">
        <v>243</v>
      </c>
      <c r="AU182" s="240" t="s">
        <v>83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247</v>
      </c>
      <c r="BM182" s="240" t="s">
        <v>3656</v>
      </c>
    </row>
    <row r="183" s="2" customFormat="1">
      <c r="A183" s="39"/>
      <c r="B183" s="40"/>
      <c r="C183" s="41"/>
      <c r="D183" s="242" t="s">
        <v>248</v>
      </c>
      <c r="E183" s="41"/>
      <c r="F183" s="243" t="s">
        <v>3081</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83</v>
      </c>
    </row>
    <row r="184" s="2" customFormat="1" ht="24.15" customHeight="1">
      <c r="A184" s="39"/>
      <c r="B184" s="40"/>
      <c r="C184" s="247" t="s">
        <v>282</v>
      </c>
      <c r="D184" s="247" t="s">
        <v>260</v>
      </c>
      <c r="E184" s="248" t="s">
        <v>3477</v>
      </c>
      <c r="F184" s="249" t="s">
        <v>3478</v>
      </c>
      <c r="G184" s="250" t="s">
        <v>267</v>
      </c>
      <c r="H184" s="251">
        <v>18</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258</v>
      </c>
      <c r="AT184" s="240" t="s">
        <v>260</v>
      </c>
      <c r="AU184" s="240" t="s">
        <v>83</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247</v>
      </c>
      <c r="BM184" s="240" t="s">
        <v>3657</v>
      </c>
    </row>
    <row r="185" s="2" customFormat="1">
      <c r="A185" s="39"/>
      <c r="B185" s="40"/>
      <c r="C185" s="41"/>
      <c r="D185" s="242" t="s">
        <v>248</v>
      </c>
      <c r="E185" s="41"/>
      <c r="F185" s="243" t="s">
        <v>3478</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83</v>
      </c>
    </row>
    <row r="186" s="2" customFormat="1" ht="21.75" customHeight="1">
      <c r="A186" s="39"/>
      <c r="B186" s="40"/>
      <c r="C186" s="247" t="s">
        <v>7</v>
      </c>
      <c r="D186" s="247" t="s">
        <v>260</v>
      </c>
      <c r="E186" s="248" t="s">
        <v>1567</v>
      </c>
      <c r="F186" s="249" t="s">
        <v>1568</v>
      </c>
      <c r="G186" s="250" t="s">
        <v>246</v>
      </c>
      <c r="H186" s="251">
        <v>5.4000000000000004</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258</v>
      </c>
      <c r="AT186" s="240" t="s">
        <v>260</v>
      </c>
      <c r="AU186" s="240" t="s">
        <v>83</v>
      </c>
      <c r="AY186" s="18" t="s">
        <v>241</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247</v>
      </c>
      <c r="BM186" s="240" t="s">
        <v>3658</v>
      </c>
    </row>
    <row r="187" s="2" customFormat="1">
      <c r="A187" s="39"/>
      <c r="B187" s="40"/>
      <c r="C187" s="41"/>
      <c r="D187" s="242" t="s">
        <v>248</v>
      </c>
      <c r="E187" s="41"/>
      <c r="F187" s="243" t="s">
        <v>1568</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248</v>
      </c>
      <c r="AU187" s="18" t="s">
        <v>83</v>
      </c>
    </row>
    <row r="188" s="2" customFormat="1" ht="24.15" customHeight="1">
      <c r="A188" s="39"/>
      <c r="B188" s="40"/>
      <c r="C188" s="228" t="s">
        <v>286</v>
      </c>
      <c r="D188" s="228" t="s">
        <v>243</v>
      </c>
      <c r="E188" s="229" t="s">
        <v>3588</v>
      </c>
      <c r="F188" s="230" t="s">
        <v>3235</v>
      </c>
      <c r="G188" s="231" t="s">
        <v>257</v>
      </c>
      <c r="H188" s="232">
        <v>35.200000000000003</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247</v>
      </c>
      <c r="AT188" s="240" t="s">
        <v>243</v>
      </c>
      <c r="AU188" s="240" t="s">
        <v>83</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247</v>
      </c>
      <c r="BM188" s="240" t="s">
        <v>3659</v>
      </c>
    </row>
    <row r="189" s="2" customFormat="1">
      <c r="A189" s="39"/>
      <c r="B189" s="40"/>
      <c r="C189" s="41"/>
      <c r="D189" s="242" t="s">
        <v>248</v>
      </c>
      <c r="E189" s="41"/>
      <c r="F189" s="243" t="s">
        <v>3235</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83</v>
      </c>
    </row>
    <row r="190" s="13" customFormat="1">
      <c r="A190" s="13"/>
      <c r="B190" s="263"/>
      <c r="C190" s="264"/>
      <c r="D190" s="242" t="s">
        <v>1584</v>
      </c>
      <c r="E190" s="265" t="s">
        <v>1</v>
      </c>
      <c r="F190" s="266" t="s">
        <v>3660</v>
      </c>
      <c r="G190" s="264"/>
      <c r="H190" s="267">
        <v>35.200000000000003</v>
      </c>
      <c r="I190" s="268"/>
      <c r="J190" s="264"/>
      <c r="K190" s="264"/>
      <c r="L190" s="269"/>
      <c r="M190" s="270"/>
      <c r="N190" s="271"/>
      <c r="O190" s="271"/>
      <c r="P190" s="271"/>
      <c r="Q190" s="271"/>
      <c r="R190" s="271"/>
      <c r="S190" s="271"/>
      <c r="T190" s="272"/>
      <c r="U190" s="13"/>
      <c r="V190" s="13"/>
      <c r="W190" s="13"/>
      <c r="X190" s="13"/>
      <c r="Y190" s="13"/>
      <c r="Z190" s="13"/>
      <c r="AA190" s="13"/>
      <c r="AB190" s="13"/>
      <c r="AC190" s="13"/>
      <c r="AD190" s="13"/>
      <c r="AE190" s="13"/>
      <c r="AT190" s="273" t="s">
        <v>1584</v>
      </c>
      <c r="AU190" s="273" t="s">
        <v>83</v>
      </c>
      <c r="AV190" s="13" t="s">
        <v>83</v>
      </c>
      <c r="AW190" s="13" t="s">
        <v>30</v>
      </c>
      <c r="AX190" s="13" t="s">
        <v>73</v>
      </c>
      <c r="AY190" s="273" t="s">
        <v>241</v>
      </c>
    </row>
    <row r="191" s="15" customFormat="1">
      <c r="A191" s="15"/>
      <c r="B191" s="287"/>
      <c r="C191" s="288"/>
      <c r="D191" s="242" t="s">
        <v>1584</v>
      </c>
      <c r="E191" s="289" t="s">
        <v>1</v>
      </c>
      <c r="F191" s="290" t="s">
        <v>2061</v>
      </c>
      <c r="G191" s="288"/>
      <c r="H191" s="291">
        <v>35.200000000000003</v>
      </c>
      <c r="I191" s="292"/>
      <c r="J191" s="288"/>
      <c r="K191" s="288"/>
      <c r="L191" s="293"/>
      <c r="M191" s="294"/>
      <c r="N191" s="295"/>
      <c r="O191" s="295"/>
      <c r="P191" s="295"/>
      <c r="Q191" s="295"/>
      <c r="R191" s="295"/>
      <c r="S191" s="295"/>
      <c r="T191" s="296"/>
      <c r="U191" s="15"/>
      <c r="V191" s="15"/>
      <c r="W191" s="15"/>
      <c r="X191" s="15"/>
      <c r="Y191" s="15"/>
      <c r="Z191" s="15"/>
      <c r="AA191" s="15"/>
      <c r="AB191" s="15"/>
      <c r="AC191" s="15"/>
      <c r="AD191" s="15"/>
      <c r="AE191" s="15"/>
      <c r="AT191" s="297" t="s">
        <v>1584</v>
      </c>
      <c r="AU191" s="297" t="s">
        <v>83</v>
      </c>
      <c r="AV191" s="15" t="s">
        <v>247</v>
      </c>
      <c r="AW191" s="15" t="s">
        <v>30</v>
      </c>
      <c r="AX191" s="15" t="s">
        <v>81</v>
      </c>
      <c r="AY191" s="297" t="s">
        <v>241</v>
      </c>
    </row>
    <row r="192" s="2" customFormat="1" ht="16.5" customHeight="1">
      <c r="A192" s="39"/>
      <c r="B192" s="40"/>
      <c r="C192" s="247" t="s">
        <v>323</v>
      </c>
      <c r="D192" s="247" t="s">
        <v>260</v>
      </c>
      <c r="E192" s="248" t="s">
        <v>3485</v>
      </c>
      <c r="F192" s="249" t="s">
        <v>3102</v>
      </c>
      <c r="G192" s="250" t="s">
        <v>563</v>
      </c>
      <c r="H192" s="251">
        <v>10.560000000000001</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258</v>
      </c>
      <c r="AT192" s="240" t="s">
        <v>260</v>
      </c>
      <c r="AU192" s="240" t="s">
        <v>83</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247</v>
      </c>
      <c r="BM192" s="240" t="s">
        <v>3661</v>
      </c>
    </row>
    <row r="193" s="2" customFormat="1">
      <c r="A193" s="39"/>
      <c r="B193" s="40"/>
      <c r="C193" s="41"/>
      <c r="D193" s="242" t="s">
        <v>248</v>
      </c>
      <c r="E193" s="41"/>
      <c r="F193" s="243" t="s">
        <v>3102</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83</v>
      </c>
    </row>
    <row r="194" s="13" customFormat="1">
      <c r="A194" s="13"/>
      <c r="B194" s="263"/>
      <c r="C194" s="264"/>
      <c r="D194" s="242" t="s">
        <v>1584</v>
      </c>
      <c r="E194" s="265" t="s">
        <v>1</v>
      </c>
      <c r="F194" s="266" t="s">
        <v>3662</v>
      </c>
      <c r="G194" s="264"/>
      <c r="H194" s="267">
        <v>10.560000000000001</v>
      </c>
      <c r="I194" s="268"/>
      <c r="J194" s="264"/>
      <c r="K194" s="264"/>
      <c r="L194" s="269"/>
      <c r="M194" s="270"/>
      <c r="N194" s="271"/>
      <c r="O194" s="271"/>
      <c r="P194" s="271"/>
      <c r="Q194" s="271"/>
      <c r="R194" s="271"/>
      <c r="S194" s="271"/>
      <c r="T194" s="272"/>
      <c r="U194" s="13"/>
      <c r="V194" s="13"/>
      <c r="W194" s="13"/>
      <c r="X194" s="13"/>
      <c r="Y194" s="13"/>
      <c r="Z194" s="13"/>
      <c r="AA194" s="13"/>
      <c r="AB194" s="13"/>
      <c r="AC194" s="13"/>
      <c r="AD194" s="13"/>
      <c r="AE194" s="13"/>
      <c r="AT194" s="273" t="s">
        <v>1584</v>
      </c>
      <c r="AU194" s="273" t="s">
        <v>83</v>
      </c>
      <c r="AV194" s="13" t="s">
        <v>83</v>
      </c>
      <c r="AW194" s="13" t="s">
        <v>30</v>
      </c>
      <c r="AX194" s="13" t="s">
        <v>73</v>
      </c>
      <c r="AY194" s="273" t="s">
        <v>241</v>
      </c>
    </row>
    <row r="195" s="15" customFormat="1">
      <c r="A195" s="15"/>
      <c r="B195" s="287"/>
      <c r="C195" s="288"/>
      <c r="D195" s="242" t="s">
        <v>1584</v>
      </c>
      <c r="E195" s="289" t="s">
        <v>1</v>
      </c>
      <c r="F195" s="290" t="s">
        <v>2061</v>
      </c>
      <c r="G195" s="288"/>
      <c r="H195" s="291">
        <v>10.560000000000001</v>
      </c>
      <c r="I195" s="292"/>
      <c r="J195" s="288"/>
      <c r="K195" s="288"/>
      <c r="L195" s="293"/>
      <c r="M195" s="294"/>
      <c r="N195" s="295"/>
      <c r="O195" s="295"/>
      <c r="P195" s="295"/>
      <c r="Q195" s="295"/>
      <c r="R195" s="295"/>
      <c r="S195" s="295"/>
      <c r="T195" s="296"/>
      <c r="U195" s="15"/>
      <c r="V195" s="15"/>
      <c r="W195" s="15"/>
      <c r="X195" s="15"/>
      <c r="Y195" s="15"/>
      <c r="Z195" s="15"/>
      <c r="AA195" s="15"/>
      <c r="AB195" s="15"/>
      <c r="AC195" s="15"/>
      <c r="AD195" s="15"/>
      <c r="AE195" s="15"/>
      <c r="AT195" s="297" t="s">
        <v>1584</v>
      </c>
      <c r="AU195" s="297" t="s">
        <v>83</v>
      </c>
      <c r="AV195" s="15" t="s">
        <v>247</v>
      </c>
      <c r="AW195" s="15" t="s">
        <v>30</v>
      </c>
      <c r="AX195" s="15" t="s">
        <v>81</v>
      </c>
      <c r="AY195" s="297" t="s">
        <v>241</v>
      </c>
    </row>
    <row r="196" s="2" customFormat="1" ht="24.15" customHeight="1">
      <c r="A196" s="39"/>
      <c r="B196" s="40"/>
      <c r="C196" s="228" t="s">
        <v>289</v>
      </c>
      <c r="D196" s="228" t="s">
        <v>243</v>
      </c>
      <c r="E196" s="229" t="s">
        <v>3481</v>
      </c>
      <c r="F196" s="230" t="s">
        <v>3482</v>
      </c>
      <c r="G196" s="231" t="s">
        <v>257</v>
      </c>
      <c r="H196" s="232">
        <v>86.239999999999995</v>
      </c>
      <c r="I196" s="233"/>
      <c r="J196" s="234">
        <f>ROUND(I196*H196,2)</f>
        <v>0</v>
      </c>
      <c r="K196" s="235"/>
      <c r="L196" s="45"/>
      <c r="M196" s="236" t="s">
        <v>1</v>
      </c>
      <c r="N196" s="23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247</v>
      </c>
      <c r="AT196" s="240" t="s">
        <v>243</v>
      </c>
      <c r="AU196" s="240" t="s">
        <v>83</v>
      </c>
      <c r="AY196" s="18" t="s">
        <v>241</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247</v>
      </c>
      <c r="BM196" s="240" t="s">
        <v>3663</v>
      </c>
    </row>
    <row r="197" s="2" customFormat="1">
      <c r="A197" s="39"/>
      <c r="B197" s="40"/>
      <c r="C197" s="41"/>
      <c r="D197" s="242" t="s">
        <v>248</v>
      </c>
      <c r="E197" s="41"/>
      <c r="F197" s="243" t="s">
        <v>3482</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248</v>
      </c>
      <c r="AU197" s="18" t="s">
        <v>83</v>
      </c>
    </row>
    <row r="198" s="13" customFormat="1">
      <c r="A198" s="13"/>
      <c r="B198" s="263"/>
      <c r="C198" s="264"/>
      <c r="D198" s="242" t="s">
        <v>1584</v>
      </c>
      <c r="E198" s="265" t="s">
        <v>1</v>
      </c>
      <c r="F198" s="266" t="s">
        <v>3664</v>
      </c>
      <c r="G198" s="264"/>
      <c r="H198" s="267">
        <v>86.239999999999995</v>
      </c>
      <c r="I198" s="268"/>
      <c r="J198" s="264"/>
      <c r="K198" s="264"/>
      <c r="L198" s="269"/>
      <c r="M198" s="270"/>
      <c r="N198" s="271"/>
      <c r="O198" s="271"/>
      <c r="P198" s="271"/>
      <c r="Q198" s="271"/>
      <c r="R198" s="271"/>
      <c r="S198" s="271"/>
      <c r="T198" s="272"/>
      <c r="U198" s="13"/>
      <c r="V198" s="13"/>
      <c r="W198" s="13"/>
      <c r="X198" s="13"/>
      <c r="Y198" s="13"/>
      <c r="Z198" s="13"/>
      <c r="AA198" s="13"/>
      <c r="AB198" s="13"/>
      <c r="AC198" s="13"/>
      <c r="AD198" s="13"/>
      <c r="AE198" s="13"/>
      <c r="AT198" s="273" t="s">
        <v>1584</v>
      </c>
      <c r="AU198" s="273" t="s">
        <v>83</v>
      </c>
      <c r="AV198" s="13" t="s">
        <v>83</v>
      </c>
      <c r="AW198" s="13" t="s">
        <v>30</v>
      </c>
      <c r="AX198" s="13" t="s">
        <v>73</v>
      </c>
      <c r="AY198" s="273" t="s">
        <v>241</v>
      </c>
    </row>
    <row r="199" s="15" customFormat="1">
      <c r="A199" s="15"/>
      <c r="B199" s="287"/>
      <c r="C199" s="288"/>
      <c r="D199" s="242" t="s">
        <v>1584</v>
      </c>
      <c r="E199" s="289" t="s">
        <v>1</v>
      </c>
      <c r="F199" s="290" t="s">
        <v>2061</v>
      </c>
      <c r="G199" s="288"/>
      <c r="H199" s="291">
        <v>86.239999999999995</v>
      </c>
      <c r="I199" s="292"/>
      <c r="J199" s="288"/>
      <c r="K199" s="288"/>
      <c r="L199" s="293"/>
      <c r="M199" s="294"/>
      <c r="N199" s="295"/>
      <c r="O199" s="295"/>
      <c r="P199" s="295"/>
      <c r="Q199" s="295"/>
      <c r="R199" s="295"/>
      <c r="S199" s="295"/>
      <c r="T199" s="296"/>
      <c r="U199" s="15"/>
      <c r="V199" s="15"/>
      <c r="W199" s="15"/>
      <c r="X199" s="15"/>
      <c r="Y199" s="15"/>
      <c r="Z199" s="15"/>
      <c r="AA199" s="15"/>
      <c r="AB199" s="15"/>
      <c r="AC199" s="15"/>
      <c r="AD199" s="15"/>
      <c r="AE199" s="15"/>
      <c r="AT199" s="297" t="s">
        <v>1584</v>
      </c>
      <c r="AU199" s="297" t="s">
        <v>83</v>
      </c>
      <c r="AV199" s="15" t="s">
        <v>247</v>
      </c>
      <c r="AW199" s="15" t="s">
        <v>30</v>
      </c>
      <c r="AX199" s="15" t="s">
        <v>81</v>
      </c>
      <c r="AY199" s="297" t="s">
        <v>241</v>
      </c>
    </row>
    <row r="200" s="2" customFormat="1" ht="16.5" customHeight="1">
      <c r="A200" s="39"/>
      <c r="B200" s="40"/>
      <c r="C200" s="247" t="s">
        <v>330</v>
      </c>
      <c r="D200" s="247" t="s">
        <v>260</v>
      </c>
      <c r="E200" s="248" t="s">
        <v>3485</v>
      </c>
      <c r="F200" s="249" t="s">
        <v>3102</v>
      </c>
      <c r="G200" s="250" t="s">
        <v>563</v>
      </c>
      <c r="H200" s="251">
        <v>34.496000000000002</v>
      </c>
      <c r="I200" s="252"/>
      <c r="J200" s="253">
        <f>ROUND(I200*H200,2)</f>
        <v>0</v>
      </c>
      <c r="K200" s="254"/>
      <c r="L200" s="255"/>
      <c r="M200" s="256" t="s">
        <v>1</v>
      </c>
      <c r="N200" s="257" t="s">
        <v>38</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258</v>
      </c>
      <c r="AT200" s="240" t="s">
        <v>260</v>
      </c>
      <c r="AU200" s="240" t="s">
        <v>83</v>
      </c>
      <c r="AY200" s="18" t="s">
        <v>241</v>
      </c>
      <c r="BE200" s="241">
        <f>IF(N200="základní",J200,0)</f>
        <v>0</v>
      </c>
      <c r="BF200" s="241">
        <f>IF(N200="snížená",J200,0)</f>
        <v>0</v>
      </c>
      <c r="BG200" s="241">
        <f>IF(N200="zákl. přenesená",J200,0)</f>
        <v>0</v>
      </c>
      <c r="BH200" s="241">
        <f>IF(N200="sníž. přenesená",J200,0)</f>
        <v>0</v>
      </c>
      <c r="BI200" s="241">
        <f>IF(N200="nulová",J200,0)</f>
        <v>0</v>
      </c>
      <c r="BJ200" s="18" t="s">
        <v>81</v>
      </c>
      <c r="BK200" s="241">
        <f>ROUND(I200*H200,2)</f>
        <v>0</v>
      </c>
      <c r="BL200" s="18" t="s">
        <v>247</v>
      </c>
      <c r="BM200" s="240" t="s">
        <v>3665</v>
      </c>
    </row>
    <row r="201" s="2" customFormat="1">
      <c r="A201" s="39"/>
      <c r="B201" s="40"/>
      <c r="C201" s="41"/>
      <c r="D201" s="242" t="s">
        <v>248</v>
      </c>
      <c r="E201" s="41"/>
      <c r="F201" s="243" t="s">
        <v>3102</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248</v>
      </c>
      <c r="AU201" s="18" t="s">
        <v>83</v>
      </c>
    </row>
    <row r="202" s="13" customFormat="1">
      <c r="A202" s="13"/>
      <c r="B202" s="263"/>
      <c r="C202" s="264"/>
      <c r="D202" s="242" t="s">
        <v>1584</v>
      </c>
      <c r="E202" s="265" t="s">
        <v>1</v>
      </c>
      <c r="F202" s="266" t="s">
        <v>3666</v>
      </c>
      <c r="G202" s="264"/>
      <c r="H202" s="267">
        <v>34.496000000000002</v>
      </c>
      <c r="I202" s="268"/>
      <c r="J202" s="264"/>
      <c r="K202" s="264"/>
      <c r="L202" s="269"/>
      <c r="M202" s="270"/>
      <c r="N202" s="271"/>
      <c r="O202" s="271"/>
      <c r="P202" s="271"/>
      <c r="Q202" s="271"/>
      <c r="R202" s="271"/>
      <c r="S202" s="271"/>
      <c r="T202" s="272"/>
      <c r="U202" s="13"/>
      <c r="V202" s="13"/>
      <c r="W202" s="13"/>
      <c r="X202" s="13"/>
      <c r="Y202" s="13"/>
      <c r="Z202" s="13"/>
      <c r="AA202" s="13"/>
      <c r="AB202" s="13"/>
      <c r="AC202" s="13"/>
      <c r="AD202" s="13"/>
      <c r="AE202" s="13"/>
      <c r="AT202" s="273" t="s">
        <v>1584</v>
      </c>
      <c r="AU202" s="273" t="s">
        <v>83</v>
      </c>
      <c r="AV202" s="13" t="s">
        <v>83</v>
      </c>
      <c r="AW202" s="13" t="s">
        <v>30</v>
      </c>
      <c r="AX202" s="13" t="s">
        <v>73</v>
      </c>
      <c r="AY202" s="273" t="s">
        <v>241</v>
      </c>
    </row>
    <row r="203" s="15" customFormat="1">
      <c r="A203" s="15"/>
      <c r="B203" s="287"/>
      <c r="C203" s="288"/>
      <c r="D203" s="242" t="s">
        <v>1584</v>
      </c>
      <c r="E203" s="289" t="s">
        <v>1</v>
      </c>
      <c r="F203" s="290" t="s">
        <v>2061</v>
      </c>
      <c r="G203" s="288"/>
      <c r="H203" s="291">
        <v>34.496000000000002</v>
      </c>
      <c r="I203" s="292"/>
      <c r="J203" s="288"/>
      <c r="K203" s="288"/>
      <c r="L203" s="293"/>
      <c r="M203" s="294"/>
      <c r="N203" s="295"/>
      <c r="O203" s="295"/>
      <c r="P203" s="295"/>
      <c r="Q203" s="295"/>
      <c r="R203" s="295"/>
      <c r="S203" s="295"/>
      <c r="T203" s="296"/>
      <c r="U203" s="15"/>
      <c r="V203" s="15"/>
      <c r="W203" s="15"/>
      <c r="X203" s="15"/>
      <c r="Y203" s="15"/>
      <c r="Z203" s="15"/>
      <c r="AA203" s="15"/>
      <c r="AB203" s="15"/>
      <c r="AC203" s="15"/>
      <c r="AD203" s="15"/>
      <c r="AE203" s="15"/>
      <c r="AT203" s="297" t="s">
        <v>1584</v>
      </c>
      <c r="AU203" s="297" t="s">
        <v>83</v>
      </c>
      <c r="AV203" s="15" t="s">
        <v>247</v>
      </c>
      <c r="AW203" s="15" t="s">
        <v>30</v>
      </c>
      <c r="AX203" s="15" t="s">
        <v>81</v>
      </c>
      <c r="AY203" s="297" t="s">
        <v>241</v>
      </c>
    </row>
    <row r="204" s="2" customFormat="1" ht="24.15" customHeight="1">
      <c r="A204" s="39"/>
      <c r="B204" s="40"/>
      <c r="C204" s="228" t="s">
        <v>293</v>
      </c>
      <c r="D204" s="228" t="s">
        <v>243</v>
      </c>
      <c r="E204" s="229" t="s">
        <v>3095</v>
      </c>
      <c r="F204" s="230" t="s">
        <v>3096</v>
      </c>
      <c r="G204" s="231" t="s">
        <v>257</v>
      </c>
      <c r="H204" s="232">
        <v>35.200000000000003</v>
      </c>
      <c r="I204" s="233"/>
      <c r="J204" s="234">
        <f>ROUND(I204*H204,2)</f>
        <v>0</v>
      </c>
      <c r="K204" s="235"/>
      <c r="L204" s="45"/>
      <c r="M204" s="236" t="s">
        <v>1</v>
      </c>
      <c r="N204" s="237" t="s">
        <v>38</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247</v>
      </c>
      <c r="AT204" s="240" t="s">
        <v>243</v>
      </c>
      <c r="AU204" s="240" t="s">
        <v>83</v>
      </c>
      <c r="AY204" s="18" t="s">
        <v>241</v>
      </c>
      <c r="BE204" s="241">
        <f>IF(N204="základní",J204,0)</f>
        <v>0</v>
      </c>
      <c r="BF204" s="241">
        <f>IF(N204="snížená",J204,0)</f>
        <v>0</v>
      </c>
      <c r="BG204" s="241">
        <f>IF(N204="zákl. přenesená",J204,0)</f>
        <v>0</v>
      </c>
      <c r="BH204" s="241">
        <f>IF(N204="sníž. přenesená",J204,0)</f>
        <v>0</v>
      </c>
      <c r="BI204" s="241">
        <f>IF(N204="nulová",J204,0)</f>
        <v>0</v>
      </c>
      <c r="BJ204" s="18" t="s">
        <v>81</v>
      </c>
      <c r="BK204" s="241">
        <f>ROUND(I204*H204,2)</f>
        <v>0</v>
      </c>
      <c r="BL204" s="18" t="s">
        <v>247</v>
      </c>
      <c r="BM204" s="240" t="s">
        <v>3667</v>
      </c>
    </row>
    <row r="205" s="2" customFormat="1">
      <c r="A205" s="39"/>
      <c r="B205" s="40"/>
      <c r="C205" s="41"/>
      <c r="D205" s="242" t="s">
        <v>248</v>
      </c>
      <c r="E205" s="41"/>
      <c r="F205" s="243" t="s">
        <v>3096</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248</v>
      </c>
      <c r="AU205" s="18" t="s">
        <v>83</v>
      </c>
    </row>
    <row r="206" s="13" customFormat="1">
      <c r="A206" s="13"/>
      <c r="B206" s="263"/>
      <c r="C206" s="264"/>
      <c r="D206" s="242" t="s">
        <v>1584</v>
      </c>
      <c r="E206" s="265" t="s">
        <v>1</v>
      </c>
      <c r="F206" s="266" t="s">
        <v>3668</v>
      </c>
      <c r="G206" s="264"/>
      <c r="H206" s="267">
        <v>35.200000000000003</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1584</v>
      </c>
      <c r="AU206" s="273" t="s">
        <v>83</v>
      </c>
      <c r="AV206" s="13" t="s">
        <v>83</v>
      </c>
      <c r="AW206" s="13" t="s">
        <v>30</v>
      </c>
      <c r="AX206" s="13" t="s">
        <v>73</v>
      </c>
      <c r="AY206" s="273" t="s">
        <v>241</v>
      </c>
    </row>
    <row r="207" s="15" customFormat="1">
      <c r="A207" s="15"/>
      <c r="B207" s="287"/>
      <c r="C207" s="288"/>
      <c r="D207" s="242" t="s">
        <v>1584</v>
      </c>
      <c r="E207" s="289" t="s">
        <v>1</v>
      </c>
      <c r="F207" s="290" t="s">
        <v>2061</v>
      </c>
      <c r="G207" s="288"/>
      <c r="H207" s="291">
        <v>35.200000000000003</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1584</v>
      </c>
      <c r="AU207" s="297" t="s">
        <v>83</v>
      </c>
      <c r="AV207" s="15" t="s">
        <v>247</v>
      </c>
      <c r="AW207" s="15" t="s">
        <v>30</v>
      </c>
      <c r="AX207" s="15" t="s">
        <v>81</v>
      </c>
      <c r="AY207" s="297" t="s">
        <v>241</v>
      </c>
    </row>
    <row r="208" s="2" customFormat="1" ht="21.75" customHeight="1">
      <c r="A208" s="39"/>
      <c r="B208" s="40"/>
      <c r="C208" s="247" t="s">
        <v>337</v>
      </c>
      <c r="D208" s="247" t="s">
        <v>260</v>
      </c>
      <c r="E208" s="248" t="s">
        <v>3306</v>
      </c>
      <c r="F208" s="249" t="s">
        <v>3464</v>
      </c>
      <c r="G208" s="250" t="s">
        <v>563</v>
      </c>
      <c r="H208" s="251">
        <v>14.08</v>
      </c>
      <c r="I208" s="252"/>
      <c r="J208" s="253">
        <f>ROUND(I208*H208,2)</f>
        <v>0</v>
      </c>
      <c r="K208" s="254"/>
      <c r="L208" s="255"/>
      <c r="M208" s="256" t="s">
        <v>1</v>
      </c>
      <c r="N208" s="257" t="s">
        <v>38</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258</v>
      </c>
      <c r="AT208" s="240" t="s">
        <v>260</v>
      </c>
      <c r="AU208" s="240" t="s">
        <v>83</v>
      </c>
      <c r="AY208" s="18" t="s">
        <v>241</v>
      </c>
      <c r="BE208" s="241">
        <f>IF(N208="základní",J208,0)</f>
        <v>0</v>
      </c>
      <c r="BF208" s="241">
        <f>IF(N208="snížená",J208,0)</f>
        <v>0</v>
      </c>
      <c r="BG208" s="241">
        <f>IF(N208="zákl. přenesená",J208,0)</f>
        <v>0</v>
      </c>
      <c r="BH208" s="241">
        <f>IF(N208="sníž. přenesená",J208,0)</f>
        <v>0</v>
      </c>
      <c r="BI208" s="241">
        <f>IF(N208="nulová",J208,0)</f>
        <v>0</v>
      </c>
      <c r="BJ208" s="18" t="s">
        <v>81</v>
      </c>
      <c r="BK208" s="241">
        <f>ROUND(I208*H208,2)</f>
        <v>0</v>
      </c>
      <c r="BL208" s="18" t="s">
        <v>247</v>
      </c>
      <c r="BM208" s="240" t="s">
        <v>3669</v>
      </c>
    </row>
    <row r="209" s="2" customFormat="1">
      <c r="A209" s="39"/>
      <c r="B209" s="40"/>
      <c r="C209" s="41"/>
      <c r="D209" s="242" t="s">
        <v>248</v>
      </c>
      <c r="E209" s="41"/>
      <c r="F209" s="243" t="s">
        <v>3464</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248</v>
      </c>
      <c r="AU209" s="18" t="s">
        <v>83</v>
      </c>
    </row>
    <row r="210" s="2" customFormat="1" ht="24.15" customHeight="1">
      <c r="A210" s="39"/>
      <c r="B210" s="40"/>
      <c r="C210" s="228" t="s">
        <v>296</v>
      </c>
      <c r="D210" s="228" t="s">
        <v>243</v>
      </c>
      <c r="E210" s="229" t="s">
        <v>3106</v>
      </c>
      <c r="F210" s="230" t="s">
        <v>3107</v>
      </c>
      <c r="G210" s="231" t="s">
        <v>257</v>
      </c>
      <c r="H210" s="232">
        <v>86.239999999999995</v>
      </c>
      <c r="I210" s="233"/>
      <c r="J210" s="234">
        <f>ROUND(I210*H210,2)</f>
        <v>0</v>
      </c>
      <c r="K210" s="235"/>
      <c r="L210" s="45"/>
      <c r="M210" s="236" t="s">
        <v>1</v>
      </c>
      <c r="N210" s="23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247</v>
      </c>
      <c r="AT210" s="240" t="s">
        <v>243</v>
      </c>
      <c r="AU210" s="240" t="s">
        <v>83</v>
      </c>
      <c r="AY210" s="18" t="s">
        <v>241</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247</v>
      </c>
      <c r="BM210" s="240" t="s">
        <v>3670</v>
      </c>
    </row>
    <row r="211" s="2" customFormat="1">
      <c r="A211" s="39"/>
      <c r="B211" s="40"/>
      <c r="C211" s="41"/>
      <c r="D211" s="242" t="s">
        <v>248</v>
      </c>
      <c r="E211" s="41"/>
      <c r="F211" s="243" t="s">
        <v>3107</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248</v>
      </c>
      <c r="AU211" s="18" t="s">
        <v>83</v>
      </c>
    </row>
    <row r="212" s="13" customFormat="1">
      <c r="A212" s="13"/>
      <c r="B212" s="263"/>
      <c r="C212" s="264"/>
      <c r="D212" s="242" t="s">
        <v>1584</v>
      </c>
      <c r="E212" s="265" t="s">
        <v>1</v>
      </c>
      <c r="F212" s="266" t="s">
        <v>3671</v>
      </c>
      <c r="G212" s="264"/>
      <c r="H212" s="267">
        <v>86.239999999999995</v>
      </c>
      <c r="I212" s="268"/>
      <c r="J212" s="264"/>
      <c r="K212" s="264"/>
      <c r="L212" s="269"/>
      <c r="M212" s="270"/>
      <c r="N212" s="271"/>
      <c r="O212" s="271"/>
      <c r="P212" s="271"/>
      <c r="Q212" s="271"/>
      <c r="R212" s="271"/>
      <c r="S212" s="271"/>
      <c r="T212" s="272"/>
      <c r="U212" s="13"/>
      <c r="V212" s="13"/>
      <c r="W212" s="13"/>
      <c r="X212" s="13"/>
      <c r="Y212" s="13"/>
      <c r="Z212" s="13"/>
      <c r="AA212" s="13"/>
      <c r="AB212" s="13"/>
      <c r="AC212" s="13"/>
      <c r="AD212" s="13"/>
      <c r="AE212" s="13"/>
      <c r="AT212" s="273" t="s">
        <v>1584</v>
      </c>
      <c r="AU212" s="273" t="s">
        <v>83</v>
      </c>
      <c r="AV212" s="13" t="s">
        <v>83</v>
      </c>
      <c r="AW212" s="13" t="s">
        <v>30</v>
      </c>
      <c r="AX212" s="13" t="s">
        <v>73</v>
      </c>
      <c r="AY212" s="273" t="s">
        <v>241</v>
      </c>
    </row>
    <row r="213" s="15" customFormat="1">
      <c r="A213" s="15"/>
      <c r="B213" s="287"/>
      <c r="C213" s="288"/>
      <c r="D213" s="242" t="s">
        <v>1584</v>
      </c>
      <c r="E213" s="289" t="s">
        <v>1</v>
      </c>
      <c r="F213" s="290" t="s">
        <v>2061</v>
      </c>
      <c r="G213" s="288"/>
      <c r="H213" s="291">
        <v>86.239999999999995</v>
      </c>
      <c r="I213" s="292"/>
      <c r="J213" s="288"/>
      <c r="K213" s="288"/>
      <c r="L213" s="293"/>
      <c r="M213" s="294"/>
      <c r="N213" s="295"/>
      <c r="O213" s="295"/>
      <c r="P213" s="295"/>
      <c r="Q213" s="295"/>
      <c r="R213" s="295"/>
      <c r="S213" s="295"/>
      <c r="T213" s="296"/>
      <c r="U213" s="15"/>
      <c r="V213" s="15"/>
      <c r="W213" s="15"/>
      <c r="X213" s="15"/>
      <c r="Y213" s="15"/>
      <c r="Z213" s="15"/>
      <c r="AA213" s="15"/>
      <c r="AB213" s="15"/>
      <c r="AC213" s="15"/>
      <c r="AD213" s="15"/>
      <c r="AE213" s="15"/>
      <c r="AT213" s="297" t="s">
        <v>1584</v>
      </c>
      <c r="AU213" s="297" t="s">
        <v>83</v>
      </c>
      <c r="AV213" s="15" t="s">
        <v>247</v>
      </c>
      <c r="AW213" s="15" t="s">
        <v>30</v>
      </c>
      <c r="AX213" s="15" t="s">
        <v>81</v>
      </c>
      <c r="AY213" s="297" t="s">
        <v>241</v>
      </c>
    </row>
    <row r="214" s="2" customFormat="1" ht="16.5" customHeight="1">
      <c r="A214" s="39"/>
      <c r="B214" s="40"/>
      <c r="C214" s="247" t="s">
        <v>344</v>
      </c>
      <c r="D214" s="247" t="s">
        <v>260</v>
      </c>
      <c r="E214" s="248" t="s">
        <v>3213</v>
      </c>
      <c r="F214" s="249" t="s">
        <v>3214</v>
      </c>
      <c r="G214" s="250" t="s">
        <v>563</v>
      </c>
      <c r="H214" s="251">
        <v>51.744</v>
      </c>
      <c r="I214" s="252"/>
      <c r="J214" s="253">
        <f>ROUND(I214*H214,2)</f>
        <v>0</v>
      </c>
      <c r="K214" s="254"/>
      <c r="L214" s="255"/>
      <c r="M214" s="256" t="s">
        <v>1</v>
      </c>
      <c r="N214" s="25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258</v>
      </c>
      <c r="AT214" s="240" t="s">
        <v>260</v>
      </c>
      <c r="AU214" s="240" t="s">
        <v>83</v>
      </c>
      <c r="AY214" s="18" t="s">
        <v>241</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247</v>
      </c>
      <c r="BM214" s="240" t="s">
        <v>3672</v>
      </c>
    </row>
    <row r="215" s="2" customFormat="1">
      <c r="A215" s="39"/>
      <c r="B215" s="40"/>
      <c r="C215" s="41"/>
      <c r="D215" s="242" t="s">
        <v>248</v>
      </c>
      <c r="E215" s="41"/>
      <c r="F215" s="243" t="s">
        <v>3214</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248</v>
      </c>
      <c r="AU215" s="18" t="s">
        <v>83</v>
      </c>
    </row>
    <row r="216" s="13" customFormat="1">
      <c r="A216" s="13"/>
      <c r="B216" s="263"/>
      <c r="C216" s="264"/>
      <c r="D216" s="242" t="s">
        <v>1584</v>
      </c>
      <c r="E216" s="265" t="s">
        <v>1</v>
      </c>
      <c r="F216" s="266" t="s">
        <v>3673</v>
      </c>
      <c r="G216" s="264"/>
      <c r="H216" s="267">
        <v>51.744</v>
      </c>
      <c r="I216" s="268"/>
      <c r="J216" s="264"/>
      <c r="K216" s="264"/>
      <c r="L216" s="269"/>
      <c r="M216" s="270"/>
      <c r="N216" s="271"/>
      <c r="O216" s="271"/>
      <c r="P216" s="271"/>
      <c r="Q216" s="271"/>
      <c r="R216" s="271"/>
      <c r="S216" s="271"/>
      <c r="T216" s="272"/>
      <c r="U216" s="13"/>
      <c r="V216" s="13"/>
      <c r="W216" s="13"/>
      <c r="X216" s="13"/>
      <c r="Y216" s="13"/>
      <c r="Z216" s="13"/>
      <c r="AA216" s="13"/>
      <c r="AB216" s="13"/>
      <c r="AC216" s="13"/>
      <c r="AD216" s="13"/>
      <c r="AE216" s="13"/>
      <c r="AT216" s="273" t="s">
        <v>1584</v>
      </c>
      <c r="AU216" s="273" t="s">
        <v>83</v>
      </c>
      <c r="AV216" s="13" t="s">
        <v>83</v>
      </c>
      <c r="AW216" s="13" t="s">
        <v>30</v>
      </c>
      <c r="AX216" s="13" t="s">
        <v>73</v>
      </c>
      <c r="AY216" s="273" t="s">
        <v>241</v>
      </c>
    </row>
    <row r="217" s="15" customFormat="1">
      <c r="A217" s="15"/>
      <c r="B217" s="287"/>
      <c r="C217" s="288"/>
      <c r="D217" s="242" t="s">
        <v>1584</v>
      </c>
      <c r="E217" s="289" t="s">
        <v>1</v>
      </c>
      <c r="F217" s="290" t="s">
        <v>2061</v>
      </c>
      <c r="G217" s="288"/>
      <c r="H217" s="291">
        <v>51.744</v>
      </c>
      <c r="I217" s="292"/>
      <c r="J217" s="288"/>
      <c r="K217" s="288"/>
      <c r="L217" s="293"/>
      <c r="M217" s="294"/>
      <c r="N217" s="295"/>
      <c r="O217" s="295"/>
      <c r="P217" s="295"/>
      <c r="Q217" s="295"/>
      <c r="R217" s="295"/>
      <c r="S217" s="295"/>
      <c r="T217" s="296"/>
      <c r="U217" s="15"/>
      <c r="V217" s="15"/>
      <c r="W217" s="15"/>
      <c r="X217" s="15"/>
      <c r="Y217" s="15"/>
      <c r="Z217" s="15"/>
      <c r="AA217" s="15"/>
      <c r="AB217" s="15"/>
      <c r="AC217" s="15"/>
      <c r="AD217" s="15"/>
      <c r="AE217" s="15"/>
      <c r="AT217" s="297" t="s">
        <v>1584</v>
      </c>
      <c r="AU217" s="297" t="s">
        <v>83</v>
      </c>
      <c r="AV217" s="15" t="s">
        <v>247</v>
      </c>
      <c r="AW217" s="15" t="s">
        <v>30</v>
      </c>
      <c r="AX217" s="15" t="s">
        <v>81</v>
      </c>
      <c r="AY217" s="297" t="s">
        <v>241</v>
      </c>
    </row>
    <row r="218" s="2" customFormat="1" ht="24.15" customHeight="1">
      <c r="A218" s="39"/>
      <c r="B218" s="40"/>
      <c r="C218" s="228" t="s">
        <v>299</v>
      </c>
      <c r="D218" s="228" t="s">
        <v>243</v>
      </c>
      <c r="E218" s="229" t="s">
        <v>3497</v>
      </c>
      <c r="F218" s="230" t="s">
        <v>3498</v>
      </c>
      <c r="G218" s="231" t="s">
        <v>246</v>
      </c>
      <c r="H218" s="232">
        <v>23.399999999999999</v>
      </c>
      <c r="I218" s="233"/>
      <c r="J218" s="234">
        <f>ROUND(I218*H218,2)</f>
        <v>0</v>
      </c>
      <c r="K218" s="235"/>
      <c r="L218" s="45"/>
      <c r="M218" s="236" t="s">
        <v>1</v>
      </c>
      <c r="N218" s="237" t="s">
        <v>38</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247</v>
      </c>
      <c r="AT218" s="240" t="s">
        <v>243</v>
      </c>
      <c r="AU218" s="240" t="s">
        <v>83</v>
      </c>
      <c r="AY218" s="18" t="s">
        <v>241</v>
      </c>
      <c r="BE218" s="241">
        <f>IF(N218="základní",J218,0)</f>
        <v>0</v>
      </c>
      <c r="BF218" s="241">
        <f>IF(N218="snížená",J218,0)</f>
        <v>0</v>
      </c>
      <c r="BG218" s="241">
        <f>IF(N218="zákl. přenesená",J218,0)</f>
        <v>0</v>
      </c>
      <c r="BH218" s="241">
        <f>IF(N218="sníž. přenesená",J218,0)</f>
        <v>0</v>
      </c>
      <c r="BI218" s="241">
        <f>IF(N218="nulová",J218,0)</f>
        <v>0</v>
      </c>
      <c r="BJ218" s="18" t="s">
        <v>81</v>
      </c>
      <c r="BK218" s="241">
        <f>ROUND(I218*H218,2)</f>
        <v>0</v>
      </c>
      <c r="BL218" s="18" t="s">
        <v>247</v>
      </c>
      <c r="BM218" s="240" t="s">
        <v>3674</v>
      </c>
    </row>
    <row r="219" s="2" customFormat="1">
      <c r="A219" s="39"/>
      <c r="B219" s="40"/>
      <c r="C219" s="41"/>
      <c r="D219" s="242" t="s">
        <v>248</v>
      </c>
      <c r="E219" s="41"/>
      <c r="F219" s="243" t="s">
        <v>3498</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248</v>
      </c>
      <c r="AU219" s="18" t="s">
        <v>83</v>
      </c>
    </row>
    <row r="220" s="13" customFormat="1">
      <c r="A220" s="13"/>
      <c r="B220" s="263"/>
      <c r="C220" s="264"/>
      <c r="D220" s="242" t="s">
        <v>1584</v>
      </c>
      <c r="E220" s="265" t="s">
        <v>1</v>
      </c>
      <c r="F220" s="266" t="s">
        <v>3675</v>
      </c>
      <c r="G220" s="264"/>
      <c r="H220" s="267">
        <v>23.399999999999999</v>
      </c>
      <c r="I220" s="268"/>
      <c r="J220" s="264"/>
      <c r="K220" s="264"/>
      <c r="L220" s="269"/>
      <c r="M220" s="270"/>
      <c r="N220" s="271"/>
      <c r="O220" s="271"/>
      <c r="P220" s="271"/>
      <c r="Q220" s="271"/>
      <c r="R220" s="271"/>
      <c r="S220" s="271"/>
      <c r="T220" s="272"/>
      <c r="U220" s="13"/>
      <c r="V220" s="13"/>
      <c r="W220" s="13"/>
      <c r="X220" s="13"/>
      <c r="Y220" s="13"/>
      <c r="Z220" s="13"/>
      <c r="AA220" s="13"/>
      <c r="AB220" s="13"/>
      <c r="AC220" s="13"/>
      <c r="AD220" s="13"/>
      <c r="AE220" s="13"/>
      <c r="AT220" s="273" t="s">
        <v>1584</v>
      </c>
      <c r="AU220" s="273" t="s">
        <v>83</v>
      </c>
      <c r="AV220" s="13" t="s">
        <v>83</v>
      </c>
      <c r="AW220" s="13" t="s">
        <v>30</v>
      </c>
      <c r="AX220" s="13" t="s">
        <v>73</v>
      </c>
      <c r="AY220" s="273" t="s">
        <v>241</v>
      </c>
    </row>
    <row r="221" s="15" customFormat="1">
      <c r="A221" s="15"/>
      <c r="B221" s="287"/>
      <c r="C221" s="288"/>
      <c r="D221" s="242" t="s">
        <v>1584</v>
      </c>
      <c r="E221" s="289" t="s">
        <v>1</v>
      </c>
      <c r="F221" s="290" t="s">
        <v>2061</v>
      </c>
      <c r="G221" s="288"/>
      <c r="H221" s="291">
        <v>23.399999999999999</v>
      </c>
      <c r="I221" s="292"/>
      <c r="J221" s="288"/>
      <c r="K221" s="288"/>
      <c r="L221" s="293"/>
      <c r="M221" s="294"/>
      <c r="N221" s="295"/>
      <c r="O221" s="295"/>
      <c r="P221" s="295"/>
      <c r="Q221" s="295"/>
      <c r="R221" s="295"/>
      <c r="S221" s="295"/>
      <c r="T221" s="296"/>
      <c r="U221" s="15"/>
      <c r="V221" s="15"/>
      <c r="W221" s="15"/>
      <c r="X221" s="15"/>
      <c r="Y221" s="15"/>
      <c r="Z221" s="15"/>
      <c r="AA221" s="15"/>
      <c r="AB221" s="15"/>
      <c r="AC221" s="15"/>
      <c r="AD221" s="15"/>
      <c r="AE221" s="15"/>
      <c r="AT221" s="297" t="s">
        <v>1584</v>
      </c>
      <c r="AU221" s="297" t="s">
        <v>83</v>
      </c>
      <c r="AV221" s="15" t="s">
        <v>247</v>
      </c>
      <c r="AW221" s="15" t="s">
        <v>30</v>
      </c>
      <c r="AX221" s="15" t="s">
        <v>81</v>
      </c>
      <c r="AY221" s="297" t="s">
        <v>241</v>
      </c>
    </row>
    <row r="222" s="2" customFormat="1" ht="24.15" customHeight="1">
      <c r="A222" s="39"/>
      <c r="B222" s="40"/>
      <c r="C222" s="228" t="s">
        <v>351</v>
      </c>
      <c r="D222" s="228" t="s">
        <v>243</v>
      </c>
      <c r="E222" s="229" t="s">
        <v>1565</v>
      </c>
      <c r="F222" s="230" t="s">
        <v>1566</v>
      </c>
      <c r="G222" s="231" t="s">
        <v>246</v>
      </c>
      <c r="H222" s="232">
        <v>12.960000000000001</v>
      </c>
      <c r="I222" s="233"/>
      <c r="J222" s="234">
        <f>ROUND(I222*H222,2)</f>
        <v>0</v>
      </c>
      <c r="K222" s="235"/>
      <c r="L222" s="45"/>
      <c r="M222" s="236" t="s">
        <v>1</v>
      </c>
      <c r="N222" s="237" t="s">
        <v>38</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247</v>
      </c>
      <c r="AT222" s="240" t="s">
        <v>243</v>
      </c>
      <c r="AU222" s="240" t="s">
        <v>83</v>
      </c>
      <c r="AY222" s="18" t="s">
        <v>241</v>
      </c>
      <c r="BE222" s="241">
        <f>IF(N222="základní",J222,0)</f>
        <v>0</v>
      </c>
      <c r="BF222" s="241">
        <f>IF(N222="snížená",J222,0)</f>
        <v>0</v>
      </c>
      <c r="BG222" s="241">
        <f>IF(N222="zákl. přenesená",J222,0)</f>
        <v>0</v>
      </c>
      <c r="BH222" s="241">
        <f>IF(N222="sníž. přenesená",J222,0)</f>
        <v>0</v>
      </c>
      <c r="BI222" s="241">
        <f>IF(N222="nulová",J222,0)</f>
        <v>0</v>
      </c>
      <c r="BJ222" s="18" t="s">
        <v>81</v>
      </c>
      <c r="BK222" s="241">
        <f>ROUND(I222*H222,2)</f>
        <v>0</v>
      </c>
      <c r="BL222" s="18" t="s">
        <v>247</v>
      </c>
      <c r="BM222" s="240" t="s">
        <v>3676</v>
      </c>
    </row>
    <row r="223" s="2" customFormat="1">
      <c r="A223" s="39"/>
      <c r="B223" s="40"/>
      <c r="C223" s="41"/>
      <c r="D223" s="242" t="s">
        <v>248</v>
      </c>
      <c r="E223" s="41"/>
      <c r="F223" s="243" t="s">
        <v>1566</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248</v>
      </c>
      <c r="AU223" s="18" t="s">
        <v>83</v>
      </c>
    </row>
    <row r="224" s="13" customFormat="1">
      <c r="A224" s="13"/>
      <c r="B224" s="263"/>
      <c r="C224" s="264"/>
      <c r="D224" s="242" t="s">
        <v>1584</v>
      </c>
      <c r="E224" s="265" t="s">
        <v>1</v>
      </c>
      <c r="F224" s="266" t="s">
        <v>3677</v>
      </c>
      <c r="G224" s="264"/>
      <c r="H224" s="267">
        <v>10.800000000000001</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1584</v>
      </c>
      <c r="AU224" s="273" t="s">
        <v>83</v>
      </c>
      <c r="AV224" s="13" t="s">
        <v>83</v>
      </c>
      <c r="AW224" s="13" t="s">
        <v>30</v>
      </c>
      <c r="AX224" s="13" t="s">
        <v>73</v>
      </c>
      <c r="AY224" s="273" t="s">
        <v>241</v>
      </c>
    </row>
    <row r="225" s="13" customFormat="1">
      <c r="A225" s="13"/>
      <c r="B225" s="263"/>
      <c r="C225" s="264"/>
      <c r="D225" s="242" t="s">
        <v>1584</v>
      </c>
      <c r="E225" s="265" t="s">
        <v>1</v>
      </c>
      <c r="F225" s="266" t="s">
        <v>3678</v>
      </c>
      <c r="G225" s="264"/>
      <c r="H225" s="267">
        <v>2.1600000000000001</v>
      </c>
      <c r="I225" s="268"/>
      <c r="J225" s="264"/>
      <c r="K225" s="264"/>
      <c r="L225" s="269"/>
      <c r="M225" s="270"/>
      <c r="N225" s="271"/>
      <c r="O225" s="271"/>
      <c r="P225" s="271"/>
      <c r="Q225" s="271"/>
      <c r="R225" s="271"/>
      <c r="S225" s="271"/>
      <c r="T225" s="272"/>
      <c r="U225" s="13"/>
      <c r="V225" s="13"/>
      <c r="W225" s="13"/>
      <c r="X225" s="13"/>
      <c r="Y225" s="13"/>
      <c r="Z225" s="13"/>
      <c r="AA225" s="13"/>
      <c r="AB225" s="13"/>
      <c r="AC225" s="13"/>
      <c r="AD225" s="13"/>
      <c r="AE225" s="13"/>
      <c r="AT225" s="273" t="s">
        <v>1584</v>
      </c>
      <c r="AU225" s="273" t="s">
        <v>83</v>
      </c>
      <c r="AV225" s="13" t="s">
        <v>83</v>
      </c>
      <c r="AW225" s="13" t="s">
        <v>30</v>
      </c>
      <c r="AX225" s="13" t="s">
        <v>73</v>
      </c>
      <c r="AY225" s="273" t="s">
        <v>241</v>
      </c>
    </row>
    <row r="226" s="15" customFormat="1">
      <c r="A226" s="15"/>
      <c r="B226" s="287"/>
      <c r="C226" s="288"/>
      <c r="D226" s="242" t="s">
        <v>1584</v>
      </c>
      <c r="E226" s="289" t="s">
        <v>1</v>
      </c>
      <c r="F226" s="290" t="s">
        <v>2061</v>
      </c>
      <c r="G226" s="288"/>
      <c r="H226" s="291">
        <v>12.960000000000001</v>
      </c>
      <c r="I226" s="292"/>
      <c r="J226" s="288"/>
      <c r="K226" s="288"/>
      <c r="L226" s="293"/>
      <c r="M226" s="294"/>
      <c r="N226" s="295"/>
      <c r="O226" s="295"/>
      <c r="P226" s="295"/>
      <c r="Q226" s="295"/>
      <c r="R226" s="295"/>
      <c r="S226" s="295"/>
      <c r="T226" s="296"/>
      <c r="U226" s="15"/>
      <c r="V226" s="15"/>
      <c r="W226" s="15"/>
      <c r="X226" s="15"/>
      <c r="Y226" s="15"/>
      <c r="Z226" s="15"/>
      <c r="AA226" s="15"/>
      <c r="AB226" s="15"/>
      <c r="AC226" s="15"/>
      <c r="AD226" s="15"/>
      <c r="AE226" s="15"/>
      <c r="AT226" s="297" t="s">
        <v>1584</v>
      </c>
      <c r="AU226" s="297" t="s">
        <v>83</v>
      </c>
      <c r="AV226" s="15" t="s">
        <v>247</v>
      </c>
      <c r="AW226" s="15" t="s">
        <v>30</v>
      </c>
      <c r="AX226" s="15" t="s">
        <v>81</v>
      </c>
      <c r="AY226" s="297" t="s">
        <v>241</v>
      </c>
    </row>
    <row r="227" s="2" customFormat="1" ht="16.5" customHeight="1">
      <c r="A227" s="39"/>
      <c r="B227" s="40"/>
      <c r="C227" s="247" t="s">
        <v>302</v>
      </c>
      <c r="D227" s="247" t="s">
        <v>260</v>
      </c>
      <c r="E227" s="248" t="s">
        <v>1417</v>
      </c>
      <c r="F227" s="249" t="s">
        <v>1418</v>
      </c>
      <c r="G227" s="250" t="s">
        <v>563</v>
      </c>
      <c r="H227" s="251">
        <v>25.920000000000002</v>
      </c>
      <c r="I227" s="252"/>
      <c r="J227" s="253">
        <f>ROUND(I227*H227,2)</f>
        <v>0</v>
      </c>
      <c r="K227" s="254"/>
      <c r="L227" s="255"/>
      <c r="M227" s="256" t="s">
        <v>1</v>
      </c>
      <c r="N227" s="257" t="s">
        <v>38</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258</v>
      </c>
      <c r="AT227" s="240" t="s">
        <v>260</v>
      </c>
      <c r="AU227" s="240" t="s">
        <v>83</v>
      </c>
      <c r="AY227" s="18" t="s">
        <v>241</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247</v>
      </c>
      <c r="BM227" s="240" t="s">
        <v>3679</v>
      </c>
    </row>
    <row r="228" s="2" customFormat="1">
      <c r="A228" s="39"/>
      <c r="B228" s="40"/>
      <c r="C228" s="41"/>
      <c r="D228" s="242" t="s">
        <v>248</v>
      </c>
      <c r="E228" s="41"/>
      <c r="F228" s="243" t="s">
        <v>1418</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248</v>
      </c>
      <c r="AU228" s="18" t="s">
        <v>83</v>
      </c>
    </row>
    <row r="229" s="2" customFormat="1" ht="24.15" customHeight="1">
      <c r="A229" s="39"/>
      <c r="B229" s="40"/>
      <c r="C229" s="228" t="s">
        <v>358</v>
      </c>
      <c r="D229" s="228" t="s">
        <v>243</v>
      </c>
      <c r="E229" s="229" t="s">
        <v>3259</v>
      </c>
      <c r="F229" s="230" t="s">
        <v>3260</v>
      </c>
      <c r="G229" s="231" t="s">
        <v>246</v>
      </c>
      <c r="H229" s="232">
        <v>57.200000000000003</v>
      </c>
      <c r="I229" s="233"/>
      <c r="J229" s="234">
        <f>ROUND(I229*H229,2)</f>
        <v>0</v>
      </c>
      <c r="K229" s="235"/>
      <c r="L229" s="45"/>
      <c r="M229" s="236" t="s">
        <v>1</v>
      </c>
      <c r="N229" s="23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247</v>
      </c>
      <c r="AT229" s="240" t="s">
        <v>243</v>
      </c>
      <c r="AU229" s="240" t="s">
        <v>83</v>
      </c>
      <c r="AY229" s="18" t="s">
        <v>241</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247</v>
      </c>
      <c r="BM229" s="240" t="s">
        <v>3680</v>
      </c>
    </row>
    <row r="230" s="2" customFormat="1">
      <c r="A230" s="39"/>
      <c r="B230" s="40"/>
      <c r="C230" s="41"/>
      <c r="D230" s="242" t="s">
        <v>248</v>
      </c>
      <c r="E230" s="41"/>
      <c r="F230" s="243" t="s">
        <v>3260</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248</v>
      </c>
      <c r="AU230" s="18" t="s">
        <v>83</v>
      </c>
    </row>
    <row r="231" s="13" customFormat="1">
      <c r="A231" s="13"/>
      <c r="B231" s="263"/>
      <c r="C231" s="264"/>
      <c r="D231" s="242" t="s">
        <v>1584</v>
      </c>
      <c r="E231" s="265" t="s">
        <v>1</v>
      </c>
      <c r="F231" s="266" t="s">
        <v>3681</v>
      </c>
      <c r="G231" s="264"/>
      <c r="H231" s="267">
        <v>14.08</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1584</v>
      </c>
      <c r="AU231" s="273" t="s">
        <v>83</v>
      </c>
      <c r="AV231" s="13" t="s">
        <v>83</v>
      </c>
      <c r="AW231" s="13" t="s">
        <v>30</v>
      </c>
      <c r="AX231" s="13" t="s">
        <v>73</v>
      </c>
      <c r="AY231" s="273" t="s">
        <v>241</v>
      </c>
    </row>
    <row r="232" s="13" customFormat="1">
      <c r="A232" s="13"/>
      <c r="B232" s="263"/>
      <c r="C232" s="264"/>
      <c r="D232" s="242" t="s">
        <v>1584</v>
      </c>
      <c r="E232" s="265" t="s">
        <v>1</v>
      </c>
      <c r="F232" s="266" t="s">
        <v>3682</v>
      </c>
      <c r="G232" s="264"/>
      <c r="H232" s="267">
        <v>43.119999999999997</v>
      </c>
      <c r="I232" s="268"/>
      <c r="J232" s="264"/>
      <c r="K232" s="264"/>
      <c r="L232" s="269"/>
      <c r="M232" s="270"/>
      <c r="N232" s="271"/>
      <c r="O232" s="271"/>
      <c r="P232" s="271"/>
      <c r="Q232" s="271"/>
      <c r="R232" s="271"/>
      <c r="S232" s="271"/>
      <c r="T232" s="272"/>
      <c r="U232" s="13"/>
      <c r="V232" s="13"/>
      <c r="W232" s="13"/>
      <c r="X232" s="13"/>
      <c r="Y232" s="13"/>
      <c r="Z232" s="13"/>
      <c r="AA232" s="13"/>
      <c r="AB232" s="13"/>
      <c r="AC232" s="13"/>
      <c r="AD232" s="13"/>
      <c r="AE232" s="13"/>
      <c r="AT232" s="273" t="s">
        <v>1584</v>
      </c>
      <c r="AU232" s="273" t="s">
        <v>83</v>
      </c>
      <c r="AV232" s="13" t="s">
        <v>83</v>
      </c>
      <c r="AW232" s="13" t="s">
        <v>30</v>
      </c>
      <c r="AX232" s="13" t="s">
        <v>73</v>
      </c>
      <c r="AY232" s="273" t="s">
        <v>241</v>
      </c>
    </row>
    <row r="233" s="15" customFormat="1">
      <c r="A233" s="15"/>
      <c r="B233" s="287"/>
      <c r="C233" s="288"/>
      <c r="D233" s="242" t="s">
        <v>1584</v>
      </c>
      <c r="E233" s="289" t="s">
        <v>1</v>
      </c>
      <c r="F233" s="290" t="s">
        <v>2061</v>
      </c>
      <c r="G233" s="288"/>
      <c r="H233" s="291">
        <v>57.199999999999996</v>
      </c>
      <c r="I233" s="292"/>
      <c r="J233" s="288"/>
      <c r="K233" s="288"/>
      <c r="L233" s="293"/>
      <c r="M233" s="294"/>
      <c r="N233" s="295"/>
      <c r="O233" s="295"/>
      <c r="P233" s="295"/>
      <c r="Q233" s="295"/>
      <c r="R233" s="295"/>
      <c r="S233" s="295"/>
      <c r="T233" s="296"/>
      <c r="U233" s="15"/>
      <c r="V233" s="15"/>
      <c r="W233" s="15"/>
      <c r="X233" s="15"/>
      <c r="Y233" s="15"/>
      <c r="Z233" s="15"/>
      <c r="AA233" s="15"/>
      <c r="AB233" s="15"/>
      <c r="AC233" s="15"/>
      <c r="AD233" s="15"/>
      <c r="AE233" s="15"/>
      <c r="AT233" s="297" t="s">
        <v>1584</v>
      </c>
      <c r="AU233" s="297" t="s">
        <v>83</v>
      </c>
      <c r="AV233" s="15" t="s">
        <v>247</v>
      </c>
      <c r="AW233" s="15" t="s">
        <v>30</v>
      </c>
      <c r="AX233" s="15" t="s">
        <v>81</v>
      </c>
      <c r="AY233" s="297" t="s">
        <v>241</v>
      </c>
    </row>
    <row r="234" s="2" customFormat="1" ht="16.5" customHeight="1">
      <c r="A234" s="39"/>
      <c r="B234" s="40"/>
      <c r="C234" s="228" t="s">
        <v>306</v>
      </c>
      <c r="D234" s="228" t="s">
        <v>243</v>
      </c>
      <c r="E234" s="229" t="s">
        <v>3271</v>
      </c>
      <c r="F234" s="230" t="s">
        <v>3272</v>
      </c>
      <c r="G234" s="231" t="s">
        <v>257</v>
      </c>
      <c r="H234" s="232">
        <v>86.239999999999995</v>
      </c>
      <c r="I234" s="233"/>
      <c r="J234" s="234">
        <f>ROUND(I234*H234,2)</f>
        <v>0</v>
      </c>
      <c r="K234" s="235"/>
      <c r="L234" s="45"/>
      <c r="M234" s="236" t="s">
        <v>1</v>
      </c>
      <c r="N234" s="237" t="s">
        <v>38</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247</v>
      </c>
      <c r="AT234" s="240" t="s">
        <v>243</v>
      </c>
      <c r="AU234" s="240" t="s">
        <v>83</v>
      </c>
      <c r="AY234" s="18" t="s">
        <v>241</v>
      </c>
      <c r="BE234" s="241">
        <f>IF(N234="základní",J234,0)</f>
        <v>0</v>
      </c>
      <c r="BF234" s="241">
        <f>IF(N234="snížená",J234,0)</f>
        <v>0</v>
      </c>
      <c r="BG234" s="241">
        <f>IF(N234="zákl. přenesená",J234,0)</f>
        <v>0</v>
      </c>
      <c r="BH234" s="241">
        <f>IF(N234="sníž. přenesená",J234,0)</f>
        <v>0</v>
      </c>
      <c r="BI234" s="241">
        <f>IF(N234="nulová",J234,0)</f>
        <v>0</v>
      </c>
      <c r="BJ234" s="18" t="s">
        <v>81</v>
      </c>
      <c r="BK234" s="241">
        <f>ROUND(I234*H234,2)</f>
        <v>0</v>
      </c>
      <c r="BL234" s="18" t="s">
        <v>247</v>
      </c>
      <c r="BM234" s="240" t="s">
        <v>3683</v>
      </c>
    </row>
    <row r="235" s="2" customFormat="1">
      <c r="A235" s="39"/>
      <c r="B235" s="40"/>
      <c r="C235" s="41"/>
      <c r="D235" s="242" t="s">
        <v>248</v>
      </c>
      <c r="E235" s="41"/>
      <c r="F235" s="243" t="s">
        <v>3272</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248</v>
      </c>
      <c r="AU235" s="18" t="s">
        <v>83</v>
      </c>
    </row>
    <row r="236" s="13" customFormat="1">
      <c r="A236" s="13"/>
      <c r="B236" s="263"/>
      <c r="C236" s="264"/>
      <c r="D236" s="242" t="s">
        <v>1584</v>
      </c>
      <c r="E236" s="265" t="s">
        <v>1</v>
      </c>
      <c r="F236" s="266" t="s">
        <v>3684</v>
      </c>
      <c r="G236" s="264"/>
      <c r="H236" s="267">
        <v>86.239999999999995</v>
      </c>
      <c r="I236" s="268"/>
      <c r="J236" s="264"/>
      <c r="K236" s="264"/>
      <c r="L236" s="269"/>
      <c r="M236" s="270"/>
      <c r="N236" s="271"/>
      <c r="O236" s="271"/>
      <c r="P236" s="271"/>
      <c r="Q236" s="271"/>
      <c r="R236" s="271"/>
      <c r="S236" s="271"/>
      <c r="T236" s="272"/>
      <c r="U236" s="13"/>
      <c r="V236" s="13"/>
      <c r="W236" s="13"/>
      <c r="X236" s="13"/>
      <c r="Y236" s="13"/>
      <c r="Z236" s="13"/>
      <c r="AA236" s="13"/>
      <c r="AB236" s="13"/>
      <c r="AC236" s="13"/>
      <c r="AD236" s="13"/>
      <c r="AE236" s="13"/>
      <c r="AT236" s="273" t="s">
        <v>1584</v>
      </c>
      <c r="AU236" s="273" t="s">
        <v>83</v>
      </c>
      <c r="AV236" s="13" t="s">
        <v>83</v>
      </c>
      <c r="AW236" s="13" t="s">
        <v>30</v>
      </c>
      <c r="AX236" s="13" t="s">
        <v>73</v>
      </c>
      <c r="AY236" s="273" t="s">
        <v>241</v>
      </c>
    </row>
    <row r="237" s="15" customFormat="1">
      <c r="A237" s="15"/>
      <c r="B237" s="287"/>
      <c r="C237" s="288"/>
      <c r="D237" s="242" t="s">
        <v>1584</v>
      </c>
      <c r="E237" s="289" t="s">
        <v>1</v>
      </c>
      <c r="F237" s="290" t="s">
        <v>2061</v>
      </c>
      <c r="G237" s="288"/>
      <c r="H237" s="291">
        <v>86.239999999999995</v>
      </c>
      <c r="I237" s="292"/>
      <c r="J237" s="288"/>
      <c r="K237" s="288"/>
      <c r="L237" s="293"/>
      <c r="M237" s="294"/>
      <c r="N237" s="295"/>
      <c r="O237" s="295"/>
      <c r="P237" s="295"/>
      <c r="Q237" s="295"/>
      <c r="R237" s="295"/>
      <c r="S237" s="295"/>
      <c r="T237" s="296"/>
      <c r="U237" s="15"/>
      <c r="V237" s="15"/>
      <c r="W237" s="15"/>
      <c r="X237" s="15"/>
      <c r="Y237" s="15"/>
      <c r="Z237" s="15"/>
      <c r="AA237" s="15"/>
      <c r="AB237" s="15"/>
      <c r="AC237" s="15"/>
      <c r="AD237" s="15"/>
      <c r="AE237" s="15"/>
      <c r="AT237" s="297" t="s">
        <v>1584</v>
      </c>
      <c r="AU237" s="297" t="s">
        <v>83</v>
      </c>
      <c r="AV237" s="15" t="s">
        <v>247</v>
      </c>
      <c r="AW237" s="15" t="s">
        <v>30</v>
      </c>
      <c r="AX237" s="15" t="s">
        <v>81</v>
      </c>
      <c r="AY237" s="297" t="s">
        <v>241</v>
      </c>
    </row>
    <row r="238" s="12" customFormat="1" ht="25.92" customHeight="1">
      <c r="A238" s="12"/>
      <c r="B238" s="212"/>
      <c r="C238" s="213"/>
      <c r="D238" s="214" t="s">
        <v>72</v>
      </c>
      <c r="E238" s="215" t="s">
        <v>636</v>
      </c>
      <c r="F238" s="215" t="s">
        <v>637</v>
      </c>
      <c r="G238" s="213"/>
      <c r="H238" s="213"/>
      <c r="I238" s="216"/>
      <c r="J238" s="217">
        <f>BK238</f>
        <v>0</v>
      </c>
      <c r="K238" s="213"/>
      <c r="L238" s="218"/>
      <c r="M238" s="219"/>
      <c r="N238" s="220"/>
      <c r="O238" s="220"/>
      <c r="P238" s="221">
        <f>SUM(P239:P265)</f>
        <v>0</v>
      </c>
      <c r="Q238" s="220"/>
      <c r="R238" s="221">
        <f>SUM(R239:R265)</f>
        <v>0</v>
      </c>
      <c r="S238" s="220"/>
      <c r="T238" s="222">
        <f>SUM(T239:T265)</f>
        <v>0</v>
      </c>
      <c r="U238" s="12"/>
      <c r="V238" s="12"/>
      <c r="W238" s="12"/>
      <c r="X238" s="12"/>
      <c r="Y238" s="12"/>
      <c r="Z238" s="12"/>
      <c r="AA238" s="12"/>
      <c r="AB238" s="12"/>
      <c r="AC238" s="12"/>
      <c r="AD238" s="12"/>
      <c r="AE238" s="12"/>
      <c r="AR238" s="223" t="s">
        <v>247</v>
      </c>
      <c r="AT238" s="224" t="s">
        <v>72</v>
      </c>
      <c r="AU238" s="224" t="s">
        <v>73</v>
      </c>
      <c r="AY238" s="223" t="s">
        <v>241</v>
      </c>
      <c r="BK238" s="225">
        <f>SUM(BK239:BK265)</f>
        <v>0</v>
      </c>
    </row>
    <row r="239" s="2" customFormat="1" ht="62.7" customHeight="1">
      <c r="A239" s="39"/>
      <c r="B239" s="40"/>
      <c r="C239" s="228" t="s">
        <v>365</v>
      </c>
      <c r="D239" s="228" t="s">
        <v>243</v>
      </c>
      <c r="E239" s="229" t="s">
        <v>3509</v>
      </c>
      <c r="F239" s="230" t="s">
        <v>3510</v>
      </c>
      <c r="G239" s="231" t="s">
        <v>263</v>
      </c>
      <c r="H239" s="232">
        <v>1</v>
      </c>
      <c r="I239" s="233"/>
      <c r="J239" s="234">
        <f>ROUND(I239*H239,2)</f>
        <v>0</v>
      </c>
      <c r="K239" s="235"/>
      <c r="L239" s="45"/>
      <c r="M239" s="236" t="s">
        <v>1</v>
      </c>
      <c r="N239" s="237" t="s">
        <v>38</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641</v>
      </c>
      <c r="AT239" s="240" t="s">
        <v>243</v>
      </c>
      <c r="AU239" s="240" t="s">
        <v>81</v>
      </c>
      <c r="AY239" s="18" t="s">
        <v>241</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641</v>
      </c>
      <c r="BM239" s="240" t="s">
        <v>3685</v>
      </c>
    </row>
    <row r="240" s="2" customFormat="1">
      <c r="A240" s="39"/>
      <c r="B240" s="40"/>
      <c r="C240" s="41"/>
      <c r="D240" s="242" t="s">
        <v>248</v>
      </c>
      <c r="E240" s="41"/>
      <c r="F240" s="243" t="s">
        <v>3510</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248</v>
      </c>
      <c r="AU240" s="18" t="s">
        <v>81</v>
      </c>
    </row>
    <row r="241" s="13" customFormat="1">
      <c r="A241" s="13"/>
      <c r="B241" s="263"/>
      <c r="C241" s="264"/>
      <c r="D241" s="242" t="s">
        <v>1584</v>
      </c>
      <c r="E241" s="265" t="s">
        <v>1</v>
      </c>
      <c r="F241" s="266" t="s">
        <v>3512</v>
      </c>
      <c r="G241" s="264"/>
      <c r="H241" s="267">
        <v>1</v>
      </c>
      <c r="I241" s="268"/>
      <c r="J241" s="264"/>
      <c r="K241" s="264"/>
      <c r="L241" s="269"/>
      <c r="M241" s="270"/>
      <c r="N241" s="271"/>
      <c r="O241" s="271"/>
      <c r="P241" s="271"/>
      <c r="Q241" s="271"/>
      <c r="R241" s="271"/>
      <c r="S241" s="271"/>
      <c r="T241" s="272"/>
      <c r="U241" s="13"/>
      <c r="V241" s="13"/>
      <c r="W241" s="13"/>
      <c r="X241" s="13"/>
      <c r="Y241" s="13"/>
      <c r="Z241" s="13"/>
      <c r="AA241" s="13"/>
      <c r="AB241" s="13"/>
      <c r="AC241" s="13"/>
      <c r="AD241" s="13"/>
      <c r="AE241" s="13"/>
      <c r="AT241" s="273" t="s">
        <v>1584</v>
      </c>
      <c r="AU241" s="273" t="s">
        <v>81</v>
      </c>
      <c r="AV241" s="13" t="s">
        <v>83</v>
      </c>
      <c r="AW241" s="13" t="s">
        <v>30</v>
      </c>
      <c r="AX241" s="13" t="s">
        <v>73</v>
      </c>
      <c r="AY241" s="273" t="s">
        <v>241</v>
      </c>
    </row>
    <row r="242" s="15" customFormat="1">
      <c r="A242" s="15"/>
      <c r="B242" s="287"/>
      <c r="C242" s="288"/>
      <c r="D242" s="242" t="s">
        <v>1584</v>
      </c>
      <c r="E242" s="289" t="s">
        <v>1</v>
      </c>
      <c r="F242" s="290" t="s">
        <v>2061</v>
      </c>
      <c r="G242" s="288"/>
      <c r="H242" s="291">
        <v>1</v>
      </c>
      <c r="I242" s="292"/>
      <c r="J242" s="288"/>
      <c r="K242" s="288"/>
      <c r="L242" s="293"/>
      <c r="M242" s="294"/>
      <c r="N242" s="295"/>
      <c r="O242" s="295"/>
      <c r="P242" s="295"/>
      <c r="Q242" s="295"/>
      <c r="R242" s="295"/>
      <c r="S242" s="295"/>
      <c r="T242" s="296"/>
      <c r="U242" s="15"/>
      <c r="V242" s="15"/>
      <c r="W242" s="15"/>
      <c r="X242" s="15"/>
      <c r="Y242" s="15"/>
      <c r="Z242" s="15"/>
      <c r="AA242" s="15"/>
      <c r="AB242" s="15"/>
      <c r="AC242" s="15"/>
      <c r="AD242" s="15"/>
      <c r="AE242" s="15"/>
      <c r="AT242" s="297" t="s">
        <v>1584</v>
      </c>
      <c r="AU242" s="297" t="s">
        <v>81</v>
      </c>
      <c r="AV242" s="15" t="s">
        <v>247</v>
      </c>
      <c r="AW242" s="15" t="s">
        <v>30</v>
      </c>
      <c r="AX242" s="15" t="s">
        <v>81</v>
      </c>
      <c r="AY242" s="297" t="s">
        <v>241</v>
      </c>
    </row>
    <row r="243" s="2" customFormat="1" ht="62.7" customHeight="1">
      <c r="A243" s="39"/>
      <c r="B243" s="40"/>
      <c r="C243" s="228" t="s">
        <v>309</v>
      </c>
      <c r="D243" s="228" t="s">
        <v>243</v>
      </c>
      <c r="E243" s="229" t="s">
        <v>2243</v>
      </c>
      <c r="F243" s="230" t="s">
        <v>2244</v>
      </c>
      <c r="G243" s="231" t="s">
        <v>263</v>
      </c>
      <c r="H243" s="232">
        <v>1</v>
      </c>
      <c r="I243" s="233"/>
      <c r="J243" s="234">
        <f>ROUND(I243*H243,2)</f>
        <v>0</v>
      </c>
      <c r="K243" s="235"/>
      <c r="L243" s="45"/>
      <c r="M243" s="236" t="s">
        <v>1</v>
      </c>
      <c r="N243" s="237" t="s">
        <v>38</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641</v>
      </c>
      <c r="AT243" s="240" t="s">
        <v>243</v>
      </c>
      <c r="AU243" s="240" t="s">
        <v>81</v>
      </c>
      <c r="AY243" s="18" t="s">
        <v>241</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641</v>
      </c>
      <c r="BM243" s="240" t="s">
        <v>3686</v>
      </c>
    </row>
    <row r="244" s="2" customFormat="1">
      <c r="A244" s="39"/>
      <c r="B244" s="40"/>
      <c r="C244" s="41"/>
      <c r="D244" s="242" t="s">
        <v>248</v>
      </c>
      <c r="E244" s="41"/>
      <c r="F244" s="243" t="s">
        <v>2244</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248</v>
      </c>
      <c r="AU244" s="18" t="s">
        <v>81</v>
      </c>
    </row>
    <row r="245" s="13" customFormat="1">
      <c r="A245" s="13"/>
      <c r="B245" s="263"/>
      <c r="C245" s="264"/>
      <c r="D245" s="242" t="s">
        <v>1584</v>
      </c>
      <c r="E245" s="265" t="s">
        <v>1</v>
      </c>
      <c r="F245" s="266" t="s">
        <v>3514</v>
      </c>
      <c r="G245" s="264"/>
      <c r="H245" s="267">
        <v>1</v>
      </c>
      <c r="I245" s="268"/>
      <c r="J245" s="264"/>
      <c r="K245" s="264"/>
      <c r="L245" s="269"/>
      <c r="M245" s="270"/>
      <c r="N245" s="271"/>
      <c r="O245" s="271"/>
      <c r="P245" s="271"/>
      <c r="Q245" s="271"/>
      <c r="R245" s="271"/>
      <c r="S245" s="271"/>
      <c r="T245" s="272"/>
      <c r="U245" s="13"/>
      <c r="V245" s="13"/>
      <c r="W245" s="13"/>
      <c r="X245" s="13"/>
      <c r="Y245" s="13"/>
      <c r="Z245" s="13"/>
      <c r="AA245" s="13"/>
      <c r="AB245" s="13"/>
      <c r="AC245" s="13"/>
      <c r="AD245" s="13"/>
      <c r="AE245" s="13"/>
      <c r="AT245" s="273" t="s">
        <v>1584</v>
      </c>
      <c r="AU245" s="273" t="s">
        <v>81</v>
      </c>
      <c r="AV245" s="13" t="s">
        <v>83</v>
      </c>
      <c r="AW245" s="13" t="s">
        <v>30</v>
      </c>
      <c r="AX245" s="13" t="s">
        <v>73</v>
      </c>
      <c r="AY245" s="273" t="s">
        <v>241</v>
      </c>
    </row>
    <row r="246" s="15" customFormat="1">
      <c r="A246" s="15"/>
      <c r="B246" s="287"/>
      <c r="C246" s="288"/>
      <c r="D246" s="242" t="s">
        <v>1584</v>
      </c>
      <c r="E246" s="289" t="s">
        <v>1</v>
      </c>
      <c r="F246" s="290" t="s">
        <v>2061</v>
      </c>
      <c r="G246" s="288"/>
      <c r="H246" s="291">
        <v>1</v>
      </c>
      <c r="I246" s="292"/>
      <c r="J246" s="288"/>
      <c r="K246" s="288"/>
      <c r="L246" s="293"/>
      <c r="M246" s="294"/>
      <c r="N246" s="295"/>
      <c r="O246" s="295"/>
      <c r="P246" s="295"/>
      <c r="Q246" s="295"/>
      <c r="R246" s="295"/>
      <c r="S246" s="295"/>
      <c r="T246" s="296"/>
      <c r="U246" s="15"/>
      <c r="V246" s="15"/>
      <c r="W246" s="15"/>
      <c r="X246" s="15"/>
      <c r="Y246" s="15"/>
      <c r="Z246" s="15"/>
      <c r="AA246" s="15"/>
      <c r="AB246" s="15"/>
      <c r="AC246" s="15"/>
      <c r="AD246" s="15"/>
      <c r="AE246" s="15"/>
      <c r="AT246" s="297" t="s">
        <v>1584</v>
      </c>
      <c r="AU246" s="297" t="s">
        <v>81</v>
      </c>
      <c r="AV246" s="15" t="s">
        <v>247</v>
      </c>
      <c r="AW246" s="15" t="s">
        <v>30</v>
      </c>
      <c r="AX246" s="15" t="s">
        <v>81</v>
      </c>
      <c r="AY246" s="297" t="s">
        <v>241</v>
      </c>
    </row>
    <row r="247" s="2" customFormat="1" ht="55.5" customHeight="1">
      <c r="A247" s="39"/>
      <c r="B247" s="40"/>
      <c r="C247" s="228" t="s">
        <v>372</v>
      </c>
      <c r="D247" s="228" t="s">
        <v>243</v>
      </c>
      <c r="E247" s="229" t="s">
        <v>2263</v>
      </c>
      <c r="F247" s="230" t="s">
        <v>2264</v>
      </c>
      <c r="G247" s="231" t="s">
        <v>563</v>
      </c>
      <c r="H247" s="232">
        <v>353.19999999999999</v>
      </c>
      <c r="I247" s="233"/>
      <c r="J247" s="234">
        <f>ROUND(I247*H247,2)</f>
        <v>0</v>
      </c>
      <c r="K247" s="235"/>
      <c r="L247" s="45"/>
      <c r="M247" s="236" t="s">
        <v>1</v>
      </c>
      <c r="N247" s="23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641</v>
      </c>
      <c r="AT247" s="240" t="s">
        <v>243</v>
      </c>
      <c r="AU247" s="240" t="s">
        <v>81</v>
      </c>
      <c r="AY247" s="18" t="s">
        <v>241</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641</v>
      </c>
      <c r="BM247" s="240" t="s">
        <v>3687</v>
      </c>
    </row>
    <row r="248" s="2" customFormat="1">
      <c r="A248" s="39"/>
      <c r="B248" s="40"/>
      <c r="C248" s="41"/>
      <c r="D248" s="242" t="s">
        <v>248</v>
      </c>
      <c r="E248" s="41"/>
      <c r="F248" s="243" t="s">
        <v>2264</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248</v>
      </c>
      <c r="AU248" s="18" t="s">
        <v>81</v>
      </c>
    </row>
    <row r="249" s="13" customFormat="1">
      <c r="A249" s="13"/>
      <c r="B249" s="263"/>
      <c r="C249" s="264"/>
      <c r="D249" s="242" t="s">
        <v>1584</v>
      </c>
      <c r="E249" s="265" t="s">
        <v>1</v>
      </c>
      <c r="F249" s="266" t="s">
        <v>3688</v>
      </c>
      <c r="G249" s="264"/>
      <c r="H249" s="267">
        <v>14.08</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1584</v>
      </c>
      <c r="AU249" s="273" t="s">
        <v>81</v>
      </c>
      <c r="AV249" s="13" t="s">
        <v>83</v>
      </c>
      <c r="AW249" s="13" t="s">
        <v>30</v>
      </c>
      <c r="AX249" s="13" t="s">
        <v>73</v>
      </c>
      <c r="AY249" s="273" t="s">
        <v>241</v>
      </c>
    </row>
    <row r="250" s="13" customFormat="1">
      <c r="A250" s="13"/>
      <c r="B250" s="263"/>
      <c r="C250" s="264"/>
      <c r="D250" s="242" t="s">
        <v>1584</v>
      </c>
      <c r="E250" s="265" t="s">
        <v>1</v>
      </c>
      <c r="F250" s="266" t="s">
        <v>3689</v>
      </c>
      <c r="G250" s="264"/>
      <c r="H250" s="267">
        <v>187.12000000000001</v>
      </c>
      <c r="I250" s="268"/>
      <c r="J250" s="264"/>
      <c r="K250" s="264"/>
      <c r="L250" s="269"/>
      <c r="M250" s="270"/>
      <c r="N250" s="271"/>
      <c r="O250" s="271"/>
      <c r="P250" s="271"/>
      <c r="Q250" s="271"/>
      <c r="R250" s="271"/>
      <c r="S250" s="271"/>
      <c r="T250" s="272"/>
      <c r="U250" s="13"/>
      <c r="V250" s="13"/>
      <c r="W250" s="13"/>
      <c r="X250" s="13"/>
      <c r="Y250" s="13"/>
      <c r="Z250" s="13"/>
      <c r="AA250" s="13"/>
      <c r="AB250" s="13"/>
      <c r="AC250" s="13"/>
      <c r="AD250" s="13"/>
      <c r="AE250" s="13"/>
      <c r="AT250" s="273" t="s">
        <v>1584</v>
      </c>
      <c r="AU250" s="273" t="s">
        <v>81</v>
      </c>
      <c r="AV250" s="13" t="s">
        <v>83</v>
      </c>
      <c r="AW250" s="13" t="s">
        <v>30</v>
      </c>
      <c r="AX250" s="13" t="s">
        <v>73</v>
      </c>
      <c r="AY250" s="273" t="s">
        <v>241</v>
      </c>
    </row>
    <row r="251" s="13" customFormat="1">
      <c r="A251" s="13"/>
      <c r="B251" s="263"/>
      <c r="C251" s="264"/>
      <c r="D251" s="242" t="s">
        <v>1584</v>
      </c>
      <c r="E251" s="265" t="s">
        <v>1</v>
      </c>
      <c r="F251" s="266" t="s">
        <v>3690</v>
      </c>
      <c r="G251" s="264"/>
      <c r="H251" s="267">
        <v>4.4000000000000004</v>
      </c>
      <c r="I251" s="268"/>
      <c r="J251" s="264"/>
      <c r="K251" s="264"/>
      <c r="L251" s="269"/>
      <c r="M251" s="270"/>
      <c r="N251" s="271"/>
      <c r="O251" s="271"/>
      <c r="P251" s="271"/>
      <c r="Q251" s="271"/>
      <c r="R251" s="271"/>
      <c r="S251" s="271"/>
      <c r="T251" s="272"/>
      <c r="U251" s="13"/>
      <c r="V251" s="13"/>
      <c r="W251" s="13"/>
      <c r="X251" s="13"/>
      <c r="Y251" s="13"/>
      <c r="Z251" s="13"/>
      <c r="AA251" s="13"/>
      <c r="AB251" s="13"/>
      <c r="AC251" s="13"/>
      <c r="AD251" s="13"/>
      <c r="AE251" s="13"/>
      <c r="AT251" s="273" t="s">
        <v>1584</v>
      </c>
      <c r="AU251" s="273" t="s">
        <v>81</v>
      </c>
      <c r="AV251" s="13" t="s">
        <v>83</v>
      </c>
      <c r="AW251" s="13" t="s">
        <v>30</v>
      </c>
      <c r="AX251" s="13" t="s">
        <v>73</v>
      </c>
      <c r="AY251" s="273" t="s">
        <v>241</v>
      </c>
    </row>
    <row r="252" s="13" customFormat="1">
      <c r="A252" s="13"/>
      <c r="B252" s="263"/>
      <c r="C252" s="264"/>
      <c r="D252" s="242" t="s">
        <v>1584</v>
      </c>
      <c r="E252" s="265" t="s">
        <v>1</v>
      </c>
      <c r="F252" s="266" t="s">
        <v>3691</v>
      </c>
      <c r="G252" s="264"/>
      <c r="H252" s="267">
        <v>14.08</v>
      </c>
      <c r="I252" s="268"/>
      <c r="J252" s="264"/>
      <c r="K252" s="264"/>
      <c r="L252" s="269"/>
      <c r="M252" s="270"/>
      <c r="N252" s="271"/>
      <c r="O252" s="271"/>
      <c r="P252" s="271"/>
      <c r="Q252" s="271"/>
      <c r="R252" s="271"/>
      <c r="S252" s="271"/>
      <c r="T252" s="272"/>
      <c r="U252" s="13"/>
      <c r="V252" s="13"/>
      <c r="W252" s="13"/>
      <c r="X252" s="13"/>
      <c r="Y252" s="13"/>
      <c r="Z252" s="13"/>
      <c r="AA252" s="13"/>
      <c r="AB252" s="13"/>
      <c r="AC252" s="13"/>
      <c r="AD252" s="13"/>
      <c r="AE252" s="13"/>
      <c r="AT252" s="273" t="s">
        <v>1584</v>
      </c>
      <c r="AU252" s="273" t="s">
        <v>81</v>
      </c>
      <c r="AV252" s="13" t="s">
        <v>83</v>
      </c>
      <c r="AW252" s="13" t="s">
        <v>30</v>
      </c>
      <c r="AX252" s="13" t="s">
        <v>73</v>
      </c>
      <c r="AY252" s="273" t="s">
        <v>241</v>
      </c>
    </row>
    <row r="253" s="13" customFormat="1">
      <c r="A253" s="13"/>
      <c r="B253" s="263"/>
      <c r="C253" s="264"/>
      <c r="D253" s="242" t="s">
        <v>1584</v>
      </c>
      <c r="E253" s="265" t="s">
        <v>1</v>
      </c>
      <c r="F253" s="266" t="s">
        <v>3692</v>
      </c>
      <c r="G253" s="264"/>
      <c r="H253" s="267">
        <v>51.744</v>
      </c>
      <c r="I253" s="268"/>
      <c r="J253" s="264"/>
      <c r="K253" s="264"/>
      <c r="L253" s="269"/>
      <c r="M253" s="270"/>
      <c r="N253" s="271"/>
      <c r="O253" s="271"/>
      <c r="P253" s="271"/>
      <c r="Q253" s="271"/>
      <c r="R253" s="271"/>
      <c r="S253" s="271"/>
      <c r="T253" s="272"/>
      <c r="U253" s="13"/>
      <c r="V253" s="13"/>
      <c r="W253" s="13"/>
      <c r="X253" s="13"/>
      <c r="Y253" s="13"/>
      <c r="Z253" s="13"/>
      <c r="AA253" s="13"/>
      <c r="AB253" s="13"/>
      <c r="AC253" s="13"/>
      <c r="AD253" s="13"/>
      <c r="AE253" s="13"/>
      <c r="AT253" s="273" t="s">
        <v>1584</v>
      </c>
      <c r="AU253" s="273" t="s">
        <v>81</v>
      </c>
      <c r="AV253" s="13" t="s">
        <v>83</v>
      </c>
      <c r="AW253" s="13" t="s">
        <v>30</v>
      </c>
      <c r="AX253" s="13" t="s">
        <v>73</v>
      </c>
      <c r="AY253" s="273" t="s">
        <v>241</v>
      </c>
    </row>
    <row r="254" s="13" customFormat="1">
      <c r="A254" s="13"/>
      <c r="B254" s="263"/>
      <c r="C254" s="264"/>
      <c r="D254" s="242" t="s">
        <v>1584</v>
      </c>
      <c r="E254" s="265" t="s">
        <v>1</v>
      </c>
      <c r="F254" s="266" t="s">
        <v>3693</v>
      </c>
      <c r="G254" s="264"/>
      <c r="H254" s="267">
        <v>45.055999999999997</v>
      </c>
      <c r="I254" s="268"/>
      <c r="J254" s="264"/>
      <c r="K254" s="264"/>
      <c r="L254" s="269"/>
      <c r="M254" s="270"/>
      <c r="N254" s="271"/>
      <c r="O254" s="271"/>
      <c r="P254" s="271"/>
      <c r="Q254" s="271"/>
      <c r="R254" s="271"/>
      <c r="S254" s="271"/>
      <c r="T254" s="272"/>
      <c r="U254" s="13"/>
      <c r="V254" s="13"/>
      <c r="W254" s="13"/>
      <c r="X254" s="13"/>
      <c r="Y254" s="13"/>
      <c r="Z254" s="13"/>
      <c r="AA254" s="13"/>
      <c r="AB254" s="13"/>
      <c r="AC254" s="13"/>
      <c r="AD254" s="13"/>
      <c r="AE254" s="13"/>
      <c r="AT254" s="273" t="s">
        <v>1584</v>
      </c>
      <c r="AU254" s="273" t="s">
        <v>81</v>
      </c>
      <c r="AV254" s="13" t="s">
        <v>83</v>
      </c>
      <c r="AW254" s="13" t="s">
        <v>30</v>
      </c>
      <c r="AX254" s="13" t="s">
        <v>73</v>
      </c>
      <c r="AY254" s="273" t="s">
        <v>241</v>
      </c>
    </row>
    <row r="255" s="13" customFormat="1">
      <c r="A255" s="13"/>
      <c r="B255" s="263"/>
      <c r="C255" s="264"/>
      <c r="D255" s="242" t="s">
        <v>1584</v>
      </c>
      <c r="E255" s="265" t="s">
        <v>1</v>
      </c>
      <c r="F255" s="266" t="s">
        <v>3694</v>
      </c>
      <c r="G255" s="264"/>
      <c r="H255" s="267">
        <v>10.800000000000001</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1584</v>
      </c>
      <c r="AU255" s="273" t="s">
        <v>81</v>
      </c>
      <c r="AV255" s="13" t="s">
        <v>83</v>
      </c>
      <c r="AW255" s="13" t="s">
        <v>30</v>
      </c>
      <c r="AX255" s="13" t="s">
        <v>73</v>
      </c>
      <c r="AY255" s="273" t="s">
        <v>241</v>
      </c>
    </row>
    <row r="256" s="13" customFormat="1">
      <c r="A256" s="13"/>
      <c r="B256" s="263"/>
      <c r="C256" s="264"/>
      <c r="D256" s="242" t="s">
        <v>1584</v>
      </c>
      <c r="E256" s="265" t="s">
        <v>1</v>
      </c>
      <c r="F256" s="266" t="s">
        <v>3695</v>
      </c>
      <c r="G256" s="264"/>
      <c r="H256" s="267">
        <v>25.920000000000002</v>
      </c>
      <c r="I256" s="268"/>
      <c r="J256" s="264"/>
      <c r="K256" s="264"/>
      <c r="L256" s="269"/>
      <c r="M256" s="270"/>
      <c r="N256" s="271"/>
      <c r="O256" s="271"/>
      <c r="P256" s="271"/>
      <c r="Q256" s="271"/>
      <c r="R256" s="271"/>
      <c r="S256" s="271"/>
      <c r="T256" s="272"/>
      <c r="U256" s="13"/>
      <c r="V256" s="13"/>
      <c r="W256" s="13"/>
      <c r="X256" s="13"/>
      <c r="Y256" s="13"/>
      <c r="Z256" s="13"/>
      <c r="AA256" s="13"/>
      <c r="AB256" s="13"/>
      <c r="AC256" s="13"/>
      <c r="AD256" s="13"/>
      <c r="AE256" s="13"/>
      <c r="AT256" s="273" t="s">
        <v>1584</v>
      </c>
      <c r="AU256" s="273" t="s">
        <v>81</v>
      </c>
      <c r="AV256" s="13" t="s">
        <v>83</v>
      </c>
      <c r="AW256" s="13" t="s">
        <v>30</v>
      </c>
      <c r="AX256" s="13" t="s">
        <v>73</v>
      </c>
      <c r="AY256" s="273" t="s">
        <v>241</v>
      </c>
    </row>
    <row r="257" s="15" customFormat="1">
      <c r="A257" s="15"/>
      <c r="B257" s="287"/>
      <c r="C257" s="288"/>
      <c r="D257" s="242" t="s">
        <v>1584</v>
      </c>
      <c r="E257" s="289" t="s">
        <v>1</v>
      </c>
      <c r="F257" s="290" t="s">
        <v>2061</v>
      </c>
      <c r="G257" s="288"/>
      <c r="H257" s="291">
        <v>353.20000000000005</v>
      </c>
      <c r="I257" s="292"/>
      <c r="J257" s="288"/>
      <c r="K257" s="288"/>
      <c r="L257" s="293"/>
      <c r="M257" s="294"/>
      <c r="N257" s="295"/>
      <c r="O257" s="295"/>
      <c r="P257" s="295"/>
      <c r="Q257" s="295"/>
      <c r="R257" s="295"/>
      <c r="S257" s="295"/>
      <c r="T257" s="296"/>
      <c r="U257" s="15"/>
      <c r="V257" s="15"/>
      <c r="W257" s="15"/>
      <c r="X257" s="15"/>
      <c r="Y257" s="15"/>
      <c r="Z257" s="15"/>
      <c r="AA257" s="15"/>
      <c r="AB257" s="15"/>
      <c r="AC257" s="15"/>
      <c r="AD257" s="15"/>
      <c r="AE257" s="15"/>
      <c r="AT257" s="297" t="s">
        <v>1584</v>
      </c>
      <c r="AU257" s="297" t="s">
        <v>81</v>
      </c>
      <c r="AV257" s="15" t="s">
        <v>247</v>
      </c>
      <c r="AW257" s="15" t="s">
        <v>30</v>
      </c>
      <c r="AX257" s="15" t="s">
        <v>81</v>
      </c>
      <c r="AY257" s="297" t="s">
        <v>241</v>
      </c>
    </row>
    <row r="258" s="2" customFormat="1" ht="21.75" customHeight="1">
      <c r="A258" s="39"/>
      <c r="B258" s="40"/>
      <c r="C258" s="228" t="s">
        <v>313</v>
      </c>
      <c r="D258" s="228" t="s">
        <v>243</v>
      </c>
      <c r="E258" s="229" t="s">
        <v>2333</v>
      </c>
      <c r="F258" s="230" t="s">
        <v>2334</v>
      </c>
      <c r="G258" s="231" t="s">
        <v>563</v>
      </c>
      <c r="H258" s="232">
        <v>187.12000000000001</v>
      </c>
      <c r="I258" s="233"/>
      <c r="J258" s="234">
        <f>ROUND(I258*H258,2)</f>
        <v>0</v>
      </c>
      <c r="K258" s="235"/>
      <c r="L258" s="45"/>
      <c r="M258" s="236" t="s">
        <v>1</v>
      </c>
      <c r="N258" s="237" t="s">
        <v>38</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641</v>
      </c>
      <c r="AT258" s="240" t="s">
        <v>243</v>
      </c>
      <c r="AU258" s="240" t="s">
        <v>81</v>
      </c>
      <c r="AY258" s="18" t="s">
        <v>241</v>
      </c>
      <c r="BE258" s="241">
        <f>IF(N258="základní",J258,0)</f>
        <v>0</v>
      </c>
      <c r="BF258" s="241">
        <f>IF(N258="snížená",J258,0)</f>
        <v>0</v>
      </c>
      <c r="BG258" s="241">
        <f>IF(N258="zákl. přenesená",J258,0)</f>
        <v>0</v>
      </c>
      <c r="BH258" s="241">
        <f>IF(N258="sníž. přenesená",J258,0)</f>
        <v>0</v>
      </c>
      <c r="BI258" s="241">
        <f>IF(N258="nulová",J258,0)</f>
        <v>0</v>
      </c>
      <c r="BJ258" s="18" t="s">
        <v>81</v>
      </c>
      <c r="BK258" s="241">
        <f>ROUND(I258*H258,2)</f>
        <v>0</v>
      </c>
      <c r="BL258" s="18" t="s">
        <v>641</v>
      </c>
      <c r="BM258" s="240" t="s">
        <v>3696</v>
      </c>
    </row>
    <row r="259" s="2" customFormat="1">
      <c r="A259" s="39"/>
      <c r="B259" s="40"/>
      <c r="C259" s="41"/>
      <c r="D259" s="242" t="s">
        <v>248</v>
      </c>
      <c r="E259" s="41"/>
      <c r="F259" s="243" t="s">
        <v>2334</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248</v>
      </c>
      <c r="AU259" s="18" t="s">
        <v>81</v>
      </c>
    </row>
    <row r="260" s="14" customFormat="1">
      <c r="A260" s="14"/>
      <c r="B260" s="274"/>
      <c r="C260" s="275"/>
      <c r="D260" s="242" t="s">
        <v>1584</v>
      </c>
      <c r="E260" s="276" t="s">
        <v>1</v>
      </c>
      <c r="F260" s="277" t="s">
        <v>1806</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1584</v>
      </c>
      <c r="AU260" s="283" t="s">
        <v>81</v>
      </c>
      <c r="AV260" s="14" t="s">
        <v>81</v>
      </c>
      <c r="AW260" s="14" t="s">
        <v>30</v>
      </c>
      <c r="AX260" s="14" t="s">
        <v>73</v>
      </c>
      <c r="AY260" s="283" t="s">
        <v>241</v>
      </c>
    </row>
    <row r="261" s="13" customFormat="1">
      <c r="A261" s="13"/>
      <c r="B261" s="263"/>
      <c r="C261" s="264"/>
      <c r="D261" s="242" t="s">
        <v>1584</v>
      </c>
      <c r="E261" s="265" t="s">
        <v>1</v>
      </c>
      <c r="F261" s="266" t="s">
        <v>3697</v>
      </c>
      <c r="G261" s="264"/>
      <c r="H261" s="267">
        <v>14.109999999999999</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1584</v>
      </c>
      <c r="AU261" s="273" t="s">
        <v>81</v>
      </c>
      <c r="AV261" s="13" t="s">
        <v>83</v>
      </c>
      <c r="AW261" s="13" t="s">
        <v>30</v>
      </c>
      <c r="AX261" s="13" t="s">
        <v>73</v>
      </c>
      <c r="AY261" s="273" t="s">
        <v>241</v>
      </c>
    </row>
    <row r="262" s="13" customFormat="1">
      <c r="A262" s="13"/>
      <c r="B262" s="263"/>
      <c r="C262" s="264"/>
      <c r="D262" s="242" t="s">
        <v>1584</v>
      </c>
      <c r="E262" s="265" t="s">
        <v>1</v>
      </c>
      <c r="F262" s="266" t="s">
        <v>3698</v>
      </c>
      <c r="G262" s="264"/>
      <c r="H262" s="267">
        <v>173.00999999999999</v>
      </c>
      <c r="I262" s="268"/>
      <c r="J262" s="264"/>
      <c r="K262" s="264"/>
      <c r="L262" s="269"/>
      <c r="M262" s="270"/>
      <c r="N262" s="271"/>
      <c r="O262" s="271"/>
      <c r="P262" s="271"/>
      <c r="Q262" s="271"/>
      <c r="R262" s="271"/>
      <c r="S262" s="271"/>
      <c r="T262" s="272"/>
      <c r="U262" s="13"/>
      <c r="V262" s="13"/>
      <c r="W262" s="13"/>
      <c r="X262" s="13"/>
      <c r="Y262" s="13"/>
      <c r="Z262" s="13"/>
      <c r="AA262" s="13"/>
      <c r="AB262" s="13"/>
      <c r="AC262" s="13"/>
      <c r="AD262" s="13"/>
      <c r="AE262" s="13"/>
      <c r="AT262" s="273" t="s">
        <v>1584</v>
      </c>
      <c r="AU262" s="273" t="s">
        <v>81</v>
      </c>
      <c r="AV262" s="13" t="s">
        <v>83</v>
      </c>
      <c r="AW262" s="13" t="s">
        <v>30</v>
      </c>
      <c r="AX262" s="13" t="s">
        <v>73</v>
      </c>
      <c r="AY262" s="273" t="s">
        <v>241</v>
      </c>
    </row>
    <row r="263" s="15" customFormat="1">
      <c r="A263" s="15"/>
      <c r="B263" s="287"/>
      <c r="C263" s="288"/>
      <c r="D263" s="242" t="s">
        <v>1584</v>
      </c>
      <c r="E263" s="289" t="s">
        <v>1</v>
      </c>
      <c r="F263" s="290" t="s">
        <v>2061</v>
      </c>
      <c r="G263" s="288"/>
      <c r="H263" s="291">
        <v>187.12000000000001</v>
      </c>
      <c r="I263" s="292"/>
      <c r="J263" s="288"/>
      <c r="K263" s="288"/>
      <c r="L263" s="293"/>
      <c r="M263" s="294"/>
      <c r="N263" s="295"/>
      <c r="O263" s="295"/>
      <c r="P263" s="295"/>
      <c r="Q263" s="295"/>
      <c r="R263" s="295"/>
      <c r="S263" s="295"/>
      <c r="T263" s="296"/>
      <c r="U263" s="15"/>
      <c r="V263" s="15"/>
      <c r="W263" s="15"/>
      <c r="X263" s="15"/>
      <c r="Y263" s="15"/>
      <c r="Z263" s="15"/>
      <c r="AA263" s="15"/>
      <c r="AB263" s="15"/>
      <c r="AC263" s="15"/>
      <c r="AD263" s="15"/>
      <c r="AE263" s="15"/>
      <c r="AT263" s="297" t="s">
        <v>1584</v>
      </c>
      <c r="AU263" s="297" t="s">
        <v>81</v>
      </c>
      <c r="AV263" s="15" t="s">
        <v>247</v>
      </c>
      <c r="AW263" s="15" t="s">
        <v>30</v>
      </c>
      <c r="AX263" s="15" t="s">
        <v>81</v>
      </c>
      <c r="AY263" s="297" t="s">
        <v>241</v>
      </c>
    </row>
    <row r="264" s="2" customFormat="1" ht="24.15" customHeight="1">
      <c r="A264" s="39"/>
      <c r="B264" s="40"/>
      <c r="C264" s="228" t="s">
        <v>379</v>
      </c>
      <c r="D264" s="228" t="s">
        <v>243</v>
      </c>
      <c r="E264" s="229" t="s">
        <v>3518</v>
      </c>
      <c r="F264" s="230" t="s">
        <v>3519</v>
      </c>
      <c r="G264" s="231" t="s">
        <v>3520</v>
      </c>
      <c r="H264" s="232">
        <v>1</v>
      </c>
      <c r="I264" s="233"/>
      <c r="J264" s="234">
        <f>ROUND(I264*H264,2)</f>
        <v>0</v>
      </c>
      <c r="K264" s="235"/>
      <c r="L264" s="45"/>
      <c r="M264" s="236" t="s">
        <v>1</v>
      </c>
      <c r="N264" s="237" t="s">
        <v>38</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247</v>
      </c>
      <c r="AT264" s="240" t="s">
        <v>243</v>
      </c>
      <c r="AU264" s="240" t="s">
        <v>81</v>
      </c>
      <c r="AY264" s="18" t="s">
        <v>241</v>
      </c>
      <c r="BE264" s="241">
        <f>IF(N264="základní",J264,0)</f>
        <v>0</v>
      </c>
      <c r="BF264" s="241">
        <f>IF(N264="snížená",J264,0)</f>
        <v>0</v>
      </c>
      <c r="BG264" s="241">
        <f>IF(N264="zákl. přenesená",J264,0)</f>
        <v>0</v>
      </c>
      <c r="BH264" s="241">
        <f>IF(N264="sníž. přenesená",J264,0)</f>
        <v>0</v>
      </c>
      <c r="BI264" s="241">
        <f>IF(N264="nulová",J264,0)</f>
        <v>0</v>
      </c>
      <c r="BJ264" s="18" t="s">
        <v>81</v>
      </c>
      <c r="BK264" s="241">
        <f>ROUND(I264*H264,2)</f>
        <v>0</v>
      </c>
      <c r="BL264" s="18" t="s">
        <v>247</v>
      </c>
      <c r="BM264" s="240" t="s">
        <v>3699</v>
      </c>
    </row>
    <row r="265" s="2" customFormat="1">
      <c r="A265" s="39"/>
      <c r="B265" s="40"/>
      <c r="C265" s="41"/>
      <c r="D265" s="242" t="s">
        <v>248</v>
      </c>
      <c r="E265" s="41"/>
      <c r="F265" s="243" t="s">
        <v>3519</v>
      </c>
      <c r="G265" s="41"/>
      <c r="H265" s="41"/>
      <c r="I265" s="244"/>
      <c r="J265" s="41"/>
      <c r="K265" s="41"/>
      <c r="L265" s="45"/>
      <c r="M265" s="259"/>
      <c r="N265" s="260"/>
      <c r="O265" s="261"/>
      <c r="P265" s="261"/>
      <c r="Q265" s="261"/>
      <c r="R265" s="261"/>
      <c r="S265" s="261"/>
      <c r="T265" s="262"/>
      <c r="U265" s="39"/>
      <c r="V265" s="39"/>
      <c r="W265" s="39"/>
      <c r="X265" s="39"/>
      <c r="Y265" s="39"/>
      <c r="Z265" s="39"/>
      <c r="AA265" s="39"/>
      <c r="AB265" s="39"/>
      <c r="AC265" s="39"/>
      <c r="AD265" s="39"/>
      <c r="AE265" s="39"/>
      <c r="AT265" s="18" t="s">
        <v>248</v>
      </c>
      <c r="AU265" s="18" t="s">
        <v>81</v>
      </c>
    </row>
    <row r="266" s="2" customFormat="1" ht="6.96" customHeight="1">
      <c r="A266" s="39"/>
      <c r="B266" s="67"/>
      <c r="C266" s="68"/>
      <c r="D266" s="68"/>
      <c r="E266" s="68"/>
      <c r="F266" s="68"/>
      <c r="G266" s="68"/>
      <c r="H266" s="68"/>
      <c r="I266" s="68"/>
      <c r="J266" s="68"/>
      <c r="K266" s="68"/>
      <c r="L266" s="45"/>
      <c r="M266" s="39"/>
      <c r="O266" s="39"/>
      <c r="P266" s="39"/>
      <c r="Q266" s="39"/>
      <c r="R266" s="39"/>
      <c r="S266" s="39"/>
      <c r="T266" s="39"/>
      <c r="U266" s="39"/>
      <c r="V266" s="39"/>
      <c r="W266" s="39"/>
      <c r="X266" s="39"/>
      <c r="Y266" s="39"/>
      <c r="Z266" s="39"/>
      <c r="AA266" s="39"/>
      <c r="AB266" s="39"/>
      <c r="AC266" s="39"/>
      <c r="AD266" s="39"/>
      <c r="AE266" s="39"/>
    </row>
  </sheetData>
  <sheetProtection sheet="1" autoFilter="0" formatColumns="0" formatRows="0" objects="1" scenarios="1" spinCount="100000" saltValue="bYeFEpLC8XOCzCTrmNn380N5sxzhHLQSFCw1pDv+oSN6sWfNsr6PRiuIzbfP8sj8SDBQSsCKy/b45+v62HlQ2w==" hashValue="3OX9LRTli6AYSgft4Xhhvt2oKiD0m7lhmThyIbLm6RdZNJNnJSWvJiUwBrc7LJVCpH8csZFeg3/zUZp6vYj+QQ==" algorithmName="SHA-512" password="CC35"/>
  <autoFilter ref="C118:K2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3700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ROUND((SUM(BE119:BE274)),  2)</f>
        <v>0</v>
      </c>
      <c r="G33" s="39"/>
      <c r="H33" s="39"/>
      <c r="I33" s="165">
        <v>0.20999999999999999</v>
      </c>
      <c r="J33" s="164">
        <f>ROUND(((SUM(BE119:BE274))*I33),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ROUND((SUM(BF119:BF274)),  2)</f>
        <v>0</v>
      </c>
      <c r="G34" s="39"/>
      <c r="H34" s="39"/>
      <c r="I34" s="165">
        <v>0.14999999999999999</v>
      </c>
      <c r="J34" s="164">
        <f>ROUND(((SUM(BF119:BF274))*I34),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ROUND((SUM(BG119:BG274)),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ROUND((SUM(BH119:BH274)),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ROUND((SUM(BI119:BI274)),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13-04 - Liberec – Mníšek u L., žel. přejezd v km 170,490</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J246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13-04 - Liberec – Mníšek u L., žel. přejezd v km 170,490</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P120+P246</f>
        <v>0</v>
      </c>
      <c r="Q119" s="105"/>
      <c r="R119" s="209">
        <f>R120+R246</f>
        <v>0</v>
      </c>
      <c r="S119" s="105"/>
      <c r="T119" s="210">
        <f>T120+T246</f>
        <v>0</v>
      </c>
      <c r="U119" s="39"/>
      <c r="V119" s="39"/>
      <c r="W119" s="39"/>
      <c r="X119" s="39"/>
      <c r="Y119" s="39"/>
      <c r="Z119" s="39"/>
      <c r="AA119" s="39"/>
      <c r="AB119" s="39"/>
      <c r="AC119" s="39"/>
      <c r="AD119" s="39"/>
      <c r="AE119" s="39"/>
      <c r="AT119" s="18" t="s">
        <v>72</v>
      </c>
      <c r="AU119" s="18" t="s">
        <v>212</v>
      </c>
      <c r="BK119" s="211">
        <f>BK120+BK246</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SUM(P122:P245)</f>
        <v>0</v>
      </c>
      <c r="Q121" s="220"/>
      <c r="R121" s="221">
        <f>SUM(R122:R245)</f>
        <v>0</v>
      </c>
      <c r="S121" s="220"/>
      <c r="T121" s="222">
        <f>SUM(T122:T245)</f>
        <v>0</v>
      </c>
      <c r="U121" s="12"/>
      <c r="V121" s="12"/>
      <c r="W121" s="12"/>
      <c r="X121" s="12"/>
      <c r="Y121" s="12"/>
      <c r="Z121" s="12"/>
      <c r="AA121" s="12"/>
      <c r="AB121" s="12"/>
      <c r="AC121" s="12"/>
      <c r="AD121" s="12"/>
      <c r="AE121" s="12"/>
      <c r="AR121" s="223" t="s">
        <v>81</v>
      </c>
      <c r="AT121" s="224" t="s">
        <v>72</v>
      </c>
      <c r="AU121" s="224" t="s">
        <v>81</v>
      </c>
      <c r="AY121" s="223" t="s">
        <v>241</v>
      </c>
      <c r="BK121" s="225">
        <f>SUM(BK122:BK245)</f>
        <v>0</v>
      </c>
    </row>
    <row r="122" s="2" customFormat="1" ht="37.8" customHeight="1">
      <c r="A122" s="39"/>
      <c r="B122" s="40"/>
      <c r="C122" s="228" t="s">
        <v>81</v>
      </c>
      <c r="D122" s="228" t="s">
        <v>243</v>
      </c>
      <c r="E122" s="229" t="s">
        <v>3167</v>
      </c>
      <c r="F122" s="230" t="s">
        <v>3168</v>
      </c>
      <c r="G122" s="231" t="s">
        <v>267</v>
      </c>
      <c r="H122" s="232">
        <v>7.2000000000000002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3701</v>
      </c>
    </row>
    <row r="123" s="2" customFormat="1">
      <c r="A123" s="39"/>
      <c r="B123" s="40"/>
      <c r="C123" s="41"/>
      <c r="D123" s="242" t="s">
        <v>248</v>
      </c>
      <c r="E123" s="41"/>
      <c r="F123" s="243" t="s">
        <v>3168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2" customFormat="1" ht="24.15" customHeight="1">
      <c r="A124" s="39"/>
      <c r="B124" s="40"/>
      <c r="C124" s="247" t="s">
        <v>83</v>
      </c>
      <c r="D124" s="247" t="s">
        <v>260</v>
      </c>
      <c r="E124" s="248" t="s">
        <v>3171</v>
      </c>
      <c r="F124" s="249" t="s">
        <v>3172</v>
      </c>
      <c r="G124" s="250" t="s">
        <v>267</v>
      </c>
      <c r="H124" s="251">
        <v>7.2000000000000002</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258</v>
      </c>
      <c r="AT124" s="240" t="s">
        <v>260</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3702</v>
      </c>
    </row>
    <row r="125" s="2" customFormat="1">
      <c r="A125" s="39"/>
      <c r="B125" s="40"/>
      <c r="C125" s="41"/>
      <c r="D125" s="242" t="s">
        <v>248</v>
      </c>
      <c r="E125" s="41"/>
      <c r="F125" s="243" t="s">
        <v>3172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2" customFormat="1" ht="24.15" customHeight="1">
      <c r="A126" s="39"/>
      <c r="B126" s="40"/>
      <c r="C126" s="228" t="s">
        <v>251</v>
      </c>
      <c r="D126" s="228" t="s">
        <v>243</v>
      </c>
      <c r="E126" s="229" t="s">
        <v>3703</v>
      </c>
      <c r="F126" s="230" t="s">
        <v>3704</v>
      </c>
      <c r="G126" s="231" t="s">
        <v>263</v>
      </c>
      <c r="H126" s="232">
        <v>7</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3705</v>
      </c>
    </row>
    <row r="127" s="2" customFormat="1">
      <c r="A127" s="39"/>
      <c r="B127" s="40"/>
      <c r="C127" s="41"/>
      <c r="D127" s="242" t="s">
        <v>248</v>
      </c>
      <c r="E127" s="41"/>
      <c r="F127" s="243" t="s">
        <v>3704</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2" customFormat="1" ht="24.15" customHeight="1">
      <c r="A128" s="39"/>
      <c r="B128" s="40"/>
      <c r="C128" s="228" t="s">
        <v>247</v>
      </c>
      <c r="D128" s="228" t="s">
        <v>243</v>
      </c>
      <c r="E128" s="229" t="s">
        <v>3706</v>
      </c>
      <c r="F128" s="230" t="s">
        <v>3707</v>
      </c>
      <c r="G128" s="231" t="s">
        <v>263</v>
      </c>
      <c r="H128" s="232">
        <v>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3708</v>
      </c>
    </row>
    <row r="129" s="2" customFormat="1">
      <c r="A129" s="39"/>
      <c r="B129" s="40"/>
      <c r="C129" s="41"/>
      <c r="D129" s="242" t="s">
        <v>248</v>
      </c>
      <c r="E129" s="41"/>
      <c r="F129" s="243" t="s">
        <v>3707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2" customFormat="1" ht="24.15" customHeight="1">
      <c r="A130" s="39"/>
      <c r="B130" s="40"/>
      <c r="C130" s="228" t="s">
        <v>259</v>
      </c>
      <c r="D130" s="228" t="s">
        <v>243</v>
      </c>
      <c r="E130" s="229" t="s">
        <v>3709</v>
      </c>
      <c r="F130" s="230" t="s">
        <v>3710</v>
      </c>
      <c r="G130" s="231" t="s">
        <v>263</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3711</v>
      </c>
    </row>
    <row r="131" s="2" customFormat="1">
      <c r="A131" s="39"/>
      <c r="B131" s="40"/>
      <c r="C131" s="41"/>
      <c r="D131" s="242" t="s">
        <v>248</v>
      </c>
      <c r="E131" s="41"/>
      <c r="F131" s="243" t="s">
        <v>3710</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24.15" customHeight="1">
      <c r="A132" s="39"/>
      <c r="B132" s="40"/>
      <c r="C132" s="228" t="s">
        <v>254</v>
      </c>
      <c r="D132" s="228" t="s">
        <v>243</v>
      </c>
      <c r="E132" s="229" t="s">
        <v>3626</v>
      </c>
      <c r="F132" s="230" t="s">
        <v>3627</v>
      </c>
      <c r="G132" s="231" t="s">
        <v>267</v>
      </c>
      <c r="H132" s="232">
        <v>6</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3712</v>
      </c>
    </row>
    <row r="133" s="2" customFormat="1">
      <c r="A133" s="39"/>
      <c r="B133" s="40"/>
      <c r="C133" s="41"/>
      <c r="D133" s="242" t="s">
        <v>248</v>
      </c>
      <c r="E133" s="41"/>
      <c r="F133" s="243" t="s">
        <v>3627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3" customFormat="1">
      <c r="A134" s="13"/>
      <c r="B134" s="263"/>
      <c r="C134" s="264"/>
      <c r="D134" s="242" t="s">
        <v>1584</v>
      </c>
      <c r="E134" s="265" t="s">
        <v>1</v>
      </c>
      <c r="F134" s="266" t="s">
        <v>3713</v>
      </c>
      <c r="G134" s="264"/>
      <c r="H134" s="267">
        <v>6</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1584</v>
      </c>
      <c r="AU134" s="273" t="s">
        <v>83</v>
      </c>
      <c r="AV134" s="13" t="s">
        <v>83</v>
      </c>
      <c r="AW134" s="13" t="s">
        <v>30</v>
      </c>
      <c r="AX134" s="13" t="s">
        <v>73</v>
      </c>
      <c r="AY134" s="273" t="s">
        <v>241</v>
      </c>
    </row>
    <row r="135" s="15" customFormat="1">
      <c r="A135" s="15"/>
      <c r="B135" s="287"/>
      <c r="C135" s="288"/>
      <c r="D135" s="242" t="s">
        <v>1584</v>
      </c>
      <c r="E135" s="289" t="s">
        <v>1</v>
      </c>
      <c r="F135" s="290" t="s">
        <v>2061</v>
      </c>
      <c r="G135" s="288"/>
      <c r="H135" s="291">
        <v>6</v>
      </c>
      <c r="I135" s="292"/>
      <c r="J135" s="288"/>
      <c r="K135" s="288"/>
      <c r="L135" s="293"/>
      <c r="M135" s="294"/>
      <c r="N135" s="295"/>
      <c r="O135" s="295"/>
      <c r="P135" s="295"/>
      <c r="Q135" s="295"/>
      <c r="R135" s="295"/>
      <c r="S135" s="295"/>
      <c r="T135" s="296"/>
      <c r="U135" s="15"/>
      <c r="V135" s="15"/>
      <c r="W135" s="15"/>
      <c r="X135" s="15"/>
      <c r="Y135" s="15"/>
      <c r="Z135" s="15"/>
      <c r="AA135" s="15"/>
      <c r="AB135" s="15"/>
      <c r="AC135" s="15"/>
      <c r="AD135" s="15"/>
      <c r="AE135" s="15"/>
      <c r="AT135" s="297" t="s">
        <v>1584</v>
      </c>
      <c r="AU135" s="297" t="s">
        <v>83</v>
      </c>
      <c r="AV135" s="15" t="s">
        <v>247</v>
      </c>
      <c r="AW135" s="15" t="s">
        <v>30</v>
      </c>
      <c r="AX135" s="15" t="s">
        <v>81</v>
      </c>
      <c r="AY135" s="297" t="s">
        <v>241</v>
      </c>
    </row>
    <row r="136" s="2" customFormat="1" ht="24.15" customHeight="1">
      <c r="A136" s="39"/>
      <c r="B136" s="40"/>
      <c r="C136" s="228" t="s">
        <v>269</v>
      </c>
      <c r="D136" s="228" t="s">
        <v>243</v>
      </c>
      <c r="E136" s="229" t="s">
        <v>3630</v>
      </c>
      <c r="F136" s="230" t="s">
        <v>3631</v>
      </c>
      <c r="G136" s="231" t="s">
        <v>267</v>
      </c>
      <c r="H136" s="232">
        <v>6</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247</v>
      </c>
      <c r="AT136" s="240" t="s">
        <v>243</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3714</v>
      </c>
    </row>
    <row r="137" s="2" customFormat="1">
      <c r="A137" s="39"/>
      <c r="B137" s="40"/>
      <c r="C137" s="41"/>
      <c r="D137" s="242" t="s">
        <v>248</v>
      </c>
      <c r="E137" s="41"/>
      <c r="F137" s="243" t="s">
        <v>3631</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13" customFormat="1">
      <c r="A138" s="13"/>
      <c r="B138" s="263"/>
      <c r="C138" s="264"/>
      <c r="D138" s="242" t="s">
        <v>1584</v>
      </c>
      <c r="E138" s="265" t="s">
        <v>1</v>
      </c>
      <c r="F138" s="266" t="s">
        <v>3713</v>
      </c>
      <c r="G138" s="264"/>
      <c r="H138" s="267">
        <v>6</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1584</v>
      </c>
      <c r="AU138" s="273" t="s">
        <v>83</v>
      </c>
      <c r="AV138" s="13" t="s">
        <v>83</v>
      </c>
      <c r="AW138" s="13" t="s">
        <v>30</v>
      </c>
      <c r="AX138" s="13" t="s">
        <v>73</v>
      </c>
      <c r="AY138" s="273" t="s">
        <v>241</v>
      </c>
    </row>
    <row r="139" s="15" customFormat="1">
      <c r="A139" s="15"/>
      <c r="B139" s="287"/>
      <c r="C139" s="288"/>
      <c r="D139" s="242" t="s">
        <v>1584</v>
      </c>
      <c r="E139" s="289" t="s">
        <v>1</v>
      </c>
      <c r="F139" s="290" t="s">
        <v>2061</v>
      </c>
      <c r="G139" s="288"/>
      <c r="H139" s="291">
        <v>6</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1584</v>
      </c>
      <c r="AU139" s="297" t="s">
        <v>83</v>
      </c>
      <c r="AV139" s="15" t="s">
        <v>247</v>
      </c>
      <c r="AW139" s="15" t="s">
        <v>30</v>
      </c>
      <c r="AX139" s="15" t="s">
        <v>81</v>
      </c>
      <c r="AY139" s="297" t="s">
        <v>241</v>
      </c>
    </row>
    <row r="140" s="2" customFormat="1" ht="16.5" customHeight="1">
      <c r="A140" s="39"/>
      <c r="B140" s="40"/>
      <c r="C140" s="247" t="s">
        <v>258</v>
      </c>
      <c r="D140" s="247" t="s">
        <v>260</v>
      </c>
      <c r="E140" s="248" t="s">
        <v>3633</v>
      </c>
      <c r="F140" s="249" t="s">
        <v>3634</v>
      </c>
      <c r="G140" s="250" t="s">
        <v>263</v>
      </c>
      <c r="H140" s="251">
        <v>5</v>
      </c>
      <c r="I140" s="252"/>
      <c r="J140" s="253">
        <f>ROUND(I140*H140,2)</f>
        <v>0</v>
      </c>
      <c r="K140" s="254"/>
      <c r="L140" s="255"/>
      <c r="M140" s="256" t="s">
        <v>1</v>
      </c>
      <c r="N140" s="25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258</v>
      </c>
      <c r="AT140" s="240" t="s">
        <v>260</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3715</v>
      </c>
    </row>
    <row r="141" s="2" customFormat="1">
      <c r="A141" s="39"/>
      <c r="B141" s="40"/>
      <c r="C141" s="41"/>
      <c r="D141" s="242" t="s">
        <v>248</v>
      </c>
      <c r="E141" s="41"/>
      <c r="F141" s="243" t="s">
        <v>3634</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13" customFormat="1">
      <c r="A142" s="13"/>
      <c r="B142" s="263"/>
      <c r="C142" s="264"/>
      <c r="D142" s="242" t="s">
        <v>1584</v>
      </c>
      <c r="E142" s="265" t="s">
        <v>1</v>
      </c>
      <c r="F142" s="266" t="s">
        <v>3716</v>
      </c>
      <c r="G142" s="264"/>
      <c r="H142" s="267">
        <v>5</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1584</v>
      </c>
      <c r="AU142" s="273" t="s">
        <v>83</v>
      </c>
      <c r="AV142" s="13" t="s">
        <v>83</v>
      </c>
      <c r="AW142" s="13" t="s">
        <v>30</v>
      </c>
      <c r="AX142" s="13" t="s">
        <v>73</v>
      </c>
      <c r="AY142" s="273" t="s">
        <v>241</v>
      </c>
    </row>
    <row r="143" s="15" customFormat="1">
      <c r="A143" s="15"/>
      <c r="B143" s="287"/>
      <c r="C143" s="288"/>
      <c r="D143" s="242" t="s">
        <v>1584</v>
      </c>
      <c r="E143" s="289" t="s">
        <v>1</v>
      </c>
      <c r="F143" s="290" t="s">
        <v>2061</v>
      </c>
      <c r="G143" s="288"/>
      <c r="H143" s="291">
        <v>5</v>
      </c>
      <c r="I143" s="292"/>
      <c r="J143" s="288"/>
      <c r="K143" s="288"/>
      <c r="L143" s="293"/>
      <c r="M143" s="294"/>
      <c r="N143" s="295"/>
      <c r="O143" s="295"/>
      <c r="P143" s="295"/>
      <c r="Q143" s="295"/>
      <c r="R143" s="295"/>
      <c r="S143" s="295"/>
      <c r="T143" s="296"/>
      <c r="U143" s="15"/>
      <c r="V143" s="15"/>
      <c r="W143" s="15"/>
      <c r="X143" s="15"/>
      <c r="Y143" s="15"/>
      <c r="Z143" s="15"/>
      <c r="AA143" s="15"/>
      <c r="AB143" s="15"/>
      <c r="AC143" s="15"/>
      <c r="AD143" s="15"/>
      <c r="AE143" s="15"/>
      <c r="AT143" s="297" t="s">
        <v>1584</v>
      </c>
      <c r="AU143" s="297" t="s">
        <v>83</v>
      </c>
      <c r="AV143" s="15" t="s">
        <v>247</v>
      </c>
      <c r="AW143" s="15" t="s">
        <v>30</v>
      </c>
      <c r="AX143" s="15" t="s">
        <v>81</v>
      </c>
      <c r="AY143" s="297" t="s">
        <v>241</v>
      </c>
    </row>
    <row r="144" s="2" customFormat="1" ht="21.75" customHeight="1">
      <c r="A144" s="39"/>
      <c r="B144" s="40"/>
      <c r="C144" s="228" t="s">
        <v>276</v>
      </c>
      <c r="D144" s="228" t="s">
        <v>243</v>
      </c>
      <c r="E144" s="229" t="s">
        <v>3528</v>
      </c>
      <c r="F144" s="230" t="s">
        <v>3529</v>
      </c>
      <c r="G144" s="231" t="s">
        <v>267</v>
      </c>
      <c r="H144" s="232">
        <v>11.5</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247</v>
      </c>
      <c r="AT144" s="240" t="s">
        <v>243</v>
      </c>
      <c r="AU144" s="240" t="s">
        <v>83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3717</v>
      </c>
    </row>
    <row r="145" s="2" customFormat="1">
      <c r="A145" s="39"/>
      <c r="B145" s="40"/>
      <c r="C145" s="41"/>
      <c r="D145" s="242" t="s">
        <v>248</v>
      </c>
      <c r="E145" s="41"/>
      <c r="F145" s="243" t="s">
        <v>3529</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83</v>
      </c>
    </row>
    <row r="146" s="2" customFormat="1" ht="24.15" customHeight="1">
      <c r="A146" s="39"/>
      <c r="B146" s="40"/>
      <c r="C146" s="228" t="s">
        <v>264</v>
      </c>
      <c r="D146" s="228" t="s">
        <v>243</v>
      </c>
      <c r="E146" s="229" t="s">
        <v>3531</v>
      </c>
      <c r="F146" s="230" t="s">
        <v>3532</v>
      </c>
      <c r="G146" s="231" t="s">
        <v>257</v>
      </c>
      <c r="H146" s="232">
        <v>94.799999999999997</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247</v>
      </c>
      <c r="AT146" s="240" t="s">
        <v>243</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3718</v>
      </c>
    </row>
    <row r="147" s="2" customFormat="1">
      <c r="A147" s="39"/>
      <c r="B147" s="40"/>
      <c r="C147" s="41"/>
      <c r="D147" s="242" t="s">
        <v>248</v>
      </c>
      <c r="E147" s="41"/>
      <c r="F147" s="243" t="s">
        <v>3532</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13" customFormat="1">
      <c r="A148" s="13"/>
      <c r="B148" s="263"/>
      <c r="C148" s="264"/>
      <c r="D148" s="242" t="s">
        <v>1584</v>
      </c>
      <c r="E148" s="265" t="s">
        <v>1</v>
      </c>
      <c r="F148" s="266" t="s">
        <v>3719</v>
      </c>
      <c r="G148" s="264"/>
      <c r="H148" s="267">
        <v>94.799999999999997</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83</v>
      </c>
      <c r="AV148" s="13" t="s">
        <v>83</v>
      </c>
      <c r="AW148" s="13" t="s">
        <v>30</v>
      </c>
      <c r="AX148" s="13" t="s">
        <v>73</v>
      </c>
      <c r="AY148" s="273" t="s">
        <v>241</v>
      </c>
    </row>
    <row r="149" s="15" customFormat="1">
      <c r="A149" s="15"/>
      <c r="B149" s="287"/>
      <c r="C149" s="288"/>
      <c r="D149" s="242" t="s">
        <v>1584</v>
      </c>
      <c r="E149" s="289" t="s">
        <v>1</v>
      </c>
      <c r="F149" s="290" t="s">
        <v>2061</v>
      </c>
      <c r="G149" s="288"/>
      <c r="H149" s="291">
        <v>94.799999999999997</v>
      </c>
      <c r="I149" s="292"/>
      <c r="J149" s="288"/>
      <c r="K149" s="288"/>
      <c r="L149" s="293"/>
      <c r="M149" s="294"/>
      <c r="N149" s="295"/>
      <c r="O149" s="295"/>
      <c r="P149" s="295"/>
      <c r="Q149" s="295"/>
      <c r="R149" s="295"/>
      <c r="S149" s="295"/>
      <c r="T149" s="296"/>
      <c r="U149" s="15"/>
      <c r="V149" s="15"/>
      <c r="W149" s="15"/>
      <c r="X149" s="15"/>
      <c r="Y149" s="15"/>
      <c r="Z149" s="15"/>
      <c r="AA149" s="15"/>
      <c r="AB149" s="15"/>
      <c r="AC149" s="15"/>
      <c r="AD149" s="15"/>
      <c r="AE149" s="15"/>
      <c r="AT149" s="297" t="s">
        <v>1584</v>
      </c>
      <c r="AU149" s="297" t="s">
        <v>83</v>
      </c>
      <c r="AV149" s="15" t="s">
        <v>247</v>
      </c>
      <c r="AW149" s="15" t="s">
        <v>30</v>
      </c>
      <c r="AX149" s="15" t="s">
        <v>81</v>
      </c>
      <c r="AY149" s="297" t="s">
        <v>241</v>
      </c>
    </row>
    <row r="150" s="2" customFormat="1" ht="24.15" customHeight="1">
      <c r="A150" s="39"/>
      <c r="B150" s="40"/>
      <c r="C150" s="228" t="s">
        <v>283</v>
      </c>
      <c r="D150" s="228" t="s">
        <v>243</v>
      </c>
      <c r="E150" s="229" t="s">
        <v>3539</v>
      </c>
      <c r="F150" s="230" t="s">
        <v>3540</v>
      </c>
      <c r="G150" s="231" t="s">
        <v>267</v>
      </c>
      <c r="H150" s="232">
        <v>35.5</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247</v>
      </c>
      <c r="AT150" s="240" t="s">
        <v>243</v>
      </c>
      <c r="AU150" s="240" t="s">
        <v>83</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3720</v>
      </c>
    </row>
    <row r="151" s="2" customFormat="1">
      <c r="A151" s="39"/>
      <c r="B151" s="40"/>
      <c r="C151" s="41"/>
      <c r="D151" s="242" t="s">
        <v>248</v>
      </c>
      <c r="E151" s="41"/>
      <c r="F151" s="243" t="s">
        <v>3540</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83</v>
      </c>
    </row>
    <row r="152" s="13" customFormat="1">
      <c r="A152" s="13"/>
      <c r="B152" s="263"/>
      <c r="C152" s="264"/>
      <c r="D152" s="242" t="s">
        <v>1584</v>
      </c>
      <c r="E152" s="265" t="s">
        <v>1</v>
      </c>
      <c r="F152" s="266" t="s">
        <v>3721</v>
      </c>
      <c r="G152" s="264"/>
      <c r="H152" s="267">
        <v>35.5</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1584</v>
      </c>
      <c r="AU152" s="273" t="s">
        <v>83</v>
      </c>
      <c r="AV152" s="13" t="s">
        <v>83</v>
      </c>
      <c r="AW152" s="13" t="s">
        <v>30</v>
      </c>
      <c r="AX152" s="13" t="s">
        <v>73</v>
      </c>
      <c r="AY152" s="273" t="s">
        <v>241</v>
      </c>
    </row>
    <row r="153" s="15" customFormat="1">
      <c r="A153" s="15"/>
      <c r="B153" s="287"/>
      <c r="C153" s="288"/>
      <c r="D153" s="242" t="s">
        <v>1584</v>
      </c>
      <c r="E153" s="289" t="s">
        <v>1</v>
      </c>
      <c r="F153" s="290" t="s">
        <v>2061</v>
      </c>
      <c r="G153" s="288"/>
      <c r="H153" s="291">
        <v>35.5</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1584</v>
      </c>
      <c r="AU153" s="297" t="s">
        <v>83</v>
      </c>
      <c r="AV153" s="15" t="s">
        <v>247</v>
      </c>
      <c r="AW153" s="15" t="s">
        <v>30</v>
      </c>
      <c r="AX153" s="15" t="s">
        <v>81</v>
      </c>
      <c r="AY153" s="297" t="s">
        <v>241</v>
      </c>
    </row>
    <row r="154" s="2" customFormat="1" ht="16.5" customHeight="1">
      <c r="A154" s="39"/>
      <c r="B154" s="40"/>
      <c r="C154" s="247" t="s">
        <v>268</v>
      </c>
      <c r="D154" s="247" t="s">
        <v>260</v>
      </c>
      <c r="E154" s="248" t="s">
        <v>3543</v>
      </c>
      <c r="F154" s="249" t="s">
        <v>3544</v>
      </c>
      <c r="G154" s="250" t="s">
        <v>1097</v>
      </c>
      <c r="H154" s="251">
        <v>21.300000000000001</v>
      </c>
      <c r="I154" s="252"/>
      <c r="J154" s="253">
        <f>ROUND(I154*H154,2)</f>
        <v>0</v>
      </c>
      <c r="K154" s="254"/>
      <c r="L154" s="255"/>
      <c r="M154" s="256" t="s">
        <v>1</v>
      </c>
      <c r="N154" s="25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258</v>
      </c>
      <c r="AT154" s="240" t="s">
        <v>260</v>
      </c>
      <c r="AU154" s="240" t="s">
        <v>83</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3722</v>
      </c>
    </row>
    <row r="155" s="2" customFormat="1">
      <c r="A155" s="39"/>
      <c r="B155" s="40"/>
      <c r="C155" s="41"/>
      <c r="D155" s="242" t="s">
        <v>248</v>
      </c>
      <c r="E155" s="41"/>
      <c r="F155" s="243" t="s">
        <v>3544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83</v>
      </c>
    </row>
    <row r="156" s="2" customFormat="1" ht="37.8" customHeight="1">
      <c r="A156" s="39"/>
      <c r="B156" s="40"/>
      <c r="C156" s="228" t="s">
        <v>290</v>
      </c>
      <c r="D156" s="228" t="s">
        <v>243</v>
      </c>
      <c r="E156" s="229" t="s">
        <v>3546</v>
      </c>
      <c r="F156" s="230" t="s">
        <v>3547</v>
      </c>
      <c r="G156" s="231" t="s">
        <v>257</v>
      </c>
      <c r="H156" s="232">
        <v>83.799999999999997</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247</v>
      </c>
      <c r="AT156" s="240" t="s">
        <v>243</v>
      </c>
      <c r="AU156" s="240" t="s">
        <v>83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3723</v>
      </c>
    </row>
    <row r="157" s="2" customFormat="1">
      <c r="A157" s="39"/>
      <c r="B157" s="40"/>
      <c r="C157" s="41"/>
      <c r="D157" s="242" t="s">
        <v>248</v>
      </c>
      <c r="E157" s="41"/>
      <c r="F157" s="243" t="s">
        <v>3547</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83</v>
      </c>
    </row>
    <row r="158" s="13" customFormat="1">
      <c r="A158" s="13"/>
      <c r="B158" s="263"/>
      <c r="C158" s="264"/>
      <c r="D158" s="242" t="s">
        <v>1584</v>
      </c>
      <c r="E158" s="265" t="s">
        <v>1</v>
      </c>
      <c r="F158" s="266" t="s">
        <v>3724</v>
      </c>
      <c r="G158" s="264"/>
      <c r="H158" s="267">
        <v>83.799999999999997</v>
      </c>
      <c r="I158" s="268"/>
      <c r="J158" s="264"/>
      <c r="K158" s="264"/>
      <c r="L158" s="269"/>
      <c r="M158" s="270"/>
      <c r="N158" s="271"/>
      <c r="O158" s="271"/>
      <c r="P158" s="271"/>
      <c r="Q158" s="271"/>
      <c r="R158" s="271"/>
      <c r="S158" s="271"/>
      <c r="T158" s="272"/>
      <c r="U158" s="13"/>
      <c r="V158" s="13"/>
      <c r="W158" s="13"/>
      <c r="X158" s="13"/>
      <c r="Y158" s="13"/>
      <c r="Z158" s="13"/>
      <c r="AA158" s="13"/>
      <c r="AB158" s="13"/>
      <c r="AC158" s="13"/>
      <c r="AD158" s="13"/>
      <c r="AE158" s="13"/>
      <c r="AT158" s="273" t="s">
        <v>1584</v>
      </c>
      <c r="AU158" s="273" t="s">
        <v>83</v>
      </c>
      <c r="AV158" s="13" t="s">
        <v>83</v>
      </c>
      <c r="AW158" s="13" t="s">
        <v>30</v>
      </c>
      <c r="AX158" s="13" t="s">
        <v>73</v>
      </c>
      <c r="AY158" s="273" t="s">
        <v>241</v>
      </c>
    </row>
    <row r="159" s="15" customFormat="1">
      <c r="A159" s="15"/>
      <c r="B159" s="287"/>
      <c r="C159" s="288"/>
      <c r="D159" s="242" t="s">
        <v>1584</v>
      </c>
      <c r="E159" s="289" t="s">
        <v>1</v>
      </c>
      <c r="F159" s="290" t="s">
        <v>2061</v>
      </c>
      <c r="G159" s="288"/>
      <c r="H159" s="291">
        <v>83.799999999999997</v>
      </c>
      <c r="I159" s="292"/>
      <c r="J159" s="288"/>
      <c r="K159" s="288"/>
      <c r="L159" s="293"/>
      <c r="M159" s="294"/>
      <c r="N159" s="295"/>
      <c r="O159" s="295"/>
      <c r="P159" s="295"/>
      <c r="Q159" s="295"/>
      <c r="R159" s="295"/>
      <c r="S159" s="295"/>
      <c r="T159" s="296"/>
      <c r="U159" s="15"/>
      <c r="V159" s="15"/>
      <c r="W159" s="15"/>
      <c r="X159" s="15"/>
      <c r="Y159" s="15"/>
      <c r="Z159" s="15"/>
      <c r="AA159" s="15"/>
      <c r="AB159" s="15"/>
      <c r="AC159" s="15"/>
      <c r="AD159" s="15"/>
      <c r="AE159" s="15"/>
      <c r="AT159" s="297" t="s">
        <v>1584</v>
      </c>
      <c r="AU159" s="297" t="s">
        <v>83</v>
      </c>
      <c r="AV159" s="15" t="s">
        <v>247</v>
      </c>
      <c r="AW159" s="15" t="s">
        <v>30</v>
      </c>
      <c r="AX159" s="15" t="s">
        <v>81</v>
      </c>
      <c r="AY159" s="297" t="s">
        <v>241</v>
      </c>
    </row>
    <row r="160" s="2" customFormat="1" ht="24.15" customHeight="1">
      <c r="A160" s="39"/>
      <c r="B160" s="40"/>
      <c r="C160" s="247" t="s">
        <v>272</v>
      </c>
      <c r="D160" s="247" t="s">
        <v>260</v>
      </c>
      <c r="E160" s="248" t="s">
        <v>3550</v>
      </c>
      <c r="F160" s="249" t="s">
        <v>3551</v>
      </c>
      <c r="G160" s="250" t="s">
        <v>563</v>
      </c>
      <c r="H160" s="251">
        <v>8.3800000000000008</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258</v>
      </c>
      <c r="AT160" s="240" t="s">
        <v>260</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3725</v>
      </c>
    </row>
    <row r="161" s="2" customFormat="1">
      <c r="A161" s="39"/>
      <c r="B161" s="40"/>
      <c r="C161" s="41"/>
      <c r="D161" s="242" t="s">
        <v>248</v>
      </c>
      <c r="E161" s="41"/>
      <c r="F161" s="243" t="s">
        <v>3551</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13" customFormat="1">
      <c r="A162" s="13"/>
      <c r="B162" s="263"/>
      <c r="C162" s="264"/>
      <c r="D162" s="242" t="s">
        <v>1584</v>
      </c>
      <c r="E162" s="265" t="s">
        <v>1</v>
      </c>
      <c r="F162" s="266" t="s">
        <v>3726</v>
      </c>
      <c r="G162" s="264"/>
      <c r="H162" s="267">
        <v>8.3800000000000008</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1584</v>
      </c>
      <c r="AU162" s="273" t="s">
        <v>83</v>
      </c>
      <c r="AV162" s="13" t="s">
        <v>83</v>
      </c>
      <c r="AW162" s="13" t="s">
        <v>30</v>
      </c>
      <c r="AX162" s="13" t="s">
        <v>73</v>
      </c>
      <c r="AY162" s="273" t="s">
        <v>241</v>
      </c>
    </row>
    <row r="163" s="15" customFormat="1">
      <c r="A163" s="15"/>
      <c r="B163" s="287"/>
      <c r="C163" s="288"/>
      <c r="D163" s="242" t="s">
        <v>1584</v>
      </c>
      <c r="E163" s="289" t="s">
        <v>1</v>
      </c>
      <c r="F163" s="290" t="s">
        <v>2061</v>
      </c>
      <c r="G163" s="288"/>
      <c r="H163" s="291">
        <v>8.3800000000000008</v>
      </c>
      <c r="I163" s="292"/>
      <c r="J163" s="288"/>
      <c r="K163" s="288"/>
      <c r="L163" s="293"/>
      <c r="M163" s="294"/>
      <c r="N163" s="295"/>
      <c r="O163" s="295"/>
      <c r="P163" s="295"/>
      <c r="Q163" s="295"/>
      <c r="R163" s="295"/>
      <c r="S163" s="295"/>
      <c r="T163" s="296"/>
      <c r="U163" s="15"/>
      <c r="V163" s="15"/>
      <c r="W163" s="15"/>
      <c r="X163" s="15"/>
      <c r="Y163" s="15"/>
      <c r="Z163" s="15"/>
      <c r="AA163" s="15"/>
      <c r="AB163" s="15"/>
      <c r="AC163" s="15"/>
      <c r="AD163" s="15"/>
      <c r="AE163" s="15"/>
      <c r="AT163" s="297" t="s">
        <v>1584</v>
      </c>
      <c r="AU163" s="297" t="s">
        <v>83</v>
      </c>
      <c r="AV163" s="15" t="s">
        <v>247</v>
      </c>
      <c r="AW163" s="15" t="s">
        <v>30</v>
      </c>
      <c r="AX163" s="15" t="s">
        <v>81</v>
      </c>
      <c r="AY163" s="297" t="s">
        <v>241</v>
      </c>
    </row>
    <row r="164" s="2" customFormat="1" ht="24.15" customHeight="1">
      <c r="A164" s="39"/>
      <c r="B164" s="40"/>
      <c r="C164" s="247" t="s">
        <v>8</v>
      </c>
      <c r="D164" s="247" t="s">
        <v>260</v>
      </c>
      <c r="E164" s="248" t="s">
        <v>3554</v>
      </c>
      <c r="F164" s="249" t="s">
        <v>3555</v>
      </c>
      <c r="G164" s="250" t="s">
        <v>563</v>
      </c>
      <c r="H164" s="251">
        <v>14.664999999999999</v>
      </c>
      <c r="I164" s="252"/>
      <c r="J164" s="253">
        <f>ROUND(I164*H164,2)</f>
        <v>0</v>
      </c>
      <c r="K164" s="254"/>
      <c r="L164" s="255"/>
      <c r="M164" s="256" t="s">
        <v>1</v>
      </c>
      <c r="N164" s="257" t="s">
        <v>38</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258</v>
      </c>
      <c r="AT164" s="240" t="s">
        <v>260</v>
      </c>
      <c r="AU164" s="240" t="s">
        <v>83</v>
      </c>
      <c r="AY164" s="18" t="s">
        <v>241</v>
      </c>
      <c r="BE164" s="241">
        <f>IF(N164="základní",J164,0)</f>
        <v>0</v>
      </c>
      <c r="BF164" s="241">
        <f>IF(N164="snížená",J164,0)</f>
        <v>0</v>
      </c>
      <c r="BG164" s="241">
        <f>IF(N164="zákl. přenesená",J164,0)</f>
        <v>0</v>
      </c>
      <c r="BH164" s="241">
        <f>IF(N164="sníž. přenesená",J164,0)</f>
        <v>0</v>
      </c>
      <c r="BI164" s="241">
        <f>IF(N164="nulová",J164,0)</f>
        <v>0</v>
      </c>
      <c r="BJ164" s="18" t="s">
        <v>81</v>
      </c>
      <c r="BK164" s="241">
        <f>ROUND(I164*H164,2)</f>
        <v>0</v>
      </c>
      <c r="BL164" s="18" t="s">
        <v>247</v>
      </c>
      <c r="BM164" s="240" t="s">
        <v>3727</v>
      </c>
    </row>
    <row r="165" s="2" customFormat="1">
      <c r="A165" s="39"/>
      <c r="B165" s="40"/>
      <c r="C165" s="41"/>
      <c r="D165" s="242" t="s">
        <v>248</v>
      </c>
      <c r="E165" s="41"/>
      <c r="F165" s="243" t="s">
        <v>3555</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248</v>
      </c>
      <c r="AU165" s="18" t="s">
        <v>83</v>
      </c>
    </row>
    <row r="166" s="13" customFormat="1">
      <c r="A166" s="13"/>
      <c r="B166" s="263"/>
      <c r="C166" s="264"/>
      <c r="D166" s="242" t="s">
        <v>1584</v>
      </c>
      <c r="E166" s="265" t="s">
        <v>1</v>
      </c>
      <c r="F166" s="266" t="s">
        <v>3728</v>
      </c>
      <c r="G166" s="264"/>
      <c r="H166" s="267">
        <v>14.664999999999999</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1584</v>
      </c>
      <c r="AU166" s="273" t="s">
        <v>83</v>
      </c>
      <c r="AV166" s="13" t="s">
        <v>83</v>
      </c>
      <c r="AW166" s="13" t="s">
        <v>30</v>
      </c>
      <c r="AX166" s="13" t="s">
        <v>73</v>
      </c>
      <c r="AY166" s="273" t="s">
        <v>241</v>
      </c>
    </row>
    <row r="167" s="15" customFormat="1">
      <c r="A167" s="15"/>
      <c r="B167" s="287"/>
      <c r="C167" s="288"/>
      <c r="D167" s="242" t="s">
        <v>1584</v>
      </c>
      <c r="E167" s="289" t="s">
        <v>1</v>
      </c>
      <c r="F167" s="290" t="s">
        <v>2061</v>
      </c>
      <c r="G167" s="288"/>
      <c r="H167" s="291">
        <v>14.664999999999999</v>
      </c>
      <c r="I167" s="292"/>
      <c r="J167" s="288"/>
      <c r="K167" s="288"/>
      <c r="L167" s="293"/>
      <c r="M167" s="294"/>
      <c r="N167" s="295"/>
      <c r="O167" s="295"/>
      <c r="P167" s="295"/>
      <c r="Q167" s="295"/>
      <c r="R167" s="295"/>
      <c r="S167" s="295"/>
      <c r="T167" s="296"/>
      <c r="U167" s="15"/>
      <c r="V167" s="15"/>
      <c r="W167" s="15"/>
      <c r="X167" s="15"/>
      <c r="Y167" s="15"/>
      <c r="Z167" s="15"/>
      <c r="AA167" s="15"/>
      <c r="AB167" s="15"/>
      <c r="AC167" s="15"/>
      <c r="AD167" s="15"/>
      <c r="AE167" s="15"/>
      <c r="AT167" s="297" t="s">
        <v>1584</v>
      </c>
      <c r="AU167" s="297" t="s">
        <v>83</v>
      </c>
      <c r="AV167" s="15" t="s">
        <v>247</v>
      </c>
      <c r="AW167" s="15" t="s">
        <v>30</v>
      </c>
      <c r="AX167" s="15" t="s">
        <v>81</v>
      </c>
      <c r="AY167" s="297" t="s">
        <v>241</v>
      </c>
    </row>
    <row r="168" s="2" customFormat="1" ht="24.15" customHeight="1">
      <c r="A168" s="39"/>
      <c r="B168" s="40"/>
      <c r="C168" s="228" t="s">
        <v>275</v>
      </c>
      <c r="D168" s="228" t="s">
        <v>243</v>
      </c>
      <c r="E168" s="229" t="s">
        <v>3729</v>
      </c>
      <c r="F168" s="230" t="s">
        <v>3730</v>
      </c>
      <c r="G168" s="231" t="s">
        <v>267</v>
      </c>
      <c r="H168" s="232">
        <v>36</v>
      </c>
      <c r="I168" s="233"/>
      <c r="J168" s="234">
        <f>ROUND(I168*H168,2)</f>
        <v>0</v>
      </c>
      <c r="K168" s="235"/>
      <c r="L168" s="45"/>
      <c r="M168" s="236" t="s">
        <v>1</v>
      </c>
      <c r="N168" s="23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247</v>
      </c>
      <c r="AT168" s="240" t="s">
        <v>243</v>
      </c>
      <c r="AU168" s="240" t="s">
        <v>83</v>
      </c>
      <c r="AY168" s="18" t="s">
        <v>241</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247</v>
      </c>
      <c r="BM168" s="240" t="s">
        <v>3731</v>
      </c>
    </row>
    <row r="169" s="2" customFormat="1">
      <c r="A169" s="39"/>
      <c r="B169" s="40"/>
      <c r="C169" s="41"/>
      <c r="D169" s="242" t="s">
        <v>248</v>
      </c>
      <c r="E169" s="41"/>
      <c r="F169" s="243" t="s">
        <v>3730</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248</v>
      </c>
      <c r="AU169" s="18" t="s">
        <v>83</v>
      </c>
    </row>
    <row r="170" s="2" customFormat="1" ht="24.15" customHeight="1">
      <c r="A170" s="39"/>
      <c r="B170" s="40"/>
      <c r="C170" s="228" t="s">
        <v>303</v>
      </c>
      <c r="D170" s="228" t="s">
        <v>243</v>
      </c>
      <c r="E170" s="229" t="s">
        <v>3562</v>
      </c>
      <c r="F170" s="230" t="s">
        <v>3563</v>
      </c>
      <c r="G170" s="231" t="s">
        <v>267</v>
      </c>
      <c r="H170" s="232">
        <v>7</v>
      </c>
      <c r="I170" s="233"/>
      <c r="J170" s="234">
        <f>ROUND(I170*H170,2)</f>
        <v>0</v>
      </c>
      <c r="K170" s="235"/>
      <c r="L170" s="45"/>
      <c r="M170" s="236" t="s">
        <v>1</v>
      </c>
      <c r="N170" s="23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247</v>
      </c>
      <c r="AT170" s="240" t="s">
        <v>243</v>
      </c>
      <c r="AU170" s="240" t="s">
        <v>83</v>
      </c>
      <c r="AY170" s="18" t="s">
        <v>241</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247</v>
      </c>
      <c r="BM170" s="240" t="s">
        <v>3732</v>
      </c>
    </row>
    <row r="171" s="2" customFormat="1">
      <c r="A171" s="39"/>
      <c r="B171" s="40"/>
      <c r="C171" s="41"/>
      <c r="D171" s="242" t="s">
        <v>248</v>
      </c>
      <c r="E171" s="41"/>
      <c r="F171" s="243" t="s">
        <v>3563</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248</v>
      </c>
      <c r="AU171" s="18" t="s">
        <v>83</v>
      </c>
    </row>
    <row r="172" s="2" customFormat="1" ht="24.15" customHeight="1">
      <c r="A172" s="39"/>
      <c r="B172" s="40"/>
      <c r="C172" s="228" t="s">
        <v>279</v>
      </c>
      <c r="D172" s="228" t="s">
        <v>243</v>
      </c>
      <c r="E172" s="229" t="s">
        <v>3469</v>
      </c>
      <c r="F172" s="230" t="s">
        <v>3470</v>
      </c>
      <c r="G172" s="231" t="s">
        <v>257</v>
      </c>
      <c r="H172" s="232">
        <v>10</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247</v>
      </c>
      <c r="AT172" s="240" t="s">
        <v>243</v>
      </c>
      <c r="AU172" s="240" t="s">
        <v>83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3733</v>
      </c>
    </row>
    <row r="173" s="2" customFormat="1">
      <c r="A173" s="39"/>
      <c r="B173" s="40"/>
      <c r="C173" s="41"/>
      <c r="D173" s="242" t="s">
        <v>248</v>
      </c>
      <c r="E173" s="41"/>
      <c r="F173" s="243" t="s">
        <v>3470</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83</v>
      </c>
    </row>
    <row r="174" s="13" customFormat="1">
      <c r="A174" s="13"/>
      <c r="B174" s="263"/>
      <c r="C174" s="264"/>
      <c r="D174" s="242" t="s">
        <v>1584</v>
      </c>
      <c r="E174" s="265" t="s">
        <v>1</v>
      </c>
      <c r="F174" s="266" t="s">
        <v>3653</v>
      </c>
      <c r="G174" s="264"/>
      <c r="H174" s="267">
        <v>10</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1584</v>
      </c>
      <c r="AU174" s="273" t="s">
        <v>83</v>
      </c>
      <c r="AV174" s="13" t="s">
        <v>83</v>
      </c>
      <c r="AW174" s="13" t="s">
        <v>30</v>
      </c>
      <c r="AX174" s="13" t="s">
        <v>73</v>
      </c>
      <c r="AY174" s="273" t="s">
        <v>241</v>
      </c>
    </row>
    <row r="175" s="15" customFormat="1">
      <c r="A175" s="15"/>
      <c r="B175" s="287"/>
      <c r="C175" s="288"/>
      <c r="D175" s="242" t="s">
        <v>1584</v>
      </c>
      <c r="E175" s="289" t="s">
        <v>1</v>
      </c>
      <c r="F175" s="290" t="s">
        <v>2061</v>
      </c>
      <c r="G175" s="288"/>
      <c r="H175" s="291">
        <v>10</v>
      </c>
      <c r="I175" s="292"/>
      <c r="J175" s="288"/>
      <c r="K175" s="288"/>
      <c r="L175" s="293"/>
      <c r="M175" s="294"/>
      <c r="N175" s="295"/>
      <c r="O175" s="295"/>
      <c r="P175" s="295"/>
      <c r="Q175" s="295"/>
      <c r="R175" s="295"/>
      <c r="S175" s="295"/>
      <c r="T175" s="296"/>
      <c r="U175" s="15"/>
      <c r="V175" s="15"/>
      <c r="W175" s="15"/>
      <c r="X175" s="15"/>
      <c r="Y175" s="15"/>
      <c r="Z175" s="15"/>
      <c r="AA175" s="15"/>
      <c r="AB175" s="15"/>
      <c r="AC175" s="15"/>
      <c r="AD175" s="15"/>
      <c r="AE175" s="15"/>
      <c r="AT175" s="297" t="s">
        <v>1584</v>
      </c>
      <c r="AU175" s="297" t="s">
        <v>83</v>
      </c>
      <c r="AV175" s="15" t="s">
        <v>247</v>
      </c>
      <c r="AW175" s="15" t="s">
        <v>30</v>
      </c>
      <c r="AX175" s="15" t="s">
        <v>81</v>
      </c>
      <c r="AY175" s="297" t="s">
        <v>241</v>
      </c>
    </row>
    <row r="176" s="2" customFormat="1" ht="16.5" customHeight="1">
      <c r="A176" s="39"/>
      <c r="B176" s="40"/>
      <c r="C176" s="247" t="s">
        <v>310</v>
      </c>
      <c r="D176" s="247" t="s">
        <v>260</v>
      </c>
      <c r="E176" s="248" t="s">
        <v>2997</v>
      </c>
      <c r="F176" s="249" t="s">
        <v>2998</v>
      </c>
      <c r="G176" s="250" t="s">
        <v>563</v>
      </c>
      <c r="H176" s="251">
        <v>4.4000000000000004</v>
      </c>
      <c r="I176" s="252"/>
      <c r="J176" s="253">
        <f>ROUND(I176*H176,2)</f>
        <v>0</v>
      </c>
      <c r="K176" s="254"/>
      <c r="L176" s="255"/>
      <c r="M176" s="256" t="s">
        <v>1</v>
      </c>
      <c r="N176" s="25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258</v>
      </c>
      <c r="AT176" s="240" t="s">
        <v>260</v>
      </c>
      <c r="AU176" s="240" t="s">
        <v>83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3734</v>
      </c>
    </row>
    <row r="177" s="2" customFormat="1">
      <c r="A177" s="39"/>
      <c r="B177" s="40"/>
      <c r="C177" s="41"/>
      <c r="D177" s="242" t="s">
        <v>248</v>
      </c>
      <c r="E177" s="41"/>
      <c r="F177" s="243" t="s">
        <v>2998</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248</v>
      </c>
      <c r="AU177" s="18" t="s">
        <v>83</v>
      </c>
    </row>
    <row r="178" s="13" customFormat="1">
      <c r="A178" s="13"/>
      <c r="B178" s="263"/>
      <c r="C178" s="264"/>
      <c r="D178" s="242" t="s">
        <v>1584</v>
      </c>
      <c r="E178" s="265" t="s">
        <v>1</v>
      </c>
      <c r="F178" s="266" t="s">
        <v>3474</v>
      </c>
      <c r="G178" s="264"/>
      <c r="H178" s="267">
        <v>4.4000000000000004</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1584</v>
      </c>
      <c r="AU178" s="273" t="s">
        <v>83</v>
      </c>
      <c r="AV178" s="13" t="s">
        <v>83</v>
      </c>
      <c r="AW178" s="13" t="s">
        <v>30</v>
      </c>
      <c r="AX178" s="13" t="s">
        <v>73</v>
      </c>
      <c r="AY178" s="273" t="s">
        <v>241</v>
      </c>
    </row>
    <row r="179" s="15" customFormat="1">
      <c r="A179" s="15"/>
      <c r="B179" s="287"/>
      <c r="C179" s="288"/>
      <c r="D179" s="242" t="s">
        <v>1584</v>
      </c>
      <c r="E179" s="289" t="s">
        <v>1</v>
      </c>
      <c r="F179" s="290" t="s">
        <v>2061</v>
      </c>
      <c r="G179" s="288"/>
      <c r="H179" s="291">
        <v>4.4000000000000004</v>
      </c>
      <c r="I179" s="292"/>
      <c r="J179" s="288"/>
      <c r="K179" s="288"/>
      <c r="L179" s="293"/>
      <c r="M179" s="294"/>
      <c r="N179" s="295"/>
      <c r="O179" s="295"/>
      <c r="P179" s="295"/>
      <c r="Q179" s="295"/>
      <c r="R179" s="295"/>
      <c r="S179" s="295"/>
      <c r="T179" s="296"/>
      <c r="U179" s="15"/>
      <c r="V179" s="15"/>
      <c r="W179" s="15"/>
      <c r="X179" s="15"/>
      <c r="Y179" s="15"/>
      <c r="Z179" s="15"/>
      <c r="AA179" s="15"/>
      <c r="AB179" s="15"/>
      <c r="AC179" s="15"/>
      <c r="AD179" s="15"/>
      <c r="AE179" s="15"/>
      <c r="AT179" s="297" t="s">
        <v>1584</v>
      </c>
      <c r="AU179" s="297" t="s">
        <v>83</v>
      </c>
      <c r="AV179" s="15" t="s">
        <v>247</v>
      </c>
      <c r="AW179" s="15" t="s">
        <v>30</v>
      </c>
      <c r="AX179" s="15" t="s">
        <v>81</v>
      </c>
      <c r="AY179" s="297" t="s">
        <v>241</v>
      </c>
    </row>
    <row r="180" s="2" customFormat="1" ht="21.75" customHeight="1">
      <c r="A180" s="39"/>
      <c r="B180" s="40"/>
      <c r="C180" s="247" t="s">
        <v>282</v>
      </c>
      <c r="D180" s="247" t="s">
        <v>260</v>
      </c>
      <c r="E180" s="248" t="s">
        <v>1567</v>
      </c>
      <c r="F180" s="249" t="s">
        <v>1568</v>
      </c>
      <c r="G180" s="250" t="s">
        <v>246</v>
      </c>
      <c r="H180" s="251">
        <v>1</v>
      </c>
      <c r="I180" s="252"/>
      <c r="J180" s="253">
        <f>ROUND(I180*H180,2)</f>
        <v>0</v>
      </c>
      <c r="K180" s="254"/>
      <c r="L180" s="255"/>
      <c r="M180" s="256" t="s">
        <v>1</v>
      </c>
      <c r="N180" s="25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258</v>
      </c>
      <c r="AT180" s="240" t="s">
        <v>260</v>
      </c>
      <c r="AU180" s="240" t="s">
        <v>83</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247</v>
      </c>
      <c r="BM180" s="240" t="s">
        <v>3735</v>
      </c>
    </row>
    <row r="181" s="2" customFormat="1">
      <c r="A181" s="39"/>
      <c r="B181" s="40"/>
      <c r="C181" s="41"/>
      <c r="D181" s="242" t="s">
        <v>248</v>
      </c>
      <c r="E181" s="41"/>
      <c r="F181" s="243" t="s">
        <v>1568</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83</v>
      </c>
    </row>
    <row r="182" s="2" customFormat="1" ht="24.15" customHeight="1">
      <c r="A182" s="39"/>
      <c r="B182" s="40"/>
      <c r="C182" s="228" t="s">
        <v>7</v>
      </c>
      <c r="D182" s="228" t="s">
        <v>243</v>
      </c>
      <c r="E182" s="229" t="s">
        <v>3570</v>
      </c>
      <c r="F182" s="230" t="s">
        <v>3571</v>
      </c>
      <c r="G182" s="231" t="s">
        <v>267</v>
      </c>
      <c r="H182" s="232">
        <v>8</v>
      </c>
      <c r="I182" s="233"/>
      <c r="J182" s="234">
        <f>ROUND(I182*H182,2)</f>
        <v>0</v>
      </c>
      <c r="K182" s="235"/>
      <c r="L182" s="45"/>
      <c r="M182" s="236" t="s">
        <v>1</v>
      </c>
      <c r="N182" s="23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247</v>
      </c>
      <c r="AT182" s="240" t="s">
        <v>243</v>
      </c>
      <c r="AU182" s="240" t="s">
        <v>83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247</v>
      </c>
      <c r="BM182" s="240" t="s">
        <v>3736</v>
      </c>
    </row>
    <row r="183" s="2" customFormat="1">
      <c r="A183" s="39"/>
      <c r="B183" s="40"/>
      <c r="C183" s="41"/>
      <c r="D183" s="242" t="s">
        <v>248</v>
      </c>
      <c r="E183" s="41"/>
      <c r="F183" s="243" t="s">
        <v>3571</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83</v>
      </c>
    </row>
    <row r="184" s="2" customFormat="1" ht="16.5" customHeight="1">
      <c r="A184" s="39"/>
      <c r="B184" s="40"/>
      <c r="C184" s="247" t="s">
        <v>286</v>
      </c>
      <c r="D184" s="247" t="s">
        <v>260</v>
      </c>
      <c r="E184" s="248" t="s">
        <v>3573</v>
      </c>
      <c r="F184" s="249" t="s">
        <v>3574</v>
      </c>
      <c r="G184" s="250" t="s">
        <v>263</v>
      </c>
      <c r="H184" s="251">
        <v>3</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258</v>
      </c>
      <c r="AT184" s="240" t="s">
        <v>260</v>
      </c>
      <c r="AU184" s="240" t="s">
        <v>83</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247</v>
      </c>
      <c r="BM184" s="240" t="s">
        <v>3737</v>
      </c>
    </row>
    <row r="185" s="2" customFormat="1">
      <c r="A185" s="39"/>
      <c r="B185" s="40"/>
      <c r="C185" s="41"/>
      <c r="D185" s="242" t="s">
        <v>248</v>
      </c>
      <c r="E185" s="41"/>
      <c r="F185" s="243" t="s">
        <v>3574</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83</v>
      </c>
    </row>
    <row r="186" s="2" customFormat="1" ht="16.5" customHeight="1">
      <c r="A186" s="39"/>
      <c r="B186" s="40"/>
      <c r="C186" s="247" t="s">
        <v>323</v>
      </c>
      <c r="D186" s="247" t="s">
        <v>260</v>
      </c>
      <c r="E186" s="248" t="s">
        <v>3576</v>
      </c>
      <c r="F186" s="249" t="s">
        <v>3577</v>
      </c>
      <c r="G186" s="250" t="s">
        <v>263</v>
      </c>
      <c r="H186" s="251">
        <v>1</v>
      </c>
      <c r="I186" s="252"/>
      <c r="J186" s="253">
        <f>ROUND(I186*H186,2)</f>
        <v>0</v>
      </c>
      <c r="K186" s="254"/>
      <c r="L186" s="255"/>
      <c r="M186" s="256" t="s">
        <v>1</v>
      </c>
      <c r="N186" s="257" t="s">
        <v>38</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258</v>
      </c>
      <c r="AT186" s="240" t="s">
        <v>260</v>
      </c>
      <c r="AU186" s="240" t="s">
        <v>83</v>
      </c>
      <c r="AY186" s="18" t="s">
        <v>241</v>
      </c>
      <c r="BE186" s="241">
        <f>IF(N186="základní",J186,0)</f>
        <v>0</v>
      </c>
      <c r="BF186" s="241">
        <f>IF(N186="snížená",J186,0)</f>
        <v>0</v>
      </c>
      <c r="BG186" s="241">
        <f>IF(N186="zákl. přenesená",J186,0)</f>
        <v>0</v>
      </c>
      <c r="BH186" s="241">
        <f>IF(N186="sníž. přenesená",J186,0)</f>
        <v>0</v>
      </c>
      <c r="BI186" s="241">
        <f>IF(N186="nulová",J186,0)</f>
        <v>0</v>
      </c>
      <c r="BJ186" s="18" t="s">
        <v>81</v>
      </c>
      <c r="BK186" s="241">
        <f>ROUND(I186*H186,2)</f>
        <v>0</v>
      </c>
      <c r="BL186" s="18" t="s">
        <v>247</v>
      </c>
      <c r="BM186" s="240" t="s">
        <v>3738</v>
      </c>
    </row>
    <row r="187" s="2" customFormat="1">
      <c r="A187" s="39"/>
      <c r="B187" s="40"/>
      <c r="C187" s="41"/>
      <c r="D187" s="242" t="s">
        <v>248</v>
      </c>
      <c r="E187" s="41"/>
      <c r="F187" s="243" t="s">
        <v>3577</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248</v>
      </c>
      <c r="AU187" s="18" t="s">
        <v>83</v>
      </c>
    </row>
    <row r="188" s="2" customFormat="1" ht="16.5" customHeight="1">
      <c r="A188" s="39"/>
      <c r="B188" s="40"/>
      <c r="C188" s="247" t="s">
        <v>289</v>
      </c>
      <c r="D188" s="247" t="s">
        <v>260</v>
      </c>
      <c r="E188" s="248" t="s">
        <v>3579</v>
      </c>
      <c r="F188" s="249" t="s">
        <v>2996</v>
      </c>
      <c r="G188" s="250" t="s">
        <v>263</v>
      </c>
      <c r="H188" s="251">
        <v>1</v>
      </c>
      <c r="I188" s="252"/>
      <c r="J188" s="253">
        <f>ROUND(I188*H188,2)</f>
        <v>0</v>
      </c>
      <c r="K188" s="254"/>
      <c r="L188" s="255"/>
      <c r="M188" s="256" t="s">
        <v>1</v>
      </c>
      <c r="N188" s="25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258</v>
      </c>
      <c r="AT188" s="240" t="s">
        <v>260</v>
      </c>
      <c r="AU188" s="240" t="s">
        <v>83</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247</v>
      </c>
      <c r="BM188" s="240" t="s">
        <v>3739</v>
      </c>
    </row>
    <row r="189" s="2" customFormat="1">
      <c r="A189" s="39"/>
      <c r="B189" s="40"/>
      <c r="C189" s="41"/>
      <c r="D189" s="242" t="s">
        <v>248</v>
      </c>
      <c r="E189" s="41"/>
      <c r="F189" s="243" t="s">
        <v>2996</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83</v>
      </c>
    </row>
    <row r="190" s="2" customFormat="1" ht="21.75" customHeight="1">
      <c r="A190" s="39"/>
      <c r="B190" s="40"/>
      <c r="C190" s="247" t="s">
        <v>330</v>
      </c>
      <c r="D190" s="247" t="s">
        <v>260</v>
      </c>
      <c r="E190" s="248" t="s">
        <v>1567</v>
      </c>
      <c r="F190" s="249" t="s">
        <v>1568</v>
      </c>
      <c r="G190" s="250" t="s">
        <v>246</v>
      </c>
      <c r="H190" s="251">
        <v>2</v>
      </c>
      <c r="I190" s="252"/>
      <c r="J190" s="253">
        <f>ROUND(I190*H190,2)</f>
        <v>0</v>
      </c>
      <c r="K190" s="254"/>
      <c r="L190" s="255"/>
      <c r="M190" s="256" t="s">
        <v>1</v>
      </c>
      <c r="N190" s="25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258</v>
      </c>
      <c r="AT190" s="240" t="s">
        <v>260</v>
      </c>
      <c r="AU190" s="240" t="s">
        <v>83</v>
      </c>
      <c r="AY190" s="18" t="s">
        <v>241</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247</v>
      </c>
      <c r="BM190" s="240" t="s">
        <v>3740</v>
      </c>
    </row>
    <row r="191" s="2" customFormat="1">
      <c r="A191" s="39"/>
      <c r="B191" s="40"/>
      <c r="C191" s="41"/>
      <c r="D191" s="242" t="s">
        <v>248</v>
      </c>
      <c r="E191" s="41"/>
      <c r="F191" s="243" t="s">
        <v>1568</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248</v>
      </c>
      <c r="AU191" s="18" t="s">
        <v>83</v>
      </c>
    </row>
    <row r="192" s="2" customFormat="1" ht="24.15" customHeight="1">
      <c r="A192" s="39"/>
      <c r="B192" s="40"/>
      <c r="C192" s="228" t="s">
        <v>293</v>
      </c>
      <c r="D192" s="228" t="s">
        <v>243</v>
      </c>
      <c r="E192" s="229" t="s">
        <v>3080</v>
      </c>
      <c r="F192" s="230" t="s">
        <v>3081</v>
      </c>
      <c r="G192" s="231" t="s">
        <v>267</v>
      </c>
      <c r="H192" s="232">
        <v>18</v>
      </c>
      <c r="I192" s="233"/>
      <c r="J192" s="234">
        <f>ROUND(I192*H192,2)</f>
        <v>0</v>
      </c>
      <c r="K192" s="235"/>
      <c r="L192" s="45"/>
      <c r="M192" s="236" t="s">
        <v>1</v>
      </c>
      <c r="N192" s="23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247</v>
      </c>
      <c r="AT192" s="240" t="s">
        <v>243</v>
      </c>
      <c r="AU192" s="240" t="s">
        <v>83</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247</v>
      </c>
      <c r="BM192" s="240" t="s">
        <v>3741</v>
      </c>
    </row>
    <row r="193" s="2" customFormat="1">
      <c r="A193" s="39"/>
      <c r="B193" s="40"/>
      <c r="C193" s="41"/>
      <c r="D193" s="242" t="s">
        <v>248</v>
      </c>
      <c r="E193" s="41"/>
      <c r="F193" s="243" t="s">
        <v>3081</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83</v>
      </c>
    </row>
    <row r="194" s="2" customFormat="1" ht="24.15" customHeight="1">
      <c r="A194" s="39"/>
      <c r="B194" s="40"/>
      <c r="C194" s="247" t="s">
        <v>337</v>
      </c>
      <c r="D194" s="247" t="s">
        <v>260</v>
      </c>
      <c r="E194" s="248" t="s">
        <v>3477</v>
      </c>
      <c r="F194" s="249" t="s">
        <v>3478</v>
      </c>
      <c r="G194" s="250" t="s">
        <v>267</v>
      </c>
      <c r="H194" s="251">
        <v>18</v>
      </c>
      <c r="I194" s="252"/>
      <c r="J194" s="253">
        <f>ROUND(I194*H194,2)</f>
        <v>0</v>
      </c>
      <c r="K194" s="254"/>
      <c r="L194" s="255"/>
      <c r="M194" s="256" t="s">
        <v>1</v>
      </c>
      <c r="N194" s="257" t="s">
        <v>38</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258</v>
      </c>
      <c r="AT194" s="240" t="s">
        <v>260</v>
      </c>
      <c r="AU194" s="240" t="s">
        <v>83</v>
      </c>
      <c r="AY194" s="18" t="s">
        <v>241</v>
      </c>
      <c r="BE194" s="241">
        <f>IF(N194="základní",J194,0)</f>
        <v>0</v>
      </c>
      <c r="BF194" s="241">
        <f>IF(N194="snížená",J194,0)</f>
        <v>0</v>
      </c>
      <c r="BG194" s="241">
        <f>IF(N194="zákl. přenesená",J194,0)</f>
        <v>0</v>
      </c>
      <c r="BH194" s="241">
        <f>IF(N194="sníž. přenesená",J194,0)</f>
        <v>0</v>
      </c>
      <c r="BI194" s="241">
        <f>IF(N194="nulová",J194,0)</f>
        <v>0</v>
      </c>
      <c r="BJ194" s="18" t="s">
        <v>81</v>
      </c>
      <c r="BK194" s="241">
        <f>ROUND(I194*H194,2)</f>
        <v>0</v>
      </c>
      <c r="BL194" s="18" t="s">
        <v>247</v>
      </c>
      <c r="BM194" s="240" t="s">
        <v>3742</v>
      </c>
    </row>
    <row r="195" s="2" customFormat="1">
      <c r="A195" s="39"/>
      <c r="B195" s="40"/>
      <c r="C195" s="41"/>
      <c r="D195" s="242" t="s">
        <v>248</v>
      </c>
      <c r="E195" s="41"/>
      <c r="F195" s="243" t="s">
        <v>3478</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248</v>
      </c>
      <c r="AU195" s="18" t="s">
        <v>83</v>
      </c>
    </row>
    <row r="196" s="2" customFormat="1" ht="21.75" customHeight="1">
      <c r="A196" s="39"/>
      <c r="B196" s="40"/>
      <c r="C196" s="247" t="s">
        <v>296</v>
      </c>
      <c r="D196" s="247" t="s">
        <v>260</v>
      </c>
      <c r="E196" s="248" t="s">
        <v>1567</v>
      </c>
      <c r="F196" s="249" t="s">
        <v>1568</v>
      </c>
      <c r="G196" s="250" t="s">
        <v>246</v>
      </c>
      <c r="H196" s="251">
        <v>5.4000000000000004</v>
      </c>
      <c r="I196" s="252"/>
      <c r="J196" s="253">
        <f>ROUND(I196*H196,2)</f>
        <v>0</v>
      </c>
      <c r="K196" s="254"/>
      <c r="L196" s="255"/>
      <c r="M196" s="256" t="s">
        <v>1</v>
      </c>
      <c r="N196" s="257" t="s">
        <v>38</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258</v>
      </c>
      <c r="AT196" s="240" t="s">
        <v>260</v>
      </c>
      <c r="AU196" s="240" t="s">
        <v>83</v>
      </c>
      <c r="AY196" s="18" t="s">
        <v>241</v>
      </c>
      <c r="BE196" s="241">
        <f>IF(N196="základní",J196,0)</f>
        <v>0</v>
      </c>
      <c r="BF196" s="241">
        <f>IF(N196="snížená",J196,0)</f>
        <v>0</v>
      </c>
      <c r="BG196" s="241">
        <f>IF(N196="zákl. přenesená",J196,0)</f>
        <v>0</v>
      </c>
      <c r="BH196" s="241">
        <f>IF(N196="sníž. přenesená",J196,0)</f>
        <v>0</v>
      </c>
      <c r="BI196" s="241">
        <f>IF(N196="nulová",J196,0)</f>
        <v>0</v>
      </c>
      <c r="BJ196" s="18" t="s">
        <v>81</v>
      </c>
      <c r="BK196" s="241">
        <f>ROUND(I196*H196,2)</f>
        <v>0</v>
      </c>
      <c r="BL196" s="18" t="s">
        <v>247</v>
      </c>
      <c r="BM196" s="240" t="s">
        <v>3743</v>
      </c>
    </row>
    <row r="197" s="2" customFormat="1">
      <c r="A197" s="39"/>
      <c r="B197" s="40"/>
      <c r="C197" s="41"/>
      <c r="D197" s="242" t="s">
        <v>248</v>
      </c>
      <c r="E197" s="41"/>
      <c r="F197" s="243" t="s">
        <v>1568</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248</v>
      </c>
      <c r="AU197" s="18" t="s">
        <v>83</v>
      </c>
    </row>
    <row r="198" s="2" customFormat="1" ht="24.15" customHeight="1">
      <c r="A198" s="39"/>
      <c r="B198" s="40"/>
      <c r="C198" s="228" t="s">
        <v>344</v>
      </c>
      <c r="D198" s="228" t="s">
        <v>243</v>
      </c>
      <c r="E198" s="229" t="s">
        <v>3588</v>
      </c>
      <c r="F198" s="230" t="s">
        <v>3235</v>
      </c>
      <c r="G198" s="231" t="s">
        <v>257</v>
      </c>
      <c r="H198" s="232">
        <v>72.200000000000003</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247</v>
      </c>
      <c r="AT198" s="240" t="s">
        <v>243</v>
      </c>
      <c r="AU198" s="240" t="s">
        <v>83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3744</v>
      </c>
    </row>
    <row r="199" s="2" customFormat="1">
      <c r="A199" s="39"/>
      <c r="B199" s="40"/>
      <c r="C199" s="41"/>
      <c r="D199" s="242" t="s">
        <v>248</v>
      </c>
      <c r="E199" s="41"/>
      <c r="F199" s="243" t="s">
        <v>3235</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83</v>
      </c>
    </row>
    <row r="200" s="13" customFormat="1">
      <c r="A200" s="13"/>
      <c r="B200" s="263"/>
      <c r="C200" s="264"/>
      <c r="D200" s="242" t="s">
        <v>1584</v>
      </c>
      <c r="E200" s="265" t="s">
        <v>1</v>
      </c>
      <c r="F200" s="266" t="s">
        <v>3745</v>
      </c>
      <c r="G200" s="264"/>
      <c r="H200" s="267">
        <v>72.200000000000003</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1584</v>
      </c>
      <c r="AU200" s="273" t="s">
        <v>83</v>
      </c>
      <c r="AV200" s="13" t="s">
        <v>83</v>
      </c>
      <c r="AW200" s="13" t="s">
        <v>30</v>
      </c>
      <c r="AX200" s="13" t="s">
        <v>73</v>
      </c>
      <c r="AY200" s="273" t="s">
        <v>241</v>
      </c>
    </row>
    <row r="201" s="15" customFormat="1">
      <c r="A201" s="15"/>
      <c r="B201" s="287"/>
      <c r="C201" s="288"/>
      <c r="D201" s="242" t="s">
        <v>1584</v>
      </c>
      <c r="E201" s="289" t="s">
        <v>1</v>
      </c>
      <c r="F201" s="290" t="s">
        <v>2061</v>
      </c>
      <c r="G201" s="288"/>
      <c r="H201" s="291">
        <v>72.200000000000003</v>
      </c>
      <c r="I201" s="292"/>
      <c r="J201" s="288"/>
      <c r="K201" s="288"/>
      <c r="L201" s="293"/>
      <c r="M201" s="294"/>
      <c r="N201" s="295"/>
      <c r="O201" s="295"/>
      <c r="P201" s="295"/>
      <c r="Q201" s="295"/>
      <c r="R201" s="295"/>
      <c r="S201" s="295"/>
      <c r="T201" s="296"/>
      <c r="U201" s="15"/>
      <c r="V201" s="15"/>
      <c r="W201" s="15"/>
      <c r="X201" s="15"/>
      <c r="Y201" s="15"/>
      <c r="Z201" s="15"/>
      <c r="AA201" s="15"/>
      <c r="AB201" s="15"/>
      <c r="AC201" s="15"/>
      <c r="AD201" s="15"/>
      <c r="AE201" s="15"/>
      <c r="AT201" s="297" t="s">
        <v>1584</v>
      </c>
      <c r="AU201" s="297" t="s">
        <v>83</v>
      </c>
      <c r="AV201" s="15" t="s">
        <v>247</v>
      </c>
      <c r="AW201" s="15" t="s">
        <v>30</v>
      </c>
      <c r="AX201" s="15" t="s">
        <v>81</v>
      </c>
      <c r="AY201" s="297" t="s">
        <v>241</v>
      </c>
    </row>
    <row r="202" s="2" customFormat="1" ht="16.5" customHeight="1">
      <c r="A202" s="39"/>
      <c r="B202" s="40"/>
      <c r="C202" s="247" t="s">
        <v>299</v>
      </c>
      <c r="D202" s="247" t="s">
        <v>260</v>
      </c>
      <c r="E202" s="248" t="s">
        <v>3485</v>
      </c>
      <c r="F202" s="249" t="s">
        <v>3102</v>
      </c>
      <c r="G202" s="250" t="s">
        <v>563</v>
      </c>
      <c r="H202" s="251">
        <v>21.66</v>
      </c>
      <c r="I202" s="252"/>
      <c r="J202" s="253">
        <f>ROUND(I202*H202,2)</f>
        <v>0</v>
      </c>
      <c r="K202" s="254"/>
      <c r="L202" s="255"/>
      <c r="M202" s="256" t="s">
        <v>1</v>
      </c>
      <c r="N202" s="25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258</v>
      </c>
      <c r="AT202" s="240" t="s">
        <v>260</v>
      </c>
      <c r="AU202" s="240" t="s">
        <v>83</v>
      </c>
      <c r="AY202" s="18" t="s">
        <v>241</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247</v>
      </c>
      <c r="BM202" s="240" t="s">
        <v>3746</v>
      </c>
    </row>
    <row r="203" s="2" customFormat="1">
      <c r="A203" s="39"/>
      <c r="B203" s="40"/>
      <c r="C203" s="41"/>
      <c r="D203" s="242" t="s">
        <v>248</v>
      </c>
      <c r="E203" s="41"/>
      <c r="F203" s="243" t="s">
        <v>3102</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248</v>
      </c>
      <c r="AU203" s="18" t="s">
        <v>83</v>
      </c>
    </row>
    <row r="204" s="13" customFormat="1">
      <c r="A204" s="13"/>
      <c r="B204" s="263"/>
      <c r="C204" s="264"/>
      <c r="D204" s="242" t="s">
        <v>1584</v>
      </c>
      <c r="E204" s="265" t="s">
        <v>1</v>
      </c>
      <c r="F204" s="266" t="s">
        <v>3747</v>
      </c>
      <c r="G204" s="264"/>
      <c r="H204" s="267">
        <v>21.66</v>
      </c>
      <c r="I204" s="268"/>
      <c r="J204" s="264"/>
      <c r="K204" s="264"/>
      <c r="L204" s="269"/>
      <c r="M204" s="270"/>
      <c r="N204" s="271"/>
      <c r="O204" s="271"/>
      <c r="P204" s="271"/>
      <c r="Q204" s="271"/>
      <c r="R204" s="271"/>
      <c r="S204" s="271"/>
      <c r="T204" s="272"/>
      <c r="U204" s="13"/>
      <c r="V204" s="13"/>
      <c r="W204" s="13"/>
      <c r="X204" s="13"/>
      <c r="Y204" s="13"/>
      <c r="Z204" s="13"/>
      <c r="AA204" s="13"/>
      <c r="AB204" s="13"/>
      <c r="AC204" s="13"/>
      <c r="AD204" s="13"/>
      <c r="AE204" s="13"/>
      <c r="AT204" s="273" t="s">
        <v>1584</v>
      </c>
      <c r="AU204" s="273" t="s">
        <v>83</v>
      </c>
      <c r="AV204" s="13" t="s">
        <v>83</v>
      </c>
      <c r="AW204" s="13" t="s">
        <v>30</v>
      </c>
      <c r="AX204" s="13" t="s">
        <v>73</v>
      </c>
      <c r="AY204" s="273" t="s">
        <v>241</v>
      </c>
    </row>
    <row r="205" s="15" customFormat="1">
      <c r="A205" s="15"/>
      <c r="B205" s="287"/>
      <c r="C205" s="288"/>
      <c r="D205" s="242" t="s">
        <v>1584</v>
      </c>
      <c r="E205" s="289" t="s">
        <v>1</v>
      </c>
      <c r="F205" s="290" t="s">
        <v>2061</v>
      </c>
      <c r="G205" s="288"/>
      <c r="H205" s="291">
        <v>21.66</v>
      </c>
      <c r="I205" s="292"/>
      <c r="J205" s="288"/>
      <c r="K205" s="288"/>
      <c r="L205" s="293"/>
      <c r="M205" s="294"/>
      <c r="N205" s="295"/>
      <c r="O205" s="295"/>
      <c r="P205" s="295"/>
      <c r="Q205" s="295"/>
      <c r="R205" s="295"/>
      <c r="S205" s="295"/>
      <c r="T205" s="296"/>
      <c r="U205" s="15"/>
      <c r="V205" s="15"/>
      <c r="W205" s="15"/>
      <c r="X205" s="15"/>
      <c r="Y205" s="15"/>
      <c r="Z205" s="15"/>
      <c r="AA205" s="15"/>
      <c r="AB205" s="15"/>
      <c r="AC205" s="15"/>
      <c r="AD205" s="15"/>
      <c r="AE205" s="15"/>
      <c r="AT205" s="297" t="s">
        <v>1584</v>
      </c>
      <c r="AU205" s="297" t="s">
        <v>83</v>
      </c>
      <c r="AV205" s="15" t="s">
        <v>247</v>
      </c>
      <c r="AW205" s="15" t="s">
        <v>30</v>
      </c>
      <c r="AX205" s="15" t="s">
        <v>81</v>
      </c>
      <c r="AY205" s="297" t="s">
        <v>241</v>
      </c>
    </row>
    <row r="206" s="2" customFormat="1" ht="24.15" customHeight="1">
      <c r="A206" s="39"/>
      <c r="B206" s="40"/>
      <c r="C206" s="228" t="s">
        <v>351</v>
      </c>
      <c r="D206" s="228" t="s">
        <v>243</v>
      </c>
      <c r="E206" s="229" t="s">
        <v>3481</v>
      </c>
      <c r="F206" s="230" t="s">
        <v>3482</v>
      </c>
      <c r="G206" s="231" t="s">
        <v>257</v>
      </c>
      <c r="H206" s="232">
        <v>101.136</v>
      </c>
      <c r="I206" s="233"/>
      <c r="J206" s="234">
        <f>ROUND(I206*H206,2)</f>
        <v>0</v>
      </c>
      <c r="K206" s="235"/>
      <c r="L206" s="45"/>
      <c r="M206" s="236" t="s">
        <v>1</v>
      </c>
      <c r="N206" s="237" t="s">
        <v>38</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247</v>
      </c>
      <c r="AT206" s="240" t="s">
        <v>243</v>
      </c>
      <c r="AU206" s="240" t="s">
        <v>83</v>
      </c>
      <c r="AY206" s="18" t="s">
        <v>241</v>
      </c>
      <c r="BE206" s="241">
        <f>IF(N206="základní",J206,0)</f>
        <v>0</v>
      </c>
      <c r="BF206" s="241">
        <f>IF(N206="snížená",J206,0)</f>
        <v>0</v>
      </c>
      <c r="BG206" s="241">
        <f>IF(N206="zákl. přenesená",J206,0)</f>
        <v>0</v>
      </c>
      <c r="BH206" s="241">
        <f>IF(N206="sníž. přenesená",J206,0)</f>
        <v>0</v>
      </c>
      <c r="BI206" s="241">
        <f>IF(N206="nulová",J206,0)</f>
        <v>0</v>
      </c>
      <c r="BJ206" s="18" t="s">
        <v>81</v>
      </c>
      <c r="BK206" s="241">
        <f>ROUND(I206*H206,2)</f>
        <v>0</v>
      </c>
      <c r="BL206" s="18" t="s">
        <v>247</v>
      </c>
      <c r="BM206" s="240" t="s">
        <v>3748</v>
      </c>
    </row>
    <row r="207" s="2" customFormat="1">
      <c r="A207" s="39"/>
      <c r="B207" s="40"/>
      <c r="C207" s="41"/>
      <c r="D207" s="242" t="s">
        <v>248</v>
      </c>
      <c r="E207" s="41"/>
      <c r="F207" s="243" t="s">
        <v>3482</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248</v>
      </c>
      <c r="AU207" s="18" t="s">
        <v>83</v>
      </c>
    </row>
    <row r="208" s="13" customFormat="1">
      <c r="A208" s="13"/>
      <c r="B208" s="263"/>
      <c r="C208" s="264"/>
      <c r="D208" s="242" t="s">
        <v>1584</v>
      </c>
      <c r="E208" s="265" t="s">
        <v>1</v>
      </c>
      <c r="F208" s="266" t="s">
        <v>3749</v>
      </c>
      <c r="G208" s="264"/>
      <c r="H208" s="267">
        <v>101.136</v>
      </c>
      <c r="I208" s="268"/>
      <c r="J208" s="264"/>
      <c r="K208" s="264"/>
      <c r="L208" s="269"/>
      <c r="M208" s="270"/>
      <c r="N208" s="271"/>
      <c r="O208" s="271"/>
      <c r="P208" s="271"/>
      <c r="Q208" s="271"/>
      <c r="R208" s="271"/>
      <c r="S208" s="271"/>
      <c r="T208" s="272"/>
      <c r="U208" s="13"/>
      <c r="V208" s="13"/>
      <c r="W208" s="13"/>
      <c r="X208" s="13"/>
      <c r="Y208" s="13"/>
      <c r="Z208" s="13"/>
      <c r="AA208" s="13"/>
      <c r="AB208" s="13"/>
      <c r="AC208" s="13"/>
      <c r="AD208" s="13"/>
      <c r="AE208" s="13"/>
      <c r="AT208" s="273" t="s">
        <v>1584</v>
      </c>
      <c r="AU208" s="273" t="s">
        <v>83</v>
      </c>
      <c r="AV208" s="13" t="s">
        <v>83</v>
      </c>
      <c r="AW208" s="13" t="s">
        <v>30</v>
      </c>
      <c r="AX208" s="13" t="s">
        <v>73</v>
      </c>
      <c r="AY208" s="273" t="s">
        <v>241</v>
      </c>
    </row>
    <row r="209" s="15" customFormat="1">
      <c r="A209" s="15"/>
      <c r="B209" s="287"/>
      <c r="C209" s="288"/>
      <c r="D209" s="242" t="s">
        <v>1584</v>
      </c>
      <c r="E209" s="289" t="s">
        <v>1</v>
      </c>
      <c r="F209" s="290" t="s">
        <v>2061</v>
      </c>
      <c r="G209" s="288"/>
      <c r="H209" s="291">
        <v>101.136</v>
      </c>
      <c r="I209" s="292"/>
      <c r="J209" s="288"/>
      <c r="K209" s="288"/>
      <c r="L209" s="293"/>
      <c r="M209" s="294"/>
      <c r="N209" s="295"/>
      <c r="O209" s="295"/>
      <c r="P209" s="295"/>
      <c r="Q209" s="295"/>
      <c r="R209" s="295"/>
      <c r="S209" s="295"/>
      <c r="T209" s="296"/>
      <c r="U209" s="15"/>
      <c r="V209" s="15"/>
      <c r="W209" s="15"/>
      <c r="X209" s="15"/>
      <c r="Y209" s="15"/>
      <c r="Z209" s="15"/>
      <c r="AA209" s="15"/>
      <c r="AB209" s="15"/>
      <c r="AC209" s="15"/>
      <c r="AD209" s="15"/>
      <c r="AE209" s="15"/>
      <c r="AT209" s="297" t="s">
        <v>1584</v>
      </c>
      <c r="AU209" s="297" t="s">
        <v>83</v>
      </c>
      <c r="AV209" s="15" t="s">
        <v>247</v>
      </c>
      <c r="AW209" s="15" t="s">
        <v>30</v>
      </c>
      <c r="AX209" s="15" t="s">
        <v>81</v>
      </c>
      <c r="AY209" s="297" t="s">
        <v>241</v>
      </c>
    </row>
    <row r="210" s="2" customFormat="1" ht="16.5" customHeight="1">
      <c r="A210" s="39"/>
      <c r="B210" s="40"/>
      <c r="C210" s="247" t="s">
        <v>302</v>
      </c>
      <c r="D210" s="247" t="s">
        <v>260</v>
      </c>
      <c r="E210" s="248" t="s">
        <v>3485</v>
      </c>
      <c r="F210" s="249" t="s">
        <v>3102</v>
      </c>
      <c r="G210" s="250" t="s">
        <v>563</v>
      </c>
      <c r="H210" s="251">
        <v>40.450000000000003</v>
      </c>
      <c r="I210" s="252"/>
      <c r="J210" s="253">
        <f>ROUND(I210*H210,2)</f>
        <v>0</v>
      </c>
      <c r="K210" s="254"/>
      <c r="L210" s="255"/>
      <c r="M210" s="256" t="s">
        <v>1</v>
      </c>
      <c r="N210" s="257" t="s">
        <v>38</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258</v>
      </c>
      <c r="AT210" s="240" t="s">
        <v>260</v>
      </c>
      <c r="AU210" s="240" t="s">
        <v>83</v>
      </c>
      <c r="AY210" s="18" t="s">
        <v>241</v>
      </c>
      <c r="BE210" s="241">
        <f>IF(N210="základní",J210,0)</f>
        <v>0</v>
      </c>
      <c r="BF210" s="241">
        <f>IF(N210="snížená",J210,0)</f>
        <v>0</v>
      </c>
      <c r="BG210" s="241">
        <f>IF(N210="zákl. přenesená",J210,0)</f>
        <v>0</v>
      </c>
      <c r="BH210" s="241">
        <f>IF(N210="sníž. přenesená",J210,0)</f>
        <v>0</v>
      </c>
      <c r="BI210" s="241">
        <f>IF(N210="nulová",J210,0)</f>
        <v>0</v>
      </c>
      <c r="BJ210" s="18" t="s">
        <v>81</v>
      </c>
      <c r="BK210" s="241">
        <f>ROUND(I210*H210,2)</f>
        <v>0</v>
      </c>
      <c r="BL210" s="18" t="s">
        <v>247</v>
      </c>
      <c r="BM210" s="240" t="s">
        <v>3750</v>
      </c>
    </row>
    <row r="211" s="2" customFormat="1">
      <c r="A211" s="39"/>
      <c r="B211" s="40"/>
      <c r="C211" s="41"/>
      <c r="D211" s="242" t="s">
        <v>248</v>
      </c>
      <c r="E211" s="41"/>
      <c r="F211" s="243" t="s">
        <v>3102</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248</v>
      </c>
      <c r="AU211" s="18" t="s">
        <v>83</v>
      </c>
    </row>
    <row r="212" s="2" customFormat="1" ht="24.15" customHeight="1">
      <c r="A212" s="39"/>
      <c r="B212" s="40"/>
      <c r="C212" s="228" t="s">
        <v>358</v>
      </c>
      <c r="D212" s="228" t="s">
        <v>243</v>
      </c>
      <c r="E212" s="229" t="s">
        <v>3095</v>
      </c>
      <c r="F212" s="230" t="s">
        <v>3096</v>
      </c>
      <c r="G212" s="231" t="s">
        <v>257</v>
      </c>
      <c r="H212" s="232">
        <v>72.200000000000003</v>
      </c>
      <c r="I212" s="233"/>
      <c r="J212" s="234">
        <f>ROUND(I212*H212,2)</f>
        <v>0</v>
      </c>
      <c r="K212" s="235"/>
      <c r="L212" s="45"/>
      <c r="M212" s="236" t="s">
        <v>1</v>
      </c>
      <c r="N212" s="237" t="s">
        <v>38</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247</v>
      </c>
      <c r="AT212" s="240" t="s">
        <v>243</v>
      </c>
      <c r="AU212" s="240" t="s">
        <v>83</v>
      </c>
      <c r="AY212" s="18" t="s">
        <v>241</v>
      </c>
      <c r="BE212" s="241">
        <f>IF(N212="základní",J212,0)</f>
        <v>0</v>
      </c>
      <c r="BF212" s="241">
        <f>IF(N212="snížená",J212,0)</f>
        <v>0</v>
      </c>
      <c r="BG212" s="241">
        <f>IF(N212="zákl. přenesená",J212,0)</f>
        <v>0</v>
      </c>
      <c r="BH212" s="241">
        <f>IF(N212="sníž. přenesená",J212,0)</f>
        <v>0</v>
      </c>
      <c r="BI212" s="241">
        <f>IF(N212="nulová",J212,0)</f>
        <v>0</v>
      </c>
      <c r="BJ212" s="18" t="s">
        <v>81</v>
      </c>
      <c r="BK212" s="241">
        <f>ROUND(I212*H212,2)</f>
        <v>0</v>
      </c>
      <c r="BL212" s="18" t="s">
        <v>247</v>
      </c>
      <c r="BM212" s="240" t="s">
        <v>3751</v>
      </c>
    </row>
    <row r="213" s="2" customFormat="1">
      <c r="A213" s="39"/>
      <c r="B213" s="40"/>
      <c r="C213" s="41"/>
      <c r="D213" s="242" t="s">
        <v>248</v>
      </c>
      <c r="E213" s="41"/>
      <c r="F213" s="243" t="s">
        <v>3096</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248</v>
      </c>
      <c r="AU213" s="18" t="s">
        <v>83</v>
      </c>
    </row>
    <row r="214" s="13" customFormat="1">
      <c r="A214" s="13"/>
      <c r="B214" s="263"/>
      <c r="C214" s="264"/>
      <c r="D214" s="242" t="s">
        <v>1584</v>
      </c>
      <c r="E214" s="265" t="s">
        <v>1</v>
      </c>
      <c r="F214" s="266" t="s">
        <v>3752</v>
      </c>
      <c r="G214" s="264"/>
      <c r="H214" s="267">
        <v>72.200000000000003</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1584</v>
      </c>
      <c r="AU214" s="273" t="s">
        <v>83</v>
      </c>
      <c r="AV214" s="13" t="s">
        <v>83</v>
      </c>
      <c r="AW214" s="13" t="s">
        <v>30</v>
      </c>
      <c r="AX214" s="13" t="s">
        <v>73</v>
      </c>
      <c r="AY214" s="273" t="s">
        <v>241</v>
      </c>
    </row>
    <row r="215" s="15" customFormat="1">
      <c r="A215" s="15"/>
      <c r="B215" s="287"/>
      <c r="C215" s="288"/>
      <c r="D215" s="242" t="s">
        <v>1584</v>
      </c>
      <c r="E215" s="289" t="s">
        <v>1</v>
      </c>
      <c r="F215" s="290" t="s">
        <v>2061</v>
      </c>
      <c r="G215" s="288"/>
      <c r="H215" s="291">
        <v>72.200000000000003</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1584</v>
      </c>
      <c r="AU215" s="297" t="s">
        <v>83</v>
      </c>
      <c r="AV215" s="15" t="s">
        <v>247</v>
      </c>
      <c r="AW215" s="15" t="s">
        <v>30</v>
      </c>
      <c r="AX215" s="15" t="s">
        <v>81</v>
      </c>
      <c r="AY215" s="297" t="s">
        <v>241</v>
      </c>
    </row>
    <row r="216" s="2" customFormat="1" ht="21.75" customHeight="1">
      <c r="A216" s="39"/>
      <c r="B216" s="40"/>
      <c r="C216" s="247" t="s">
        <v>306</v>
      </c>
      <c r="D216" s="247" t="s">
        <v>260</v>
      </c>
      <c r="E216" s="248" t="s">
        <v>3306</v>
      </c>
      <c r="F216" s="249" t="s">
        <v>3464</v>
      </c>
      <c r="G216" s="250" t="s">
        <v>563</v>
      </c>
      <c r="H216" s="251">
        <v>36.100000000000001</v>
      </c>
      <c r="I216" s="252"/>
      <c r="J216" s="253">
        <f>ROUND(I216*H216,2)</f>
        <v>0</v>
      </c>
      <c r="K216" s="254"/>
      <c r="L216" s="255"/>
      <c r="M216" s="256" t="s">
        <v>1</v>
      </c>
      <c r="N216" s="25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258</v>
      </c>
      <c r="AT216" s="240" t="s">
        <v>260</v>
      </c>
      <c r="AU216" s="240" t="s">
        <v>83</v>
      </c>
      <c r="AY216" s="18" t="s">
        <v>241</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247</v>
      </c>
      <c r="BM216" s="240" t="s">
        <v>3753</v>
      </c>
    </row>
    <row r="217" s="2" customFormat="1">
      <c r="A217" s="39"/>
      <c r="B217" s="40"/>
      <c r="C217" s="41"/>
      <c r="D217" s="242" t="s">
        <v>248</v>
      </c>
      <c r="E217" s="41"/>
      <c r="F217" s="243" t="s">
        <v>3464</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248</v>
      </c>
      <c r="AU217" s="18" t="s">
        <v>83</v>
      </c>
    </row>
    <row r="218" s="13" customFormat="1">
      <c r="A218" s="13"/>
      <c r="B218" s="263"/>
      <c r="C218" s="264"/>
      <c r="D218" s="242" t="s">
        <v>1584</v>
      </c>
      <c r="E218" s="265" t="s">
        <v>1</v>
      </c>
      <c r="F218" s="266" t="s">
        <v>3754</v>
      </c>
      <c r="G218" s="264"/>
      <c r="H218" s="267">
        <v>36.100000000000001</v>
      </c>
      <c r="I218" s="268"/>
      <c r="J218" s="264"/>
      <c r="K218" s="264"/>
      <c r="L218" s="269"/>
      <c r="M218" s="270"/>
      <c r="N218" s="271"/>
      <c r="O218" s="271"/>
      <c r="P218" s="271"/>
      <c r="Q218" s="271"/>
      <c r="R218" s="271"/>
      <c r="S218" s="271"/>
      <c r="T218" s="272"/>
      <c r="U218" s="13"/>
      <c r="V218" s="13"/>
      <c r="W218" s="13"/>
      <c r="X218" s="13"/>
      <c r="Y218" s="13"/>
      <c r="Z218" s="13"/>
      <c r="AA218" s="13"/>
      <c r="AB218" s="13"/>
      <c r="AC218" s="13"/>
      <c r="AD218" s="13"/>
      <c r="AE218" s="13"/>
      <c r="AT218" s="273" t="s">
        <v>1584</v>
      </c>
      <c r="AU218" s="273" t="s">
        <v>83</v>
      </c>
      <c r="AV218" s="13" t="s">
        <v>83</v>
      </c>
      <c r="AW218" s="13" t="s">
        <v>30</v>
      </c>
      <c r="AX218" s="13" t="s">
        <v>73</v>
      </c>
      <c r="AY218" s="273" t="s">
        <v>241</v>
      </c>
    </row>
    <row r="219" s="15" customFormat="1">
      <c r="A219" s="15"/>
      <c r="B219" s="287"/>
      <c r="C219" s="288"/>
      <c r="D219" s="242" t="s">
        <v>1584</v>
      </c>
      <c r="E219" s="289" t="s">
        <v>1</v>
      </c>
      <c r="F219" s="290" t="s">
        <v>2061</v>
      </c>
      <c r="G219" s="288"/>
      <c r="H219" s="291">
        <v>36.100000000000001</v>
      </c>
      <c r="I219" s="292"/>
      <c r="J219" s="288"/>
      <c r="K219" s="288"/>
      <c r="L219" s="293"/>
      <c r="M219" s="294"/>
      <c r="N219" s="295"/>
      <c r="O219" s="295"/>
      <c r="P219" s="295"/>
      <c r="Q219" s="295"/>
      <c r="R219" s="295"/>
      <c r="S219" s="295"/>
      <c r="T219" s="296"/>
      <c r="U219" s="15"/>
      <c r="V219" s="15"/>
      <c r="W219" s="15"/>
      <c r="X219" s="15"/>
      <c r="Y219" s="15"/>
      <c r="Z219" s="15"/>
      <c r="AA219" s="15"/>
      <c r="AB219" s="15"/>
      <c r="AC219" s="15"/>
      <c r="AD219" s="15"/>
      <c r="AE219" s="15"/>
      <c r="AT219" s="297" t="s">
        <v>1584</v>
      </c>
      <c r="AU219" s="297" t="s">
        <v>83</v>
      </c>
      <c r="AV219" s="15" t="s">
        <v>247</v>
      </c>
      <c r="AW219" s="15" t="s">
        <v>30</v>
      </c>
      <c r="AX219" s="15" t="s">
        <v>81</v>
      </c>
      <c r="AY219" s="297" t="s">
        <v>241</v>
      </c>
    </row>
    <row r="220" s="2" customFormat="1" ht="24.15" customHeight="1">
      <c r="A220" s="39"/>
      <c r="B220" s="40"/>
      <c r="C220" s="228" t="s">
        <v>365</v>
      </c>
      <c r="D220" s="228" t="s">
        <v>243</v>
      </c>
      <c r="E220" s="229" t="s">
        <v>3106</v>
      </c>
      <c r="F220" s="230" t="s">
        <v>3107</v>
      </c>
      <c r="G220" s="231" t="s">
        <v>257</v>
      </c>
      <c r="H220" s="232">
        <v>101.136</v>
      </c>
      <c r="I220" s="233"/>
      <c r="J220" s="234">
        <f>ROUND(I220*H220,2)</f>
        <v>0</v>
      </c>
      <c r="K220" s="235"/>
      <c r="L220" s="45"/>
      <c r="M220" s="236" t="s">
        <v>1</v>
      </c>
      <c r="N220" s="237" t="s">
        <v>38</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247</v>
      </c>
      <c r="AT220" s="240" t="s">
        <v>243</v>
      </c>
      <c r="AU220" s="240" t="s">
        <v>83</v>
      </c>
      <c r="AY220" s="18" t="s">
        <v>241</v>
      </c>
      <c r="BE220" s="241">
        <f>IF(N220="základní",J220,0)</f>
        <v>0</v>
      </c>
      <c r="BF220" s="241">
        <f>IF(N220="snížená",J220,0)</f>
        <v>0</v>
      </c>
      <c r="BG220" s="241">
        <f>IF(N220="zákl. přenesená",J220,0)</f>
        <v>0</v>
      </c>
      <c r="BH220" s="241">
        <f>IF(N220="sníž. přenesená",J220,0)</f>
        <v>0</v>
      </c>
      <c r="BI220" s="241">
        <f>IF(N220="nulová",J220,0)</f>
        <v>0</v>
      </c>
      <c r="BJ220" s="18" t="s">
        <v>81</v>
      </c>
      <c r="BK220" s="241">
        <f>ROUND(I220*H220,2)</f>
        <v>0</v>
      </c>
      <c r="BL220" s="18" t="s">
        <v>247</v>
      </c>
      <c r="BM220" s="240" t="s">
        <v>3755</v>
      </c>
    </row>
    <row r="221" s="2" customFormat="1">
      <c r="A221" s="39"/>
      <c r="B221" s="40"/>
      <c r="C221" s="41"/>
      <c r="D221" s="242" t="s">
        <v>248</v>
      </c>
      <c r="E221" s="41"/>
      <c r="F221" s="243" t="s">
        <v>3107</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248</v>
      </c>
      <c r="AU221" s="18" t="s">
        <v>83</v>
      </c>
    </row>
    <row r="222" s="13" customFormat="1">
      <c r="A222" s="13"/>
      <c r="B222" s="263"/>
      <c r="C222" s="264"/>
      <c r="D222" s="242" t="s">
        <v>1584</v>
      </c>
      <c r="E222" s="265" t="s">
        <v>1</v>
      </c>
      <c r="F222" s="266" t="s">
        <v>3756</v>
      </c>
      <c r="G222" s="264"/>
      <c r="H222" s="267">
        <v>101.136</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1584</v>
      </c>
      <c r="AU222" s="273" t="s">
        <v>83</v>
      </c>
      <c r="AV222" s="13" t="s">
        <v>83</v>
      </c>
      <c r="AW222" s="13" t="s">
        <v>30</v>
      </c>
      <c r="AX222" s="13" t="s">
        <v>73</v>
      </c>
      <c r="AY222" s="273" t="s">
        <v>241</v>
      </c>
    </row>
    <row r="223" s="15" customFormat="1">
      <c r="A223" s="15"/>
      <c r="B223" s="287"/>
      <c r="C223" s="288"/>
      <c r="D223" s="242" t="s">
        <v>1584</v>
      </c>
      <c r="E223" s="289" t="s">
        <v>1</v>
      </c>
      <c r="F223" s="290" t="s">
        <v>2061</v>
      </c>
      <c r="G223" s="288"/>
      <c r="H223" s="291">
        <v>101.136</v>
      </c>
      <c r="I223" s="292"/>
      <c r="J223" s="288"/>
      <c r="K223" s="288"/>
      <c r="L223" s="293"/>
      <c r="M223" s="294"/>
      <c r="N223" s="295"/>
      <c r="O223" s="295"/>
      <c r="P223" s="295"/>
      <c r="Q223" s="295"/>
      <c r="R223" s="295"/>
      <c r="S223" s="295"/>
      <c r="T223" s="296"/>
      <c r="U223" s="15"/>
      <c r="V223" s="15"/>
      <c r="W223" s="15"/>
      <c r="X223" s="15"/>
      <c r="Y223" s="15"/>
      <c r="Z223" s="15"/>
      <c r="AA223" s="15"/>
      <c r="AB223" s="15"/>
      <c r="AC223" s="15"/>
      <c r="AD223" s="15"/>
      <c r="AE223" s="15"/>
      <c r="AT223" s="297" t="s">
        <v>1584</v>
      </c>
      <c r="AU223" s="297" t="s">
        <v>83</v>
      </c>
      <c r="AV223" s="15" t="s">
        <v>247</v>
      </c>
      <c r="AW223" s="15" t="s">
        <v>30</v>
      </c>
      <c r="AX223" s="15" t="s">
        <v>81</v>
      </c>
      <c r="AY223" s="297" t="s">
        <v>241</v>
      </c>
    </row>
    <row r="224" s="2" customFormat="1" ht="16.5" customHeight="1">
      <c r="A224" s="39"/>
      <c r="B224" s="40"/>
      <c r="C224" s="247" t="s">
        <v>309</v>
      </c>
      <c r="D224" s="247" t="s">
        <v>260</v>
      </c>
      <c r="E224" s="248" t="s">
        <v>3213</v>
      </c>
      <c r="F224" s="249" t="s">
        <v>3214</v>
      </c>
      <c r="G224" s="250" t="s">
        <v>563</v>
      </c>
      <c r="H224" s="251">
        <v>60.68</v>
      </c>
      <c r="I224" s="252"/>
      <c r="J224" s="253">
        <f>ROUND(I224*H224,2)</f>
        <v>0</v>
      </c>
      <c r="K224" s="254"/>
      <c r="L224" s="255"/>
      <c r="M224" s="256" t="s">
        <v>1</v>
      </c>
      <c r="N224" s="257" t="s">
        <v>38</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258</v>
      </c>
      <c r="AT224" s="240" t="s">
        <v>260</v>
      </c>
      <c r="AU224" s="240" t="s">
        <v>83</v>
      </c>
      <c r="AY224" s="18" t="s">
        <v>241</v>
      </c>
      <c r="BE224" s="241">
        <f>IF(N224="základní",J224,0)</f>
        <v>0</v>
      </c>
      <c r="BF224" s="241">
        <f>IF(N224="snížená",J224,0)</f>
        <v>0</v>
      </c>
      <c r="BG224" s="241">
        <f>IF(N224="zákl. přenesená",J224,0)</f>
        <v>0</v>
      </c>
      <c r="BH224" s="241">
        <f>IF(N224="sníž. přenesená",J224,0)</f>
        <v>0</v>
      </c>
      <c r="BI224" s="241">
        <f>IF(N224="nulová",J224,0)</f>
        <v>0</v>
      </c>
      <c r="BJ224" s="18" t="s">
        <v>81</v>
      </c>
      <c r="BK224" s="241">
        <f>ROUND(I224*H224,2)</f>
        <v>0</v>
      </c>
      <c r="BL224" s="18" t="s">
        <v>247</v>
      </c>
      <c r="BM224" s="240" t="s">
        <v>3757</v>
      </c>
    </row>
    <row r="225" s="2" customFormat="1">
      <c r="A225" s="39"/>
      <c r="B225" s="40"/>
      <c r="C225" s="41"/>
      <c r="D225" s="242" t="s">
        <v>248</v>
      </c>
      <c r="E225" s="41"/>
      <c r="F225" s="243" t="s">
        <v>3214</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248</v>
      </c>
      <c r="AU225" s="18" t="s">
        <v>83</v>
      </c>
    </row>
    <row r="226" s="2" customFormat="1" ht="24.15" customHeight="1">
      <c r="A226" s="39"/>
      <c r="B226" s="40"/>
      <c r="C226" s="228" t="s">
        <v>372</v>
      </c>
      <c r="D226" s="228" t="s">
        <v>243</v>
      </c>
      <c r="E226" s="229" t="s">
        <v>3497</v>
      </c>
      <c r="F226" s="230" t="s">
        <v>3498</v>
      </c>
      <c r="G226" s="231" t="s">
        <v>246</v>
      </c>
      <c r="H226" s="232">
        <v>27</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247</v>
      </c>
      <c r="AT226" s="240" t="s">
        <v>243</v>
      </c>
      <c r="AU226" s="240" t="s">
        <v>83</v>
      </c>
      <c r="AY226" s="18" t="s">
        <v>241</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247</v>
      </c>
      <c r="BM226" s="240" t="s">
        <v>3758</v>
      </c>
    </row>
    <row r="227" s="2" customFormat="1">
      <c r="A227" s="39"/>
      <c r="B227" s="40"/>
      <c r="C227" s="41"/>
      <c r="D227" s="242" t="s">
        <v>248</v>
      </c>
      <c r="E227" s="41"/>
      <c r="F227" s="243" t="s">
        <v>3498</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248</v>
      </c>
      <c r="AU227" s="18" t="s">
        <v>83</v>
      </c>
    </row>
    <row r="228" s="13" customFormat="1">
      <c r="A228" s="13"/>
      <c r="B228" s="263"/>
      <c r="C228" s="264"/>
      <c r="D228" s="242" t="s">
        <v>1584</v>
      </c>
      <c r="E228" s="265" t="s">
        <v>1</v>
      </c>
      <c r="F228" s="266" t="s">
        <v>3759</v>
      </c>
      <c r="G228" s="264"/>
      <c r="H228" s="267">
        <v>27</v>
      </c>
      <c r="I228" s="268"/>
      <c r="J228" s="264"/>
      <c r="K228" s="264"/>
      <c r="L228" s="269"/>
      <c r="M228" s="270"/>
      <c r="N228" s="271"/>
      <c r="O228" s="271"/>
      <c r="P228" s="271"/>
      <c r="Q228" s="271"/>
      <c r="R228" s="271"/>
      <c r="S228" s="271"/>
      <c r="T228" s="272"/>
      <c r="U228" s="13"/>
      <c r="V228" s="13"/>
      <c r="W228" s="13"/>
      <c r="X228" s="13"/>
      <c r="Y228" s="13"/>
      <c r="Z228" s="13"/>
      <c r="AA228" s="13"/>
      <c r="AB228" s="13"/>
      <c r="AC228" s="13"/>
      <c r="AD228" s="13"/>
      <c r="AE228" s="13"/>
      <c r="AT228" s="273" t="s">
        <v>1584</v>
      </c>
      <c r="AU228" s="273" t="s">
        <v>83</v>
      </c>
      <c r="AV228" s="13" t="s">
        <v>83</v>
      </c>
      <c r="AW228" s="13" t="s">
        <v>30</v>
      </c>
      <c r="AX228" s="13" t="s">
        <v>73</v>
      </c>
      <c r="AY228" s="273" t="s">
        <v>241</v>
      </c>
    </row>
    <row r="229" s="15" customFormat="1">
      <c r="A229" s="15"/>
      <c r="B229" s="287"/>
      <c r="C229" s="288"/>
      <c r="D229" s="242" t="s">
        <v>1584</v>
      </c>
      <c r="E229" s="289" t="s">
        <v>1</v>
      </c>
      <c r="F229" s="290" t="s">
        <v>2061</v>
      </c>
      <c r="G229" s="288"/>
      <c r="H229" s="291">
        <v>27</v>
      </c>
      <c r="I229" s="292"/>
      <c r="J229" s="288"/>
      <c r="K229" s="288"/>
      <c r="L229" s="293"/>
      <c r="M229" s="294"/>
      <c r="N229" s="295"/>
      <c r="O229" s="295"/>
      <c r="P229" s="295"/>
      <c r="Q229" s="295"/>
      <c r="R229" s="295"/>
      <c r="S229" s="295"/>
      <c r="T229" s="296"/>
      <c r="U229" s="15"/>
      <c r="V229" s="15"/>
      <c r="W229" s="15"/>
      <c r="X229" s="15"/>
      <c r="Y229" s="15"/>
      <c r="Z229" s="15"/>
      <c r="AA229" s="15"/>
      <c r="AB229" s="15"/>
      <c r="AC229" s="15"/>
      <c r="AD229" s="15"/>
      <c r="AE229" s="15"/>
      <c r="AT229" s="297" t="s">
        <v>1584</v>
      </c>
      <c r="AU229" s="297" t="s">
        <v>83</v>
      </c>
      <c r="AV229" s="15" t="s">
        <v>247</v>
      </c>
      <c r="AW229" s="15" t="s">
        <v>30</v>
      </c>
      <c r="AX229" s="15" t="s">
        <v>81</v>
      </c>
      <c r="AY229" s="297" t="s">
        <v>241</v>
      </c>
    </row>
    <row r="230" s="2" customFormat="1" ht="24.15" customHeight="1">
      <c r="A230" s="39"/>
      <c r="B230" s="40"/>
      <c r="C230" s="228" t="s">
        <v>313</v>
      </c>
      <c r="D230" s="228" t="s">
        <v>243</v>
      </c>
      <c r="E230" s="229" t="s">
        <v>1565</v>
      </c>
      <c r="F230" s="230" t="s">
        <v>1566</v>
      </c>
      <c r="G230" s="231" t="s">
        <v>246</v>
      </c>
      <c r="H230" s="232">
        <v>15.48</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247</v>
      </c>
      <c r="AT230" s="240" t="s">
        <v>243</v>
      </c>
      <c r="AU230" s="240" t="s">
        <v>83</v>
      </c>
      <c r="AY230" s="18" t="s">
        <v>241</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247</v>
      </c>
      <c r="BM230" s="240" t="s">
        <v>3760</v>
      </c>
    </row>
    <row r="231" s="2" customFormat="1">
      <c r="A231" s="39"/>
      <c r="B231" s="40"/>
      <c r="C231" s="41"/>
      <c r="D231" s="242" t="s">
        <v>248</v>
      </c>
      <c r="E231" s="41"/>
      <c r="F231" s="243" t="s">
        <v>1566</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248</v>
      </c>
      <c r="AU231" s="18" t="s">
        <v>83</v>
      </c>
    </row>
    <row r="232" s="13" customFormat="1">
      <c r="A232" s="13"/>
      <c r="B232" s="263"/>
      <c r="C232" s="264"/>
      <c r="D232" s="242" t="s">
        <v>1584</v>
      </c>
      <c r="E232" s="265" t="s">
        <v>1</v>
      </c>
      <c r="F232" s="266" t="s">
        <v>3761</v>
      </c>
      <c r="G232" s="264"/>
      <c r="H232" s="267">
        <v>12.6</v>
      </c>
      <c r="I232" s="268"/>
      <c r="J232" s="264"/>
      <c r="K232" s="264"/>
      <c r="L232" s="269"/>
      <c r="M232" s="270"/>
      <c r="N232" s="271"/>
      <c r="O232" s="271"/>
      <c r="P232" s="271"/>
      <c r="Q232" s="271"/>
      <c r="R232" s="271"/>
      <c r="S232" s="271"/>
      <c r="T232" s="272"/>
      <c r="U232" s="13"/>
      <c r="V232" s="13"/>
      <c r="W232" s="13"/>
      <c r="X232" s="13"/>
      <c r="Y232" s="13"/>
      <c r="Z232" s="13"/>
      <c r="AA232" s="13"/>
      <c r="AB232" s="13"/>
      <c r="AC232" s="13"/>
      <c r="AD232" s="13"/>
      <c r="AE232" s="13"/>
      <c r="AT232" s="273" t="s">
        <v>1584</v>
      </c>
      <c r="AU232" s="273" t="s">
        <v>83</v>
      </c>
      <c r="AV232" s="13" t="s">
        <v>83</v>
      </c>
      <c r="AW232" s="13" t="s">
        <v>30</v>
      </c>
      <c r="AX232" s="13" t="s">
        <v>73</v>
      </c>
      <c r="AY232" s="273" t="s">
        <v>241</v>
      </c>
    </row>
    <row r="233" s="13" customFormat="1">
      <c r="A233" s="13"/>
      <c r="B233" s="263"/>
      <c r="C233" s="264"/>
      <c r="D233" s="242" t="s">
        <v>1584</v>
      </c>
      <c r="E233" s="265" t="s">
        <v>1</v>
      </c>
      <c r="F233" s="266" t="s">
        <v>3762</v>
      </c>
      <c r="G233" s="264"/>
      <c r="H233" s="267">
        <v>2.8799999999999999</v>
      </c>
      <c r="I233" s="268"/>
      <c r="J233" s="264"/>
      <c r="K233" s="264"/>
      <c r="L233" s="269"/>
      <c r="M233" s="270"/>
      <c r="N233" s="271"/>
      <c r="O233" s="271"/>
      <c r="P233" s="271"/>
      <c r="Q233" s="271"/>
      <c r="R233" s="271"/>
      <c r="S233" s="271"/>
      <c r="T233" s="272"/>
      <c r="U233" s="13"/>
      <c r="V233" s="13"/>
      <c r="W233" s="13"/>
      <c r="X233" s="13"/>
      <c r="Y233" s="13"/>
      <c r="Z233" s="13"/>
      <c r="AA233" s="13"/>
      <c r="AB233" s="13"/>
      <c r="AC233" s="13"/>
      <c r="AD233" s="13"/>
      <c r="AE233" s="13"/>
      <c r="AT233" s="273" t="s">
        <v>1584</v>
      </c>
      <c r="AU233" s="273" t="s">
        <v>83</v>
      </c>
      <c r="AV233" s="13" t="s">
        <v>83</v>
      </c>
      <c r="AW233" s="13" t="s">
        <v>30</v>
      </c>
      <c r="AX233" s="13" t="s">
        <v>73</v>
      </c>
      <c r="AY233" s="273" t="s">
        <v>241</v>
      </c>
    </row>
    <row r="234" s="15" customFormat="1">
      <c r="A234" s="15"/>
      <c r="B234" s="287"/>
      <c r="C234" s="288"/>
      <c r="D234" s="242" t="s">
        <v>1584</v>
      </c>
      <c r="E234" s="289" t="s">
        <v>1</v>
      </c>
      <c r="F234" s="290" t="s">
        <v>2061</v>
      </c>
      <c r="G234" s="288"/>
      <c r="H234" s="291">
        <v>15.48</v>
      </c>
      <c r="I234" s="292"/>
      <c r="J234" s="288"/>
      <c r="K234" s="288"/>
      <c r="L234" s="293"/>
      <c r="M234" s="294"/>
      <c r="N234" s="295"/>
      <c r="O234" s="295"/>
      <c r="P234" s="295"/>
      <c r="Q234" s="295"/>
      <c r="R234" s="295"/>
      <c r="S234" s="295"/>
      <c r="T234" s="296"/>
      <c r="U234" s="15"/>
      <c r="V234" s="15"/>
      <c r="W234" s="15"/>
      <c r="X234" s="15"/>
      <c r="Y234" s="15"/>
      <c r="Z234" s="15"/>
      <c r="AA234" s="15"/>
      <c r="AB234" s="15"/>
      <c r="AC234" s="15"/>
      <c r="AD234" s="15"/>
      <c r="AE234" s="15"/>
      <c r="AT234" s="297" t="s">
        <v>1584</v>
      </c>
      <c r="AU234" s="297" t="s">
        <v>83</v>
      </c>
      <c r="AV234" s="15" t="s">
        <v>247</v>
      </c>
      <c r="AW234" s="15" t="s">
        <v>30</v>
      </c>
      <c r="AX234" s="15" t="s">
        <v>81</v>
      </c>
      <c r="AY234" s="297" t="s">
        <v>241</v>
      </c>
    </row>
    <row r="235" s="2" customFormat="1" ht="16.5" customHeight="1">
      <c r="A235" s="39"/>
      <c r="B235" s="40"/>
      <c r="C235" s="247" t="s">
        <v>379</v>
      </c>
      <c r="D235" s="247" t="s">
        <v>260</v>
      </c>
      <c r="E235" s="248" t="s">
        <v>1417</v>
      </c>
      <c r="F235" s="249" t="s">
        <v>1418</v>
      </c>
      <c r="G235" s="250" t="s">
        <v>563</v>
      </c>
      <c r="H235" s="251">
        <v>30.960000000000001</v>
      </c>
      <c r="I235" s="252"/>
      <c r="J235" s="253">
        <f>ROUND(I235*H235,2)</f>
        <v>0</v>
      </c>
      <c r="K235" s="254"/>
      <c r="L235" s="255"/>
      <c r="M235" s="256" t="s">
        <v>1</v>
      </c>
      <c r="N235" s="257" t="s">
        <v>38</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258</v>
      </c>
      <c r="AT235" s="240" t="s">
        <v>260</v>
      </c>
      <c r="AU235" s="240" t="s">
        <v>83</v>
      </c>
      <c r="AY235" s="18" t="s">
        <v>241</v>
      </c>
      <c r="BE235" s="241">
        <f>IF(N235="základní",J235,0)</f>
        <v>0</v>
      </c>
      <c r="BF235" s="241">
        <f>IF(N235="snížená",J235,0)</f>
        <v>0</v>
      </c>
      <c r="BG235" s="241">
        <f>IF(N235="zákl. přenesená",J235,0)</f>
        <v>0</v>
      </c>
      <c r="BH235" s="241">
        <f>IF(N235="sníž. přenesená",J235,0)</f>
        <v>0</v>
      </c>
      <c r="BI235" s="241">
        <f>IF(N235="nulová",J235,0)</f>
        <v>0</v>
      </c>
      <c r="BJ235" s="18" t="s">
        <v>81</v>
      </c>
      <c r="BK235" s="241">
        <f>ROUND(I235*H235,2)</f>
        <v>0</v>
      </c>
      <c r="BL235" s="18" t="s">
        <v>247</v>
      </c>
      <c r="BM235" s="240" t="s">
        <v>3763</v>
      </c>
    </row>
    <row r="236" s="2" customFormat="1">
      <c r="A236" s="39"/>
      <c r="B236" s="40"/>
      <c r="C236" s="41"/>
      <c r="D236" s="242" t="s">
        <v>248</v>
      </c>
      <c r="E236" s="41"/>
      <c r="F236" s="243" t="s">
        <v>1418</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248</v>
      </c>
      <c r="AU236" s="18" t="s">
        <v>83</v>
      </c>
    </row>
    <row r="237" s="2" customFormat="1" ht="24.15" customHeight="1">
      <c r="A237" s="39"/>
      <c r="B237" s="40"/>
      <c r="C237" s="228" t="s">
        <v>316</v>
      </c>
      <c r="D237" s="228" t="s">
        <v>243</v>
      </c>
      <c r="E237" s="229" t="s">
        <v>3259</v>
      </c>
      <c r="F237" s="230" t="s">
        <v>3260</v>
      </c>
      <c r="G237" s="231" t="s">
        <v>246</v>
      </c>
      <c r="H237" s="232">
        <v>83.200000000000003</v>
      </c>
      <c r="I237" s="233"/>
      <c r="J237" s="234">
        <f>ROUND(I237*H237,2)</f>
        <v>0</v>
      </c>
      <c r="K237" s="235"/>
      <c r="L237" s="45"/>
      <c r="M237" s="236" t="s">
        <v>1</v>
      </c>
      <c r="N237" s="23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247</v>
      </c>
      <c r="AT237" s="240" t="s">
        <v>243</v>
      </c>
      <c r="AU237" s="240" t="s">
        <v>83</v>
      </c>
      <c r="AY237" s="18" t="s">
        <v>241</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247</v>
      </c>
      <c r="BM237" s="240" t="s">
        <v>3764</v>
      </c>
    </row>
    <row r="238" s="2" customFormat="1">
      <c r="A238" s="39"/>
      <c r="B238" s="40"/>
      <c r="C238" s="41"/>
      <c r="D238" s="242" t="s">
        <v>248</v>
      </c>
      <c r="E238" s="41"/>
      <c r="F238" s="243" t="s">
        <v>3260</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248</v>
      </c>
      <c r="AU238" s="18" t="s">
        <v>83</v>
      </c>
    </row>
    <row r="239" s="13" customFormat="1">
      <c r="A239" s="13"/>
      <c r="B239" s="263"/>
      <c r="C239" s="264"/>
      <c r="D239" s="242" t="s">
        <v>1584</v>
      </c>
      <c r="E239" s="265" t="s">
        <v>1</v>
      </c>
      <c r="F239" s="266" t="s">
        <v>3765</v>
      </c>
      <c r="G239" s="264"/>
      <c r="H239" s="267">
        <v>33.32</v>
      </c>
      <c r="I239" s="268"/>
      <c r="J239" s="264"/>
      <c r="K239" s="264"/>
      <c r="L239" s="269"/>
      <c r="M239" s="270"/>
      <c r="N239" s="271"/>
      <c r="O239" s="271"/>
      <c r="P239" s="271"/>
      <c r="Q239" s="271"/>
      <c r="R239" s="271"/>
      <c r="S239" s="271"/>
      <c r="T239" s="272"/>
      <c r="U239" s="13"/>
      <c r="V239" s="13"/>
      <c r="W239" s="13"/>
      <c r="X239" s="13"/>
      <c r="Y239" s="13"/>
      <c r="Z239" s="13"/>
      <c r="AA239" s="13"/>
      <c r="AB239" s="13"/>
      <c r="AC239" s="13"/>
      <c r="AD239" s="13"/>
      <c r="AE239" s="13"/>
      <c r="AT239" s="273" t="s">
        <v>1584</v>
      </c>
      <c r="AU239" s="273" t="s">
        <v>83</v>
      </c>
      <c r="AV239" s="13" t="s">
        <v>83</v>
      </c>
      <c r="AW239" s="13" t="s">
        <v>30</v>
      </c>
      <c r="AX239" s="13" t="s">
        <v>73</v>
      </c>
      <c r="AY239" s="273" t="s">
        <v>241</v>
      </c>
    </row>
    <row r="240" s="13" customFormat="1">
      <c r="A240" s="13"/>
      <c r="B240" s="263"/>
      <c r="C240" s="264"/>
      <c r="D240" s="242" t="s">
        <v>1584</v>
      </c>
      <c r="E240" s="265" t="s">
        <v>1</v>
      </c>
      <c r="F240" s="266" t="s">
        <v>3766</v>
      </c>
      <c r="G240" s="264"/>
      <c r="H240" s="267">
        <v>49.880000000000003</v>
      </c>
      <c r="I240" s="268"/>
      <c r="J240" s="264"/>
      <c r="K240" s="264"/>
      <c r="L240" s="269"/>
      <c r="M240" s="270"/>
      <c r="N240" s="271"/>
      <c r="O240" s="271"/>
      <c r="P240" s="271"/>
      <c r="Q240" s="271"/>
      <c r="R240" s="271"/>
      <c r="S240" s="271"/>
      <c r="T240" s="272"/>
      <c r="U240" s="13"/>
      <c r="V240" s="13"/>
      <c r="W240" s="13"/>
      <c r="X240" s="13"/>
      <c r="Y240" s="13"/>
      <c r="Z240" s="13"/>
      <c r="AA240" s="13"/>
      <c r="AB240" s="13"/>
      <c r="AC240" s="13"/>
      <c r="AD240" s="13"/>
      <c r="AE240" s="13"/>
      <c r="AT240" s="273" t="s">
        <v>1584</v>
      </c>
      <c r="AU240" s="273" t="s">
        <v>83</v>
      </c>
      <c r="AV240" s="13" t="s">
        <v>83</v>
      </c>
      <c r="AW240" s="13" t="s">
        <v>30</v>
      </c>
      <c r="AX240" s="13" t="s">
        <v>73</v>
      </c>
      <c r="AY240" s="273" t="s">
        <v>241</v>
      </c>
    </row>
    <row r="241" s="15" customFormat="1">
      <c r="A241" s="15"/>
      <c r="B241" s="287"/>
      <c r="C241" s="288"/>
      <c r="D241" s="242" t="s">
        <v>1584</v>
      </c>
      <c r="E241" s="289" t="s">
        <v>1</v>
      </c>
      <c r="F241" s="290" t="s">
        <v>2061</v>
      </c>
      <c r="G241" s="288"/>
      <c r="H241" s="291">
        <v>83.200000000000003</v>
      </c>
      <c r="I241" s="292"/>
      <c r="J241" s="288"/>
      <c r="K241" s="288"/>
      <c r="L241" s="293"/>
      <c r="M241" s="294"/>
      <c r="N241" s="295"/>
      <c r="O241" s="295"/>
      <c r="P241" s="295"/>
      <c r="Q241" s="295"/>
      <c r="R241" s="295"/>
      <c r="S241" s="295"/>
      <c r="T241" s="296"/>
      <c r="U241" s="15"/>
      <c r="V241" s="15"/>
      <c r="W241" s="15"/>
      <c r="X241" s="15"/>
      <c r="Y241" s="15"/>
      <c r="Z241" s="15"/>
      <c r="AA241" s="15"/>
      <c r="AB241" s="15"/>
      <c r="AC241" s="15"/>
      <c r="AD241" s="15"/>
      <c r="AE241" s="15"/>
      <c r="AT241" s="297" t="s">
        <v>1584</v>
      </c>
      <c r="AU241" s="297" t="s">
        <v>83</v>
      </c>
      <c r="AV241" s="15" t="s">
        <v>247</v>
      </c>
      <c r="AW241" s="15" t="s">
        <v>30</v>
      </c>
      <c r="AX241" s="15" t="s">
        <v>81</v>
      </c>
      <c r="AY241" s="297" t="s">
        <v>241</v>
      </c>
    </row>
    <row r="242" s="2" customFormat="1" ht="16.5" customHeight="1">
      <c r="A242" s="39"/>
      <c r="B242" s="40"/>
      <c r="C242" s="228" t="s">
        <v>386</v>
      </c>
      <c r="D242" s="228" t="s">
        <v>243</v>
      </c>
      <c r="E242" s="229" t="s">
        <v>3271</v>
      </c>
      <c r="F242" s="230" t="s">
        <v>3272</v>
      </c>
      <c r="G242" s="231" t="s">
        <v>257</v>
      </c>
      <c r="H242" s="232">
        <v>101.136</v>
      </c>
      <c r="I242" s="233"/>
      <c r="J242" s="234">
        <f>ROUND(I242*H242,2)</f>
        <v>0</v>
      </c>
      <c r="K242" s="235"/>
      <c r="L242" s="45"/>
      <c r="M242" s="236" t="s">
        <v>1</v>
      </c>
      <c r="N242" s="237" t="s">
        <v>38</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247</v>
      </c>
      <c r="AT242" s="240" t="s">
        <v>243</v>
      </c>
      <c r="AU242" s="240" t="s">
        <v>83</v>
      </c>
      <c r="AY242" s="18" t="s">
        <v>241</v>
      </c>
      <c r="BE242" s="241">
        <f>IF(N242="základní",J242,0)</f>
        <v>0</v>
      </c>
      <c r="BF242" s="241">
        <f>IF(N242="snížená",J242,0)</f>
        <v>0</v>
      </c>
      <c r="BG242" s="241">
        <f>IF(N242="zákl. přenesená",J242,0)</f>
        <v>0</v>
      </c>
      <c r="BH242" s="241">
        <f>IF(N242="sníž. přenesená",J242,0)</f>
        <v>0</v>
      </c>
      <c r="BI242" s="241">
        <f>IF(N242="nulová",J242,0)</f>
        <v>0</v>
      </c>
      <c r="BJ242" s="18" t="s">
        <v>81</v>
      </c>
      <c r="BK242" s="241">
        <f>ROUND(I242*H242,2)</f>
        <v>0</v>
      </c>
      <c r="BL242" s="18" t="s">
        <v>247</v>
      </c>
      <c r="BM242" s="240" t="s">
        <v>3767</v>
      </c>
    </row>
    <row r="243" s="2" customFormat="1">
      <c r="A243" s="39"/>
      <c r="B243" s="40"/>
      <c r="C243" s="41"/>
      <c r="D243" s="242" t="s">
        <v>248</v>
      </c>
      <c r="E243" s="41"/>
      <c r="F243" s="243" t="s">
        <v>3272</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248</v>
      </c>
      <c r="AU243" s="18" t="s">
        <v>83</v>
      </c>
    </row>
    <row r="244" s="13" customFormat="1">
      <c r="A244" s="13"/>
      <c r="B244" s="263"/>
      <c r="C244" s="264"/>
      <c r="D244" s="242" t="s">
        <v>1584</v>
      </c>
      <c r="E244" s="265" t="s">
        <v>1</v>
      </c>
      <c r="F244" s="266" t="s">
        <v>3768</v>
      </c>
      <c r="G244" s="264"/>
      <c r="H244" s="267">
        <v>101.136</v>
      </c>
      <c r="I244" s="268"/>
      <c r="J244" s="264"/>
      <c r="K244" s="264"/>
      <c r="L244" s="269"/>
      <c r="M244" s="270"/>
      <c r="N244" s="271"/>
      <c r="O244" s="271"/>
      <c r="P244" s="271"/>
      <c r="Q244" s="271"/>
      <c r="R244" s="271"/>
      <c r="S244" s="271"/>
      <c r="T244" s="272"/>
      <c r="U244" s="13"/>
      <c r="V244" s="13"/>
      <c r="W244" s="13"/>
      <c r="X244" s="13"/>
      <c r="Y244" s="13"/>
      <c r="Z244" s="13"/>
      <c r="AA244" s="13"/>
      <c r="AB244" s="13"/>
      <c r="AC244" s="13"/>
      <c r="AD244" s="13"/>
      <c r="AE244" s="13"/>
      <c r="AT244" s="273" t="s">
        <v>1584</v>
      </c>
      <c r="AU244" s="273" t="s">
        <v>83</v>
      </c>
      <c r="AV244" s="13" t="s">
        <v>83</v>
      </c>
      <c r="AW244" s="13" t="s">
        <v>30</v>
      </c>
      <c r="AX244" s="13" t="s">
        <v>73</v>
      </c>
      <c r="AY244" s="273" t="s">
        <v>241</v>
      </c>
    </row>
    <row r="245" s="15" customFormat="1">
      <c r="A245" s="15"/>
      <c r="B245" s="287"/>
      <c r="C245" s="288"/>
      <c r="D245" s="242" t="s">
        <v>1584</v>
      </c>
      <c r="E245" s="289" t="s">
        <v>1</v>
      </c>
      <c r="F245" s="290" t="s">
        <v>2061</v>
      </c>
      <c r="G245" s="288"/>
      <c r="H245" s="291">
        <v>101.136</v>
      </c>
      <c r="I245" s="292"/>
      <c r="J245" s="288"/>
      <c r="K245" s="288"/>
      <c r="L245" s="293"/>
      <c r="M245" s="294"/>
      <c r="N245" s="295"/>
      <c r="O245" s="295"/>
      <c r="P245" s="295"/>
      <c r="Q245" s="295"/>
      <c r="R245" s="295"/>
      <c r="S245" s="295"/>
      <c r="T245" s="296"/>
      <c r="U245" s="15"/>
      <c r="V245" s="15"/>
      <c r="W245" s="15"/>
      <c r="X245" s="15"/>
      <c r="Y245" s="15"/>
      <c r="Z245" s="15"/>
      <c r="AA245" s="15"/>
      <c r="AB245" s="15"/>
      <c r="AC245" s="15"/>
      <c r="AD245" s="15"/>
      <c r="AE245" s="15"/>
      <c r="AT245" s="297" t="s">
        <v>1584</v>
      </c>
      <c r="AU245" s="297" t="s">
        <v>83</v>
      </c>
      <c r="AV245" s="15" t="s">
        <v>247</v>
      </c>
      <c r="AW245" s="15" t="s">
        <v>30</v>
      </c>
      <c r="AX245" s="15" t="s">
        <v>81</v>
      </c>
      <c r="AY245" s="297" t="s">
        <v>241</v>
      </c>
    </row>
    <row r="246" s="12" customFormat="1" ht="25.92" customHeight="1">
      <c r="A246" s="12"/>
      <c r="B246" s="212"/>
      <c r="C246" s="213"/>
      <c r="D246" s="214" t="s">
        <v>72</v>
      </c>
      <c r="E246" s="215" t="s">
        <v>636</v>
      </c>
      <c r="F246" s="215" t="s">
        <v>637</v>
      </c>
      <c r="G246" s="213"/>
      <c r="H246" s="213"/>
      <c r="I246" s="216"/>
      <c r="J246" s="217">
        <f>BK246</f>
        <v>0</v>
      </c>
      <c r="K246" s="213"/>
      <c r="L246" s="218"/>
      <c r="M246" s="219"/>
      <c r="N246" s="220"/>
      <c r="O246" s="220"/>
      <c r="P246" s="221">
        <f>SUM(P247:P274)</f>
        <v>0</v>
      </c>
      <c r="Q246" s="220"/>
      <c r="R246" s="221">
        <f>SUM(R247:R274)</f>
        <v>0</v>
      </c>
      <c r="S246" s="220"/>
      <c r="T246" s="222">
        <f>SUM(T247:T274)</f>
        <v>0</v>
      </c>
      <c r="U246" s="12"/>
      <c r="V246" s="12"/>
      <c r="W246" s="12"/>
      <c r="X246" s="12"/>
      <c r="Y246" s="12"/>
      <c r="Z246" s="12"/>
      <c r="AA246" s="12"/>
      <c r="AB246" s="12"/>
      <c r="AC246" s="12"/>
      <c r="AD246" s="12"/>
      <c r="AE246" s="12"/>
      <c r="AR246" s="223" t="s">
        <v>247</v>
      </c>
      <c r="AT246" s="224" t="s">
        <v>72</v>
      </c>
      <c r="AU246" s="224" t="s">
        <v>73</v>
      </c>
      <c r="AY246" s="223" t="s">
        <v>241</v>
      </c>
      <c r="BK246" s="225">
        <f>SUM(BK247:BK274)</f>
        <v>0</v>
      </c>
    </row>
    <row r="247" s="2" customFormat="1" ht="62.7" customHeight="1">
      <c r="A247" s="39"/>
      <c r="B247" s="40"/>
      <c r="C247" s="228" t="s">
        <v>319</v>
      </c>
      <c r="D247" s="228" t="s">
        <v>243</v>
      </c>
      <c r="E247" s="229" t="s">
        <v>3509</v>
      </c>
      <c r="F247" s="230" t="s">
        <v>3510</v>
      </c>
      <c r="G247" s="231" t="s">
        <v>263</v>
      </c>
      <c r="H247" s="232">
        <v>1</v>
      </c>
      <c r="I247" s="233"/>
      <c r="J247" s="234">
        <f>ROUND(I247*H247,2)</f>
        <v>0</v>
      </c>
      <c r="K247" s="235"/>
      <c r="L247" s="45"/>
      <c r="M247" s="236" t="s">
        <v>1</v>
      </c>
      <c r="N247" s="23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641</v>
      </c>
      <c r="AT247" s="240" t="s">
        <v>243</v>
      </c>
      <c r="AU247" s="240" t="s">
        <v>81</v>
      </c>
      <c r="AY247" s="18" t="s">
        <v>241</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641</v>
      </c>
      <c r="BM247" s="240" t="s">
        <v>3769</v>
      </c>
    </row>
    <row r="248" s="2" customFormat="1">
      <c r="A248" s="39"/>
      <c r="B248" s="40"/>
      <c r="C248" s="41"/>
      <c r="D248" s="242" t="s">
        <v>248</v>
      </c>
      <c r="E248" s="41"/>
      <c r="F248" s="243" t="s">
        <v>3510</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248</v>
      </c>
      <c r="AU248" s="18" t="s">
        <v>81</v>
      </c>
    </row>
    <row r="249" s="13" customFormat="1">
      <c r="A249" s="13"/>
      <c r="B249" s="263"/>
      <c r="C249" s="264"/>
      <c r="D249" s="242" t="s">
        <v>1584</v>
      </c>
      <c r="E249" s="265" t="s">
        <v>1</v>
      </c>
      <c r="F249" s="266" t="s">
        <v>3512</v>
      </c>
      <c r="G249" s="264"/>
      <c r="H249" s="267">
        <v>1</v>
      </c>
      <c r="I249" s="268"/>
      <c r="J249" s="264"/>
      <c r="K249" s="264"/>
      <c r="L249" s="269"/>
      <c r="M249" s="270"/>
      <c r="N249" s="271"/>
      <c r="O249" s="271"/>
      <c r="P249" s="271"/>
      <c r="Q249" s="271"/>
      <c r="R249" s="271"/>
      <c r="S249" s="271"/>
      <c r="T249" s="272"/>
      <c r="U249" s="13"/>
      <c r="V249" s="13"/>
      <c r="W249" s="13"/>
      <c r="X249" s="13"/>
      <c r="Y249" s="13"/>
      <c r="Z249" s="13"/>
      <c r="AA249" s="13"/>
      <c r="AB249" s="13"/>
      <c r="AC249" s="13"/>
      <c r="AD249" s="13"/>
      <c r="AE249" s="13"/>
      <c r="AT249" s="273" t="s">
        <v>1584</v>
      </c>
      <c r="AU249" s="273" t="s">
        <v>81</v>
      </c>
      <c r="AV249" s="13" t="s">
        <v>83</v>
      </c>
      <c r="AW249" s="13" t="s">
        <v>30</v>
      </c>
      <c r="AX249" s="13" t="s">
        <v>73</v>
      </c>
      <c r="AY249" s="273" t="s">
        <v>241</v>
      </c>
    </row>
    <row r="250" s="15" customFormat="1">
      <c r="A250" s="15"/>
      <c r="B250" s="287"/>
      <c r="C250" s="288"/>
      <c r="D250" s="242" t="s">
        <v>1584</v>
      </c>
      <c r="E250" s="289" t="s">
        <v>1</v>
      </c>
      <c r="F250" s="290" t="s">
        <v>2061</v>
      </c>
      <c r="G250" s="288"/>
      <c r="H250" s="291">
        <v>1</v>
      </c>
      <c r="I250" s="292"/>
      <c r="J250" s="288"/>
      <c r="K250" s="288"/>
      <c r="L250" s="293"/>
      <c r="M250" s="294"/>
      <c r="N250" s="295"/>
      <c r="O250" s="295"/>
      <c r="P250" s="295"/>
      <c r="Q250" s="295"/>
      <c r="R250" s="295"/>
      <c r="S250" s="295"/>
      <c r="T250" s="296"/>
      <c r="U250" s="15"/>
      <c r="V250" s="15"/>
      <c r="W250" s="15"/>
      <c r="X250" s="15"/>
      <c r="Y250" s="15"/>
      <c r="Z250" s="15"/>
      <c r="AA250" s="15"/>
      <c r="AB250" s="15"/>
      <c r="AC250" s="15"/>
      <c r="AD250" s="15"/>
      <c r="AE250" s="15"/>
      <c r="AT250" s="297" t="s">
        <v>1584</v>
      </c>
      <c r="AU250" s="297" t="s">
        <v>81</v>
      </c>
      <c r="AV250" s="15" t="s">
        <v>247</v>
      </c>
      <c r="AW250" s="15" t="s">
        <v>30</v>
      </c>
      <c r="AX250" s="15" t="s">
        <v>81</v>
      </c>
      <c r="AY250" s="297" t="s">
        <v>241</v>
      </c>
    </row>
    <row r="251" s="2" customFormat="1" ht="62.7" customHeight="1">
      <c r="A251" s="39"/>
      <c r="B251" s="40"/>
      <c r="C251" s="228" t="s">
        <v>391</v>
      </c>
      <c r="D251" s="228" t="s">
        <v>243</v>
      </c>
      <c r="E251" s="229" t="s">
        <v>2243</v>
      </c>
      <c r="F251" s="230" t="s">
        <v>2244</v>
      </c>
      <c r="G251" s="231" t="s">
        <v>263</v>
      </c>
      <c r="H251" s="232">
        <v>1</v>
      </c>
      <c r="I251" s="233"/>
      <c r="J251" s="234">
        <f>ROUND(I251*H251,2)</f>
        <v>0</v>
      </c>
      <c r="K251" s="235"/>
      <c r="L251" s="45"/>
      <c r="M251" s="236" t="s">
        <v>1</v>
      </c>
      <c r="N251" s="23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641</v>
      </c>
      <c r="AT251" s="240" t="s">
        <v>243</v>
      </c>
      <c r="AU251" s="240" t="s">
        <v>81</v>
      </c>
      <c r="AY251" s="18" t="s">
        <v>241</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641</v>
      </c>
      <c r="BM251" s="240" t="s">
        <v>3770</v>
      </c>
    </row>
    <row r="252" s="2" customFormat="1">
      <c r="A252" s="39"/>
      <c r="B252" s="40"/>
      <c r="C252" s="41"/>
      <c r="D252" s="242" t="s">
        <v>248</v>
      </c>
      <c r="E252" s="41"/>
      <c r="F252" s="243" t="s">
        <v>2244</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248</v>
      </c>
      <c r="AU252" s="18" t="s">
        <v>81</v>
      </c>
    </row>
    <row r="253" s="13" customFormat="1">
      <c r="A253" s="13"/>
      <c r="B253" s="263"/>
      <c r="C253" s="264"/>
      <c r="D253" s="242" t="s">
        <v>1584</v>
      </c>
      <c r="E253" s="265" t="s">
        <v>1</v>
      </c>
      <c r="F253" s="266" t="s">
        <v>3514</v>
      </c>
      <c r="G253" s="264"/>
      <c r="H253" s="267">
        <v>1</v>
      </c>
      <c r="I253" s="268"/>
      <c r="J253" s="264"/>
      <c r="K253" s="264"/>
      <c r="L253" s="269"/>
      <c r="M253" s="270"/>
      <c r="N253" s="271"/>
      <c r="O253" s="271"/>
      <c r="P253" s="271"/>
      <c r="Q253" s="271"/>
      <c r="R253" s="271"/>
      <c r="S253" s="271"/>
      <c r="T253" s="272"/>
      <c r="U253" s="13"/>
      <c r="V253" s="13"/>
      <c r="W253" s="13"/>
      <c r="X253" s="13"/>
      <c r="Y253" s="13"/>
      <c r="Z253" s="13"/>
      <c r="AA253" s="13"/>
      <c r="AB253" s="13"/>
      <c r="AC253" s="13"/>
      <c r="AD253" s="13"/>
      <c r="AE253" s="13"/>
      <c r="AT253" s="273" t="s">
        <v>1584</v>
      </c>
      <c r="AU253" s="273" t="s">
        <v>81</v>
      </c>
      <c r="AV253" s="13" t="s">
        <v>83</v>
      </c>
      <c r="AW253" s="13" t="s">
        <v>30</v>
      </c>
      <c r="AX253" s="13" t="s">
        <v>73</v>
      </c>
      <c r="AY253" s="273" t="s">
        <v>241</v>
      </c>
    </row>
    <row r="254" s="15" customFormat="1">
      <c r="A254" s="15"/>
      <c r="B254" s="287"/>
      <c r="C254" s="288"/>
      <c r="D254" s="242" t="s">
        <v>1584</v>
      </c>
      <c r="E254" s="289" t="s">
        <v>1</v>
      </c>
      <c r="F254" s="290" t="s">
        <v>2061</v>
      </c>
      <c r="G254" s="288"/>
      <c r="H254" s="291">
        <v>1</v>
      </c>
      <c r="I254" s="292"/>
      <c r="J254" s="288"/>
      <c r="K254" s="288"/>
      <c r="L254" s="293"/>
      <c r="M254" s="294"/>
      <c r="N254" s="295"/>
      <c r="O254" s="295"/>
      <c r="P254" s="295"/>
      <c r="Q254" s="295"/>
      <c r="R254" s="295"/>
      <c r="S254" s="295"/>
      <c r="T254" s="296"/>
      <c r="U254" s="15"/>
      <c r="V254" s="15"/>
      <c r="W254" s="15"/>
      <c r="X254" s="15"/>
      <c r="Y254" s="15"/>
      <c r="Z254" s="15"/>
      <c r="AA254" s="15"/>
      <c r="AB254" s="15"/>
      <c r="AC254" s="15"/>
      <c r="AD254" s="15"/>
      <c r="AE254" s="15"/>
      <c r="AT254" s="297" t="s">
        <v>1584</v>
      </c>
      <c r="AU254" s="297" t="s">
        <v>81</v>
      </c>
      <c r="AV254" s="15" t="s">
        <v>247</v>
      </c>
      <c r="AW254" s="15" t="s">
        <v>30</v>
      </c>
      <c r="AX254" s="15" t="s">
        <v>81</v>
      </c>
      <c r="AY254" s="297" t="s">
        <v>241</v>
      </c>
    </row>
    <row r="255" s="2" customFormat="1" ht="55.5" customHeight="1">
      <c r="A255" s="39"/>
      <c r="B255" s="40"/>
      <c r="C255" s="228" t="s">
        <v>322</v>
      </c>
      <c r="D255" s="228" t="s">
        <v>243</v>
      </c>
      <c r="E255" s="229" t="s">
        <v>2263</v>
      </c>
      <c r="F255" s="230" t="s">
        <v>2264</v>
      </c>
      <c r="G255" s="231" t="s">
        <v>563</v>
      </c>
      <c r="H255" s="232">
        <v>499.14499999999998</v>
      </c>
      <c r="I255" s="233"/>
      <c r="J255" s="234">
        <f>ROUND(I255*H255,2)</f>
        <v>0</v>
      </c>
      <c r="K255" s="235"/>
      <c r="L255" s="45"/>
      <c r="M255" s="236" t="s">
        <v>1</v>
      </c>
      <c r="N255" s="237" t="s">
        <v>38</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641</v>
      </c>
      <c r="AT255" s="240" t="s">
        <v>243</v>
      </c>
      <c r="AU255" s="240" t="s">
        <v>81</v>
      </c>
      <c r="AY255" s="18" t="s">
        <v>241</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641</v>
      </c>
      <c r="BM255" s="240" t="s">
        <v>3771</v>
      </c>
    </row>
    <row r="256" s="2" customFormat="1">
      <c r="A256" s="39"/>
      <c r="B256" s="40"/>
      <c r="C256" s="41"/>
      <c r="D256" s="242" t="s">
        <v>248</v>
      </c>
      <c r="E256" s="41"/>
      <c r="F256" s="243" t="s">
        <v>2264</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248</v>
      </c>
      <c r="AU256" s="18" t="s">
        <v>81</v>
      </c>
    </row>
    <row r="257" s="13" customFormat="1">
      <c r="A257" s="13"/>
      <c r="B257" s="263"/>
      <c r="C257" s="264"/>
      <c r="D257" s="242" t="s">
        <v>1584</v>
      </c>
      <c r="E257" s="265" t="s">
        <v>1</v>
      </c>
      <c r="F257" s="266" t="s">
        <v>3772</v>
      </c>
      <c r="G257" s="264"/>
      <c r="H257" s="267">
        <v>18.48</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1584</v>
      </c>
      <c r="AU257" s="273" t="s">
        <v>81</v>
      </c>
      <c r="AV257" s="13" t="s">
        <v>83</v>
      </c>
      <c r="AW257" s="13" t="s">
        <v>30</v>
      </c>
      <c r="AX257" s="13" t="s">
        <v>73</v>
      </c>
      <c r="AY257" s="273" t="s">
        <v>241</v>
      </c>
    </row>
    <row r="258" s="13" customFormat="1">
      <c r="A258" s="13"/>
      <c r="B258" s="263"/>
      <c r="C258" s="264"/>
      <c r="D258" s="242" t="s">
        <v>1584</v>
      </c>
      <c r="E258" s="265" t="s">
        <v>1</v>
      </c>
      <c r="F258" s="266" t="s">
        <v>3773</v>
      </c>
      <c r="G258" s="264"/>
      <c r="H258" s="267">
        <v>263.37</v>
      </c>
      <c r="I258" s="268"/>
      <c r="J258" s="264"/>
      <c r="K258" s="264"/>
      <c r="L258" s="269"/>
      <c r="M258" s="270"/>
      <c r="N258" s="271"/>
      <c r="O258" s="271"/>
      <c r="P258" s="271"/>
      <c r="Q258" s="271"/>
      <c r="R258" s="271"/>
      <c r="S258" s="271"/>
      <c r="T258" s="272"/>
      <c r="U258" s="13"/>
      <c r="V258" s="13"/>
      <c r="W258" s="13"/>
      <c r="X258" s="13"/>
      <c r="Y258" s="13"/>
      <c r="Z258" s="13"/>
      <c r="AA258" s="13"/>
      <c r="AB258" s="13"/>
      <c r="AC258" s="13"/>
      <c r="AD258" s="13"/>
      <c r="AE258" s="13"/>
      <c r="AT258" s="273" t="s">
        <v>1584</v>
      </c>
      <c r="AU258" s="273" t="s">
        <v>81</v>
      </c>
      <c r="AV258" s="13" t="s">
        <v>83</v>
      </c>
      <c r="AW258" s="13" t="s">
        <v>30</v>
      </c>
      <c r="AX258" s="13" t="s">
        <v>73</v>
      </c>
      <c r="AY258" s="273" t="s">
        <v>241</v>
      </c>
    </row>
    <row r="259" s="13" customFormat="1">
      <c r="A259" s="13"/>
      <c r="B259" s="263"/>
      <c r="C259" s="264"/>
      <c r="D259" s="242" t="s">
        <v>1584</v>
      </c>
      <c r="E259" s="265" t="s">
        <v>1</v>
      </c>
      <c r="F259" s="266" t="s">
        <v>3690</v>
      </c>
      <c r="G259" s="264"/>
      <c r="H259" s="267">
        <v>4.4000000000000004</v>
      </c>
      <c r="I259" s="268"/>
      <c r="J259" s="264"/>
      <c r="K259" s="264"/>
      <c r="L259" s="269"/>
      <c r="M259" s="270"/>
      <c r="N259" s="271"/>
      <c r="O259" s="271"/>
      <c r="P259" s="271"/>
      <c r="Q259" s="271"/>
      <c r="R259" s="271"/>
      <c r="S259" s="271"/>
      <c r="T259" s="272"/>
      <c r="U259" s="13"/>
      <c r="V259" s="13"/>
      <c r="W259" s="13"/>
      <c r="X259" s="13"/>
      <c r="Y259" s="13"/>
      <c r="Z259" s="13"/>
      <c r="AA259" s="13"/>
      <c r="AB259" s="13"/>
      <c r="AC259" s="13"/>
      <c r="AD259" s="13"/>
      <c r="AE259" s="13"/>
      <c r="AT259" s="273" t="s">
        <v>1584</v>
      </c>
      <c r="AU259" s="273" t="s">
        <v>81</v>
      </c>
      <c r="AV259" s="13" t="s">
        <v>83</v>
      </c>
      <c r="AW259" s="13" t="s">
        <v>30</v>
      </c>
      <c r="AX259" s="13" t="s">
        <v>73</v>
      </c>
      <c r="AY259" s="273" t="s">
        <v>241</v>
      </c>
    </row>
    <row r="260" s="13" customFormat="1">
      <c r="A260" s="13"/>
      <c r="B260" s="263"/>
      <c r="C260" s="264"/>
      <c r="D260" s="242" t="s">
        <v>1584</v>
      </c>
      <c r="E260" s="265" t="s">
        <v>1</v>
      </c>
      <c r="F260" s="266" t="s">
        <v>3774</v>
      </c>
      <c r="G260" s="264"/>
      <c r="H260" s="267">
        <v>36.100000000000001</v>
      </c>
      <c r="I260" s="268"/>
      <c r="J260" s="264"/>
      <c r="K260" s="264"/>
      <c r="L260" s="269"/>
      <c r="M260" s="270"/>
      <c r="N260" s="271"/>
      <c r="O260" s="271"/>
      <c r="P260" s="271"/>
      <c r="Q260" s="271"/>
      <c r="R260" s="271"/>
      <c r="S260" s="271"/>
      <c r="T260" s="272"/>
      <c r="U260" s="13"/>
      <c r="V260" s="13"/>
      <c r="W260" s="13"/>
      <c r="X260" s="13"/>
      <c r="Y260" s="13"/>
      <c r="Z260" s="13"/>
      <c r="AA260" s="13"/>
      <c r="AB260" s="13"/>
      <c r="AC260" s="13"/>
      <c r="AD260" s="13"/>
      <c r="AE260" s="13"/>
      <c r="AT260" s="273" t="s">
        <v>1584</v>
      </c>
      <c r="AU260" s="273" t="s">
        <v>81</v>
      </c>
      <c r="AV260" s="13" t="s">
        <v>83</v>
      </c>
      <c r="AW260" s="13" t="s">
        <v>30</v>
      </c>
      <c r="AX260" s="13" t="s">
        <v>73</v>
      </c>
      <c r="AY260" s="273" t="s">
        <v>241</v>
      </c>
    </row>
    <row r="261" s="13" customFormat="1">
      <c r="A261" s="13"/>
      <c r="B261" s="263"/>
      <c r="C261" s="264"/>
      <c r="D261" s="242" t="s">
        <v>1584</v>
      </c>
      <c r="E261" s="265" t="s">
        <v>1</v>
      </c>
      <c r="F261" s="266" t="s">
        <v>3775</v>
      </c>
      <c r="G261" s="264"/>
      <c r="H261" s="267">
        <v>60.68</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1584</v>
      </c>
      <c r="AU261" s="273" t="s">
        <v>81</v>
      </c>
      <c r="AV261" s="13" t="s">
        <v>83</v>
      </c>
      <c r="AW261" s="13" t="s">
        <v>30</v>
      </c>
      <c r="AX261" s="13" t="s">
        <v>73</v>
      </c>
      <c r="AY261" s="273" t="s">
        <v>241</v>
      </c>
    </row>
    <row r="262" s="13" customFormat="1">
      <c r="A262" s="13"/>
      <c r="B262" s="263"/>
      <c r="C262" s="264"/>
      <c r="D262" s="242" t="s">
        <v>1584</v>
      </c>
      <c r="E262" s="265" t="s">
        <v>1</v>
      </c>
      <c r="F262" s="266" t="s">
        <v>3776</v>
      </c>
      <c r="G262" s="264"/>
      <c r="H262" s="267">
        <v>62.109999999999999</v>
      </c>
      <c r="I262" s="268"/>
      <c r="J262" s="264"/>
      <c r="K262" s="264"/>
      <c r="L262" s="269"/>
      <c r="M262" s="270"/>
      <c r="N262" s="271"/>
      <c r="O262" s="271"/>
      <c r="P262" s="271"/>
      <c r="Q262" s="271"/>
      <c r="R262" s="271"/>
      <c r="S262" s="271"/>
      <c r="T262" s="272"/>
      <c r="U262" s="13"/>
      <c r="V262" s="13"/>
      <c r="W262" s="13"/>
      <c r="X262" s="13"/>
      <c r="Y262" s="13"/>
      <c r="Z262" s="13"/>
      <c r="AA262" s="13"/>
      <c r="AB262" s="13"/>
      <c r="AC262" s="13"/>
      <c r="AD262" s="13"/>
      <c r="AE262" s="13"/>
      <c r="AT262" s="273" t="s">
        <v>1584</v>
      </c>
      <c r="AU262" s="273" t="s">
        <v>81</v>
      </c>
      <c r="AV262" s="13" t="s">
        <v>83</v>
      </c>
      <c r="AW262" s="13" t="s">
        <v>30</v>
      </c>
      <c r="AX262" s="13" t="s">
        <v>73</v>
      </c>
      <c r="AY262" s="273" t="s">
        <v>241</v>
      </c>
    </row>
    <row r="263" s="13" customFormat="1">
      <c r="A263" s="13"/>
      <c r="B263" s="263"/>
      <c r="C263" s="264"/>
      <c r="D263" s="242" t="s">
        <v>1584</v>
      </c>
      <c r="E263" s="265" t="s">
        <v>1</v>
      </c>
      <c r="F263" s="266" t="s">
        <v>3777</v>
      </c>
      <c r="G263" s="264"/>
      <c r="H263" s="267">
        <v>23.045000000000002</v>
      </c>
      <c r="I263" s="268"/>
      <c r="J263" s="264"/>
      <c r="K263" s="264"/>
      <c r="L263" s="269"/>
      <c r="M263" s="270"/>
      <c r="N263" s="271"/>
      <c r="O263" s="271"/>
      <c r="P263" s="271"/>
      <c r="Q263" s="271"/>
      <c r="R263" s="271"/>
      <c r="S263" s="271"/>
      <c r="T263" s="272"/>
      <c r="U263" s="13"/>
      <c r="V263" s="13"/>
      <c r="W263" s="13"/>
      <c r="X263" s="13"/>
      <c r="Y263" s="13"/>
      <c r="Z263" s="13"/>
      <c r="AA263" s="13"/>
      <c r="AB263" s="13"/>
      <c r="AC263" s="13"/>
      <c r="AD263" s="13"/>
      <c r="AE263" s="13"/>
      <c r="AT263" s="273" t="s">
        <v>1584</v>
      </c>
      <c r="AU263" s="273" t="s">
        <v>81</v>
      </c>
      <c r="AV263" s="13" t="s">
        <v>83</v>
      </c>
      <c r="AW263" s="13" t="s">
        <v>30</v>
      </c>
      <c r="AX263" s="13" t="s">
        <v>73</v>
      </c>
      <c r="AY263" s="273" t="s">
        <v>241</v>
      </c>
    </row>
    <row r="264" s="13" customFormat="1">
      <c r="A264" s="13"/>
      <c r="B264" s="263"/>
      <c r="C264" s="264"/>
      <c r="D264" s="242" t="s">
        <v>1584</v>
      </c>
      <c r="E264" s="265" t="s">
        <v>1</v>
      </c>
      <c r="F264" s="266" t="s">
        <v>3778</v>
      </c>
      <c r="G264" s="264"/>
      <c r="H264" s="267">
        <v>30.960000000000001</v>
      </c>
      <c r="I264" s="268"/>
      <c r="J264" s="264"/>
      <c r="K264" s="264"/>
      <c r="L264" s="269"/>
      <c r="M264" s="270"/>
      <c r="N264" s="271"/>
      <c r="O264" s="271"/>
      <c r="P264" s="271"/>
      <c r="Q264" s="271"/>
      <c r="R264" s="271"/>
      <c r="S264" s="271"/>
      <c r="T264" s="272"/>
      <c r="U264" s="13"/>
      <c r="V264" s="13"/>
      <c r="W264" s="13"/>
      <c r="X264" s="13"/>
      <c r="Y264" s="13"/>
      <c r="Z264" s="13"/>
      <c r="AA264" s="13"/>
      <c r="AB264" s="13"/>
      <c r="AC264" s="13"/>
      <c r="AD264" s="13"/>
      <c r="AE264" s="13"/>
      <c r="AT264" s="273" t="s">
        <v>1584</v>
      </c>
      <c r="AU264" s="273" t="s">
        <v>81</v>
      </c>
      <c r="AV264" s="13" t="s">
        <v>83</v>
      </c>
      <c r="AW264" s="13" t="s">
        <v>30</v>
      </c>
      <c r="AX264" s="13" t="s">
        <v>73</v>
      </c>
      <c r="AY264" s="273" t="s">
        <v>241</v>
      </c>
    </row>
    <row r="265" s="15" customFormat="1">
      <c r="A265" s="15"/>
      <c r="B265" s="287"/>
      <c r="C265" s="288"/>
      <c r="D265" s="242" t="s">
        <v>1584</v>
      </c>
      <c r="E265" s="289" t="s">
        <v>1</v>
      </c>
      <c r="F265" s="290" t="s">
        <v>2061</v>
      </c>
      <c r="G265" s="288"/>
      <c r="H265" s="291">
        <v>499.14500000000004</v>
      </c>
      <c r="I265" s="292"/>
      <c r="J265" s="288"/>
      <c r="K265" s="288"/>
      <c r="L265" s="293"/>
      <c r="M265" s="294"/>
      <c r="N265" s="295"/>
      <c r="O265" s="295"/>
      <c r="P265" s="295"/>
      <c r="Q265" s="295"/>
      <c r="R265" s="295"/>
      <c r="S265" s="295"/>
      <c r="T265" s="296"/>
      <c r="U265" s="15"/>
      <c r="V265" s="15"/>
      <c r="W265" s="15"/>
      <c r="X265" s="15"/>
      <c r="Y265" s="15"/>
      <c r="Z265" s="15"/>
      <c r="AA265" s="15"/>
      <c r="AB265" s="15"/>
      <c r="AC265" s="15"/>
      <c r="AD265" s="15"/>
      <c r="AE265" s="15"/>
      <c r="AT265" s="297" t="s">
        <v>1584</v>
      </c>
      <c r="AU265" s="297" t="s">
        <v>81</v>
      </c>
      <c r="AV265" s="15" t="s">
        <v>247</v>
      </c>
      <c r="AW265" s="15" t="s">
        <v>30</v>
      </c>
      <c r="AX265" s="15" t="s">
        <v>81</v>
      </c>
      <c r="AY265" s="297" t="s">
        <v>241</v>
      </c>
    </row>
    <row r="266" s="2" customFormat="1" ht="21.75" customHeight="1">
      <c r="A266" s="39"/>
      <c r="B266" s="40"/>
      <c r="C266" s="228" t="s">
        <v>396</v>
      </c>
      <c r="D266" s="228" t="s">
        <v>243</v>
      </c>
      <c r="E266" s="229" t="s">
        <v>2333</v>
      </c>
      <c r="F266" s="230" t="s">
        <v>2334</v>
      </c>
      <c r="G266" s="231" t="s">
        <v>563</v>
      </c>
      <c r="H266" s="232">
        <v>263.37</v>
      </c>
      <c r="I266" s="233"/>
      <c r="J266" s="234">
        <f>ROUND(I266*H266,2)</f>
        <v>0</v>
      </c>
      <c r="K266" s="235"/>
      <c r="L266" s="45"/>
      <c r="M266" s="236" t="s">
        <v>1</v>
      </c>
      <c r="N266" s="237" t="s">
        <v>38</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641</v>
      </c>
      <c r="AT266" s="240" t="s">
        <v>243</v>
      </c>
      <c r="AU266" s="240" t="s">
        <v>81</v>
      </c>
      <c r="AY266" s="18" t="s">
        <v>241</v>
      </c>
      <c r="BE266" s="241">
        <f>IF(N266="základní",J266,0)</f>
        <v>0</v>
      </c>
      <c r="BF266" s="241">
        <f>IF(N266="snížená",J266,0)</f>
        <v>0</v>
      </c>
      <c r="BG266" s="241">
        <f>IF(N266="zákl. přenesená",J266,0)</f>
        <v>0</v>
      </c>
      <c r="BH266" s="241">
        <f>IF(N266="sníž. přenesená",J266,0)</f>
        <v>0</v>
      </c>
      <c r="BI266" s="241">
        <f>IF(N266="nulová",J266,0)</f>
        <v>0</v>
      </c>
      <c r="BJ266" s="18" t="s">
        <v>81</v>
      </c>
      <c r="BK266" s="241">
        <f>ROUND(I266*H266,2)</f>
        <v>0</v>
      </c>
      <c r="BL266" s="18" t="s">
        <v>641</v>
      </c>
      <c r="BM266" s="240" t="s">
        <v>3779</v>
      </c>
    </row>
    <row r="267" s="2" customFormat="1">
      <c r="A267" s="39"/>
      <c r="B267" s="40"/>
      <c r="C267" s="41"/>
      <c r="D267" s="242" t="s">
        <v>248</v>
      </c>
      <c r="E267" s="41"/>
      <c r="F267" s="243" t="s">
        <v>2334</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248</v>
      </c>
      <c r="AU267" s="18" t="s">
        <v>81</v>
      </c>
    </row>
    <row r="268" s="14" customFormat="1">
      <c r="A268" s="14"/>
      <c r="B268" s="274"/>
      <c r="C268" s="275"/>
      <c r="D268" s="242" t="s">
        <v>1584</v>
      </c>
      <c r="E268" s="276" t="s">
        <v>1</v>
      </c>
      <c r="F268" s="277" t="s">
        <v>1806</v>
      </c>
      <c r="G268" s="275"/>
      <c r="H268" s="276" t="s">
        <v>1</v>
      </c>
      <c r="I268" s="278"/>
      <c r="J268" s="275"/>
      <c r="K268" s="275"/>
      <c r="L268" s="279"/>
      <c r="M268" s="280"/>
      <c r="N268" s="281"/>
      <c r="O268" s="281"/>
      <c r="P268" s="281"/>
      <c r="Q268" s="281"/>
      <c r="R268" s="281"/>
      <c r="S268" s="281"/>
      <c r="T268" s="282"/>
      <c r="U268" s="14"/>
      <c r="V268" s="14"/>
      <c r="W268" s="14"/>
      <c r="X268" s="14"/>
      <c r="Y268" s="14"/>
      <c r="Z268" s="14"/>
      <c r="AA268" s="14"/>
      <c r="AB268" s="14"/>
      <c r="AC268" s="14"/>
      <c r="AD268" s="14"/>
      <c r="AE268" s="14"/>
      <c r="AT268" s="283" t="s">
        <v>1584</v>
      </c>
      <c r="AU268" s="283" t="s">
        <v>81</v>
      </c>
      <c r="AV268" s="14" t="s">
        <v>81</v>
      </c>
      <c r="AW268" s="14" t="s">
        <v>30</v>
      </c>
      <c r="AX268" s="14" t="s">
        <v>73</v>
      </c>
      <c r="AY268" s="283" t="s">
        <v>241</v>
      </c>
    </row>
    <row r="269" s="13" customFormat="1">
      <c r="A269" s="13"/>
      <c r="B269" s="263"/>
      <c r="C269" s="264"/>
      <c r="D269" s="242" t="s">
        <v>1584</v>
      </c>
      <c r="E269" s="265" t="s">
        <v>1</v>
      </c>
      <c r="F269" s="266" t="s">
        <v>3780</v>
      </c>
      <c r="G269" s="264"/>
      <c r="H269" s="267">
        <v>10.779999999999999</v>
      </c>
      <c r="I269" s="268"/>
      <c r="J269" s="264"/>
      <c r="K269" s="264"/>
      <c r="L269" s="269"/>
      <c r="M269" s="270"/>
      <c r="N269" s="271"/>
      <c r="O269" s="271"/>
      <c r="P269" s="271"/>
      <c r="Q269" s="271"/>
      <c r="R269" s="271"/>
      <c r="S269" s="271"/>
      <c r="T269" s="272"/>
      <c r="U269" s="13"/>
      <c r="V269" s="13"/>
      <c r="W269" s="13"/>
      <c r="X269" s="13"/>
      <c r="Y269" s="13"/>
      <c r="Z269" s="13"/>
      <c r="AA269" s="13"/>
      <c r="AB269" s="13"/>
      <c r="AC269" s="13"/>
      <c r="AD269" s="13"/>
      <c r="AE269" s="13"/>
      <c r="AT269" s="273" t="s">
        <v>1584</v>
      </c>
      <c r="AU269" s="273" t="s">
        <v>81</v>
      </c>
      <c r="AV269" s="13" t="s">
        <v>83</v>
      </c>
      <c r="AW269" s="13" t="s">
        <v>30</v>
      </c>
      <c r="AX269" s="13" t="s">
        <v>73</v>
      </c>
      <c r="AY269" s="273" t="s">
        <v>241</v>
      </c>
    </row>
    <row r="270" s="13" customFormat="1">
      <c r="A270" s="13"/>
      <c r="B270" s="263"/>
      <c r="C270" s="264"/>
      <c r="D270" s="242" t="s">
        <v>1584</v>
      </c>
      <c r="E270" s="265" t="s">
        <v>1</v>
      </c>
      <c r="F270" s="266" t="s">
        <v>3781</v>
      </c>
      <c r="G270" s="264"/>
      <c r="H270" s="267">
        <v>21.170000000000002</v>
      </c>
      <c r="I270" s="268"/>
      <c r="J270" s="264"/>
      <c r="K270" s="264"/>
      <c r="L270" s="269"/>
      <c r="M270" s="270"/>
      <c r="N270" s="271"/>
      <c r="O270" s="271"/>
      <c r="P270" s="271"/>
      <c r="Q270" s="271"/>
      <c r="R270" s="271"/>
      <c r="S270" s="271"/>
      <c r="T270" s="272"/>
      <c r="U270" s="13"/>
      <c r="V270" s="13"/>
      <c r="W270" s="13"/>
      <c r="X270" s="13"/>
      <c r="Y270" s="13"/>
      <c r="Z270" s="13"/>
      <c r="AA270" s="13"/>
      <c r="AB270" s="13"/>
      <c r="AC270" s="13"/>
      <c r="AD270" s="13"/>
      <c r="AE270" s="13"/>
      <c r="AT270" s="273" t="s">
        <v>1584</v>
      </c>
      <c r="AU270" s="273" t="s">
        <v>81</v>
      </c>
      <c r="AV270" s="13" t="s">
        <v>83</v>
      </c>
      <c r="AW270" s="13" t="s">
        <v>30</v>
      </c>
      <c r="AX270" s="13" t="s">
        <v>73</v>
      </c>
      <c r="AY270" s="273" t="s">
        <v>241</v>
      </c>
    </row>
    <row r="271" s="13" customFormat="1">
      <c r="A271" s="13"/>
      <c r="B271" s="263"/>
      <c r="C271" s="264"/>
      <c r="D271" s="242" t="s">
        <v>1584</v>
      </c>
      <c r="E271" s="265" t="s">
        <v>1</v>
      </c>
      <c r="F271" s="266" t="s">
        <v>3782</v>
      </c>
      <c r="G271" s="264"/>
      <c r="H271" s="267">
        <v>231.41999999999999</v>
      </c>
      <c r="I271" s="268"/>
      <c r="J271" s="264"/>
      <c r="K271" s="264"/>
      <c r="L271" s="269"/>
      <c r="M271" s="270"/>
      <c r="N271" s="271"/>
      <c r="O271" s="271"/>
      <c r="P271" s="271"/>
      <c r="Q271" s="271"/>
      <c r="R271" s="271"/>
      <c r="S271" s="271"/>
      <c r="T271" s="272"/>
      <c r="U271" s="13"/>
      <c r="V271" s="13"/>
      <c r="W271" s="13"/>
      <c r="X271" s="13"/>
      <c r="Y271" s="13"/>
      <c r="Z271" s="13"/>
      <c r="AA271" s="13"/>
      <c r="AB271" s="13"/>
      <c r="AC271" s="13"/>
      <c r="AD271" s="13"/>
      <c r="AE271" s="13"/>
      <c r="AT271" s="273" t="s">
        <v>1584</v>
      </c>
      <c r="AU271" s="273" t="s">
        <v>81</v>
      </c>
      <c r="AV271" s="13" t="s">
        <v>83</v>
      </c>
      <c r="AW271" s="13" t="s">
        <v>30</v>
      </c>
      <c r="AX271" s="13" t="s">
        <v>73</v>
      </c>
      <c r="AY271" s="273" t="s">
        <v>241</v>
      </c>
    </row>
    <row r="272" s="15" customFormat="1">
      <c r="A272" s="15"/>
      <c r="B272" s="287"/>
      <c r="C272" s="288"/>
      <c r="D272" s="242" t="s">
        <v>1584</v>
      </c>
      <c r="E272" s="289" t="s">
        <v>1</v>
      </c>
      <c r="F272" s="290" t="s">
        <v>2061</v>
      </c>
      <c r="G272" s="288"/>
      <c r="H272" s="291">
        <v>263.37</v>
      </c>
      <c r="I272" s="292"/>
      <c r="J272" s="288"/>
      <c r="K272" s="288"/>
      <c r="L272" s="293"/>
      <c r="M272" s="294"/>
      <c r="N272" s="295"/>
      <c r="O272" s="295"/>
      <c r="P272" s="295"/>
      <c r="Q272" s="295"/>
      <c r="R272" s="295"/>
      <c r="S272" s="295"/>
      <c r="T272" s="296"/>
      <c r="U272" s="15"/>
      <c r="V272" s="15"/>
      <c r="W272" s="15"/>
      <c r="X272" s="15"/>
      <c r="Y272" s="15"/>
      <c r="Z272" s="15"/>
      <c r="AA272" s="15"/>
      <c r="AB272" s="15"/>
      <c r="AC272" s="15"/>
      <c r="AD272" s="15"/>
      <c r="AE272" s="15"/>
      <c r="AT272" s="297" t="s">
        <v>1584</v>
      </c>
      <c r="AU272" s="297" t="s">
        <v>81</v>
      </c>
      <c r="AV272" s="15" t="s">
        <v>247</v>
      </c>
      <c r="AW272" s="15" t="s">
        <v>30</v>
      </c>
      <c r="AX272" s="15" t="s">
        <v>81</v>
      </c>
      <c r="AY272" s="297" t="s">
        <v>241</v>
      </c>
    </row>
    <row r="273" s="2" customFormat="1" ht="24.15" customHeight="1">
      <c r="A273" s="39"/>
      <c r="B273" s="40"/>
      <c r="C273" s="228" t="s">
        <v>326</v>
      </c>
      <c r="D273" s="228" t="s">
        <v>243</v>
      </c>
      <c r="E273" s="229" t="s">
        <v>3518</v>
      </c>
      <c r="F273" s="230" t="s">
        <v>3519</v>
      </c>
      <c r="G273" s="231" t="s">
        <v>3520</v>
      </c>
      <c r="H273" s="232">
        <v>1</v>
      </c>
      <c r="I273" s="233"/>
      <c r="J273" s="234">
        <f>ROUND(I273*H273,2)</f>
        <v>0</v>
      </c>
      <c r="K273" s="235"/>
      <c r="L273" s="45"/>
      <c r="M273" s="236" t="s">
        <v>1</v>
      </c>
      <c r="N273" s="237" t="s">
        <v>38</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247</v>
      </c>
      <c r="AT273" s="240" t="s">
        <v>243</v>
      </c>
      <c r="AU273" s="240" t="s">
        <v>81</v>
      </c>
      <c r="AY273" s="18" t="s">
        <v>241</v>
      </c>
      <c r="BE273" s="241">
        <f>IF(N273="základní",J273,0)</f>
        <v>0</v>
      </c>
      <c r="BF273" s="241">
        <f>IF(N273="snížená",J273,0)</f>
        <v>0</v>
      </c>
      <c r="BG273" s="241">
        <f>IF(N273="zákl. přenesená",J273,0)</f>
        <v>0</v>
      </c>
      <c r="BH273" s="241">
        <f>IF(N273="sníž. přenesená",J273,0)</f>
        <v>0</v>
      </c>
      <c r="BI273" s="241">
        <f>IF(N273="nulová",J273,0)</f>
        <v>0</v>
      </c>
      <c r="BJ273" s="18" t="s">
        <v>81</v>
      </c>
      <c r="BK273" s="241">
        <f>ROUND(I273*H273,2)</f>
        <v>0</v>
      </c>
      <c r="BL273" s="18" t="s">
        <v>247</v>
      </c>
      <c r="BM273" s="240" t="s">
        <v>3783</v>
      </c>
    </row>
    <row r="274" s="2" customFormat="1">
      <c r="A274" s="39"/>
      <c r="B274" s="40"/>
      <c r="C274" s="41"/>
      <c r="D274" s="242" t="s">
        <v>248</v>
      </c>
      <c r="E274" s="41"/>
      <c r="F274" s="243" t="s">
        <v>3519</v>
      </c>
      <c r="G274" s="41"/>
      <c r="H274" s="41"/>
      <c r="I274" s="244"/>
      <c r="J274" s="41"/>
      <c r="K274" s="41"/>
      <c r="L274" s="45"/>
      <c r="M274" s="259"/>
      <c r="N274" s="260"/>
      <c r="O274" s="261"/>
      <c r="P274" s="261"/>
      <c r="Q274" s="261"/>
      <c r="R274" s="261"/>
      <c r="S274" s="261"/>
      <c r="T274" s="262"/>
      <c r="U274" s="39"/>
      <c r="V274" s="39"/>
      <c r="W274" s="39"/>
      <c r="X274" s="39"/>
      <c r="Y274" s="39"/>
      <c r="Z274" s="39"/>
      <c r="AA274" s="39"/>
      <c r="AB274" s="39"/>
      <c r="AC274" s="39"/>
      <c r="AD274" s="39"/>
      <c r="AE274" s="39"/>
      <c r="AT274" s="18" t="s">
        <v>248</v>
      </c>
      <c r="AU274" s="18" t="s">
        <v>81</v>
      </c>
    </row>
    <row r="275" s="2" customFormat="1" ht="6.96" customHeight="1">
      <c r="A275" s="39"/>
      <c r="B275" s="67"/>
      <c r="C275" s="68"/>
      <c r="D275" s="68"/>
      <c r="E275" s="68"/>
      <c r="F275" s="68"/>
      <c r="G275" s="68"/>
      <c r="H275" s="68"/>
      <c r="I275" s="68"/>
      <c r="J275" s="68"/>
      <c r="K275" s="68"/>
      <c r="L275" s="45"/>
      <c r="M275" s="39"/>
      <c r="O275" s="39"/>
      <c r="P275" s="39"/>
      <c r="Q275" s="39"/>
      <c r="R275" s="39"/>
      <c r="S275" s="39"/>
      <c r="T275" s="39"/>
      <c r="U275" s="39"/>
      <c r="V275" s="39"/>
      <c r="W275" s="39"/>
      <c r="X275" s="39"/>
      <c r="Y275" s="39"/>
      <c r="Z275" s="39"/>
      <c r="AA275" s="39"/>
      <c r="AB275" s="39"/>
      <c r="AC275" s="39"/>
      <c r="AD275" s="39"/>
      <c r="AE275" s="39"/>
    </row>
  </sheetData>
  <sheetProtection sheet="1" autoFilter="0" formatColumns="0" formatRows="0" objects="1" scenarios="1" spinCount="100000" saltValue="EQo/B1+ArzTpz5aeFAagbHRAbt7n/JFbBQRPsem5ZfYNdkalESTt1GcFqizAgQ85I9gyA9To37jsQv4C79RZ7w==" hashValue="6YH1w5vju+CIk5TIkUhfXoljQaCdzXV1vhboz9NSHeKmdmUSyfEWbNPrToM7A0YxMGhAumqdSVJmxxJTMptuMg==" algorithmName="SHA-512" password="CC35"/>
  <autoFilter ref="C118:K274"/>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3784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ROUND((SUM(BE119:BE206)),  2)</f>
        <v>0</v>
      </c>
      <c r="G33" s="39"/>
      <c r="H33" s="39"/>
      <c r="I33" s="165">
        <v>0.20999999999999999</v>
      </c>
      <c r="J33" s="164">
        <f>ROUND(((SUM(BE119:BE206))*I33),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ROUND((SUM(BF119:BF206)),  2)</f>
        <v>0</v>
      </c>
      <c r="G34" s="39"/>
      <c r="H34" s="39"/>
      <c r="I34" s="165">
        <v>0.14999999999999999</v>
      </c>
      <c r="J34" s="164">
        <f>ROUND(((SUM(BF119:BF206))*I34),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ROUND((SUM(BG119:BG206)),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ROUND((SUM(BH119:BH206)),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ROUND((SUM(BI119:BI206)),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13-05 - ŽST Mníšek u Liberce, žel.přejezd v km 171,327</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J179</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13-05 - ŽST Mníšek u Liberce, žel.přejezd v km 171,327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P120+P179</f>
        <v>0</v>
      </c>
      <c r="Q119" s="105"/>
      <c r="R119" s="209">
        <f>R120+R179</f>
        <v>0</v>
      </c>
      <c r="S119" s="105"/>
      <c r="T119" s="210">
        <f>T120+T179</f>
        <v>0</v>
      </c>
      <c r="U119" s="39"/>
      <c r="V119" s="39"/>
      <c r="W119" s="39"/>
      <c r="X119" s="39"/>
      <c r="Y119" s="39"/>
      <c r="Z119" s="39"/>
      <c r="AA119" s="39"/>
      <c r="AB119" s="39"/>
      <c r="AC119" s="39"/>
      <c r="AD119" s="39"/>
      <c r="AE119" s="39"/>
      <c r="AT119" s="18" t="s">
        <v>72</v>
      </c>
      <c r="AU119" s="18" t="s">
        <v>212</v>
      </c>
      <c r="BK119" s="211">
        <f>BK120+BK179</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SUM(P122:P178)</f>
        <v>0</v>
      </c>
      <c r="Q121" s="220"/>
      <c r="R121" s="221">
        <f>SUM(R122:R178)</f>
        <v>0</v>
      </c>
      <c r="S121" s="220"/>
      <c r="T121" s="222">
        <f>SUM(T122:T178)</f>
        <v>0</v>
      </c>
      <c r="U121" s="12"/>
      <c r="V121" s="12"/>
      <c r="W121" s="12"/>
      <c r="X121" s="12"/>
      <c r="Y121" s="12"/>
      <c r="Z121" s="12"/>
      <c r="AA121" s="12"/>
      <c r="AB121" s="12"/>
      <c r="AC121" s="12"/>
      <c r="AD121" s="12"/>
      <c r="AE121" s="12"/>
      <c r="AR121" s="223" t="s">
        <v>81</v>
      </c>
      <c r="AT121" s="224" t="s">
        <v>72</v>
      </c>
      <c r="AU121" s="224" t="s">
        <v>81</v>
      </c>
      <c r="AY121" s="223" t="s">
        <v>241</v>
      </c>
      <c r="BK121" s="225">
        <f>SUM(BK122:BK178)</f>
        <v>0</v>
      </c>
    </row>
    <row r="122" s="2" customFormat="1" ht="37.8" customHeight="1">
      <c r="A122" s="39"/>
      <c r="B122" s="40"/>
      <c r="C122" s="228" t="s">
        <v>81</v>
      </c>
      <c r="D122" s="228" t="s">
        <v>243</v>
      </c>
      <c r="E122" s="229" t="s">
        <v>3167</v>
      </c>
      <c r="F122" s="230" t="s">
        <v>3168</v>
      </c>
      <c r="G122" s="231" t="s">
        <v>267</v>
      </c>
      <c r="H122" s="232">
        <v>7.2000000000000002</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3785</v>
      </c>
    </row>
    <row r="123" s="2" customFormat="1">
      <c r="A123" s="39"/>
      <c r="B123" s="40"/>
      <c r="C123" s="41"/>
      <c r="D123" s="242" t="s">
        <v>248</v>
      </c>
      <c r="E123" s="41"/>
      <c r="F123" s="243" t="s">
        <v>3168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2" customFormat="1" ht="24.15" customHeight="1">
      <c r="A124" s="39"/>
      <c r="B124" s="40"/>
      <c r="C124" s="247" t="s">
        <v>83</v>
      </c>
      <c r="D124" s="247" t="s">
        <v>260</v>
      </c>
      <c r="E124" s="248" t="s">
        <v>3171</v>
      </c>
      <c r="F124" s="249" t="s">
        <v>3172</v>
      </c>
      <c r="G124" s="250" t="s">
        <v>267</v>
      </c>
      <c r="H124" s="251">
        <v>7.2000000000000002</v>
      </c>
      <c r="I124" s="252"/>
      <c r="J124" s="253">
        <f>ROUND(I124*H124,2)</f>
        <v>0</v>
      </c>
      <c r="K124" s="254"/>
      <c r="L124" s="255"/>
      <c r="M124" s="256" t="s">
        <v>1</v>
      </c>
      <c r="N124" s="25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258</v>
      </c>
      <c r="AT124" s="240" t="s">
        <v>260</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3786</v>
      </c>
    </row>
    <row r="125" s="2" customFormat="1">
      <c r="A125" s="39"/>
      <c r="B125" s="40"/>
      <c r="C125" s="41"/>
      <c r="D125" s="242" t="s">
        <v>248</v>
      </c>
      <c r="E125" s="41"/>
      <c r="F125" s="243" t="s">
        <v>3172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2" customFormat="1" ht="16.5" customHeight="1">
      <c r="A126" s="39"/>
      <c r="B126" s="40"/>
      <c r="C126" s="228" t="s">
        <v>251</v>
      </c>
      <c r="D126" s="228" t="s">
        <v>243</v>
      </c>
      <c r="E126" s="229" t="s">
        <v>3445</v>
      </c>
      <c r="F126" s="230" t="s">
        <v>3446</v>
      </c>
      <c r="G126" s="231" t="s">
        <v>263</v>
      </c>
      <c r="H126" s="232">
        <v>4</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3787</v>
      </c>
    </row>
    <row r="127" s="2" customFormat="1">
      <c r="A127" s="39"/>
      <c r="B127" s="40"/>
      <c r="C127" s="41"/>
      <c r="D127" s="242" t="s">
        <v>248</v>
      </c>
      <c r="E127" s="41"/>
      <c r="F127" s="243" t="s">
        <v>3446</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2" customFormat="1" ht="24.15" customHeight="1">
      <c r="A128" s="39"/>
      <c r="B128" s="40"/>
      <c r="C128" s="228" t="s">
        <v>247</v>
      </c>
      <c r="D128" s="228" t="s">
        <v>243</v>
      </c>
      <c r="E128" s="229" t="s">
        <v>3448</v>
      </c>
      <c r="F128" s="230" t="s">
        <v>3449</v>
      </c>
      <c r="G128" s="231" t="s">
        <v>267</v>
      </c>
      <c r="H128" s="232">
        <v>12</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3788</v>
      </c>
    </row>
    <row r="129" s="2" customFormat="1">
      <c r="A129" s="39"/>
      <c r="B129" s="40"/>
      <c r="C129" s="41"/>
      <c r="D129" s="242" t="s">
        <v>248</v>
      </c>
      <c r="E129" s="41"/>
      <c r="F129" s="243" t="s">
        <v>3449</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2" customFormat="1" ht="24.15" customHeight="1">
      <c r="A130" s="39"/>
      <c r="B130" s="40"/>
      <c r="C130" s="228" t="s">
        <v>259</v>
      </c>
      <c r="D130" s="228" t="s">
        <v>243</v>
      </c>
      <c r="E130" s="229" t="s">
        <v>3451</v>
      </c>
      <c r="F130" s="230" t="s">
        <v>3452</v>
      </c>
      <c r="G130" s="231" t="s">
        <v>257</v>
      </c>
      <c r="H130" s="232">
        <v>14</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3789</v>
      </c>
    </row>
    <row r="131" s="2" customFormat="1">
      <c r="A131" s="39"/>
      <c r="B131" s="40"/>
      <c r="C131" s="41"/>
      <c r="D131" s="242" t="s">
        <v>248</v>
      </c>
      <c r="E131" s="41"/>
      <c r="F131" s="243" t="s">
        <v>3452</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13" customFormat="1">
      <c r="A132" s="13"/>
      <c r="B132" s="263"/>
      <c r="C132" s="264"/>
      <c r="D132" s="242" t="s">
        <v>1584</v>
      </c>
      <c r="E132" s="265" t="s">
        <v>1</v>
      </c>
      <c r="F132" s="266" t="s">
        <v>3790</v>
      </c>
      <c r="G132" s="264"/>
      <c r="H132" s="267">
        <v>8.4000000000000004</v>
      </c>
      <c r="I132" s="268"/>
      <c r="J132" s="264"/>
      <c r="K132" s="264"/>
      <c r="L132" s="269"/>
      <c r="M132" s="270"/>
      <c r="N132" s="271"/>
      <c r="O132" s="271"/>
      <c r="P132" s="271"/>
      <c r="Q132" s="271"/>
      <c r="R132" s="271"/>
      <c r="S132" s="271"/>
      <c r="T132" s="272"/>
      <c r="U132" s="13"/>
      <c r="V132" s="13"/>
      <c r="W132" s="13"/>
      <c r="X132" s="13"/>
      <c r="Y132" s="13"/>
      <c r="Z132" s="13"/>
      <c r="AA132" s="13"/>
      <c r="AB132" s="13"/>
      <c r="AC132" s="13"/>
      <c r="AD132" s="13"/>
      <c r="AE132" s="13"/>
      <c r="AT132" s="273" t="s">
        <v>1584</v>
      </c>
      <c r="AU132" s="273" t="s">
        <v>83</v>
      </c>
      <c r="AV132" s="13" t="s">
        <v>83</v>
      </c>
      <c r="AW132" s="13" t="s">
        <v>30</v>
      </c>
      <c r="AX132" s="13" t="s">
        <v>73</v>
      </c>
      <c r="AY132" s="273" t="s">
        <v>241</v>
      </c>
    </row>
    <row r="133" s="13" customFormat="1">
      <c r="A133" s="13"/>
      <c r="B133" s="263"/>
      <c r="C133" s="264"/>
      <c r="D133" s="242" t="s">
        <v>1584</v>
      </c>
      <c r="E133" s="265" t="s">
        <v>1</v>
      </c>
      <c r="F133" s="266" t="s">
        <v>3791</v>
      </c>
      <c r="G133" s="264"/>
      <c r="H133" s="267">
        <v>5.5999999999999996</v>
      </c>
      <c r="I133" s="268"/>
      <c r="J133" s="264"/>
      <c r="K133" s="264"/>
      <c r="L133" s="269"/>
      <c r="M133" s="270"/>
      <c r="N133" s="271"/>
      <c r="O133" s="271"/>
      <c r="P133" s="271"/>
      <c r="Q133" s="271"/>
      <c r="R133" s="271"/>
      <c r="S133" s="271"/>
      <c r="T133" s="272"/>
      <c r="U133" s="13"/>
      <c r="V133" s="13"/>
      <c r="W133" s="13"/>
      <c r="X133" s="13"/>
      <c r="Y133" s="13"/>
      <c r="Z133" s="13"/>
      <c r="AA133" s="13"/>
      <c r="AB133" s="13"/>
      <c r="AC133" s="13"/>
      <c r="AD133" s="13"/>
      <c r="AE133" s="13"/>
      <c r="AT133" s="273" t="s">
        <v>1584</v>
      </c>
      <c r="AU133" s="273" t="s">
        <v>83</v>
      </c>
      <c r="AV133" s="13" t="s">
        <v>83</v>
      </c>
      <c r="AW133" s="13" t="s">
        <v>30</v>
      </c>
      <c r="AX133" s="13" t="s">
        <v>73</v>
      </c>
      <c r="AY133" s="273" t="s">
        <v>241</v>
      </c>
    </row>
    <row r="134" s="15" customFormat="1">
      <c r="A134" s="15"/>
      <c r="B134" s="287"/>
      <c r="C134" s="288"/>
      <c r="D134" s="242" t="s">
        <v>1584</v>
      </c>
      <c r="E134" s="289" t="s">
        <v>1</v>
      </c>
      <c r="F134" s="290" t="s">
        <v>2061</v>
      </c>
      <c r="G134" s="288"/>
      <c r="H134" s="291">
        <v>14</v>
      </c>
      <c r="I134" s="292"/>
      <c r="J134" s="288"/>
      <c r="K134" s="288"/>
      <c r="L134" s="293"/>
      <c r="M134" s="294"/>
      <c r="N134" s="295"/>
      <c r="O134" s="295"/>
      <c r="P134" s="295"/>
      <c r="Q134" s="295"/>
      <c r="R134" s="295"/>
      <c r="S134" s="295"/>
      <c r="T134" s="296"/>
      <c r="U134" s="15"/>
      <c r="V134" s="15"/>
      <c r="W134" s="15"/>
      <c r="X134" s="15"/>
      <c r="Y134" s="15"/>
      <c r="Z134" s="15"/>
      <c r="AA134" s="15"/>
      <c r="AB134" s="15"/>
      <c r="AC134" s="15"/>
      <c r="AD134" s="15"/>
      <c r="AE134" s="15"/>
      <c r="AT134" s="297" t="s">
        <v>1584</v>
      </c>
      <c r="AU134" s="297" t="s">
        <v>83</v>
      </c>
      <c r="AV134" s="15" t="s">
        <v>247</v>
      </c>
      <c r="AW134" s="15" t="s">
        <v>30</v>
      </c>
      <c r="AX134" s="15" t="s">
        <v>81</v>
      </c>
      <c r="AY134" s="297" t="s">
        <v>241</v>
      </c>
    </row>
    <row r="135" s="2" customFormat="1" ht="24.15" customHeight="1">
      <c r="A135" s="39"/>
      <c r="B135" s="40"/>
      <c r="C135" s="228" t="s">
        <v>254</v>
      </c>
      <c r="D135" s="228" t="s">
        <v>243</v>
      </c>
      <c r="E135" s="229" t="s">
        <v>3456</v>
      </c>
      <c r="F135" s="230" t="s">
        <v>3457</v>
      </c>
      <c r="G135" s="231" t="s">
        <v>257</v>
      </c>
      <c r="H135" s="232">
        <v>46.299999999999997</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83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3792</v>
      </c>
    </row>
    <row r="136" s="2" customFormat="1">
      <c r="A136" s="39"/>
      <c r="B136" s="40"/>
      <c r="C136" s="41"/>
      <c r="D136" s="242" t="s">
        <v>248</v>
      </c>
      <c r="E136" s="41"/>
      <c r="F136" s="243" t="s">
        <v>3457</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83</v>
      </c>
    </row>
    <row r="137" s="13" customFormat="1">
      <c r="A137" s="13"/>
      <c r="B137" s="263"/>
      <c r="C137" s="264"/>
      <c r="D137" s="242" t="s">
        <v>1584</v>
      </c>
      <c r="E137" s="265" t="s">
        <v>1</v>
      </c>
      <c r="F137" s="266" t="s">
        <v>3793</v>
      </c>
      <c r="G137" s="264"/>
      <c r="H137" s="267">
        <v>46.299999999999997</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1584</v>
      </c>
      <c r="AU137" s="273" t="s">
        <v>83</v>
      </c>
      <c r="AV137" s="13" t="s">
        <v>83</v>
      </c>
      <c r="AW137" s="13" t="s">
        <v>30</v>
      </c>
      <c r="AX137" s="13" t="s">
        <v>73</v>
      </c>
      <c r="AY137" s="273" t="s">
        <v>241</v>
      </c>
    </row>
    <row r="138" s="15" customFormat="1">
      <c r="A138" s="15"/>
      <c r="B138" s="287"/>
      <c r="C138" s="288"/>
      <c r="D138" s="242" t="s">
        <v>1584</v>
      </c>
      <c r="E138" s="289" t="s">
        <v>1</v>
      </c>
      <c r="F138" s="290" t="s">
        <v>2061</v>
      </c>
      <c r="G138" s="288"/>
      <c r="H138" s="291">
        <v>46.299999999999997</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1584</v>
      </c>
      <c r="AU138" s="297" t="s">
        <v>83</v>
      </c>
      <c r="AV138" s="15" t="s">
        <v>247</v>
      </c>
      <c r="AW138" s="15" t="s">
        <v>30</v>
      </c>
      <c r="AX138" s="15" t="s">
        <v>81</v>
      </c>
      <c r="AY138" s="297" t="s">
        <v>241</v>
      </c>
    </row>
    <row r="139" s="2" customFormat="1" ht="24.15" customHeight="1">
      <c r="A139" s="39"/>
      <c r="B139" s="40"/>
      <c r="C139" s="228" t="s">
        <v>269</v>
      </c>
      <c r="D139" s="228" t="s">
        <v>243</v>
      </c>
      <c r="E139" s="229" t="s">
        <v>3460</v>
      </c>
      <c r="F139" s="230" t="s">
        <v>3461</v>
      </c>
      <c r="G139" s="231" t="s">
        <v>257</v>
      </c>
      <c r="H139" s="232">
        <v>39</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83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3794</v>
      </c>
    </row>
    <row r="140" s="2" customFormat="1">
      <c r="A140" s="39"/>
      <c r="B140" s="40"/>
      <c r="C140" s="41"/>
      <c r="D140" s="242" t="s">
        <v>248</v>
      </c>
      <c r="E140" s="41"/>
      <c r="F140" s="243" t="s">
        <v>3461</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83</v>
      </c>
    </row>
    <row r="141" s="13" customFormat="1">
      <c r="A141" s="13"/>
      <c r="B141" s="263"/>
      <c r="C141" s="264"/>
      <c r="D141" s="242" t="s">
        <v>1584</v>
      </c>
      <c r="E141" s="265" t="s">
        <v>1</v>
      </c>
      <c r="F141" s="266" t="s">
        <v>3795</v>
      </c>
      <c r="G141" s="264"/>
      <c r="H141" s="267">
        <v>39</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1584</v>
      </c>
      <c r="AU141" s="273" t="s">
        <v>83</v>
      </c>
      <c r="AV141" s="13" t="s">
        <v>83</v>
      </c>
      <c r="AW141" s="13" t="s">
        <v>30</v>
      </c>
      <c r="AX141" s="13" t="s">
        <v>73</v>
      </c>
      <c r="AY141" s="273" t="s">
        <v>241</v>
      </c>
    </row>
    <row r="142" s="15" customFormat="1">
      <c r="A142" s="15"/>
      <c r="B142" s="287"/>
      <c r="C142" s="288"/>
      <c r="D142" s="242" t="s">
        <v>1584</v>
      </c>
      <c r="E142" s="289" t="s">
        <v>1</v>
      </c>
      <c r="F142" s="290" t="s">
        <v>2061</v>
      </c>
      <c r="G142" s="288"/>
      <c r="H142" s="291">
        <v>39</v>
      </c>
      <c r="I142" s="292"/>
      <c r="J142" s="288"/>
      <c r="K142" s="288"/>
      <c r="L142" s="293"/>
      <c r="M142" s="294"/>
      <c r="N142" s="295"/>
      <c r="O142" s="295"/>
      <c r="P142" s="295"/>
      <c r="Q142" s="295"/>
      <c r="R142" s="295"/>
      <c r="S142" s="295"/>
      <c r="T142" s="296"/>
      <c r="U142" s="15"/>
      <c r="V142" s="15"/>
      <c r="W142" s="15"/>
      <c r="X142" s="15"/>
      <c r="Y142" s="15"/>
      <c r="Z142" s="15"/>
      <c r="AA142" s="15"/>
      <c r="AB142" s="15"/>
      <c r="AC142" s="15"/>
      <c r="AD142" s="15"/>
      <c r="AE142" s="15"/>
      <c r="AT142" s="297" t="s">
        <v>1584</v>
      </c>
      <c r="AU142" s="297" t="s">
        <v>83</v>
      </c>
      <c r="AV142" s="15" t="s">
        <v>247</v>
      </c>
      <c r="AW142" s="15" t="s">
        <v>30</v>
      </c>
      <c r="AX142" s="15" t="s">
        <v>81</v>
      </c>
      <c r="AY142" s="297" t="s">
        <v>241</v>
      </c>
    </row>
    <row r="143" s="2" customFormat="1" ht="21.75" customHeight="1">
      <c r="A143" s="39"/>
      <c r="B143" s="40"/>
      <c r="C143" s="247" t="s">
        <v>258</v>
      </c>
      <c r="D143" s="247" t="s">
        <v>260</v>
      </c>
      <c r="E143" s="248" t="s">
        <v>3306</v>
      </c>
      <c r="F143" s="249" t="s">
        <v>3464</v>
      </c>
      <c r="G143" s="250" t="s">
        <v>563</v>
      </c>
      <c r="H143" s="251">
        <v>10.140000000000001</v>
      </c>
      <c r="I143" s="252"/>
      <c r="J143" s="253">
        <f>ROUND(I143*H143,2)</f>
        <v>0</v>
      </c>
      <c r="K143" s="254"/>
      <c r="L143" s="255"/>
      <c r="M143" s="256" t="s">
        <v>1</v>
      </c>
      <c r="N143" s="25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258</v>
      </c>
      <c r="AT143" s="240" t="s">
        <v>260</v>
      </c>
      <c r="AU143" s="240" t="s">
        <v>83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3796</v>
      </c>
    </row>
    <row r="144" s="2" customFormat="1">
      <c r="A144" s="39"/>
      <c r="B144" s="40"/>
      <c r="C144" s="41"/>
      <c r="D144" s="242" t="s">
        <v>248</v>
      </c>
      <c r="E144" s="41"/>
      <c r="F144" s="243" t="s">
        <v>3464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83</v>
      </c>
    </row>
    <row r="145" s="2" customFormat="1" ht="21.75" customHeight="1">
      <c r="A145" s="39"/>
      <c r="B145" s="40"/>
      <c r="C145" s="247" t="s">
        <v>276</v>
      </c>
      <c r="D145" s="247" t="s">
        <v>260</v>
      </c>
      <c r="E145" s="248" t="s">
        <v>3466</v>
      </c>
      <c r="F145" s="249" t="s">
        <v>3467</v>
      </c>
      <c r="G145" s="250" t="s">
        <v>257</v>
      </c>
      <c r="H145" s="251">
        <v>39</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258</v>
      </c>
      <c r="AT145" s="240" t="s">
        <v>260</v>
      </c>
      <c r="AU145" s="240" t="s">
        <v>83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3797</v>
      </c>
    </row>
    <row r="146" s="2" customFormat="1">
      <c r="A146" s="39"/>
      <c r="B146" s="40"/>
      <c r="C146" s="41"/>
      <c r="D146" s="242" t="s">
        <v>248</v>
      </c>
      <c r="E146" s="41"/>
      <c r="F146" s="243" t="s">
        <v>3467</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83</v>
      </c>
    </row>
    <row r="147" s="2" customFormat="1" ht="24.15" customHeight="1">
      <c r="A147" s="39"/>
      <c r="B147" s="40"/>
      <c r="C147" s="228" t="s">
        <v>264</v>
      </c>
      <c r="D147" s="228" t="s">
        <v>243</v>
      </c>
      <c r="E147" s="229" t="s">
        <v>3469</v>
      </c>
      <c r="F147" s="230" t="s">
        <v>3470</v>
      </c>
      <c r="G147" s="231" t="s">
        <v>257</v>
      </c>
      <c r="H147" s="232">
        <v>10</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83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3798</v>
      </c>
    </row>
    <row r="148" s="2" customFormat="1">
      <c r="A148" s="39"/>
      <c r="B148" s="40"/>
      <c r="C148" s="41"/>
      <c r="D148" s="242" t="s">
        <v>248</v>
      </c>
      <c r="E148" s="41"/>
      <c r="F148" s="243" t="s">
        <v>3470</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83</v>
      </c>
    </row>
    <row r="149" s="13" customFormat="1">
      <c r="A149" s="13"/>
      <c r="B149" s="263"/>
      <c r="C149" s="264"/>
      <c r="D149" s="242" t="s">
        <v>1584</v>
      </c>
      <c r="E149" s="265" t="s">
        <v>1</v>
      </c>
      <c r="F149" s="266" t="s">
        <v>3472</v>
      </c>
      <c r="G149" s="264"/>
      <c r="H149" s="267">
        <v>10</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1584</v>
      </c>
      <c r="AU149" s="273" t="s">
        <v>83</v>
      </c>
      <c r="AV149" s="13" t="s">
        <v>83</v>
      </c>
      <c r="AW149" s="13" t="s">
        <v>30</v>
      </c>
      <c r="AX149" s="13" t="s">
        <v>73</v>
      </c>
      <c r="AY149" s="273" t="s">
        <v>241</v>
      </c>
    </row>
    <row r="150" s="15" customFormat="1">
      <c r="A150" s="15"/>
      <c r="B150" s="287"/>
      <c r="C150" s="288"/>
      <c r="D150" s="242" t="s">
        <v>1584</v>
      </c>
      <c r="E150" s="289" t="s">
        <v>1</v>
      </c>
      <c r="F150" s="290" t="s">
        <v>2061</v>
      </c>
      <c r="G150" s="288"/>
      <c r="H150" s="291">
        <v>10</v>
      </c>
      <c r="I150" s="292"/>
      <c r="J150" s="288"/>
      <c r="K150" s="288"/>
      <c r="L150" s="293"/>
      <c r="M150" s="294"/>
      <c r="N150" s="295"/>
      <c r="O150" s="295"/>
      <c r="P150" s="295"/>
      <c r="Q150" s="295"/>
      <c r="R150" s="295"/>
      <c r="S150" s="295"/>
      <c r="T150" s="296"/>
      <c r="U150" s="15"/>
      <c r="V150" s="15"/>
      <c r="W150" s="15"/>
      <c r="X150" s="15"/>
      <c r="Y150" s="15"/>
      <c r="Z150" s="15"/>
      <c r="AA150" s="15"/>
      <c r="AB150" s="15"/>
      <c r="AC150" s="15"/>
      <c r="AD150" s="15"/>
      <c r="AE150" s="15"/>
      <c r="AT150" s="297" t="s">
        <v>1584</v>
      </c>
      <c r="AU150" s="297" t="s">
        <v>83</v>
      </c>
      <c r="AV150" s="15" t="s">
        <v>247</v>
      </c>
      <c r="AW150" s="15" t="s">
        <v>30</v>
      </c>
      <c r="AX150" s="15" t="s">
        <v>81</v>
      </c>
      <c r="AY150" s="297" t="s">
        <v>241</v>
      </c>
    </row>
    <row r="151" s="2" customFormat="1" ht="16.5" customHeight="1">
      <c r="A151" s="39"/>
      <c r="B151" s="40"/>
      <c r="C151" s="247" t="s">
        <v>283</v>
      </c>
      <c r="D151" s="247" t="s">
        <v>260</v>
      </c>
      <c r="E151" s="248" t="s">
        <v>2997</v>
      </c>
      <c r="F151" s="249" t="s">
        <v>2998</v>
      </c>
      <c r="G151" s="250" t="s">
        <v>563</v>
      </c>
      <c r="H151" s="251">
        <v>4.4000000000000004</v>
      </c>
      <c r="I151" s="252"/>
      <c r="J151" s="253">
        <f>ROUND(I151*H151,2)</f>
        <v>0</v>
      </c>
      <c r="K151" s="254"/>
      <c r="L151" s="255"/>
      <c r="M151" s="256" t="s">
        <v>1</v>
      </c>
      <c r="N151" s="25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258</v>
      </c>
      <c r="AT151" s="240" t="s">
        <v>260</v>
      </c>
      <c r="AU151" s="240" t="s">
        <v>83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3799</v>
      </c>
    </row>
    <row r="152" s="2" customFormat="1">
      <c r="A152" s="39"/>
      <c r="B152" s="40"/>
      <c r="C152" s="41"/>
      <c r="D152" s="242" t="s">
        <v>248</v>
      </c>
      <c r="E152" s="41"/>
      <c r="F152" s="243" t="s">
        <v>2998</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83</v>
      </c>
    </row>
    <row r="153" s="13" customFormat="1">
      <c r="A153" s="13"/>
      <c r="B153" s="263"/>
      <c r="C153" s="264"/>
      <c r="D153" s="242" t="s">
        <v>1584</v>
      </c>
      <c r="E153" s="265" t="s">
        <v>1</v>
      </c>
      <c r="F153" s="266" t="s">
        <v>3474</v>
      </c>
      <c r="G153" s="264"/>
      <c r="H153" s="267">
        <v>4.4000000000000004</v>
      </c>
      <c r="I153" s="268"/>
      <c r="J153" s="264"/>
      <c r="K153" s="264"/>
      <c r="L153" s="269"/>
      <c r="M153" s="270"/>
      <c r="N153" s="271"/>
      <c r="O153" s="271"/>
      <c r="P153" s="271"/>
      <c r="Q153" s="271"/>
      <c r="R153" s="271"/>
      <c r="S153" s="271"/>
      <c r="T153" s="272"/>
      <c r="U153" s="13"/>
      <c r="V153" s="13"/>
      <c r="W153" s="13"/>
      <c r="X153" s="13"/>
      <c r="Y153" s="13"/>
      <c r="Z153" s="13"/>
      <c r="AA153" s="13"/>
      <c r="AB153" s="13"/>
      <c r="AC153" s="13"/>
      <c r="AD153" s="13"/>
      <c r="AE153" s="13"/>
      <c r="AT153" s="273" t="s">
        <v>1584</v>
      </c>
      <c r="AU153" s="273" t="s">
        <v>83</v>
      </c>
      <c r="AV153" s="13" t="s">
        <v>83</v>
      </c>
      <c r="AW153" s="13" t="s">
        <v>30</v>
      </c>
      <c r="AX153" s="13" t="s">
        <v>73</v>
      </c>
      <c r="AY153" s="273" t="s">
        <v>241</v>
      </c>
    </row>
    <row r="154" s="15" customFormat="1">
      <c r="A154" s="15"/>
      <c r="B154" s="287"/>
      <c r="C154" s="288"/>
      <c r="D154" s="242" t="s">
        <v>1584</v>
      </c>
      <c r="E154" s="289" t="s">
        <v>1</v>
      </c>
      <c r="F154" s="290" t="s">
        <v>2061</v>
      </c>
      <c r="G154" s="288"/>
      <c r="H154" s="291">
        <v>4.4000000000000004</v>
      </c>
      <c r="I154" s="292"/>
      <c r="J154" s="288"/>
      <c r="K154" s="288"/>
      <c r="L154" s="293"/>
      <c r="M154" s="294"/>
      <c r="N154" s="295"/>
      <c r="O154" s="295"/>
      <c r="P154" s="295"/>
      <c r="Q154" s="295"/>
      <c r="R154" s="295"/>
      <c r="S154" s="295"/>
      <c r="T154" s="296"/>
      <c r="U154" s="15"/>
      <c r="V154" s="15"/>
      <c r="W154" s="15"/>
      <c r="X154" s="15"/>
      <c r="Y154" s="15"/>
      <c r="Z154" s="15"/>
      <c r="AA154" s="15"/>
      <c r="AB154" s="15"/>
      <c r="AC154" s="15"/>
      <c r="AD154" s="15"/>
      <c r="AE154" s="15"/>
      <c r="AT154" s="297" t="s">
        <v>1584</v>
      </c>
      <c r="AU154" s="297" t="s">
        <v>83</v>
      </c>
      <c r="AV154" s="15" t="s">
        <v>247</v>
      </c>
      <c r="AW154" s="15" t="s">
        <v>30</v>
      </c>
      <c r="AX154" s="15" t="s">
        <v>81</v>
      </c>
      <c r="AY154" s="297" t="s">
        <v>241</v>
      </c>
    </row>
    <row r="155" s="2" customFormat="1" ht="21.75" customHeight="1">
      <c r="A155" s="39"/>
      <c r="B155" s="40"/>
      <c r="C155" s="247" t="s">
        <v>268</v>
      </c>
      <c r="D155" s="247" t="s">
        <v>260</v>
      </c>
      <c r="E155" s="248" t="s">
        <v>1567</v>
      </c>
      <c r="F155" s="249" t="s">
        <v>1568</v>
      </c>
      <c r="G155" s="250" t="s">
        <v>246</v>
      </c>
      <c r="H155" s="251">
        <v>1</v>
      </c>
      <c r="I155" s="252"/>
      <c r="J155" s="253">
        <f>ROUND(I155*H155,2)</f>
        <v>0</v>
      </c>
      <c r="K155" s="254"/>
      <c r="L155" s="255"/>
      <c r="M155" s="256" t="s">
        <v>1</v>
      </c>
      <c r="N155" s="25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258</v>
      </c>
      <c r="AT155" s="240" t="s">
        <v>260</v>
      </c>
      <c r="AU155" s="240" t="s">
        <v>83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3800</v>
      </c>
    </row>
    <row r="156" s="2" customFormat="1">
      <c r="A156" s="39"/>
      <c r="B156" s="40"/>
      <c r="C156" s="41"/>
      <c r="D156" s="242" t="s">
        <v>248</v>
      </c>
      <c r="E156" s="41"/>
      <c r="F156" s="243" t="s">
        <v>1568</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83</v>
      </c>
    </row>
    <row r="157" s="2" customFormat="1" ht="24.15" customHeight="1">
      <c r="A157" s="39"/>
      <c r="B157" s="40"/>
      <c r="C157" s="228" t="s">
        <v>290</v>
      </c>
      <c r="D157" s="228" t="s">
        <v>243</v>
      </c>
      <c r="E157" s="229" t="s">
        <v>3080</v>
      </c>
      <c r="F157" s="230" t="s">
        <v>3081</v>
      </c>
      <c r="G157" s="231" t="s">
        <v>267</v>
      </c>
      <c r="H157" s="232">
        <v>12</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83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3801</v>
      </c>
    </row>
    <row r="158" s="2" customFormat="1">
      <c r="A158" s="39"/>
      <c r="B158" s="40"/>
      <c r="C158" s="41"/>
      <c r="D158" s="242" t="s">
        <v>248</v>
      </c>
      <c r="E158" s="41"/>
      <c r="F158" s="243" t="s">
        <v>3081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83</v>
      </c>
    </row>
    <row r="159" s="2" customFormat="1" ht="24.15" customHeight="1">
      <c r="A159" s="39"/>
      <c r="B159" s="40"/>
      <c r="C159" s="247" t="s">
        <v>272</v>
      </c>
      <c r="D159" s="247" t="s">
        <v>260</v>
      </c>
      <c r="E159" s="248" t="s">
        <v>3477</v>
      </c>
      <c r="F159" s="249" t="s">
        <v>3478</v>
      </c>
      <c r="G159" s="250" t="s">
        <v>267</v>
      </c>
      <c r="H159" s="251">
        <v>12</v>
      </c>
      <c r="I159" s="252"/>
      <c r="J159" s="253">
        <f>ROUND(I159*H159,2)</f>
        <v>0</v>
      </c>
      <c r="K159" s="254"/>
      <c r="L159" s="255"/>
      <c r="M159" s="256" t="s">
        <v>1</v>
      </c>
      <c r="N159" s="25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258</v>
      </c>
      <c r="AT159" s="240" t="s">
        <v>260</v>
      </c>
      <c r="AU159" s="240" t="s">
        <v>83</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3802</v>
      </c>
    </row>
    <row r="160" s="2" customFormat="1">
      <c r="A160" s="39"/>
      <c r="B160" s="40"/>
      <c r="C160" s="41"/>
      <c r="D160" s="242" t="s">
        <v>248</v>
      </c>
      <c r="E160" s="41"/>
      <c r="F160" s="243" t="s">
        <v>3478</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83</v>
      </c>
    </row>
    <row r="161" s="2" customFormat="1" ht="21.75" customHeight="1">
      <c r="A161" s="39"/>
      <c r="B161" s="40"/>
      <c r="C161" s="247" t="s">
        <v>8</v>
      </c>
      <c r="D161" s="247" t="s">
        <v>260</v>
      </c>
      <c r="E161" s="248" t="s">
        <v>1567</v>
      </c>
      <c r="F161" s="249" t="s">
        <v>1568</v>
      </c>
      <c r="G161" s="250" t="s">
        <v>246</v>
      </c>
      <c r="H161" s="251">
        <v>3.6000000000000001</v>
      </c>
      <c r="I161" s="252"/>
      <c r="J161" s="253">
        <f>ROUND(I161*H161,2)</f>
        <v>0</v>
      </c>
      <c r="K161" s="254"/>
      <c r="L161" s="255"/>
      <c r="M161" s="256" t="s">
        <v>1</v>
      </c>
      <c r="N161" s="25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258</v>
      </c>
      <c r="AT161" s="240" t="s">
        <v>260</v>
      </c>
      <c r="AU161" s="240" t="s">
        <v>83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3803</v>
      </c>
    </row>
    <row r="162" s="2" customFormat="1">
      <c r="A162" s="39"/>
      <c r="B162" s="40"/>
      <c r="C162" s="41"/>
      <c r="D162" s="242" t="s">
        <v>248</v>
      </c>
      <c r="E162" s="41"/>
      <c r="F162" s="243" t="s">
        <v>1568</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83</v>
      </c>
    </row>
    <row r="163" s="2" customFormat="1" ht="24.15" customHeight="1">
      <c r="A163" s="39"/>
      <c r="B163" s="40"/>
      <c r="C163" s="228" t="s">
        <v>275</v>
      </c>
      <c r="D163" s="228" t="s">
        <v>243</v>
      </c>
      <c r="E163" s="229" t="s">
        <v>3095</v>
      </c>
      <c r="F163" s="230" t="s">
        <v>3488</v>
      </c>
      <c r="G163" s="231" t="s">
        <v>257</v>
      </c>
      <c r="H163" s="232">
        <v>33.399999999999999</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83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3804</v>
      </c>
    </row>
    <row r="164" s="2" customFormat="1">
      <c r="A164" s="39"/>
      <c r="B164" s="40"/>
      <c r="C164" s="41"/>
      <c r="D164" s="242" t="s">
        <v>248</v>
      </c>
      <c r="E164" s="41"/>
      <c r="F164" s="243" t="s">
        <v>3488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83</v>
      </c>
    </row>
    <row r="165" s="13" customFormat="1">
      <c r="A165" s="13"/>
      <c r="B165" s="263"/>
      <c r="C165" s="264"/>
      <c r="D165" s="242" t="s">
        <v>1584</v>
      </c>
      <c r="E165" s="265" t="s">
        <v>1</v>
      </c>
      <c r="F165" s="266" t="s">
        <v>3805</v>
      </c>
      <c r="G165" s="264"/>
      <c r="H165" s="267">
        <v>33.399999999999999</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1584</v>
      </c>
      <c r="AU165" s="273" t="s">
        <v>83</v>
      </c>
      <c r="AV165" s="13" t="s">
        <v>83</v>
      </c>
      <c r="AW165" s="13" t="s">
        <v>30</v>
      </c>
      <c r="AX165" s="13" t="s">
        <v>73</v>
      </c>
      <c r="AY165" s="273" t="s">
        <v>241</v>
      </c>
    </row>
    <row r="166" s="15" customFormat="1">
      <c r="A166" s="15"/>
      <c r="B166" s="287"/>
      <c r="C166" s="288"/>
      <c r="D166" s="242" t="s">
        <v>1584</v>
      </c>
      <c r="E166" s="289" t="s">
        <v>1</v>
      </c>
      <c r="F166" s="290" t="s">
        <v>2061</v>
      </c>
      <c r="G166" s="288"/>
      <c r="H166" s="291">
        <v>33.399999999999999</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1584</v>
      </c>
      <c r="AU166" s="297" t="s">
        <v>83</v>
      </c>
      <c r="AV166" s="15" t="s">
        <v>247</v>
      </c>
      <c r="AW166" s="15" t="s">
        <v>30</v>
      </c>
      <c r="AX166" s="15" t="s">
        <v>81</v>
      </c>
      <c r="AY166" s="297" t="s">
        <v>241</v>
      </c>
    </row>
    <row r="167" s="2" customFormat="1" ht="16.5" customHeight="1">
      <c r="A167" s="39"/>
      <c r="B167" s="40"/>
      <c r="C167" s="247" t="s">
        <v>303</v>
      </c>
      <c r="D167" s="247" t="s">
        <v>260</v>
      </c>
      <c r="E167" s="248" t="s">
        <v>3485</v>
      </c>
      <c r="F167" s="249" t="s">
        <v>3102</v>
      </c>
      <c r="G167" s="250" t="s">
        <v>563</v>
      </c>
      <c r="H167" s="251">
        <v>16.699999999999999</v>
      </c>
      <c r="I167" s="252"/>
      <c r="J167" s="253">
        <f>ROUND(I167*H167,2)</f>
        <v>0</v>
      </c>
      <c r="K167" s="254"/>
      <c r="L167" s="255"/>
      <c r="M167" s="256" t="s">
        <v>1</v>
      </c>
      <c r="N167" s="25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258</v>
      </c>
      <c r="AT167" s="240" t="s">
        <v>260</v>
      </c>
      <c r="AU167" s="240" t="s">
        <v>83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3806</v>
      </c>
    </row>
    <row r="168" s="2" customFormat="1">
      <c r="A168" s="39"/>
      <c r="B168" s="40"/>
      <c r="C168" s="41"/>
      <c r="D168" s="242" t="s">
        <v>248</v>
      </c>
      <c r="E168" s="41"/>
      <c r="F168" s="243" t="s">
        <v>3102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83</v>
      </c>
    </row>
    <row r="169" s="2" customFormat="1" ht="24.15" customHeight="1">
      <c r="A169" s="39"/>
      <c r="B169" s="40"/>
      <c r="C169" s="228" t="s">
        <v>279</v>
      </c>
      <c r="D169" s="228" t="s">
        <v>243</v>
      </c>
      <c r="E169" s="229" t="s">
        <v>3497</v>
      </c>
      <c r="F169" s="230" t="s">
        <v>3498</v>
      </c>
      <c r="G169" s="231" t="s">
        <v>246</v>
      </c>
      <c r="H169" s="232">
        <v>24</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83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3807</v>
      </c>
    </row>
    <row r="170" s="2" customFormat="1">
      <c r="A170" s="39"/>
      <c r="B170" s="40"/>
      <c r="C170" s="41"/>
      <c r="D170" s="242" t="s">
        <v>248</v>
      </c>
      <c r="E170" s="41"/>
      <c r="F170" s="243" t="s">
        <v>3498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83</v>
      </c>
    </row>
    <row r="171" s="13" customFormat="1">
      <c r="A171" s="13"/>
      <c r="B171" s="263"/>
      <c r="C171" s="264"/>
      <c r="D171" s="242" t="s">
        <v>1584</v>
      </c>
      <c r="E171" s="265" t="s">
        <v>1</v>
      </c>
      <c r="F171" s="266" t="s">
        <v>3808</v>
      </c>
      <c r="G171" s="264"/>
      <c r="H171" s="267">
        <v>24</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1584</v>
      </c>
      <c r="AU171" s="273" t="s">
        <v>83</v>
      </c>
      <c r="AV171" s="13" t="s">
        <v>83</v>
      </c>
      <c r="AW171" s="13" t="s">
        <v>30</v>
      </c>
      <c r="AX171" s="13" t="s">
        <v>73</v>
      </c>
      <c r="AY171" s="273" t="s">
        <v>241</v>
      </c>
    </row>
    <row r="172" s="15" customFormat="1">
      <c r="A172" s="15"/>
      <c r="B172" s="287"/>
      <c r="C172" s="288"/>
      <c r="D172" s="242" t="s">
        <v>1584</v>
      </c>
      <c r="E172" s="289" t="s">
        <v>1</v>
      </c>
      <c r="F172" s="290" t="s">
        <v>2061</v>
      </c>
      <c r="G172" s="288"/>
      <c r="H172" s="291">
        <v>24</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1584</v>
      </c>
      <c r="AU172" s="297" t="s">
        <v>83</v>
      </c>
      <c r="AV172" s="15" t="s">
        <v>247</v>
      </c>
      <c r="AW172" s="15" t="s">
        <v>30</v>
      </c>
      <c r="AX172" s="15" t="s">
        <v>81</v>
      </c>
      <c r="AY172" s="297" t="s">
        <v>241</v>
      </c>
    </row>
    <row r="173" s="2" customFormat="1" ht="24.15" customHeight="1">
      <c r="A173" s="39"/>
      <c r="B173" s="40"/>
      <c r="C173" s="228" t="s">
        <v>310</v>
      </c>
      <c r="D173" s="228" t="s">
        <v>243</v>
      </c>
      <c r="E173" s="229" t="s">
        <v>1565</v>
      </c>
      <c r="F173" s="230" t="s">
        <v>1566</v>
      </c>
      <c r="G173" s="231" t="s">
        <v>246</v>
      </c>
      <c r="H173" s="232">
        <v>18</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83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3809</v>
      </c>
    </row>
    <row r="174" s="2" customFormat="1">
      <c r="A174" s="39"/>
      <c r="B174" s="40"/>
      <c r="C174" s="41"/>
      <c r="D174" s="242" t="s">
        <v>248</v>
      </c>
      <c r="E174" s="41"/>
      <c r="F174" s="243" t="s">
        <v>1566</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83</v>
      </c>
    </row>
    <row r="175" s="13" customFormat="1">
      <c r="A175" s="13"/>
      <c r="B175" s="263"/>
      <c r="C175" s="264"/>
      <c r="D175" s="242" t="s">
        <v>1584</v>
      </c>
      <c r="E175" s="265" t="s">
        <v>1</v>
      </c>
      <c r="F175" s="266" t="s">
        <v>3810</v>
      </c>
      <c r="G175" s="264"/>
      <c r="H175" s="267">
        <v>18</v>
      </c>
      <c r="I175" s="268"/>
      <c r="J175" s="264"/>
      <c r="K175" s="264"/>
      <c r="L175" s="269"/>
      <c r="M175" s="270"/>
      <c r="N175" s="271"/>
      <c r="O175" s="271"/>
      <c r="P175" s="271"/>
      <c r="Q175" s="271"/>
      <c r="R175" s="271"/>
      <c r="S175" s="271"/>
      <c r="T175" s="272"/>
      <c r="U175" s="13"/>
      <c r="V175" s="13"/>
      <c r="W175" s="13"/>
      <c r="X175" s="13"/>
      <c r="Y175" s="13"/>
      <c r="Z175" s="13"/>
      <c r="AA175" s="13"/>
      <c r="AB175" s="13"/>
      <c r="AC175" s="13"/>
      <c r="AD175" s="13"/>
      <c r="AE175" s="13"/>
      <c r="AT175" s="273" t="s">
        <v>1584</v>
      </c>
      <c r="AU175" s="273" t="s">
        <v>83</v>
      </c>
      <c r="AV175" s="13" t="s">
        <v>83</v>
      </c>
      <c r="AW175" s="13" t="s">
        <v>30</v>
      </c>
      <c r="AX175" s="13" t="s">
        <v>73</v>
      </c>
      <c r="AY175" s="273" t="s">
        <v>241</v>
      </c>
    </row>
    <row r="176" s="15" customFormat="1">
      <c r="A176" s="15"/>
      <c r="B176" s="287"/>
      <c r="C176" s="288"/>
      <c r="D176" s="242" t="s">
        <v>1584</v>
      </c>
      <c r="E176" s="289" t="s">
        <v>1</v>
      </c>
      <c r="F176" s="290" t="s">
        <v>2061</v>
      </c>
      <c r="G176" s="288"/>
      <c r="H176" s="291">
        <v>18</v>
      </c>
      <c r="I176" s="292"/>
      <c r="J176" s="288"/>
      <c r="K176" s="288"/>
      <c r="L176" s="293"/>
      <c r="M176" s="294"/>
      <c r="N176" s="295"/>
      <c r="O176" s="295"/>
      <c r="P176" s="295"/>
      <c r="Q176" s="295"/>
      <c r="R176" s="295"/>
      <c r="S176" s="295"/>
      <c r="T176" s="296"/>
      <c r="U176" s="15"/>
      <c r="V176" s="15"/>
      <c r="W176" s="15"/>
      <c r="X176" s="15"/>
      <c r="Y176" s="15"/>
      <c r="Z176" s="15"/>
      <c r="AA176" s="15"/>
      <c r="AB176" s="15"/>
      <c r="AC176" s="15"/>
      <c r="AD176" s="15"/>
      <c r="AE176" s="15"/>
      <c r="AT176" s="297" t="s">
        <v>1584</v>
      </c>
      <c r="AU176" s="297" t="s">
        <v>83</v>
      </c>
      <c r="AV176" s="15" t="s">
        <v>247</v>
      </c>
      <c r="AW176" s="15" t="s">
        <v>30</v>
      </c>
      <c r="AX176" s="15" t="s">
        <v>81</v>
      </c>
      <c r="AY176" s="297" t="s">
        <v>241</v>
      </c>
    </row>
    <row r="177" s="2" customFormat="1" ht="16.5" customHeight="1">
      <c r="A177" s="39"/>
      <c r="B177" s="40"/>
      <c r="C177" s="247" t="s">
        <v>282</v>
      </c>
      <c r="D177" s="247" t="s">
        <v>260</v>
      </c>
      <c r="E177" s="248" t="s">
        <v>1417</v>
      </c>
      <c r="F177" s="249" t="s">
        <v>1418</v>
      </c>
      <c r="G177" s="250" t="s">
        <v>563</v>
      </c>
      <c r="H177" s="251">
        <v>36</v>
      </c>
      <c r="I177" s="252"/>
      <c r="J177" s="253">
        <f>ROUND(I177*H177,2)</f>
        <v>0</v>
      </c>
      <c r="K177" s="254"/>
      <c r="L177" s="255"/>
      <c r="M177" s="256" t="s">
        <v>1</v>
      </c>
      <c r="N177" s="25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258</v>
      </c>
      <c r="AT177" s="240" t="s">
        <v>260</v>
      </c>
      <c r="AU177" s="240" t="s">
        <v>83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3811</v>
      </c>
    </row>
    <row r="178" s="2" customFormat="1">
      <c r="A178" s="39"/>
      <c r="B178" s="40"/>
      <c r="C178" s="41"/>
      <c r="D178" s="242" t="s">
        <v>248</v>
      </c>
      <c r="E178" s="41"/>
      <c r="F178" s="243" t="s">
        <v>1418</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83</v>
      </c>
    </row>
    <row r="179" s="12" customFormat="1" ht="25.92" customHeight="1">
      <c r="A179" s="12"/>
      <c r="B179" s="212"/>
      <c r="C179" s="213"/>
      <c r="D179" s="214" t="s">
        <v>72</v>
      </c>
      <c r="E179" s="215" t="s">
        <v>636</v>
      </c>
      <c r="F179" s="215" t="s">
        <v>637</v>
      </c>
      <c r="G179" s="213"/>
      <c r="H179" s="213"/>
      <c r="I179" s="216"/>
      <c r="J179" s="217">
        <f>BK179</f>
        <v>0</v>
      </c>
      <c r="K179" s="213"/>
      <c r="L179" s="218"/>
      <c r="M179" s="219"/>
      <c r="N179" s="220"/>
      <c r="O179" s="220"/>
      <c r="P179" s="221">
        <f>SUM(P180:P206)</f>
        <v>0</v>
      </c>
      <c r="Q179" s="220"/>
      <c r="R179" s="221">
        <f>SUM(R180:R206)</f>
        <v>0</v>
      </c>
      <c r="S179" s="220"/>
      <c r="T179" s="222">
        <f>SUM(T180:T206)</f>
        <v>0</v>
      </c>
      <c r="U179" s="12"/>
      <c r="V179" s="12"/>
      <c r="W179" s="12"/>
      <c r="X179" s="12"/>
      <c r="Y179" s="12"/>
      <c r="Z179" s="12"/>
      <c r="AA179" s="12"/>
      <c r="AB179" s="12"/>
      <c r="AC179" s="12"/>
      <c r="AD179" s="12"/>
      <c r="AE179" s="12"/>
      <c r="AR179" s="223" t="s">
        <v>247</v>
      </c>
      <c r="AT179" s="224" t="s">
        <v>72</v>
      </c>
      <c r="AU179" s="224" t="s">
        <v>73</v>
      </c>
      <c r="AY179" s="223" t="s">
        <v>241</v>
      </c>
      <c r="BK179" s="225">
        <f>SUM(BK180:BK206)</f>
        <v>0</v>
      </c>
    </row>
    <row r="180" s="2" customFormat="1" ht="62.7" customHeight="1">
      <c r="A180" s="39"/>
      <c r="B180" s="40"/>
      <c r="C180" s="228" t="s">
        <v>7</v>
      </c>
      <c r="D180" s="228" t="s">
        <v>243</v>
      </c>
      <c r="E180" s="229" t="s">
        <v>3509</v>
      </c>
      <c r="F180" s="230" t="s">
        <v>3510</v>
      </c>
      <c r="G180" s="231" t="s">
        <v>263</v>
      </c>
      <c r="H180" s="232">
        <v>1</v>
      </c>
      <c r="I180" s="233"/>
      <c r="J180" s="234">
        <f>ROUND(I180*H180,2)</f>
        <v>0</v>
      </c>
      <c r="K180" s="235"/>
      <c r="L180" s="45"/>
      <c r="M180" s="236" t="s">
        <v>1</v>
      </c>
      <c r="N180" s="237" t="s">
        <v>38</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641</v>
      </c>
      <c r="AT180" s="240" t="s">
        <v>243</v>
      </c>
      <c r="AU180" s="240" t="s">
        <v>81</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641</v>
      </c>
      <c r="BM180" s="240" t="s">
        <v>3812</v>
      </c>
    </row>
    <row r="181" s="2" customFormat="1">
      <c r="A181" s="39"/>
      <c r="B181" s="40"/>
      <c r="C181" s="41"/>
      <c r="D181" s="242" t="s">
        <v>248</v>
      </c>
      <c r="E181" s="41"/>
      <c r="F181" s="243" t="s">
        <v>3510</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81</v>
      </c>
    </row>
    <row r="182" s="13" customFormat="1">
      <c r="A182" s="13"/>
      <c r="B182" s="263"/>
      <c r="C182" s="264"/>
      <c r="D182" s="242" t="s">
        <v>1584</v>
      </c>
      <c r="E182" s="265" t="s">
        <v>1</v>
      </c>
      <c r="F182" s="266" t="s">
        <v>3813</v>
      </c>
      <c r="G182" s="264"/>
      <c r="H182" s="267">
        <v>1</v>
      </c>
      <c r="I182" s="268"/>
      <c r="J182" s="264"/>
      <c r="K182" s="264"/>
      <c r="L182" s="269"/>
      <c r="M182" s="270"/>
      <c r="N182" s="271"/>
      <c r="O182" s="271"/>
      <c r="P182" s="271"/>
      <c r="Q182" s="271"/>
      <c r="R182" s="271"/>
      <c r="S182" s="271"/>
      <c r="T182" s="272"/>
      <c r="U182" s="13"/>
      <c r="V182" s="13"/>
      <c r="W182" s="13"/>
      <c r="X182" s="13"/>
      <c r="Y182" s="13"/>
      <c r="Z182" s="13"/>
      <c r="AA182" s="13"/>
      <c r="AB182" s="13"/>
      <c r="AC182" s="13"/>
      <c r="AD182" s="13"/>
      <c r="AE182" s="13"/>
      <c r="AT182" s="273" t="s">
        <v>1584</v>
      </c>
      <c r="AU182" s="273" t="s">
        <v>81</v>
      </c>
      <c r="AV182" s="13" t="s">
        <v>83</v>
      </c>
      <c r="AW182" s="13" t="s">
        <v>30</v>
      </c>
      <c r="AX182" s="13" t="s">
        <v>73</v>
      </c>
      <c r="AY182" s="273" t="s">
        <v>241</v>
      </c>
    </row>
    <row r="183" s="15" customFormat="1">
      <c r="A183" s="15"/>
      <c r="B183" s="287"/>
      <c r="C183" s="288"/>
      <c r="D183" s="242" t="s">
        <v>1584</v>
      </c>
      <c r="E183" s="289" t="s">
        <v>1</v>
      </c>
      <c r="F183" s="290" t="s">
        <v>2061</v>
      </c>
      <c r="G183" s="288"/>
      <c r="H183" s="291">
        <v>1</v>
      </c>
      <c r="I183" s="292"/>
      <c r="J183" s="288"/>
      <c r="K183" s="288"/>
      <c r="L183" s="293"/>
      <c r="M183" s="294"/>
      <c r="N183" s="295"/>
      <c r="O183" s="295"/>
      <c r="P183" s="295"/>
      <c r="Q183" s="295"/>
      <c r="R183" s="295"/>
      <c r="S183" s="295"/>
      <c r="T183" s="296"/>
      <c r="U183" s="15"/>
      <c r="V183" s="15"/>
      <c r="W183" s="15"/>
      <c r="X183" s="15"/>
      <c r="Y183" s="15"/>
      <c r="Z183" s="15"/>
      <c r="AA183" s="15"/>
      <c r="AB183" s="15"/>
      <c r="AC183" s="15"/>
      <c r="AD183" s="15"/>
      <c r="AE183" s="15"/>
      <c r="AT183" s="297" t="s">
        <v>1584</v>
      </c>
      <c r="AU183" s="297" t="s">
        <v>81</v>
      </c>
      <c r="AV183" s="15" t="s">
        <v>247</v>
      </c>
      <c r="AW183" s="15" t="s">
        <v>30</v>
      </c>
      <c r="AX183" s="15" t="s">
        <v>81</v>
      </c>
      <c r="AY183" s="297" t="s">
        <v>241</v>
      </c>
    </row>
    <row r="184" s="2" customFormat="1" ht="62.7" customHeight="1">
      <c r="A184" s="39"/>
      <c r="B184" s="40"/>
      <c r="C184" s="228" t="s">
        <v>286</v>
      </c>
      <c r="D184" s="228" t="s">
        <v>243</v>
      </c>
      <c r="E184" s="229" t="s">
        <v>2243</v>
      </c>
      <c r="F184" s="230" t="s">
        <v>2244</v>
      </c>
      <c r="G184" s="231" t="s">
        <v>263</v>
      </c>
      <c r="H184" s="232">
        <v>1</v>
      </c>
      <c r="I184" s="233"/>
      <c r="J184" s="234">
        <f>ROUND(I184*H184,2)</f>
        <v>0</v>
      </c>
      <c r="K184" s="235"/>
      <c r="L184" s="45"/>
      <c r="M184" s="236" t="s">
        <v>1</v>
      </c>
      <c r="N184" s="23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641</v>
      </c>
      <c r="AT184" s="240" t="s">
        <v>243</v>
      </c>
      <c r="AU184" s="240" t="s">
        <v>81</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641</v>
      </c>
      <c r="BM184" s="240" t="s">
        <v>3814</v>
      </c>
    </row>
    <row r="185" s="2" customFormat="1">
      <c r="A185" s="39"/>
      <c r="B185" s="40"/>
      <c r="C185" s="41"/>
      <c r="D185" s="242" t="s">
        <v>248</v>
      </c>
      <c r="E185" s="41"/>
      <c r="F185" s="243" t="s">
        <v>2244</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81</v>
      </c>
    </row>
    <row r="186" s="13" customFormat="1">
      <c r="A186" s="13"/>
      <c r="B186" s="263"/>
      <c r="C186" s="264"/>
      <c r="D186" s="242" t="s">
        <v>1584</v>
      </c>
      <c r="E186" s="265" t="s">
        <v>1</v>
      </c>
      <c r="F186" s="266" t="s">
        <v>3514</v>
      </c>
      <c r="G186" s="264"/>
      <c r="H186" s="267">
        <v>1</v>
      </c>
      <c r="I186" s="268"/>
      <c r="J186" s="264"/>
      <c r="K186" s="264"/>
      <c r="L186" s="269"/>
      <c r="M186" s="270"/>
      <c r="N186" s="271"/>
      <c r="O186" s="271"/>
      <c r="P186" s="271"/>
      <c r="Q186" s="271"/>
      <c r="R186" s="271"/>
      <c r="S186" s="271"/>
      <c r="T186" s="272"/>
      <c r="U186" s="13"/>
      <c r="V186" s="13"/>
      <c r="W186" s="13"/>
      <c r="X186" s="13"/>
      <c r="Y186" s="13"/>
      <c r="Z186" s="13"/>
      <c r="AA186" s="13"/>
      <c r="AB186" s="13"/>
      <c r="AC186" s="13"/>
      <c r="AD186" s="13"/>
      <c r="AE186" s="13"/>
      <c r="AT186" s="273" t="s">
        <v>1584</v>
      </c>
      <c r="AU186" s="273" t="s">
        <v>81</v>
      </c>
      <c r="AV186" s="13" t="s">
        <v>83</v>
      </c>
      <c r="AW186" s="13" t="s">
        <v>30</v>
      </c>
      <c r="AX186" s="13" t="s">
        <v>73</v>
      </c>
      <c r="AY186" s="273" t="s">
        <v>241</v>
      </c>
    </row>
    <row r="187" s="15" customFormat="1">
      <c r="A187" s="15"/>
      <c r="B187" s="287"/>
      <c r="C187" s="288"/>
      <c r="D187" s="242" t="s">
        <v>1584</v>
      </c>
      <c r="E187" s="289" t="s">
        <v>1</v>
      </c>
      <c r="F187" s="290" t="s">
        <v>2061</v>
      </c>
      <c r="G187" s="288"/>
      <c r="H187" s="291">
        <v>1</v>
      </c>
      <c r="I187" s="292"/>
      <c r="J187" s="288"/>
      <c r="K187" s="288"/>
      <c r="L187" s="293"/>
      <c r="M187" s="294"/>
      <c r="N187" s="295"/>
      <c r="O187" s="295"/>
      <c r="P187" s="295"/>
      <c r="Q187" s="295"/>
      <c r="R187" s="295"/>
      <c r="S187" s="295"/>
      <c r="T187" s="296"/>
      <c r="U187" s="15"/>
      <c r="V187" s="15"/>
      <c r="W187" s="15"/>
      <c r="X187" s="15"/>
      <c r="Y187" s="15"/>
      <c r="Z187" s="15"/>
      <c r="AA187" s="15"/>
      <c r="AB187" s="15"/>
      <c r="AC187" s="15"/>
      <c r="AD187" s="15"/>
      <c r="AE187" s="15"/>
      <c r="AT187" s="297" t="s">
        <v>1584</v>
      </c>
      <c r="AU187" s="297" t="s">
        <v>81</v>
      </c>
      <c r="AV187" s="15" t="s">
        <v>247</v>
      </c>
      <c r="AW187" s="15" t="s">
        <v>30</v>
      </c>
      <c r="AX187" s="15" t="s">
        <v>81</v>
      </c>
      <c r="AY187" s="297" t="s">
        <v>241</v>
      </c>
    </row>
    <row r="188" s="2" customFormat="1" ht="55.5" customHeight="1">
      <c r="A188" s="39"/>
      <c r="B188" s="40"/>
      <c r="C188" s="228" t="s">
        <v>323</v>
      </c>
      <c r="D188" s="228" t="s">
        <v>243</v>
      </c>
      <c r="E188" s="229" t="s">
        <v>2263</v>
      </c>
      <c r="F188" s="230" t="s">
        <v>2264</v>
      </c>
      <c r="G188" s="231" t="s">
        <v>563</v>
      </c>
      <c r="H188" s="232">
        <v>170.18000000000001</v>
      </c>
      <c r="I188" s="233"/>
      <c r="J188" s="234">
        <f>ROUND(I188*H188,2)</f>
        <v>0</v>
      </c>
      <c r="K188" s="235"/>
      <c r="L188" s="45"/>
      <c r="M188" s="236" t="s">
        <v>1</v>
      </c>
      <c r="N188" s="237" t="s">
        <v>38</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641</v>
      </c>
      <c r="AT188" s="240" t="s">
        <v>243</v>
      </c>
      <c r="AU188" s="240" t="s">
        <v>81</v>
      </c>
      <c r="AY188" s="18" t="s">
        <v>241</v>
      </c>
      <c r="BE188" s="241">
        <f>IF(N188="základní",J188,0)</f>
        <v>0</v>
      </c>
      <c r="BF188" s="241">
        <f>IF(N188="snížená",J188,0)</f>
        <v>0</v>
      </c>
      <c r="BG188" s="241">
        <f>IF(N188="zákl. přenesená",J188,0)</f>
        <v>0</v>
      </c>
      <c r="BH188" s="241">
        <f>IF(N188="sníž. přenesená",J188,0)</f>
        <v>0</v>
      </c>
      <c r="BI188" s="241">
        <f>IF(N188="nulová",J188,0)</f>
        <v>0</v>
      </c>
      <c r="BJ188" s="18" t="s">
        <v>81</v>
      </c>
      <c r="BK188" s="241">
        <f>ROUND(I188*H188,2)</f>
        <v>0</v>
      </c>
      <c r="BL188" s="18" t="s">
        <v>641</v>
      </c>
      <c r="BM188" s="240" t="s">
        <v>3815</v>
      </c>
    </row>
    <row r="189" s="2" customFormat="1">
      <c r="A189" s="39"/>
      <c r="B189" s="40"/>
      <c r="C189" s="41"/>
      <c r="D189" s="242" t="s">
        <v>248</v>
      </c>
      <c r="E189" s="41"/>
      <c r="F189" s="243" t="s">
        <v>2264</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248</v>
      </c>
      <c r="AU189" s="18" t="s">
        <v>81</v>
      </c>
    </row>
    <row r="190" s="13" customFormat="1">
      <c r="A190" s="13"/>
      <c r="B190" s="263"/>
      <c r="C190" s="264"/>
      <c r="D190" s="242" t="s">
        <v>1584</v>
      </c>
      <c r="E190" s="265" t="s">
        <v>1</v>
      </c>
      <c r="F190" s="266" t="s">
        <v>3816</v>
      </c>
      <c r="G190" s="264"/>
      <c r="H190" s="267">
        <v>10.119999999999999</v>
      </c>
      <c r="I190" s="268"/>
      <c r="J190" s="264"/>
      <c r="K190" s="264"/>
      <c r="L190" s="269"/>
      <c r="M190" s="270"/>
      <c r="N190" s="271"/>
      <c r="O190" s="271"/>
      <c r="P190" s="271"/>
      <c r="Q190" s="271"/>
      <c r="R190" s="271"/>
      <c r="S190" s="271"/>
      <c r="T190" s="272"/>
      <c r="U190" s="13"/>
      <c r="V190" s="13"/>
      <c r="W190" s="13"/>
      <c r="X190" s="13"/>
      <c r="Y190" s="13"/>
      <c r="Z190" s="13"/>
      <c r="AA190" s="13"/>
      <c r="AB190" s="13"/>
      <c r="AC190" s="13"/>
      <c r="AD190" s="13"/>
      <c r="AE190" s="13"/>
      <c r="AT190" s="273" t="s">
        <v>1584</v>
      </c>
      <c r="AU190" s="273" t="s">
        <v>81</v>
      </c>
      <c r="AV190" s="13" t="s">
        <v>83</v>
      </c>
      <c r="AW190" s="13" t="s">
        <v>30</v>
      </c>
      <c r="AX190" s="13" t="s">
        <v>73</v>
      </c>
      <c r="AY190" s="273" t="s">
        <v>241</v>
      </c>
    </row>
    <row r="191" s="13" customFormat="1">
      <c r="A191" s="13"/>
      <c r="B191" s="263"/>
      <c r="C191" s="264"/>
      <c r="D191" s="242" t="s">
        <v>1584</v>
      </c>
      <c r="E191" s="265" t="s">
        <v>1</v>
      </c>
      <c r="F191" s="266" t="s">
        <v>3817</v>
      </c>
      <c r="G191" s="264"/>
      <c r="H191" s="267">
        <v>92.819999999999993</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1584</v>
      </c>
      <c r="AU191" s="273" t="s">
        <v>81</v>
      </c>
      <c r="AV191" s="13" t="s">
        <v>83</v>
      </c>
      <c r="AW191" s="13" t="s">
        <v>30</v>
      </c>
      <c r="AX191" s="13" t="s">
        <v>73</v>
      </c>
      <c r="AY191" s="273" t="s">
        <v>241</v>
      </c>
    </row>
    <row r="192" s="13" customFormat="1">
      <c r="A192" s="13"/>
      <c r="B192" s="263"/>
      <c r="C192" s="264"/>
      <c r="D192" s="242" t="s">
        <v>1584</v>
      </c>
      <c r="E192" s="265" t="s">
        <v>1</v>
      </c>
      <c r="F192" s="266" t="s">
        <v>3690</v>
      </c>
      <c r="G192" s="264"/>
      <c r="H192" s="267">
        <v>4.4000000000000004</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1584</v>
      </c>
      <c r="AU192" s="273" t="s">
        <v>81</v>
      </c>
      <c r="AV192" s="13" t="s">
        <v>83</v>
      </c>
      <c r="AW192" s="13" t="s">
        <v>30</v>
      </c>
      <c r="AX192" s="13" t="s">
        <v>73</v>
      </c>
      <c r="AY192" s="273" t="s">
        <v>241</v>
      </c>
    </row>
    <row r="193" s="13" customFormat="1">
      <c r="A193" s="13"/>
      <c r="B193" s="263"/>
      <c r="C193" s="264"/>
      <c r="D193" s="242" t="s">
        <v>1584</v>
      </c>
      <c r="E193" s="265" t="s">
        <v>1</v>
      </c>
      <c r="F193" s="266" t="s">
        <v>3818</v>
      </c>
      <c r="G193" s="264"/>
      <c r="H193" s="267">
        <v>10.140000000000001</v>
      </c>
      <c r="I193" s="268"/>
      <c r="J193" s="264"/>
      <c r="K193" s="264"/>
      <c r="L193" s="269"/>
      <c r="M193" s="270"/>
      <c r="N193" s="271"/>
      <c r="O193" s="271"/>
      <c r="P193" s="271"/>
      <c r="Q193" s="271"/>
      <c r="R193" s="271"/>
      <c r="S193" s="271"/>
      <c r="T193" s="272"/>
      <c r="U193" s="13"/>
      <c r="V193" s="13"/>
      <c r="W193" s="13"/>
      <c r="X193" s="13"/>
      <c r="Y193" s="13"/>
      <c r="Z193" s="13"/>
      <c r="AA193" s="13"/>
      <c r="AB193" s="13"/>
      <c r="AC193" s="13"/>
      <c r="AD193" s="13"/>
      <c r="AE193" s="13"/>
      <c r="AT193" s="273" t="s">
        <v>1584</v>
      </c>
      <c r="AU193" s="273" t="s">
        <v>81</v>
      </c>
      <c r="AV193" s="13" t="s">
        <v>83</v>
      </c>
      <c r="AW193" s="13" t="s">
        <v>30</v>
      </c>
      <c r="AX193" s="13" t="s">
        <v>73</v>
      </c>
      <c r="AY193" s="273" t="s">
        <v>241</v>
      </c>
    </row>
    <row r="194" s="13" customFormat="1">
      <c r="A194" s="13"/>
      <c r="B194" s="263"/>
      <c r="C194" s="264"/>
      <c r="D194" s="242" t="s">
        <v>1584</v>
      </c>
      <c r="E194" s="265" t="s">
        <v>1</v>
      </c>
      <c r="F194" s="266" t="s">
        <v>3819</v>
      </c>
      <c r="G194" s="264"/>
      <c r="H194" s="267">
        <v>16.699999999999999</v>
      </c>
      <c r="I194" s="268"/>
      <c r="J194" s="264"/>
      <c r="K194" s="264"/>
      <c r="L194" s="269"/>
      <c r="M194" s="270"/>
      <c r="N194" s="271"/>
      <c r="O194" s="271"/>
      <c r="P194" s="271"/>
      <c r="Q194" s="271"/>
      <c r="R194" s="271"/>
      <c r="S194" s="271"/>
      <c r="T194" s="272"/>
      <c r="U194" s="13"/>
      <c r="V194" s="13"/>
      <c r="W194" s="13"/>
      <c r="X194" s="13"/>
      <c r="Y194" s="13"/>
      <c r="Z194" s="13"/>
      <c r="AA194" s="13"/>
      <c r="AB194" s="13"/>
      <c r="AC194" s="13"/>
      <c r="AD194" s="13"/>
      <c r="AE194" s="13"/>
      <c r="AT194" s="273" t="s">
        <v>1584</v>
      </c>
      <c r="AU194" s="273" t="s">
        <v>81</v>
      </c>
      <c r="AV194" s="13" t="s">
        <v>83</v>
      </c>
      <c r="AW194" s="13" t="s">
        <v>30</v>
      </c>
      <c r="AX194" s="13" t="s">
        <v>73</v>
      </c>
      <c r="AY194" s="273" t="s">
        <v>241</v>
      </c>
    </row>
    <row r="195" s="13" customFormat="1">
      <c r="A195" s="13"/>
      <c r="B195" s="263"/>
      <c r="C195" s="264"/>
      <c r="D195" s="242" t="s">
        <v>1584</v>
      </c>
      <c r="E195" s="265" t="s">
        <v>1</v>
      </c>
      <c r="F195" s="266" t="s">
        <v>3820</v>
      </c>
      <c r="G195" s="264"/>
      <c r="H195" s="267">
        <v>36</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1584</v>
      </c>
      <c r="AU195" s="273" t="s">
        <v>81</v>
      </c>
      <c r="AV195" s="13" t="s">
        <v>83</v>
      </c>
      <c r="AW195" s="13" t="s">
        <v>30</v>
      </c>
      <c r="AX195" s="13" t="s">
        <v>73</v>
      </c>
      <c r="AY195" s="273" t="s">
        <v>241</v>
      </c>
    </row>
    <row r="196" s="15" customFormat="1">
      <c r="A196" s="15"/>
      <c r="B196" s="287"/>
      <c r="C196" s="288"/>
      <c r="D196" s="242" t="s">
        <v>1584</v>
      </c>
      <c r="E196" s="289" t="s">
        <v>1</v>
      </c>
      <c r="F196" s="290" t="s">
        <v>2061</v>
      </c>
      <c r="G196" s="288"/>
      <c r="H196" s="291">
        <v>170.18000000000001</v>
      </c>
      <c r="I196" s="292"/>
      <c r="J196" s="288"/>
      <c r="K196" s="288"/>
      <c r="L196" s="293"/>
      <c r="M196" s="294"/>
      <c r="N196" s="295"/>
      <c r="O196" s="295"/>
      <c r="P196" s="295"/>
      <c r="Q196" s="295"/>
      <c r="R196" s="295"/>
      <c r="S196" s="295"/>
      <c r="T196" s="296"/>
      <c r="U196" s="15"/>
      <c r="V196" s="15"/>
      <c r="W196" s="15"/>
      <c r="X196" s="15"/>
      <c r="Y196" s="15"/>
      <c r="Z196" s="15"/>
      <c r="AA196" s="15"/>
      <c r="AB196" s="15"/>
      <c r="AC196" s="15"/>
      <c r="AD196" s="15"/>
      <c r="AE196" s="15"/>
      <c r="AT196" s="297" t="s">
        <v>1584</v>
      </c>
      <c r="AU196" s="297" t="s">
        <v>81</v>
      </c>
      <c r="AV196" s="15" t="s">
        <v>247</v>
      </c>
      <c r="AW196" s="15" t="s">
        <v>30</v>
      </c>
      <c r="AX196" s="15" t="s">
        <v>81</v>
      </c>
      <c r="AY196" s="297" t="s">
        <v>241</v>
      </c>
    </row>
    <row r="197" s="2" customFormat="1" ht="21.75" customHeight="1">
      <c r="A197" s="39"/>
      <c r="B197" s="40"/>
      <c r="C197" s="228" t="s">
        <v>289</v>
      </c>
      <c r="D197" s="228" t="s">
        <v>243</v>
      </c>
      <c r="E197" s="229" t="s">
        <v>2333</v>
      </c>
      <c r="F197" s="230" t="s">
        <v>2334</v>
      </c>
      <c r="G197" s="231" t="s">
        <v>563</v>
      </c>
      <c r="H197" s="232">
        <v>92.819999999999993</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641</v>
      </c>
      <c r="AT197" s="240" t="s">
        <v>243</v>
      </c>
      <c r="AU197" s="240" t="s">
        <v>81</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641</v>
      </c>
      <c r="BM197" s="240" t="s">
        <v>3821</v>
      </c>
    </row>
    <row r="198" s="2" customFormat="1">
      <c r="A198" s="39"/>
      <c r="B198" s="40"/>
      <c r="C198" s="41"/>
      <c r="D198" s="242" t="s">
        <v>248</v>
      </c>
      <c r="E198" s="41"/>
      <c r="F198" s="243" t="s">
        <v>2334</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81</v>
      </c>
    </row>
    <row r="199" s="14" customFormat="1">
      <c r="A199" s="14"/>
      <c r="B199" s="274"/>
      <c r="C199" s="275"/>
      <c r="D199" s="242" t="s">
        <v>1584</v>
      </c>
      <c r="E199" s="276" t="s">
        <v>1</v>
      </c>
      <c r="F199" s="277" t="s">
        <v>1806</v>
      </c>
      <c r="G199" s="275"/>
      <c r="H199" s="276" t="s">
        <v>1</v>
      </c>
      <c r="I199" s="278"/>
      <c r="J199" s="275"/>
      <c r="K199" s="275"/>
      <c r="L199" s="279"/>
      <c r="M199" s="280"/>
      <c r="N199" s="281"/>
      <c r="O199" s="281"/>
      <c r="P199" s="281"/>
      <c r="Q199" s="281"/>
      <c r="R199" s="281"/>
      <c r="S199" s="281"/>
      <c r="T199" s="282"/>
      <c r="U199" s="14"/>
      <c r="V199" s="14"/>
      <c r="W199" s="14"/>
      <c r="X199" s="14"/>
      <c r="Y199" s="14"/>
      <c r="Z199" s="14"/>
      <c r="AA199" s="14"/>
      <c r="AB199" s="14"/>
      <c r="AC199" s="14"/>
      <c r="AD199" s="14"/>
      <c r="AE199" s="14"/>
      <c r="AT199" s="283" t="s">
        <v>1584</v>
      </c>
      <c r="AU199" s="283" t="s">
        <v>81</v>
      </c>
      <c r="AV199" s="14" t="s">
        <v>81</v>
      </c>
      <c r="AW199" s="14" t="s">
        <v>30</v>
      </c>
      <c r="AX199" s="14" t="s">
        <v>73</v>
      </c>
      <c r="AY199" s="283" t="s">
        <v>241</v>
      </c>
    </row>
    <row r="200" s="13" customFormat="1">
      <c r="A200" s="13"/>
      <c r="B200" s="263"/>
      <c r="C200" s="264"/>
      <c r="D200" s="242" t="s">
        <v>1584</v>
      </c>
      <c r="E200" s="265" t="s">
        <v>1</v>
      </c>
      <c r="F200" s="266" t="s">
        <v>3822</v>
      </c>
      <c r="G200" s="264"/>
      <c r="H200" s="267">
        <v>92.819999999999993</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1584</v>
      </c>
      <c r="AU200" s="273" t="s">
        <v>81</v>
      </c>
      <c r="AV200" s="13" t="s">
        <v>83</v>
      </c>
      <c r="AW200" s="13" t="s">
        <v>30</v>
      </c>
      <c r="AX200" s="13" t="s">
        <v>73</v>
      </c>
      <c r="AY200" s="273" t="s">
        <v>241</v>
      </c>
    </row>
    <row r="201" s="15" customFormat="1">
      <c r="A201" s="15"/>
      <c r="B201" s="287"/>
      <c r="C201" s="288"/>
      <c r="D201" s="242" t="s">
        <v>1584</v>
      </c>
      <c r="E201" s="289" t="s">
        <v>1</v>
      </c>
      <c r="F201" s="290" t="s">
        <v>2061</v>
      </c>
      <c r="G201" s="288"/>
      <c r="H201" s="291">
        <v>92.819999999999993</v>
      </c>
      <c r="I201" s="292"/>
      <c r="J201" s="288"/>
      <c r="K201" s="288"/>
      <c r="L201" s="293"/>
      <c r="M201" s="294"/>
      <c r="N201" s="295"/>
      <c r="O201" s="295"/>
      <c r="P201" s="295"/>
      <c r="Q201" s="295"/>
      <c r="R201" s="295"/>
      <c r="S201" s="295"/>
      <c r="T201" s="296"/>
      <c r="U201" s="15"/>
      <c r="V201" s="15"/>
      <c r="W201" s="15"/>
      <c r="X201" s="15"/>
      <c r="Y201" s="15"/>
      <c r="Z201" s="15"/>
      <c r="AA201" s="15"/>
      <c r="AB201" s="15"/>
      <c r="AC201" s="15"/>
      <c r="AD201" s="15"/>
      <c r="AE201" s="15"/>
      <c r="AT201" s="297" t="s">
        <v>1584</v>
      </c>
      <c r="AU201" s="297" t="s">
        <v>81</v>
      </c>
      <c r="AV201" s="15" t="s">
        <v>247</v>
      </c>
      <c r="AW201" s="15" t="s">
        <v>30</v>
      </c>
      <c r="AX201" s="15" t="s">
        <v>81</v>
      </c>
      <c r="AY201" s="297" t="s">
        <v>241</v>
      </c>
    </row>
    <row r="202" s="2" customFormat="1" ht="24.15" customHeight="1">
      <c r="A202" s="39"/>
      <c r="B202" s="40"/>
      <c r="C202" s="228" t="s">
        <v>330</v>
      </c>
      <c r="D202" s="228" t="s">
        <v>243</v>
      </c>
      <c r="E202" s="229" t="s">
        <v>3518</v>
      </c>
      <c r="F202" s="230" t="s">
        <v>3519</v>
      </c>
      <c r="G202" s="231" t="s">
        <v>3520</v>
      </c>
      <c r="H202" s="232">
        <v>1</v>
      </c>
      <c r="I202" s="233"/>
      <c r="J202" s="234">
        <f>ROUND(I202*H202,2)</f>
        <v>0</v>
      </c>
      <c r="K202" s="235"/>
      <c r="L202" s="45"/>
      <c r="M202" s="236" t="s">
        <v>1</v>
      </c>
      <c r="N202" s="237" t="s">
        <v>38</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247</v>
      </c>
      <c r="AT202" s="240" t="s">
        <v>243</v>
      </c>
      <c r="AU202" s="240" t="s">
        <v>81</v>
      </c>
      <c r="AY202" s="18" t="s">
        <v>241</v>
      </c>
      <c r="BE202" s="241">
        <f>IF(N202="základní",J202,0)</f>
        <v>0</v>
      </c>
      <c r="BF202" s="241">
        <f>IF(N202="snížená",J202,0)</f>
        <v>0</v>
      </c>
      <c r="BG202" s="241">
        <f>IF(N202="zákl. přenesená",J202,0)</f>
        <v>0</v>
      </c>
      <c r="BH202" s="241">
        <f>IF(N202="sníž. přenesená",J202,0)</f>
        <v>0</v>
      </c>
      <c r="BI202" s="241">
        <f>IF(N202="nulová",J202,0)</f>
        <v>0</v>
      </c>
      <c r="BJ202" s="18" t="s">
        <v>81</v>
      </c>
      <c r="BK202" s="241">
        <f>ROUND(I202*H202,2)</f>
        <v>0</v>
      </c>
      <c r="BL202" s="18" t="s">
        <v>247</v>
      </c>
      <c r="BM202" s="240" t="s">
        <v>3823</v>
      </c>
    </row>
    <row r="203" s="2" customFormat="1">
      <c r="A203" s="39"/>
      <c r="B203" s="40"/>
      <c r="C203" s="41"/>
      <c r="D203" s="242" t="s">
        <v>248</v>
      </c>
      <c r="E203" s="41"/>
      <c r="F203" s="243" t="s">
        <v>3519</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248</v>
      </c>
      <c r="AU203" s="18" t="s">
        <v>81</v>
      </c>
    </row>
    <row r="204" s="13" customFormat="1">
      <c r="A204" s="13"/>
      <c r="B204" s="263"/>
      <c r="C204" s="264"/>
      <c r="D204" s="242" t="s">
        <v>1584</v>
      </c>
      <c r="E204" s="265" t="s">
        <v>1</v>
      </c>
      <c r="F204" s="266" t="s">
        <v>81</v>
      </c>
      <c r="G204" s="264"/>
      <c r="H204" s="267">
        <v>1</v>
      </c>
      <c r="I204" s="268"/>
      <c r="J204" s="264"/>
      <c r="K204" s="264"/>
      <c r="L204" s="269"/>
      <c r="M204" s="270"/>
      <c r="N204" s="271"/>
      <c r="O204" s="271"/>
      <c r="P204" s="271"/>
      <c r="Q204" s="271"/>
      <c r="R204" s="271"/>
      <c r="S204" s="271"/>
      <c r="T204" s="272"/>
      <c r="U204" s="13"/>
      <c r="V204" s="13"/>
      <c r="W204" s="13"/>
      <c r="X204" s="13"/>
      <c r="Y204" s="13"/>
      <c r="Z204" s="13"/>
      <c r="AA204" s="13"/>
      <c r="AB204" s="13"/>
      <c r="AC204" s="13"/>
      <c r="AD204" s="13"/>
      <c r="AE204" s="13"/>
      <c r="AT204" s="273" t="s">
        <v>1584</v>
      </c>
      <c r="AU204" s="273" t="s">
        <v>81</v>
      </c>
      <c r="AV204" s="13" t="s">
        <v>83</v>
      </c>
      <c r="AW204" s="13" t="s">
        <v>30</v>
      </c>
      <c r="AX204" s="13" t="s">
        <v>73</v>
      </c>
      <c r="AY204" s="273" t="s">
        <v>241</v>
      </c>
    </row>
    <row r="205" s="14" customFormat="1">
      <c r="A205" s="14"/>
      <c r="B205" s="274"/>
      <c r="C205" s="275"/>
      <c r="D205" s="242" t="s">
        <v>1584</v>
      </c>
      <c r="E205" s="276" t="s">
        <v>1</v>
      </c>
      <c r="F205" s="277" t="s">
        <v>3522</v>
      </c>
      <c r="G205" s="275"/>
      <c r="H205" s="276" t="s">
        <v>1</v>
      </c>
      <c r="I205" s="278"/>
      <c r="J205" s="275"/>
      <c r="K205" s="275"/>
      <c r="L205" s="279"/>
      <c r="M205" s="280"/>
      <c r="N205" s="281"/>
      <c r="O205" s="281"/>
      <c r="P205" s="281"/>
      <c r="Q205" s="281"/>
      <c r="R205" s="281"/>
      <c r="S205" s="281"/>
      <c r="T205" s="282"/>
      <c r="U205" s="14"/>
      <c r="V205" s="14"/>
      <c r="W205" s="14"/>
      <c r="X205" s="14"/>
      <c r="Y205" s="14"/>
      <c r="Z205" s="14"/>
      <c r="AA205" s="14"/>
      <c r="AB205" s="14"/>
      <c r="AC205" s="14"/>
      <c r="AD205" s="14"/>
      <c r="AE205" s="14"/>
      <c r="AT205" s="283" t="s">
        <v>1584</v>
      </c>
      <c r="AU205" s="283" t="s">
        <v>81</v>
      </c>
      <c r="AV205" s="14" t="s">
        <v>81</v>
      </c>
      <c r="AW205" s="14" t="s">
        <v>30</v>
      </c>
      <c r="AX205" s="14" t="s">
        <v>73</v>
      </c>
      <c r="AY205" s="283" t="s">
        <v>241</v>
      </c>
    </row>
    <row r="206" s="15" customFormat="1">
      <c r="A206" s="15"/>
      <c r="B206" s="287"/>
      <c r="C206" s="288"/>
      <c r="D206" s="242" t="s">
        <v>1584</v>
      </c>
      <c r="E206" s="289" t="s">
        <v>1</v>
      </c>
      <c r="F206" s="290" t="s">
        <v>2061</v>
      </c>
      <c r="G206" s="288"/>
      <c r="H206" s="291">
        <v>1</v>
      </c>
      <c r="I206" s="292"/>
      <c r="J206" s="288"/>
      <c r="K206" s="288"/>
      <c r="L206" s="293"/>
      <c r="M206" s="298"/>
      <c r="N206" s="299"/>
      <c r="O206" s="299"/>
      <c r="P206" s="299"/>
      <c r="Q206" s="299"/>
      <c r="R206" s="299"/>
      <c r="S206" s="299"/>
      <c r="T206" s="300"/>
      <c r="U206" s="15"/>
      <c r="V206" s="15"/>
      <c r="W206" s="15"/>
      <c r="X206" s="15"/>
      <c r="Y206" s="15"/>
      <c r="Z206" s="15"/>
      <c r="AA206" s="15"/>
      <c r="AB206" s="15"/>
      <c r="AC206" s="15"/>
      <c r="AD206" s="15"/>
      <c r="AE206" s="15"/>
      <c r="AT206" s="297" t="s">
        <v>1584</v>
      </c>
      <c r="AU206" s="297" t="s">
        <v>81</v>
      </c>
      <c r="AV206" s="15" t="s">
        <v>247</v>
      </c>
      <c r="AW206" s="15" t="s">
        <v>30</v>
      </c>
      <c r="AX206" s="15" t="s">
        <v>81</v>
      </c>
      <c r="AY206" s="297" t="s">
        <v>241</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aeASvsWJ6EE4IhLxiAy9v6a24aVcY39vHXSYDitA4pLOtqfUhksRqeUUK5v/vDLXAo0Q66Fqgdhpdaz3k3A5RA==" hashValue="ahjl1VhSVFJpdsCgl2n8IcOaqYAw2KWWw2m7aK7Dw2qj4lodKA4cGoQB+GKzZ04ROqfF22I+AwJXm3u4tDpzpw==" algorithmName="SHA-512" password="CC35"/>
  <autoFilter ref="C118:K20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3824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ROUND((SUM(BE121:BE231)),  2)</f>
        <v>0</v>
      </c>
      <c r="G33" s="39"/>
      <c r="H33" s="39"/>
      <c r="I33" s="165">
        <v>0.20999999999999999</v>
      </c>
      <c r="J33" s="164">
        <f>ROUND(((SUM(BE121:BE231))*I33),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ROUND((SUM(BF121:BF231)),  2)</f>
        <v>0</v>
      </c>
      <c r="G34" s="39"/>
      <c r="H34" s="39"/>
      <c r="I34" s="165">
        <v>0.14999999999999999</v>
      </c>
      <c r="J34" s="164">
        <f>ROUND(((SUM(BF121:BF231))*I34),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ROUND((SUM(BG121:BG231)),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ROUND((SUM(BH121:BH231)),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ROUND((SUM(BI121:BI231)),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21-01 - Liberec – Mníšek u L., propustek v km 170,605</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J122</f>
        <v>0</v>
      </c>
      <c r="K97" s="190"/>
      <c r="L97" s="194"/>
      <c r="S97" s="9"/>
      <c r="T97" s="9"/>
      <c r="U97" s="9"/>
      <c r="V97" s="9"/>
      <c r="W97" s="9"/>
      <c r="X97" s="9"/>
      <c r="Y97" s="9"/>
      <c r="Z97" s="9"/>
      <c r="AA97" s="9"/>
      <c r="AB97" s="9"/>
      <c r="AC97" s="9"/>
      <c r="AD97" s="9"/>
      <c r="AE97" s="9"/>
    </row>
    <row r="98" s="10" customFormat="1" ht="19.92" customHeight="1">
      <c r="A98" s="10"/>
      <c r="B98" s="195"/>
      <c r="C98" s="134"/>
      <c r="D98" s="196" t="s">
        <v>214</v>
      </c>
      <c r="E98" s="197"/>
      <c r="F98" s="197"/>
      <c r="G98" s="197"/>
      <c r="H98" s="197"/>
      <c r="I98" s="197"/>
      <c r="J98" s="198">
        <f>J123</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1036</v>
      </c>
      <c r="E99" s="197"/>
      <c r="F99" s="197"/>
      <c r="G99" s="197"/>
      <c r="H99" s="197"/>
      <c r="I99" s="197"/>
      <c r="J99" s="198">
        <f>J136</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3825</v>
      </c>
      <c r="E100" s="197"/>
      <c r="F100" s="197"/>
      <c r="G100" s="197"/>
      <c r="H100" s="197"/>
      <c r="I100" s="197"/>
      <c r="J100" s="198">
        <f>J208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3826</v>
      </c>
      <c r="E101" s="197"/>
      <c r="F101" s="197"/>
      <c r="G101" s="197"/>
      <c r="H101" s="197"/>
      <c r="I101" s="197"/>
      <c r="J101" s="198">
        <f>J227</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Oprava trati v úseku Krásná Studánka – Mníšek u Liberce</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30" customHeight="1">
      <c r="A113" s="39"/>
      <c r="B113" s="40"/>
      <c r="C113" s="41"/>
      <c r="D113" s="41"/>
      <c r="E113" s="77" t="str">
        <f>E9</f>
        <v>SO 21-01 - Liberec – Mníšek u L., propustek v km 170,605</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 xml:space="preserve"> </v>
      </c>
      <c r="G117" s="41"/>
      <c r="H117" s="41"/>
      <c r="I117" s="33" t="s">
        <v>29</v>
      </c>
      <c r="J117" s="37" t="str">
        <f>E21</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IF(E18="","",E18)</f>
        <v>Vyplň údaj</v>
      </c>
      <c r="G118" s="41"/>
      <c r="H118" s="41"/>
      <c r="I118" s="33" t="s">
        <v>31</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227</v>
      </c>
      <c r="D120" s="203" t="s">
        <v>58</v>
      </c>
      <c r="E120" s="203" t="s">
        <v>54</v>
      </c>
      <c r="F120" s="203" t="s">
        <v>55</v>
      </c>
      <c r="G120" s="203" t="s">
        <v>228</v>
      </c>
      <c r="H120" s="203" t="s">
        <v>229</v>
      </c>
      <c r="I120" s="203" t="s">
        <v>230</v>
      </c>
      <c r="J120" s="204" t="s">
        <v>210</v>
      </c>
      <c r="K120" s="205" t="s">
        <v>231</v>
      </c>
      <c r="L120" s="206"/>
      <c r="M120" s="101" t="s">
        <v>1</v>
      </c>
      <c r="N120" s="102" t="s">
        <v>37</v>
      </c>
      <c r="O120" s="102" t="s">
        <v>232</v>
      </c>
      <c r="P120" s="102" t="s">
        <v>233</v>
      </c>
      <c r="Q120" s="102" t="s">
        <v>234</v>
      </c>
      <c r="R120" s="102" t="s">
        <v>235</v>
      </c>
      <c r="S120" s="102" t="s">
        <v>236</v>
      </c>
      <c r="T120" s="103" t="s">
        <v>237</v>
      </c>
      <c r="U120" s="200"/>
      <c r="V120" s="200"/>
      <c r="W120" s="200"/>
      <c r="X120" s="200"/>
      <c r="Y120" s="200"/>
      <c r="Z120" s="200"/>
      <c r="AA120" s="200"/>
      <c r="AB120" s="200"/>
      <c r="AC120" s="200"/>
      <c r="AD120" s="200"/>
      <c r="AE120" s="200"/>
    </row>
    <row r="121" s="2" customFormat="1" ht="22.8" customHeight="1">
      <c r="A121" s="39"/>
      <c r="B121" s="40"/>
      <c r="C121" s="108" t="s">
        <v>238</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212</v>
      </c>
      <c r="BK121" s="211">
        <f>BK122</f>
        <v>0</v>
      </c>
    </row>
    <row r="122" s="12" customFormat="1" ht="25.92" customHeight="1">
      <c r="A122" s="12"/>
      <c r="B122" s="212"/>
      <c r="C122" s="213"/>
      <c r="D122" s="214" t="s">
        <v>72</v>
      </c>
      <c r="E122" s="215" t="s">
        <v>239</v>
      </c>
      <c r="F122" s="215" t="s">
        <v>2037</v>
      </c>
      <c r="G122" s="213"/>
      <c r="H122" s="213"/>
      <c r="I122" s="216"/>
      <c r="J122" s="217">
        <f>BK122</f>
        <v>0</v>
      </c>
      <c r="K122" s="213"/>
      <c r="L122" s="218"/>
      <c r="M122" s="219"/>
      <c r="N122" s="220"/>
      <c r="O122" s="220"/>
      <c r="P122" s="221">
        <f>P123+P136+P208+P227</f>
        <v>0</v>
      </c>
      <c r="Q122" s="220"/>
      <c r="R122" s="221">
        <f>R123+R136+R208+R227</f>
        <v>0</v>
      </c>
      <c r="S122" s="220"/>
      <c r="T122" s="222">
        <f>T123+T136+T208+T227</f>
        <v>0</v>
      </c>
      <c r="U122" s="12"/>
      <c r="V122" s="12"/>
      <c r="W122" s="12"/>
      <c r="X122" s="12"/>
      <c r="Y122" s="12"/>
      <c r="Z122" s="12"/>
      <c r="AA122" s="12"/>
      <c r="AB122" s="12"/>
      <c r="AC122" s="12"/>
      <c r="AD122" s="12"/>
      <c r="AE122" s="12"/>
      <c r="AR122" s="223" t="s">
        <v>81</v>
      </c>
      <c r="AT122" s="224" t="s">
        <v>72</v>
      </c>
      <c r="AU122" s="224" t="s">
        <v>73</v>
      </c>
      <c r="AY122" s="223" t="s">
        <v>241</v>
      </c>
      <c r="BK122" s="225">
        <f>BK123+BK136+BK208+BK227</f>
        <v>0</v>
      </c>
    </row>
    <row r="123" s="12" customFormat="1" ht="22.8" customHeight="1">
      <c r="A123" s="12"/>
      <c r="B123" s="212"/>
      <c r="C123" s="213"/>
      <c r="D123" s="214" t="s">
        <v>72</v>
      </c>
      <c r="E123" s="226" t="s">
        <v>81</v>
      </c>
      <c r="F123" s="226" t="s">
        <v>242</v>
      </c>
      <c r="G123" s="213"/>
      <c r="H123" s="213"/>
      <c r="I123" s="216"/>
      <c r="J123" s="227">
        <f>BK123</f>
        <v>0</v>
      </c>
      <c r="K123" s="213"/>
      <c r="L123" s="218"/>
      <c r="M123" s="219"/>
      <c r="N123" s="220"/>
      <c r="O123" s="220"/>
      <c r="P123" s="221">
        <f>SUM(P124:P135)</f>
        <v>0</v>
      </c>
      <c r="Q123" s="220"/>
      <c r="R123" s="221">
        <f>SUM(R124:R135)</f>
        <v>0</v>
      </c>
      <c r="S123" s="220"/>
      <c r="T123" s="222">
        <f>SUM(T124:T135)</f>
        <v>0</v>
      </c>
      <c r="U123" s="12"/>
      <c r="V123" s="12"/>
      <c r="W123" s="12"/>
      <c r="X123" s="12"/>
      <c r="Y123" s="12"/>
      <c r="Z123" s="12"/>
      <c r="AA123" s="12"/>
      <c r="AB123" s="12"/>
      <c r="AC123" s="12"/>
      <c r="AD123" s="12"/>
      <c r="AE123" s="12"/>
      <c r="AR123" s="223" t="s">
        <v>81</v>
      </c>
      <c r="AT123" s="224" t="s">
        <v>72</v>
      </c>
      <c r="AU123" s="224" t="s">
        <v>81</v>
      </c>
      <c r="AY123" s="223" t="s">
        <v>241</v>
      </c>
      <c r="BK123" s="225">
        <f>SUM(BK124:BK135)</f>
        <v>0</v>
      </c>
    </row>
    <row r="124" s="2" customFormat="1" ht="33" customHeight="1">
      <c r="A124" s="39"/>
      <c r="B124" s="40"/>
      <c r="C124" s="228" t="s">
        <v>81</v>
      </c>
      <c r="D124" s="228" t="s">
        <v>243</v>
      </c>
      <c r="E124" s="229" t="s">
        <v>3827</v>
      </c>
      <c r="F124" s="230" t="s">
        <v>3828</v>
      </c>
      <c r="G124" s="231" t="s">
        <v>257</v>
      </c>
      <c r="H124" s="232">
        <v>30</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247</v>
      </c>
      <c r="AT124" s="240" t="s">
        <v>243</v>
      </c>
      <c r="AU124" s="240" t="s">
        <v>83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3829</v>
      </c>
    </row>
    <row r="125" s="2" customFormat="1">
      <c r="A125" s="39"/>
      <c r="B125" s="40"/>
      <c r="C125" s="41"/>
      <c r="D125" s="242" t="s">
        <v>248</v>
      </c>
      <c r="E125" s="41"/>
      <c r="F125" s="243" t="s">
        <v>3828</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83</v>
      </c>
    </row>
    <row r="126" s="2" customFormat="1" ht="24.15" customHeight="1">
      <c r="A126" s="39"/>
      <c r="B126" s="40"/>
      <c r="C126" s="228" t="s">
        <v>83</v>
      </c>
      <c r="D126" s="228" t="s">
        <v>243</v>
      </c>
      <c r="E126" s="229" t="s">
        <v>3830</v>
      </c>
      <c r="F126" s="230" t="s">
        <v>3831</v>
      </c>
      <c r="G126" s="231" t="s">
        <v>263</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3832</v>
      </c>
    </row>
    <row r="127" s="2" customFormat="1">
      <c r="A127" s="39"/>
      <c r="B127" s="40"/>
      <c r="C127" s="41"/>
      <c r="D127" s="242" t="s">
        <v>248</v>
      </c>
      <c r="E127" s="41"/>
      <c r="F127" s="243" t="s">
        <v>3831</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2" customFormat="1" ht="21.75" customHeight="1">
      <c r="A128" s="39"/>
      <c r="B128" s="40"/>
      <c r="C128" s="228" t="s">
        <v>251</v>
      </c>
      <c r="D128" s="228" t="s">
        <v>243</v>
      </c>
      <c r="E128" s="229" t="s">
        <v>3833</v>
      </c>
      <c r="F128" s="230" t="s">
        <v>3834</v>
      </c>
      <c r="G128" s="231" t="s">
        <v>263</v>
      </c>
      <c r="H128" s="232">
        <v>1</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3835</v>
      </c>
    </row>
    <row r="129" s="2" customFormat="1">
      <c r="A129" s="39"/>
      <c r="B129" s="40"/>
      <c r="C129" s="41"/>
      <c r="D129" s="242" t="s">
        <v>248</v>
      </c>
      <c r="E129" s="41"/>
      <c r="F129" s="243" t="s">
        <v>3834</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2" customFormat="1" ht="16.5" customHeight="1">
      <c r="A130" s="39"/>
      <c r="B130" s="40"/>
      <c r="C130" s="228" t="s">
        <v>247</v>
      </c>
      <c r="D130" s="228" t="s">
        <v>243</v>
      </c>
      <c r="E130" s="229" t="s">
        <v>3836</v>
      </c>
      <c r="F130" s="230" t="s">
        <v>3837</v>
      </c>
      <c r="G130" s="231" t="s">
        <v>263</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3838</v>
      </c>
    </row>
    <row r="131" s="2" customFormat="1">
      <c r="A131" s="39"/>
      <c r="B131" s="40"/>
      <c r="C131" s="41"/>
      <c r="D131" s="242" t="s">
        <v>248</v>
      </c>
      <c r="E131" s="41"/>
      <c r="F131" s="243" t="s">
        <v>3837</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16.5" customHeight="1">
      <c r="A132" s="39"/>
      <c r="B132" s="40"/>
      <c r="C132" s="228" t="s">
        <v>259</v>
      </c>
      <c r="D132" s="228" t="s">
        <v>243</v>
      </c>
      <c r="E132" s="229" t="s">
        <v>3839</v>
      </c>
      <c r="F132" s="230" t="s">
        <v>3840</v>
      </c>
      <c r="G132" s="231" t="s">
        <v>263</v>
      </c>
      <c r="H132" s="232">
        <v>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3841</v>
      </c>
    </row>
    <row r="133" s="2" customFormat="1">
      <c r="A133" s="39"/>
      <c r="B133" s="40"/>
      <c r="C133" s="41"/>
      <c r="D133" s="242" t="s">
        <v>248</v>
      </c>
      <c r="E133" s="41"/>
      <c r="F133" s="243" t="s">
        <v>3840</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2" customFormat="1" ht="16.5" customHeight="1">
      <c r="A134" s="39"/>
      <c r="B134" s="40"/>
      <c r="C134" s="228" t="s">
        <v>254</v>
      </c>
      <c r="D134" s="228" t="s">
        <v>243</v>
      </c>
      <c r="E134" s="229" t="s">
        <v>3842</v>
      </c>
      <c r="F134" s="230" t="s">
        <v>3843</v>
      </c>
      <c r="G134" s="231" t="s">
        <v>267</v>
      </c>
      <c r="H134" s="232">
        <v>30</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3844</v>
      </c>
    </row>
    <row r="135" s="2" customFormat="1">
      <c r="A135" s="39"/>
      <c r="B135" s="40"/>
      <c r="C135" s="41"/>
      <c r="D135" s="242" t="s">
        <v>248</v>
      </c>
      <c r="E135" s="41"/>
      <c r="F135" s="243" t="s">
        <v>3843</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12" customFormat="1" ht="22.8" customHeight="1">
      <c r="A136" s="12"/>
      <c r="B136" s="212"/>
      <c r="C136" s="213"/>
      <c r="D136" s="214" t="s">
        <v>72</v>
      </c>
      <c r="E136" s="226" t="s">
        <v>276</v>
      </c>
      <c r="F136" s="226" t="s">
        <v>1144</v>
      </c>
      <c r="G136" s="213"/>
      <c r="H136" s="213"/>
      <c r="I136" s="216"/>
      <c r="J136" s="227">
        <f>BK136</f>
        <v>0</v>
      </c>
      <c r="K136" s="213"/>
      <c r="L136" s="218"/>
      <c r="M136" s="219"/>
      <c r="N136" s="220"/>
      <c r="O136" s="220"/>
      <c r="P136" s="221">
        <f>SUM(P137:P207)</f>
        <v>0</v>
      </c>
      <c r="Q136" s="220"/>
      <c r="R136" s="221">
        <f>SUM(R137:R207)</f>
        <v>0</v>
      </c>
      <c r="S136" s="220"/>
      <c r="T136" s="222">
        <f>SUM(T137:T207)</f>
        <v>0</v>
      </c>
      <c r="U136" s="12"/>
      <c r="V136" s="12"/>
      <c r="W136" s="12"/>
      <c r="X136" s="12"/>
      <c r="Y136" s="12"/>
      <c r="Z136" s="12"/>
      <c r="AA136" s="12"/>
      <c r="AB136" s="12"/>
      <c r="AC136" s="12"/>
      <c r="AD136" s="12"/>
      <c r="AE136" s="12"/>
      <c r="AR136" s="223" t="s">
        <v>81</v>
      </c>
      <c r="AT136" s="224" t="s">
        <v>72</v>
      </c>
      <c r="AU136" s="224" t="s">
        <v>81</v>
      </c>
      <c r="AY136" s="223" t="s">
        <v>241</v>
      </c>
      <c r="BK136" s="225">
        <f>SUM(BK137:BK207)</f>
        <v>0</v>
      </c>
    </row>
    <row r="137" s="2" customFormat="1" ht="24.15" customHeight="1">
      <c r="A137" s="39"/>
      <c r="B137" s="40"/>
      <c r="C137" s="228" t="s">
        <v>269</v>
      </c>
      <c r="D137" s="228" t="s">
        <v>243</v>
      </c>
      <c r="E137" s="229" t="s">
        <v>3845</v>
      </c>
      <c r="F137" s="230" t="s">
        <v>3846</v>
      </c>
      <c r="G137" s="231" t="s">
        <v>267</v>
      </c>
      <c r="H137" s="232">
        <v>20.100000000000001</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247</v>
      </c>
      <c r="AT137" s="240" t="s">
        <v>243</v>
      </c>
      <c r="AU137" s="240" t="s">
        <v>83</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247</v>
      </c>
      <c r="BM137" s="240" t="s">
        <v>3847</v>
      </c>
    </row>
    <row r="138" s="2" customFormat="1">
      <c r="A138" s="39"/>
      <c r="B138" s="40"/>
      <c r="C138" s="41"/>
      <c r="D138" s="242" t="s">
        <v>248</v>
      </c>
      <c r="E138" s="41"/>
      <c r="F138" s="243" t="s">
        <v>3846</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83</v>
      </c>
    </row>
    <row r="139" s="2" customFormat="1" ht="24.15" customHeight="1">
      <c r="A139" s="39"/>
      <c r="B139" s="40"/>
      <c r="C139" s="228" t="s">
        <v>258</v>
      </c>
      <c r="D139" s="228" t="s">
        <v>243</v>
      </c>
      <c r="E139" s="229" t="s">
        <v>3848</v>
      </c>
      <c r="F139" s="230" t="s">
        <v>3849</v>
      </c>
      <c r="G139" s="231" t="s">
        <v>267</v>
      </c>
      <c r="H139" s="232">
        <v>12.1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83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3850</v>
      </c>
    </row>
    <row r="140" s="2" customFormat="1">
      <c r="A140" s="39"/>
      <c r="B140" s="40"/>
      <c r="C140" s="41"/>
      <c r="D140" s="242" t="s">
        <v>248</v>
      </c>
      <c r="E140" s="41"/>
      <c r="F140" s="243" t="s">
        <v>3849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83</v>
      </c>
    </row>
    <row r="141" s="13" customFormat="1">
      <c r="A141" s="13"/>
      <c r="B141" s="263"/>
      <c r="C141" s="264"/>
      <c r="D141" s="242" t="s">
        <v>1584</v>
      </c>
      <c r="E141" s="265" t="s">
        <v>1</v>
      </c>
      <c r="F141" s="266" t="s">
        <v>3851</v>
      </c>
      <c r="G141" s="264"/>
      <c r="H141" s="267">
        <v>12.1</v>
      </c>
      <c r="I141" s="268"/>
      <c r="J141" s="264"/>
      <c r="K141" s="264"/>
      <c r="L141" s="269"/>
      <c r="M141" s="270"/>
      <c r="N141" s="271"/>
      <c r="O141" s="271"/>
      <c r="P141" s="271"/>
      <c r="Q141" s="271"/>
      <c r="R141" s="271"/>
      <c r="S141" s="271"/>
      <c r="T141" s="272"/>
      <c r="U141" s="13"/>
      <c r="V141" s="13"/>
      <c r="W141" s="13"/>
      <c r="X141" s="13"/>
      <c r="Y141" s="13"/>
      <c r="Z141" s="13"/>
      <c r="AA141" s="13"/>
      <c r="AB141" s="13"/>
      <c r="AC141" s="13"/>
      <c r="AD141" s="13"/>
      <c r="AE141" s="13"/>
      <c r="AT141" s="273" t="s">
        <v>1584</v>
      </c>
      <c r="AU141" s="273" t="s">
        <v>83</v>
      </c>
      <c r="AV141" s="13" t="s">
        <v>83</v>
      </c>
      <c r="AW141" s="13" t="s">
        <v>30</v>
      </c>
      <c r="AX141" s="13" t="s">
        <v>73</v>
      </c>
      <c r="AY141" s="273" t="s">
        <v>241</v>
      </c>
    </row>
    <row r="142" s="15" customFormat="1">
      <c r="A142" s="15"/>
      <c r="B142" s="287"/>
      <c r="C142" s="288"/>
      <c r="D142" s="242" t="s">
        <v>1584</v>
      </c>
      <c r="E142" s="289" t="s">
        <v>1</v>
      </c>
      <c r="F142" s="290" t="s">
        <v>2061</v>
      </c>
      <c r="G142" s="288"/>
      <c r="H142" s="291">
        <v>12.1</v>
      </c>
      <c r="I142" s="292"/>
      <c r="J142" s="288"/>
      <c r="K142" s="288"/>
      <c r="L142" s="293"/>
      <c r="M142" s="294"/>
      <c r="N142" s="295"/>
      <c r="O142" s="295"/>
      <c r="P142" s="295"/>
      <c r="Q142" s="295"/>
      <c r="R142" s="295"/>
      <c r="S142" s="295"/>
      <c r="T142" s="296"/>
      <c r="U142" s="15"/>
      <c r="V142" s="15"/>
      <c r="W142" s="15"/>
      <c r="X142" s="15"/>
      <c r="Y142" s="15"/>
      <c r="Z142" s="15"/>
      <c r="AA142" s="15"/>
      <c r="AB142" s="15"/>
      <c r="AC142" s="15"/>
      <c r="AD142" s="15"/>
      <c r="AE142" s="15"/>
      <c r="AT142" s="297" t="s">
        <v>1584</v>
      </c>
      <c r="AU142" s="297" t="s">
        <v>83</v>
      </c>
      <c r="AV142" s="15" t="s">
        <v>247</v>
      </c>
      <c r="AW142" s="15" t="s">
        <v>30</v>
      </c>
      <c r="AX142" s="15" t="s">
        <v>81</v>
      </c>
      <c r="AY142" s="297" t="s">
        <v>241</v>
      </c>
    </row>
    <row r="143" s="2" customFormat="1" ht="24.15" customHeight="1">
      <c r="A143" s="39"/>
      <c r="B143" s="40"/>
      <c r="C143" s="228" t="s">
        <v>276</v>
      </c>
      <c r="D143" s="228" t="s">
        <v>243</v>
      </c>
      <c r="E143" s="229" t="s">
        <v>3852</v>
      </c>
      <c r="F143" s="230" t="s">
        <v>3853</v>
      </c>
      <c r="G143" s="231" t="s">
        <v>257</v>
      </c>
      <c r="H143" s="232">
        <v>111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83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3854</v>
      </c>
    </row>
    <row r="144" s="2" customFormat="1">
      <c r="A144" s="39"/>
      <c r="B144" s="40"/>
      <c r="C144" s="41"/>
      <c r="D144" s="242" t="s">
        <v>248</v>
      </c>
      <c r="E144" s="41"/>
      <c r="F144" s="243" t="s">
        <v>3853</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83</v>
      </c>
    </row>
    <row r="145" s="13" customFormat="1">
      <c r="A145" s="13"/>
      <c r="B145" s="263"/>
      <c r="C145" s="264"/>
      <c r="D145" s="242" t="s">
        <v>1584</v>
      </c>
      <c r="E145" s="265" t="s">
        <v>1</v>
      </c>
      <c r="F145" s="266" t="s">
        <v>3855</v>
      </c>
      <c r="G145" s="264"/>
      <c r="H145" s="267">
        <v>34</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1584</v>
      </c>
      <c r="AU145" s="273" t="s">
        <v>83</v>
      </c>
      <c r="AV145" s="13" t="s">
        <v>83</v>
      </c>
      <c r="AW145" s="13" t="s">
        <v>30</v>
      </c>
      <c r="AX145" s="13" t="s">
        <v>73</v>
      </c>
      <c r="AY145" s="273" t="s">
        <v>241</v>
      </c>
    </row>
    <row r="146" s="13" customFormat="1">
      <c r="A146" s="13"/>
      <c r="B146" s="263"/>
      <c r="C146" s="264"/>
      <c r="D146" s="242" t="s">
        <v>1584</v>
      </c>
      <c r="E146" s="265" t="s">
        <v>1</v>
      </c>
      <c r="F146" s="266" t="s">
        <v>3856</v>
      </c>
      <c r="G146" s="264"/>
      <c r="H146" s="267">
        <v>50</v>
      </c>
      <c r="I146" s="268"/>
      <c r="J146" s="264"/>
      <c r="K146" s="264"/>
      <c r="L146" s="269"/>
      <c r="M146" s="270"/>
      <c r="N146" s="271"/>
      <c r="O146" s="271"/>
      <c r="P146" s="271"/>
      <c r="Q146" s="271"/>
      <c r="R146" s="271"/>
      <c r="S146" s="271"/>
      <c r="T146" s="272"/>
      <c r="U146" s="13"/>
      <c r="V146" s="13"/>
      <c r="W146" s="13"/>
      <c r="X146" s="13"/>
      <c r="Y146" s="13"/>
      <c r="Z146" s="13"/>
      <c r="AA146" s="13"/>
      <c r="AB146" s="13"/>
      <c r="AC146" s="13"/>
      <c r="AD146" s="13"/>
      <c r="AE146" s="13"/>
      <c r="AT146" s="273" t="s">
        <v>1584</v>
      </c>
      <c r="AU146" s="273" t="s">
        <v>83</v>
      </c>
      <c r="AV146" s="13" t="s">
        <v>83</v>
      </c>
      <c r="AW146" s="13" t="s">
        <v>30</v>
      </c>
      <c r="AX146" s="13" t="s">
        <v>73</v>
      </c>
      <c r="AY146" s="273" t="s">
        <v>241</v>
      </c>
    </row>
    <row r="147" s="13" customFormat="1">
      <c r="A147" s="13"/>
      <c r="B147" s="263"/>
      <c r="C147" s="264"/>
      <c r="D147" s="242" t="s">
        <v>1584</v>
      </c>
      <c r="E147" s="265" t="s">
        <v>1</v>
      </c>
      <c r="F147" s="266" t="s">
        <v>3857</v>
      </c>
      <c r="G147" s="264"/>
      <c r="H147" s="267">
        <v>20</v>
      </c>
      <c r="I147" s="268"/>
      <c r="J147" s="264"/>
      <c r="K147" s="264"/>
      <c r="L147" s="269"/>
      <c r="M147" s="270"/>
      <c r="N147" s="271"/>
      <c r="O147" s="271"/>
      <c r="P147" s="271"/>
      <c r="Q147" s="271"/>
      <c r="R147" s="271"/>
      <c r="S147" s="271"/>
      <c r="T147" s="272"/>
      <c r="U147" s="13"/>
      <c r="V147" s="13"/>
      <c r="W147" s="13"/>
      <c r="X147" s="13"/>
      <c r="Y147" s="13"/>
      <c r="Z147" s="13"/>
      <c r="AA147" s="13"/>
      <c r="AB147" s="13"/>
      <c r="AC147" s="13"/>
      <c r="AD147" s="13"/>
      <c r="AE147" s="13"/>
      <c r="AT147" s="273" t="s">
        <v>1584</v>
      </c>
      <c r="AU147" s="273" t="s">
        <v>83</v>
      </c>
      <c r="AV147" s="13" t="s">
        <v>83</v>
      </c>
      <c r="AW147" s="13" t="s">
        <v>30</v>
      </c>
      <c r="AX147" s="13" t="s">
        <v>73</v>
      </c>
      <c r="AY147" s="273" t="s">
        <v>241</v>
      </c>
    </row>
    <row r="148" s="13" customFormat="1">
      <c r="A148" s="13"/>
      <c r="B148" s="263"/>
      <c r="C148" s="264"/>
      <c r="D148" s="242" t="s">
        <v>1584</v>
      </c>
      <c r="E148" s="265" t="s">
        <v>1</v>
      </c>
      <c r="F148" s="266" t="s">
        <v>3858</v>
      </c>
      <c r="G148" s="264"/>
      <c r="H148" s="267">
        <v>7</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83</v>
      </c>
      <c r="AV148" s="13" t="s">
        <v>83</v>
      </c>
      <c r="AW148" s="13" t="s">
        <v>30</v>
      </c>
      <c r="AX148" s="13" t="s">
        <v>73</v>
      </c>
      <c r="AY148" s="273" t="s">
        <v>241</v>
      </c>
    </row>
    <row r="149" s="15" customFormat="1">
      <c r="A149" s="15"/>
      <c r="B149" s="287"/>
      <c r="C149" s="288"/>
      <c r="D149" s="242" t="s">
        <v>1584</v>
      </c>
      <c r="E149" s="289" t="s">
        <v>1</v>
      </c>
      <c r="F149" s="290" t="s">
        <v>2061</v>
      </c>
      <c r="G149" s="288"/>
      <c r="H149" s="291">
        <v>111</v>
      </c>
      <c r="I149" s="292"/>
      <c r="J149" s="288"/>
      <c r="K149" s="288"/>
      <c r="L149" s="293"/>
      <c r="M149" s="294"/>
      <c r="N149" s="295"/>
      <c r="O149" s="295"/>
      <c r="P149" s="295"/>
      <c r="Q149" s="295"/>
      <c r="R149" s="295"/>
      <c r="S149" s="295"/>
      <c r="T149" s="296"/>
      <c r="U149" s="15"/>
      <c r="V149" s="15"/>
      <c r="W149" s="15"/>
      <c r="X149" s="15"/>
      <c r="Y149" s="15"/>
      <c r="Z149" s="15"/>
      <c r="AA149" s="15"/>
      <c r="AB149" s="15"/>
      <c r="AC149" s="15"/>
      <c r="AD149" s="15"/>
      <c r="AE149" s="15"/>
      <c r="AT149" s="297" t="s">
        <v>1584</v>
      </c>
      <c r="AU149" s="297" t="s">
        <v>83</v>
      </c>
      <c r="AV149" s="15" t="s">
        <v>247</v>
      </c>
      <c r="AW149" s="15" t="s">
        <v>30</v>
      </c>
      <c r="AX149" s="15" t="s">
        <v>81</v>
      </c>
      <c r="AY149" s="297" t="s">
        <v>241</v>
      </c>
    </row>
    <row r="150" s="2" customFormat="1" ht="37.8" customHeight="1">
      <c r="A150" s="39"/>
      <c r="B150" s="40"/>
      <c r="C150" s="228" t="s">
        <v>264</v>
      </c>
      <c r="D150" s="228" t="s">
        <v>243</v>
      </c>
      <c r="E150" s="229" t="s">
        <v>3859</v>
      </c>
      <c r="F150" s="230" t="s">
        <v>3860</v>
      </c>
      <c r="G150" s="231" t="s">
        <v>257</v>
      </c>
      <c r="H150" s="232">
        <v>8.1999999999999993</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247</v>
      </c>
      <c r="AT150" s="240" t="s">
        <v>243</v>
      </c>
      <c r="AU150" s="240" t="s">
        <v>83</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3861</v>
      </c>
    </row>
    <row r="151" s="2" customFormat="1">
      <c r="A151" s="39"/>
      <c r="B151" s="40"/>
      <c r="C151" s="41"/>
      <c r="D151" s="242" t="s">
        <v>248</v>
      </c>
      <c r="E151" s="41"/>
      <c r="F151" s="243" t="s">
        <v>3860</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83</v>
      </c>
    </row>
    <row r="152" s="13" customFormat="1">
      <c r="A152" s="13"/>
      <c r="B152" s="263"/>
      <c r="C152" s="264"/>
      <c r="D152" s="242" t="s">
        <v>1584</v>
      </c>
      <c r="E152" s="265" t="s">
        <v>1</v>
      </c>
      <c r="F152" s="266" t="s">
        <v>3862</v>
      </c>
      <c r="G152" s="264"/>
      <c r="H152" s="267">
        <v>8.1999999999999993</v>
      </c>
      <c r="I152" s="268"/>
      <c r="J152" s="264"/>
      <c r="K152" s="264"/>
      <c r="L152" s="269"/>
      <c r="M152" s="270"/>
      <c r="N152" s="271"/>
      <c r="O152" s="271"/>
      <c r="P152" s="271"/>
      <c r="Q152" s="271"/>
      <c r="R152" s="271"/>
      <c r="S152" s="271"/>
      <c r="T152" s="272"/>
      <c r="U152" s="13"/>
      <c r="V152" s="13"/>
      <c r="W152" s="13"/>
      <c r="X152" s="13"/>
      <c r="Y152" s="13"/>
      <c r="Z152" s="13"/>
      <c r="AA152" s="13"/>
      <c r="AB152" s="13"/>
      <c r="AC152" s="13"/>
      <c r="AD152" s="13"/>
      <c r="AE152" s="13"/>
      <c r="AT152" s="273" t="s">
        <v>1584</v>
      </c>
      <c r="AU152" s="273" t="s">
        <v>83</v>
      </c>
      <c r="AV152" s="13" t="s">
        <v>83</v>
      </c>
      <c r="AW152" s="13" t="s">
        <v>30</v>
      </c>
      <c r="AX152" s="13" t="s">
        <v>73</v>
      </c>
      <c r="AY152" s="273" t="s">
        <v>241</v>
      </c>
    </row>
    <row r="153" s="15" customFormat="1">
      <c r="A153" s="15"/>
      <c r="B153" s="287"/>
      <c r="C153" s="288"/>
      <c r="D153" s="242" t="s">
        <v>1584</v>
      </c>
      <c r="E153" s="289" t="s">
        <v>1</v>
      </c>
      <c r="F153" s="290" t="s">
        <v>2061</v>
      </c>
      <c r="G153" s="288"/>
      <c r="H153" s="291">
        <v>8.1999999999999993</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1584</v>
      </c>
      <c r="AU153" s="297" t="s">
        <v>83</v>
      </c>
      <c r="AV153" s="15" t="s">
        <v>247</v>
      </c>
      <c r="AW153" s="15" t="s">
        <v>30</v>
      </c>
      <c r="AX153" s="15" t="s">
        <v>81</v>
      </c>
      <c r="AY153" s="297" t="s">
        <v>241</v>
      </c>
    </row>
    <row r="154" s="2" customFormat="1" ht="33" customHeight="1">
      <c r="A154" s="39"/>
      <c r="B154" s="40"/>
      <c r="C154" s="228" t="s">
        <v>283</v>
      </c>
      <c r="D154" s="228" t="s">
        <v>243</v>
      </c>
      <c r="E154" s="229" t="s">
        <v>3863</v>
      </c>
      <c r="F154" s="230" t="s">
        <v>3864</v>
      </c>
      <c r="G154" s="231" t="s">
        <v>257</v>
      </c>
      <c r="H154" s="232">
        <v>82</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247</v>
      </c>
      <c r="AT154" s="240" t="s">
        <v>243</v>
      </c>
      <c r="AU154" s="240" t="s">
        <v>83</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3865</v>
      </c>
    </row>
    <row r="155" s="2" customFormat="1">
      <c r="A155" s="39"/>
      <c r="B155" s="40"/>
      <c r="C155" s="41"/>
      <c r="D155" s="242" t="s">
        <v>248</v>
      </c>
      <c r="E155" s="41"/>
      <c r="F155" s="243" t="s">
        <v>3864</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83</v>
      </c>
    </row>
    <row r="156" s="13" customFormat="1">
      <c r="A156" s="13"/>
      <c r="B156" s="263"/>
      <c r="C156" s="264"/>
      <c r="D156" s="242" t="s">
        <v>1584</v>
      </c>
      <c r="E156" s="265" t="s">
        <v>1</v>
      </c>
      <c r="F156" s="266" t="s">
        <v>3866</v>
      </c>
      <c r="G156" s="264"/>
      <c r="H156" s="267">
        <v>82</v>
      </c>
      <c r="I156" s="268"/>
      <c r="J156" s="264"/>
      <c r="K156" s="264"/>
      <c r="L156" s="269"/>
      <c r="M156" s="270"/>
      <c r="N156" s="271"/>
      <c r="O156" s="271"/>
      <c r="P156" s="271"/>
      <c r="Q156" s="271"/>
      <c r="R156" s="271"/>
      <c r="S156" s="271"/>
      <c r="T156" s="272"/>
      <c r="U156" s="13"/>
      <c r="V156" s="13"/>
      <c r="W156" s="13"/>
      <c r="X156" s="13"/>
      <c r="Y156" s="13"/>
      <c r="Z156" s="13"/>
      <c r="AA156" s="13"/>
      <c r="AB156" s="13"/>
      <c r="AC156" s="13"/>
      <c r="AD156" s="13"/>
      <c r="AE156" s="13"/>
      <c r="AT156" s="273" t="s">
        <v>1584</v>
      </c>
      <c r="AU156" s="273" t="s">
        <v>83</v>
      </c>
      <c r="AV156" s="13" t="s">
        <v>83</v>
      </c>
      <c r="AW156" s="13" t="s">
        <v>30</v>
      </c>
      <c r="AX156" s="13" t="s">
        <v>73</v>
      </c>
      <c r="AY156" s="273" t="s">
        <v>241</v>
      </c>
    </row>
    <row r="157" s="15" customFormat="1">
      <c r="A157" s="15"/>
      <c r="B157" s="287"/>
      <c r="C157" s="288"/>
      <c r="D157" s="242" t="s">
        <v>1584</v>
      </c>
      <c r="E157" s="289" t="s">
        <v>1</v>
      </c>
      <c r="F157" s="290" t="s">
        <v>2061</v>
      </c>
      <c r="G157" s="288"/>
      <c r="H157" s="291">
        <v>82</v>
      </c>
      <c r="I157" s="292"/>
      <c r="J157" s="288"/>
      <c r="K157" s="288"/>
      <c r="L157" s="293"/>
      <c r="M157" s="294"/>
      <c r="N157" s="295"/>
      <c r="O157" s="295"/>
      <c r="P157" s="295"/>
      <c r="Q157" s="295"/>
      <c r="R157" s="295"/>
      <c r="S157" s="295"/>
      <c r="T157" s="296"/>
      <c r="U157" s="15"/>
      <c r="V157" s="15"/>
      <c r="W157" s="15"/>
      <c r="X157" s="15"/>
      <c r="Y157" s="15"/>
      <c r="Z157" s="15"/>
      <c r="AA157" s="15"/>
      <c r="AB157" s="15"/>
      <c r="AC157" s="15"/>
      <c r="AD157" s="15"/>
      <c r="AE157" s="15"/>
      <c r="AT157" s="297" t="s">
        <v>1584</v>
      </c>
      <c r="AU157" s="297" t="s">
        <v>83</v>
      </c>
      <c r="AV157" s="15" t="s">
        <v>247</v>
      </c>
      <c r="AW157" s="15" t="s">
        <v>30</v>
      </c>
      <c r="AX157" s="15" t="s">
        <v>81</v>
      </c>
      <c r="AY157" s="297" t="s">
        <v>241</v>
      </c>
    </row>
    <row r="158" s="2" customFormat="1" ht="37.8" customHeight="1">
      <c r="A158" s="39"/>
      <c r="B158" s="40"/>
      <c r="C158" s="228" t="s">
        <v>268</v>
      </c>
      <c r="D158" s="228" t="s">
        <v>243</v>
      </c>
      <c r="E158" s="229" t="s">
        <v>3867</v>
      </c>
      <c r="F158" s="230" t="s">
        <v>3868</v>
      </c>
      <c r="G158" s="231" t="s">
        <v>257</v>
      </c>
      <c r="H158" s="232">
        <v>8.1999999999999993</v>
      </c>
      <c r="I158" s="233"/>
      <c r="J158" s="234">
        <f>ROUND(I158*H158,2)</f>
        <v>0</v>
      </c>
      <c r="K158" s="235"/>
      <c r="L158" s="45"/>
      <c r="M158" s="236" t="s">
        <v>1</v>
      </c>
      <c r="N158" s="237" t="s">
        <v>38</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247</v>
      </c>
      <c r="AT158" s="240" t="s">
        <v>243</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3869</v>
      </c>
    </row>
    <row r="159" s="2" customFormat="1">
      <c r="A159" s="39"/>
      <c r="B159" s="40"/>
      <c r="C159" s="41"/>
      <c r="D159" s="242" t="s">
        <v>248</v>
      </c>
      <c r="E159" s="41"/>
      <c r="F159" s="243" t="s">
        <v>3868</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2" customFormat="1" ht="24.15" customHeight="1">
      <c r="A160" s="39"/>
      <c r="B160" s="40"/>
      <c r="C160" s="228" t="s">
        <v>290</v>
      </c>
      <c r="D160" s="228" t="s">
        <v>243</v>
      </c>
      <c r="E160" s="229" t="s">
        <v>3870</v>
      </c>
      <c r="F160" s="230" t="s">
        <v>3871</v>
      </c>
      <c r="G160" s="231" t="s">
        <v>257</v>
      </c>
      <c r="H160" s="232">
        <v>111</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247</v>
      </c>
      <c r="AT160" s="240" t="s">
        <v>243</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3872</v>
      </c>
    </row>
    <row r="161" s="2" customFormat="1">
      <c r="A161" s="39"/>
      <c r="B161" s="40"/>
      <c r="C161" s="41"/>
      <c r="D161" s="242" t="s">
        <v>248</v>
      </c>
      <c r="E161" s="41"/>
      <c r="F161" s="243" t="s">
        <v>3871</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13" customFormat="1">
      <c r="A162" s="13"/>
      <c r="B162" s="263"/>
      <c r="C162" s="264"/>
      <c r="D162" s="242" t="s">
        <v>1584</v>
      </c>
      <c r="E162" s="265" t="s">
        <v>1</v>
      </c>
      <c r="F162" s="266" t="s">
        <v>3855</v>
      </c>
      <c r="G162" s="264"/>
      <c r="H162" s="267">
        <v>34</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1584</v>
      </c>
      <c r="AU162" s="273" t="s">
        <v>83</v>
      </c>
      <c r="AV162" s="13" t="s">
        <v>83</v>
      </c>
      <c r="AW162" s="13" t="s">
        <v>30</v>
      </c>
      <c r="AX162" s="13" t="s">
        <v>73</v>
      </c>
      <c r="AY162" s="273" t="s">
        <v>241</v>
      </c>
    </row>
    <row r="163" s="13" customFormat="1">
      <c r="A163" s="13"/>
      <c r="B163" s="263"/>
      <c r="C163" s="264"/>
      <c r="D163" s="242" t="s">
        <v>1584</v>
      </c>
      <c r="E163" s="265" t="s">
        <v>1</v>
      </c>
      <c r="F163" s="266" t="s">
        <v>3856</v>
      </c>
      <c r="G163" s="264"/>
      <c r="H163" s="267">
        <v>50</v>
      </c>
      <c r="I163" s="268"/>
      <c r="J163" s="264"/>
      <c r="K163" s="264"/>
      <c r="L163" s="269"/>
      <c r="M163" s="270"/>
      <c r="N163" s="271"/>
      <c r="O163" s="271"/>
      <c r="P163" s="271"/>
      <c r="Q163" s="271"/>
      <c r="R163" s="271"/>
      <c r="S163" s="271"/>
      <c r="T163" s="272"/>
      <c r="U163" s="13"/>
      <c r="V163" s="13"/>
      <c r="W163" s="13"/>
      <c r="X163" s="13"/>
      <c r="Y163" s="13"/>
      <c r="Z163" s="13"/>
      <c r="AA163" s="13"/>
      <c r="AB163" s="13"/>
      <c r="AC163" s="13"/>
      <c r="AD163" s="13"/>
      <c r="AE163" s="13"/>
      <c r="AT163" s="273" t="s">
        <v>1584</v>
      </c>
      <c r="AU163" s="273" t="s">
        <v>83</v>
      </c>
      <c r="AV163" s="13" t="s">
        <v>83</v>
      </c>
      <c r="AW163" s="13" t="s">
        <v>30</v>
      </c>
      <c r="AX163" s="13" t="s">
        <v>73</v>
      </c>
      <c r="AY163" s="273" t="s">
        <v>241</v>
      </c>
    </row>
    <row r="164" s="13" customFormat="1">
      <c r="A164" s="13"/>
      <c r="B164" s="263"/>
      <c r="C164" s="264"/>
      <c r="D164" s="242" t="s">
        <v>1584</v>
      </c>
      <c r="E164" s="265" t="s">
        <v>1</v>
      </c>
      <c r="F164" s="266" t="s">
        <v>3857</v>
      </c>
      <c r="G164" s="264"/>
      <c r="H164" s="267">
        <v>20</v>
      </c>
      <c r="I164" s="268"/>
      <c r="J164" s="264"/>
      <c r="K164" s="264"/>
      <c r="L164" s="269"/>
      <c r="M164" s="270"/>
      <c r="N164" s="271"/>
      <c r="O164" s="271"/>
      <c r="P164" s="271"/>
      <c r="Q164" s="271"/>
      <c r="R164" s="271"/>
      <c r="S164" s="271"/>
      <c r="T164" s="272"/>
      <c r="U164" s="13"/>
      <c r="V164" s="13"/>
      <c r="W164" s="13"/>
      <c r="X164" s="13"/>
      <c r="Y164" s="13"/>
      <c r="Z164" s="13"/>
      <c r="AA164" s="13"/>
      <c r="AB164" s="13"/>
      <c r="AC164" s="13"/>
      <c r="AD164" s="13"/>
      <c r="AE164" s="13"/>
      <c r="AT164" s="273" t="s">
        <v>1584</v>
      </c>
      <c r="AU164" s="273" t="s">
        <v>83</v>
      </c>
      <c r="AV164" s="13" t="s">
        <v>83</v>
      </c>
      <c r="AW164" s="13" t="s">
        <v>30</v>
      </c>
      <c r="AX164" s="13" t="s">
        <v>73</v>
      </c>
      <c r="AY164" s="273" t="s">
        <v>241</v>
      </c>
    </row>
    <row r="165" s="13" customFormat="1">
      <c r="A165" s="13"/>
      <c r="B165" s="263"/>
      <c r="C165" s="264"/>
      <c r="D165" s="242" t="s">
        <v>1584</v>
      </c>
      <c r="E165" s="265" t="s">
        <v>1</v>
      </c>
      <c r="F165" s="266" t="s">
        <v>3858</v>
      </c>
      <c r="G165" s="264"/>
      <c r="H165" s="267">
        <v>7</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1584</v>
      </c>
      <c r="AU165" s="273" t="s">
        <v>83</v>
      </c>
      <c r="AV165" s="13" t="s">
        <v>83</v>
      </c>
      <c r="AW165" s="13" t="s">
        <v>30</v>
      </c>
      <c r="AX165" s="13" t="s">
        <v>73</v>
      </c>
      <c r="AY165" s="273" t="s">
        <v>241</v>
      </c>
    </row>
    <row r="166" s="15" customFormat="1">
      <c r="A166" s="15"/>
      <c r="B166" s="287"/>
      <c r="C166" s="288"/>
      <c r="D166" s="242" t="s">
        <v>1584</v>
      </c>
      <c r="E166" s="289" t="s">
        <v>1</v>
      </c>
      <c r="F166" s="290" t="s">
        <v>2061</v>
      </c>
      <c r="G166" s="288"/>
      <c r="H166" s="291">
        <v>111</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1584</v>
      </c>
      <c r="AU166" s="297" t="s">
        <v>83</v>
      </c>
      <c r="AV166" s="15" t="s">
        <v>247</v>
      </c>
      <c r="AW166" s="15" t="s">
        <v>30</v>
      </c>
      <c r="AX166" s="15" t="s">
        <v>81</v>
      </c>
      <c r="AY166" s="297" t="s">
        <v>241</v>
      </c>
    </row>
    <row r="167" s="2" customFormat="1" ht="24.15" customHeight="1">
      <c r="A167" s="39"/>
      <c r="B167" s="40"/>
      <c r="C167" s="228" t="s">
        <v>272</v>
      </c>
      <c r="D167" s="228" t="s">
        <v>243</v>
      </c>
      <c r="E167" s="229" t="s">
        <v>3873</v>
      </c>
      <c r="F167" s="230" t="s">
        <v>3874</v>
      </c>
      <c r="G167" s="231" t="s">
        <v>257</v>
      </c>
      <c r="H167" s="232">
        <v>111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83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3875</v>
      </c>
    </row>
    <row r="168" s="2" customFormat="1">
      <c r="A168" s="39"/>
      <c r="B168" s="40"/>
      <c r="C168" s="41"/>
      <c r="D168" s="242" t="s">
        <v>248</v>
      </c>
      <c r="E168" s="41"/>
      <c r="F168" s="243" t="s">
        <v>3874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83</v>
      </c>
    </row>
    <row r="169" s="13" customFormat="1">
      <c r="A169" s="13"/>
      <c r="B169" s="263"/>
      <c r="C169" s="264"/>
      <c r="D169" s="242" t="s">
        <v>1584</v>
      </c>
      <c r="E169" s="265" t="s">
        <v>1</v>
      </c>
      <c r="F169" s="266" t="s">
        <v>3855</v>
      </c>
      <c r="G169" s="264"/>
      <c r="H169" s="267">
        <v>34</v>
      </c>
      <c r="I169" s="268"/>
      <c r="J169" s="264"/>
      <c r="K169" s="264"/>
      <c r="L169" s="269"/>
      <c r="M169" s="270"/>
      <c r="N169" s="271"/>
      <c r="O169" s="271"/>
      <c r="P169" s="271"/>
      <c r="Q169" s="271"/>
      <c r="R169" s="271"/>
      <c r="S169" s="271"/>
      <c r="T169" s="272"/>
      <c r="U169" s="13"/>
      <c r="V169" s="13"/>
      <c r="W169" s="13"/>
      <c r="X169" s="13"/>
      <c r="Y169" s="13"/>
      <c r="Z169" s="13"/>
      <c r="AA169" s="13"/>
      <c r="AB169" s="13"/>
      <c r="AC169" s="13"/>
      <c r="AD169" s="13"/>
      <c r="AE169" s="13"/>
      <c r="AT169" s="273" t="s">
        <v>1584</v>
      </c>
      <c r="AU169" s="273" t="s">
        <v>83</v>
      </c>
      <c r="AV169" s="13" t="s">
        <v>83</v>
      </c>
      <c r="AW169" s="13" t="s">
        <v>30</v>
      </c>
      <c r="AX169" s="13" t="s">
        <v>73</v>
      </c>
      <c r="AY169" s="273" t="s">
        <v>241</v>
      </c>
    </row>
    <row r="170" s="13" customFormat="1">
      <c r="A170" s="13"/>
      <c r="B170" s="263"/>
      <c r="C170" s="264"/>
      <c r="D170" s="242" t="s">
        <v>1584</v>
      </c>
      <c r="E170" s="265" t="s">
        <v>1</v>
      </c>
      <c r="F170" s="266" t="s">
        <v>3856</v>
      </c>
      <c r="G170" s="264"/>
      <c r="H170" s="267">
        <v>50</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1584</v>
      </c>
      <c r="AU170" s="273" t="s">
        <v>83</v>
      </c>
      <c r="AV170" s="13" t="s">
        <v>83</v>
      </c>
      <c r="AW170" s="13" t="s">
        <v>30</v>
      </c>
      <c r="AX170" s="13" t="s">
        <v>73</v>
      </c>
      <c r="AY170" s="273" t="s">
        <v>241</v>
      </c>
    </row>
    <row r="171" s="13" customFormat="1">
      <c r="A171" s="13"/>
      <c r="B171" s="263"/>
      <c r="C171" s="264"/>
      <c r="D171" s="242" t="s">
        <v>1584</v>
      </c>
      <c r="E171" s="265" t="s">
        <v>1</v>
      </c>
      <c r="F171" s="266" t="s">
        <v>3857</v>
      </c>
      <c r="G171" s="264"/>
      <c r="H171" s="267">
        <v>20</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1584</v>
      </c>
      <c r="AU171" s="273" t="s">
        <v>83</v>
      </c>
      <c r="AV171" s="13" t="s">
        <v>83</v>
      </c>
      <c r="AW171" s="13" t="s">
        <v>30</v>
      </c>
      <c r="AX171" s="13" t="s">
        <v>73</v>
      </c>
      <c r="AY171" s="273" t="s">
        <v>241</v>
      </c>
    </row>
    <row r="172" s="13" customFormat="1">
      <c r="A172" s="13"/>
      <c r="B172" s="263"/>
      <c r="C172" s="264"/>
      <c r="D172" s="242" t="s">
        <v>1584</v>
      </c>
      <c r="E172" s="265" t="s">
        <v>1</v>
      </c>
      <c r="F172" s="266" t="s">
        <v>3858</v>
      </c>
      <c r="G172" s="264"/>
      <c r="H172" s="267">
        <v>7</v>
      </c>
      <c r="I172" s="268"/>
      <c r="J172" s="264"/>
      <c r="K172" s="264"/>
      <c r="L172" s="269"/>
      <c r="M172" s="270"/>
      <c r="N172" s="271"/>
      <c r="O172" s="271"/>
      <c r="P172" s="271"/>
      <c r="Q172" s="271"/>
      <c r="R172" s="271"/>
      <c r="S172" s="271"/>
      <c r="T172" s="272"/>
      <c r="U172" s="13"/>
      <c r="V172" s="13"/>
      <c r="W172" s="13"/>
      <c r="X172" s="13"/>
      <c r="Y172" s="13"/>
      <c r="Z172" s="13"/>
      <c r="AA172" s="13"/>
      <c r="AB172" s="13"/>
      <c r="AC172" s="13"/>
      <c r="AD172" s="13"/>
      <c r="AE172" s="13"/>
      <c r="AT172" s="273" t="s">
        <v>1584</v>
      </c>
      <c r="AU172" s="273" t="s">
        <v>83</v>
      </c>
      <c r="AV172" s="13" t="s">
        <v>83</v>
      </c>
      <c r="AW172" s="13" t="s">
        <v>30</v>
      </c>
      <c r="AX172" s="13" t="s">
        <v>73</v>
      </c>
      <c r="AY172" s="273" t="s">
        <v>241</v>
      </c>
    </row>
    <row r="173" s="15" customFormat="1">
      <c r="A173" s="15"/>
      <c r="B173" s="287"/>
      <c r="C173" s="288"/>
      <c r="D173" s="242" t="s">
        <v>1584</v>
      </c>
      <c r="E173" s="289" t="s">
        <v>1</v>
      </c>
      <c r="F173" s="290" t="s">
        <v>2061</v>
      </c>
      <c r="G173" s="288"/>
      <c r="H173" s="291">
        <v>111</v>
      </c>
      <c r="I173" s="292"/>
      <c r="J173" s="288"/>
      <c r="K173" s="288"/>
      <c r="L173" s="293"/>
      <c r="M173" s="294"/>
      <c r="N173" s="295"/>
      <c r="O173" s="295"/>
      <c r="P173" s="295"/>
      <c r="Q173" s="295"/>
      <c r="R173" s="295"/>
      <c r="S173" s="295"/>
      <c r="T173" s="296"/>
      <c r="U173" s="15"/>
      <c r="V173" s="15"/>
      <c r="W173" s="15"/>
      <c r="X173" s="15"/>
      <c r="Y173" s="15"/>
      <c r="Z173" s="15"/>
      <c r="AA173" s="15"/>
      <c r="AB173" s="15"/>
      <c r="AC173" s="15"/>
      <c r="AD173" s="15"/>
      <c r="AE173" s="15"/>
      <c r="AT173" s="297" t="s">
        <v>1584</v>
      </c>
      <c r="AU173" s="297" t="s">
        <v>83</v>
      </c>
      <c r="AV173" s="15" t="s">
        <v>247</v>
      </c>
      <c r="AW173" s="15" t="s">
        <v>30</v>
      </c>
      <c r="AX173" s="15" t="s">
        <v>81</v>
      </c>
      <c r="AY173" s="297" t="s">
        <v>241</v>
      </c>
    </row>
    <row r="174" s="2" customFormat="1" ht="24.15" customHeight="1">
      <c r="A174" s="39"/>
      <c r="B174" s="40"/>
      <c r="C174" s="228" t="s">
        <v>8</v>
      </c>
      <c r="D174" s="228" t="s">
        <v>243</v>
      </c>
      <c r="E174" s="229" t="s">
        <v>3876</v>
      </c>
      <c r="F174" s="230" t="s">
        <v>3877</v>
      </c>
      <c r="G174" s="231" t="s">
        <v>257</v>
      </c>
      <c r="H174" s="232">
        <v>111</v>
      </c>
      <c r="I174" s="233"/>
      <c r="J174" s="234">
        <f>ROUND(I174*H174,2)</f>
        <v>0</v>
      </c>
      <c r="K174" s="235"/>
      <c r="L174" s="45"/>
      <c r="M174" s="236" t="s">
        <v>1</v>
      </c>
      <c r="N174" s="23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247</v>
      </c>
      <c r="AT174" s="240" t="s">
        <v>243</v>
      </c>
      <c r="AU174" s="240" t="s">
        <v>83</v>
      </c>
      <c r="AY174" s="18" t="s">
        <v>241</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247</v>
      </c>
      <c r="BM174" s="240" t="s">
        <v>3878</v>
      </c>
    </row>
    <row r="175" s="2" customFormat="1">
      <c r="A175" s="39"/>
      <c r="B175" s="40"/>
      <c r="C175" s="41"/>
      <c r="D175" s="242" t="s">
        <v>248</v>
      </c>
      <c r="E175" s="41"/>
      <c r="F175" s="243" t="s">
        <v>3877</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248</v>
      </c>
      <c r="AU175" s="18" t="s">
        <v>83</v>
      </c>
    </row>
    <row r="176" s="13" customFormat="1">
      <c r="A176" s="13"/>
      <c r="B176" s="263"/>
      <c r="C176" s="264"/>
      <c r="D176" s="242" t="s">
        <v>1584</v>
      </c>
      <c r="E176" s="265" t="s">
        <v>1</v>
      </c>
      <c r="F176" s="266" t="s">
        <v>3855</v>
      </c>
      <c r="G176" s="264"/>
      <c r="H176" s="267">
        <v>34</v>
      </c>
      <c r="I176" s="268"/>
      <c r="J176" s="264"/>
      <c r="K176" s="264"/>
      <c r="L176" s="269"/>
      <c r="M176" s="270"/>
      <c r="N176" s="271"/>
      <c r="O176" s="271"/>
      <c r="P176" s="271"/>
      <c r="Q176" s="271"/>
      <c r="R176" s="271"/>
      <c r="S176" s="271"/>
      <c r="T176" s="272"/>
      <c r="U176" s="13"/>
      <c r="V176" s="13"/>
      <c r="W176" s="13"/>
      <c r="X176" s="13"/>
      <c r="Y176" s="13"/>
      <c r="Z176" s="13"/>
      <c r="AA176" s="13"/>
      <c r="AB176" s="13"/>
      <c r="AC176" s="13"/>
      <c r="AD176" s="13"/>
      <c r="AE176" s="13"/>
      <c r="AT176" s="273" t="s">
        <v>1584</v>
      </c>
      <c r="AU176" s="273" t="s">
        <v>83</v>
      </c>
      <c r="AV176" s="13" t="s">
        <v>83</v>
      </c>
      <c r="AW176" s="13" t="s">
        <v>30</v>
      </c>
      <c r="AX176" s="13" t="s">
        <v>73</v>
      </c>
      <c r="AY176" s="273" t="s">
        <v>241</v>
      </c>
    </row>
    <row r="177" s="13" customFormat="1">
      <c r="A177" s="13"/>
      <c r="B177" s="263"/>
      <c r="C177" s="264"/>
      <c r="D177" s="242" t="s">
        <v>1584</v>
      </c>
      <c r="E177" s="265" t="s">
        <v>1</v>
      </c>
      <c r="F177" s="266" t="s">
        <v>3856</v>
      </c>
      <c r="G177" s="264"/>
      <c r="H177" s="267">
        <v>50</v>
      </c>
      <c r="I177" s="268"/>
      <c r="J177" s="264"/>
      <c r="K177" s="264"/>
      <c r="L177" s="269"/>
      <c r="M177" s="270"/>
      <c r="N177" s="271"/>
      <c r="O177" s="271"/>
      <c r="P177" s="271"/>
      <c r="Q177" s="271"/>
      <c r="R177" s="271"/>
      <c r="S177" s="271"/>
      <c r="T177" s="272"/>
      <c r="U177" s="13"/>
      <c r="V177" s="13"/>
      <c r="W177" s="13"/>
      <c r="X177" s="13"/>
      <c r="Y177" s="13"/>
      <c r="Z177" s="13"/>
      <c r="AA177" s="13"/>
      <c r="AB177" s="13"/>
      <c r="AC177" s="13"/>
      <c r="AD177" s="13"/>
      <c r="AE177" s="13"/>
      <c r="AT177" s="273" t="s">
        <v>1584</v>
      </c>
      <c r="AU177" s="273" t="s">
        <v>83</v>
      </c>
      <c r="AV177" s="13" t="s">
        <v>83</v>
      </c>
      <c r="AW177" s="13" t="s">
        <v>30</v>
      </c>
      <c r="AX177" s="13" t="s">
        <v>73</v>
      </c>
      <c r="AY177" s="273" t="s">
        <v>241</v>
      </c>
    </row>
    <row r="178" s="13" customFormat="1">
      <c r="A178" s="13"/>
      <c r="B178" s="263"/>
      <c r="C178" s="264"/>
      <c r="D178" s="242" t="s">
        <v>1584</v>
      </c>
      <c r="E178" s="265" t="s">
        <v>1</v>
      </c>
      <c r="F178" s="266" t="s">
        <v>3857</v>
      </c>
      <c r="G178" s="264"/>
      <c r="H178" s="267">
        <v>20</v>
      </c>
      <c r="I178" s="268"/>
      <c r="J178" s="264"/>
      <c r="K178" s="264"/>
      <c r="L178" s="269"/>
      <c r="M178" s="270"/>
      <c r="N178" s="271"/>
      <c r="O178" s="271"/>
      <c r="P178" s="271"/>
      <c r="Q178" s="271"/>
      <c r="R178" s="271"/>
      <c r="S178" s="271"/>
      <c r="T178" s="272"/>
      <c r="U178" s="13"/>
      <c r="V178" s="13"/>
      <c r="W178" s="13"/>
      <c r="X178" s="13"/>
      <c r="Y178" s="13"/>
      <c r="Z178" s="13"/>
      <c r="AA178" s="13"/>
      <c r="AB178" s="13"/>
      <c r="AC178" s="13"/>
      <c r="AD178" s="13"/>
      <c r="AE178" s="13"/>
      <c r="AT178" s="273" t="s">
        <v>1584</v>
      </c>
      <c r="AU178" s="273" t="s">
        <v>83</v>
      </c>
      <c r="AV178" s="13" t="s">
        <v>83</v>
      </c>
      <c r="AW178" s="13" t="s">
        <v>30</v>
      </c>
      <c r="AX178" s="13" t="s">
        <v>73</v>
      </c>
      <c r="AY178" s="273" t="s">
        <v>241</v>
      </c>
    </row>
    <row r="179" s="13" customFormat="1">
      <c r="A179" s="13"/>
      <c r="B179" s="263"/>
      <c r="C179" s="264"/>
      <c r="D179" s="242" t="s">
        <v>1584</v>
      </c>
      <c r="E179" s="265" t="s">
        <v>1</v>
      </c>
      <c r="F179" s="266" t="s">
        <v>3858</v>
      </c>
      <c r="G179" s="264"/>
      <c r="H179" s="267">
        <v>7</v>
      </c>
      <c r="I179" s="268"/>
      <c r="J179" s="264"/>
      <c r="K179" s="264"/>
      <c r="L179" s="269"/>
      <c r="M179" s="270"/>
      <c r="N179" s="271"/>
      <c r="O179" s="271"/>
      <c r="P179" s="271"/>
      <c r="Q179" s="271"/>
      <c r="R179" s="271"/>
      <c r="S179" s="271"/>
      <c r="T179" s="272"/>
      <c r="U179" s="13"/>
      <c r="V179" s="13"/>
      <c r="W179" s="13"/>
      <c r="X179" s="13"/>
      <c r="Y179" s="13"/>
      <c r="Z179" s="13"/>
      <c r="AA179" s="13"/>
      <c r="AB179" s="13"/>
      <c r="AC179" s="13"/>
      <c r="AD179" s="13"/>
      <c r="AE179" s="13"/>
      <c r="AT179" s="273" t="s">
        <v>1584</v>
      </c>
      <c r="AU179" s="273" t="s">
        <v>83</v>
      </c>
      <c r="AV179" s="13" t="s">
        <v>83</v>
      </c>
      <c r="AW179" s="13" t="s">
        <v>30</v>
      </c>
      <c r="AX179" s="13" t="s">
        <v>73</v>
      </c>
      <c r="AY179" s="273" t="s">
        <v>241</v>
      </c>
    </row>
    <row r="180" s="15" customFormat="1">
      <c r="A180" s="15"/>
      <c r="B180" s="287"/>
      <c r="C180" s="288"/>
      <c r="D180" s="242" t="s">
        <v>1584</v>
      </c>
      <c r="E180" s="289" t="s">
        <v>1</v>
      </c>
      <c r="F180" s="290" t="s">
        <v>2061</v>
      </c>
      <c r="G180" s="288"/>
      <c r="H180" s="291">
        <v>111</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1584</v>
      </c>
      <c r="AU180" s="297" t="s">
        <v>83</v>
      </c>
      <c r="AV180" s="15" t="s">
        <v>247</v>
      </c>
      <c r="AW180" s="15" t="s">
        <v>30</v>
      </c>
      <c r="AX180" s="15" t="s">
        <v>81</v>
      </c>
      <c r="AY180" s="297" t="s">
        <v>241</v>
      </c>
    </row>
    <row r="181" s="2" customFormat="1" ht="24.15" customHeight="1">
      <c r="A181" s="39"/>
      <c r="B181" s="40"/>
      <c r="C181" s="228" t="s">
        <v>275</v>
      </c>
      <c r="D181" s="228" t="s">
        <v>243</v>
      </c>
      <c r="E181" s="229" t="s">
        <v>3879</v>
      </c>
      <c r="F181" s="230" t="s">
        <v>3880</v>
      </c>
      <c r="G181" s="231" t="s">
        <v>257</v>
      </c>
      <c r="H181" s="232">
        <v>46</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83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3881</v>
      </c>
    </row>
    <row r="182" s="2" customFormat="1">
      <c r="A182" s="39"/>
      <c r="B182" s="40"/>
      <c r="C182" s="41"/>
      <c r="D182" s="242" t="s">
        <v>248</v>
      </c>
      <c r="E182" s="41"/>
      <c r="F182" s="243" t="s">
        <v>3880</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83</v>
      </c>
    </row>
    <row r="183" s="13" customFormat="1">
      <c r="A183" s="13"/>
      <c r="B183" s="263"/>
      <c r="C183" s="264"/>
      <c r="D183" s="242" t="s">
        <v>1584</v>
      </c>
      <c r="E183" s="265" t="s">
        <v>1</v>
      </c>
      <c r="F183" s="266" t="s">
        <v>3882</v>
      </c>
      <c r="G183" s="264"/>
      <c r="H183" s="267">
        <v>46</v>
      </c>
      <c r="I183" s="268"/>
      <c r="J183" s="264"/>
      <c r="K183" s="264"/>
      <c r="L183" s="269"/>
      <c r="M183" s="270"/>
      <c r="N183" s="271"/>
      <c r="O183" s="271"/>
      <c r="P183" s="271"/>
      <c r="Q183" s="271"/>
      <c r="R183" s="271"/>
      <c r="S183" s="271"/>
      <c r="T183" s="272"/>
      <c r="U183" s="13"/>
      <c r="V183" s="13"/>
      <c r="W183" s="13"/>
      <c r="X183" s="13"/>
      <c r="Y183" s="13"/>
      <c r="Z183" s="13"/>
      <c r="AA183" s="13"/>
      <c r="AB183" s="13"/>
      <c r="AC183" s="13"/>
      <c r="AD183" s="13"/>
      <c r="AE183" s="13"/>
      <c r="AT183" s="273" t="s">
        <v>1584</v>
      </c>
      <c r="AU183" s="273" t="s">
        <v>83</v>
      </c>
      <c r="AV183" s="13" t="s">
        <v>83</v>
      </c>
      <c r="AW183" s="13" t="s">
        <v>30</v>
      </c>
      <c r="AX183" s="13" t="s">
        <v>73</v>
      </c>
      <c r="AY183" s="273" t="s">
        <v>241</v>
      </c>
    </row>
    <row r="184" s="15" customFormat="1">
      <c r="A184" s="15"/>
      <c r="B184" s="287"/>
      <c r="C184" s="288"/>
      <c r="D184" s="242" t="s">
        <v>1584</v>
      </c>
      <c r="E184" s="289" t="s">
        <v>1</v>
      </c>
      <c r="F184" s="290" t="s">
        <v>2061</v>
      </c>
      <c r="G184" s="288"/>
      <c r="H184" s="291">
        <v>46</v>
      </c>
      <c r="I184" s="292"/>
      <c r="J184" s="288"/>
      <c r="K184" s="288"/>
      <c r="L184" s="293"/>
      <c r="M184" s="294"/>
      <c r="N184" s="295"/>
      <c r="O184" s="295"/>
      <c r="P184" s="295"/>
      <c r="Q184" s="295"/>
      <c r="R184" s="295"/>
      <c r="S184" s="295"/>
      <c r="T184" s="296"/>
      <c r="U184" s="15"/>
      <c r="V184" s="15"/>
      <c r="W184" s="15"/>
      <c r="X184" s="15"/>
      <c r="Y184" s="15"/>
      <c r="Z184" s="15"/>
      <c r="AA184" s="15"/>
      <c r="AB184" s="15"/>
      <c r="AC184" s="15"/>
      <c r="AD184" s="15"/>
      <c r="AE184" s="15"/>
      <c r="AT184" s="297" t="s">
        <v>1584</v>
      </c>
      <c r="AU184" s="297" t="s">
        <v>83</v>
      </c>
      <c r="AV184" s="15" t="s">
        <v>247</v>
      </c>
      <c r="AW184" s="15" t="s">
        <v>30</v>
      </c>
      <c r="AX184" s="15" t="s">
        <v>81</v>
      </c>
      <c r="AY184" s="297" t="s">
        <v>241</v>
      </c>
    </row>
    <row r="185" s="2" customFormat="1" ht="24.15" customHeight="1">
      <c r="A185" s="39"/>
      <c r="B185" s="40"/>
      <c r="C185" s="228" t="s">
        <v>303</v>
      </c>
      <c r="D185" s="228" t="s">
        <v>243</v>
      </c>
      <c r="E185" s="229" t="s">
        <v>3883</v>
      </c>
      <c r="F185" s="230" t="s">
        <v>3884</v>
      </c>
      <c r="G185" s="231" t="s">
        <v>257</v>
      </c>
      <c r="H185" s="232">
        <v>46</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83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3885</v>
      </c>
    </row>
    <row r="186" s="2" customFormat="1">
      <c r="A186" s="39"/>
      <c r="B186" s="40"/>
      <c r="C186" s="41"/>
      <c r="D186" s="242" t="s">
        <v>248</v>
      </c>
      <c r="E186" s="41"/>
      <c r="F186" s="243" t="s">
        <v>3884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83</v>
      </c>
    </row>
    <row r="187" s="13" customFormat="1">
      <c r="A187" s="13"/>
      <c r="B187" s="263"/>
      <c r="C187" s="264"/>
      <c r="D187" s="242" t="s">
        <v>1584</v>
      </c>
      <c r="E187" s="265" t="s">
        <v>1</v>
      </c>
      <c r="F187" s="266" t="s">
        <v>3882</v>
      </c>
      <c r="G187" s="264"/>
      <c r="H187" s="267">
        <v>46</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1584</v>
      </c>
      <c r="AU187" s="273" t="s">
        <v>83</v>
      </c>
      <c r="AV187" s="13" t="s">
        <v>83</v>
      </c>
      <c r="AW187" s="13" t="s">
        <v>30</v>
      </c>
      <c r="AX187" s="13" t="s">
        <v>73</v>
      </c>
      <c r="AY187" s="273" t="s">
        <v>241</v>
      </c>
    </row>
    <row r="188" s="15" customFormat="1">
      <c r="A188" s="15"/>
      <c r="B188" s="287"/>
      <c r="C188" s="288"/>
      <c r="D188" s="242" t="s">
        <v>1584</v>
      </c>
      <c r="E188" s="289" t="s">
        <v>1</v>
      </c>
      <c r="F188" s="290" t="s">
        <v>2061</v>
      </c>
      <c r="G188" s="288"/>
      <c r="H188" s="291">
        <v>46</v>
      </c>
      <c r="I188" s="292"/>
      <c r="J188" s="288"/>
      <c r="K188" s="288"/>
      <c r="L188" s="293"/>
      <c r="M188" s="294"/>
      <c r="N188" s="295"/>
      <c r="O188" s="295"/>
      <c r="P188" s="295"/>
      <c r="Q188" s="295"/>
      <c r="R188" s="295"/>
      <c r="S188" s="295"/>
      <c r="T188" s="296"/>
      <c r="U188" s="15"/>
      <c r="V188" s="15"/>
      <c r="W188" s="15"/>
      <c r="X188" s="15"/>
      <c r="Y188" s="15"/>
      <c r="Z188" s="15"/>
      <c r="AA188" s="15"/>
      <c r="AB188" s="15"/>
      <c r="AC188" s="15"/>
      <c r="AD188" s="15"/>
      <c r="AE188" s="15"/>
      <c r="AT188" s="297" t="s">
        <v>1584</v>
      </c>
      <c r="AU188" s="297" t="s">
        <v>83</v>
      </c>
      <c r="AV188" s="15" t="s">
        <v>247</v>
      </c>
      <c r="AW188" s="15" t="s">
        <v>30</v>
      </c>
      <c r="AX188" s="15" t="s">
        <v>81</v>
      </c>
      <c r="AY188" s="297" t="s">
        <v>241</v>
      </c>
    </row>
    <row r="189" s="2" customFormat="1" ht="24.15" customHeight="1">
      <c r="A189" s="39"/>
      <c r="B189" s="40"/>
      <c r="C189" s="228" t="s">
        <v>279</v>
      </c>
      <c r="D189" s="228" t="s">
        <v>243</v>
      </c>
      <c r="E189" s="229" t="s">
        <v>3886</v>
      </c>
      <c r="F189" s="230" t="s">
        <v>3887</v>
      </c>
      <c r="G189" s="231" t="s">
        <v>257</v>
      </c>
      <c r="H189" s="232">
        <v>46</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83</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3888</v>
      </c>
    </row>
    <row r="190" s="2" customFormat="1">
      <c r="A190" s="39"/>
      <c r="B190" s="40"/>
      <c r="C190" s="41"/>
      <c r="D190" s="242" t="s">
        <v>248</v>
      </c>
      <c r="E190" s="41"/>
      <c r="F190" s="243" t="s">
        <v>3887</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83</v>
      </c>
    </row>
    <row r="191" s="13" customFormat="1">
      <c r="A191" s="13"/>
      <c r="B191" s="263"/>
      <c r="C191" s="264"/>
      <c r="D191" s="242" t="s">
        <v>1584</v>
      </c>
      <c r="E191" s="265" t="s">
        <v>1</v>
      </c>
      <c r="F191" s="266" t="s">
        <v>3882</v>
      </c>
      <c r="G191" s="264"/>
      <c r="H191" s="267">
        <v>46</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1584</v>
      </c>
      <c r="AU191" s="273" t="s">
        <v>83</v>
      </c>
      <c r="AV191" s="13" t="s">
        <v>83</v>
      </c>
      <c r="AW191" s="13" t="s">
        <v>30</v>
      </c>
      <c r="AX191" s="13" t="s">
        <v>73</v>
      </c>
      <c r="AY191" s="273" t="s">
        <v>241</v>
      </c>
    </row>
    <row r="192" s="15" customFormat="1">
      <c r="A192" s="15"/>
      <c r="B192" s="287"/>
      <c r="C192" s="288"/>
      <c r="D192" s="242" t="s">
        <v>1584</v>
      </c>
      <c r="E192" s="289" t="s">
        <v>1</v>
      </c>
      <c r="F192" s="290" t="s">
        <v>2061</v>
      </c>
      <c r="G192" s="288"/>
      <c r="H192" s="291">
        <v>46</v>
      </c>
      <c r="I192" s="292"/>
      <c r="J192" s="288"/>
      <c r="K192" s="288"/>
      <c r="L192" s="293"/>
      <c r="M192" s="294"/>
      <c r="N192" s="295"/>
      <c r="O192" s="295"/>
      <c r="P192" s="295"/>
      <c r="Q192" s="295"/>
      <c r="R192" s="295"/>
      <c r="S192" s="295"/>
      <c r="T192" s="296"/>
      <c r="U192" s="15"/>
      <c r="V192" s="15"/>
      <c r="W192" s="15"/>
      <c r="X192" s="15"/>
      <c r="Y192" s="15"/>
      <c r="Z192" s="15"/>
      <c r="AA192" s="15"/>
      <c r="AB192" s="15"/>
      <c r="AC192" s="15"/>
      <c r="AD192" s="15"/>
      <c r="AE192" s="15"/>
      <c r="AT192" s="297" t="s">
        <v>1584</v>
      </c>
      <c r="AU192" s="297" t="s">
        <v>83</v>
      </c>
      <c r="AV192" s="15" t="s">
        <v>247</v>
      </c>
      <c r="AW192" s="15" t="s">
        <v>30</v>
      </c>
      <c r="AX192" s="15" t="s">
        <v>81</v>
      </c>
      <c r="AY192" s="297" t="s">
        <v>241</v>
      </c>
    </row>
    <row r="193" s="2" customFormat="1" ht="24.15" customHeight="1">
      <c r="A193" s="39"/>
      <c r="B193" s="40"/>
      <c r="C193" s="228" t="s">
        <v>310</v>
      </c>
      <c r="D193" s="228" t="s">
        <v>243</v>
      </c>
      <c r="E193" s="229" t="s">
        <v>3889</v>
      </c>
      <c r="F193" s="230" t="s">
        <v>3890</v>
      </c>
      <c r="G193" s="231" t="s">
        <v>257</v>
      </c>
      <c r="H193" s="232">
        <v>80</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83</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3891</v>
      </c>
    </row>
    <row r="194" s="2" customFormat="1">
      <c r="A194" s="39"/>
      <c r="B194" s="40"/>
      <c r="C194" s="41"/>
      <c r="D194" s="242" t="s">
        <v>248</v>
      </c>
      <c r="E194" s="41"/>
      <c r="F194" s="243" t="s">
        <v>3890</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83</v>
      </c>
    </row>
    <row r="195" s="13" customFormat="1">
      <c r="A195" s="13"/>
      <c r="B195" s="263"/>
      <c r="C195" s="264"/>
      <c r="D195" s="242" t="s">
        <v>1584</v>
      </c>
      <c r="E195" s="265" t="s">
        <v>1</v>
      </c>
      <c r="F195" s="266" t="s">
        <v>3855</v>
      </c>
      <c r="G195" s="264"/>
      <c r="H195" s="267">
        <v>34</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1584</v>
      </c>
      <c r="AU195" s="273" t="s">
        <v>83</v>
      </c>
      <c r="AV195" s="13" t="s">
        <v>83</v>
      </c>
      <c r="AW195" s="13" t="s">
        <v>30</v>
      </c>
      <c r="AX195" s="13" t="s">
        <v>73</v>
      </c>
      <c r="AY195" s="273" t="s">
        <v>241</v>
      </c>
    </row>
    <row r="196" s="13" customFormat="1">
      <c r="A196" s="13"/>
      <c r="B196" s="263"/>
      <c r="C196" s="264"/>
      <c r="D196" s="242" t="s">
        <v>1584</v>
      </c>
      <c r="E196" s="265" t="s">
        <v>1</v>
      </c>
      <c r="F196" s="266" t="s">
        <v>3882</v>
      </c>
      <c r="G196" s="264"/>
      <c r="H196" s="267">
        <v>46</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1584</v>
      </c>
      <c r="AU196" s="273" t="s">
        <v>83</v>
      </c>
      <c r="AV196" s="13" t="s">
        <v>83</v>
      </c>
      <c r="AW196" s="13" t="s">
        <v>30</v>
      </c>
      <c r="AX196" s="13" t="s">
        <v>73</v>
      </c>
      <c r="AY196" s="273" t="s">
        <v>241</v>
      </c>
    </row>
    <row r="197" s="15" customFormat="1">
      <c r="A197" s="15"/>
      <c r="B197" s="287"/>
      <c r="C197" s="288"/>
      <c r="D197" s="242" t="s">
        <v>1584</v>
      </c>
      <c r="E197" s="289" t="s">
        <v>1</v>
      </c>
      <c r="F197" s="290" t="s">
        <v>2061</v>
      </c>
      <c r="G197" s="288"/>
      <c r="H197" s="291">
        <v>80</v>
      </c>
      <c r="I197" s="292"/>
      <c r="J197" s="288"/>
      <c r="K197" s="288"/>
      <c r="L197" s="293"/>
      <c r="M197" s="294"/>
      <c r="N197" s="295"/>
      <c r="O197" s="295"/>
      <c r="P197" s="295"/>
      <c r="Q197" s="295"/>
      <c r="R197" s="295"/>
      <c r="S197" s="295"/>
      <c r="T197" s="296"/>
      <c r="U197" s="15"/>
      <c r="V197" s="15"/>
      <c r="W197" s="15"/>
      <c r="X197" s="15"/>
      <c r="Y197" s="15"/>
      <c r="Z197" s="15"/>
      <c r="AA197" s="15"/>
      <c r="AB197" s="15"/>
      <c r="AC197" s="15"/>
      <c r="AD197" s="15"/>
      <c r="AE197" s="15"/>
      <c r="AT197" s="297" t="s">
        <v>1584</v>
      </c>
      <c r="AU197" s="297" t="s">
        <v>83</v>
      </c>
      <c r="AV197" s="15" t="s">
        <v>247</v>
      </c>
      <c r="AW197" s="15" t="s">
        <v>30</v>
      </c>
      <c r="AX197" s="15" t="s">
        <v>81</v>
      </c>
      <c r="AY197" s="297" t="s">
        <v>241</v>
      </c>
    </row>
    <row r="198" s="2" customFormat="1" ht="24.15" customHeight="1">
      <c r="A198" s="39"/>
      <c r="B198" s="40"/>
      <c r="C198" s="228" t="s">
        <v>282</v>
      </c>
      <c r="D198" s="228" t="s">
        <v>243</v>
      </c>
      <c r="E198" s="229" t="s">
        <v>3892</v>
      </c>
      <c r="F198" s="230" t="s">
        <v>3893</v>
      </c>
      <c r="G198" s="231" t="s">
        <v>257</v>
      </c>
      <c r="H198" s="232">
        <v>80</v>
      </c>
      <c r="I198" s="233"/>
      <c r="J198" s="234">
        <f>ROUND(I198*H198,2)</f>
        <v>0</v>
      </c>
      <c r="K198" s="235"/>
      <c r="L198" s="45"/>
      <c r="M198" s="236" t="s">
        <v>1</v>
      </c>
      <c r="N198" s="237" t="s">
        <v>38</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247</v>
      </c>
      <c r="AT198" s="240" t="s">
        <v>243</v>
      </c>
      <c r="AU198" s="240" t="s">
        <v>83</v>
      </c>
      <c r="AY198" s="18" t="s">
        <v>241</v>
      </c>
      <c r="BE198" s="241">
        <f>IF(N198="základní",J198,0)</f>
        <v>0</v>
      </c>
      <c r="BF198" s="241">
        <f>IF(N198="snížená",J198,0)</f>
        <v>0</v>
      </c>
      <c r="BG198" s="241">
        <f>IF(N198="zákl. přenesená",J198,0)</f>
        <v>0</v>
      </c>
      <c r="BH198" s="241">
        <f>IF(N198="sníž. přenesená",J198,0)</f>
        <v>0</v>
      </c>
      <c r="BI198" s="241">
        <f>IF(N198="nulová",J198,0)</f>
        <v>0</v>
      </c>
      <c r="BJ198" s="18" t="s">
        <v>81</v>
      </c>
      <c r="BK198" s="241">
        <f>ROUND(I198*H198,2)</f>
        <v>0</v>
      </c>
      <c r="BL198" s="18" t="s">
        <v>247</v>
      </c>
      <c r="BM198" s="240" t="s">
        <v>3894</v>
      </c>
    </row>
    <row r="199" s="2" customFormat="1">
      <c r="A199" s="39"/>
      <c r="B199" s="40"/>
      <c r="C199" s="41"/>
      <c r="D199" s="242" t="s">
        <v>248</v>
      </c>
      <c r="E199" s="41"/>
      <c r="F199" s="243" t="s">
        <v>3893</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248</v>
      </c>
      <c r="AU199" s="18" t="s">
        <v>83</v>
      </c>
    </row>
    <row r="200" s="13" customFormat="1">
      <c r="A200" s="13"/>
      <c r="B200" s="263"/>
      <c r="C200" s="264"/>
      <c r="D200" s="242" t="s">
        <v>1584</v>
      </c>
      <c r="E200" s="265" t="s">
        <v>1</v>
      </c>
      <c r="F200" s="266" t="s">
        <v>3855</v>
      </c>
      <c r="G200" s="264"/>
      <c r="H200" s="267">
        <v>34</v>
      </c>
      <c r="I200" s="268"/>
      <c r="J200" s="264"/>
      <c r="K200" s="264"/>
      <c r="L200" s="269"/>
      <c r="M200" s="270"/>
      <c r="N200" s="271"/>
      <c r="O200" s="271"/>
      <c r="P200" s="271"/>
      <c r="Q200" s="271"/>
      <c r="R200" s="271"/>
      <c r="S200" s="271"/>
      <c r="T200" s="272"/>
      <c r="U200" s="13"/>
      <c r="V200" s="13"/>
      <c r="W200" s="13"/>
      <c r="X200" s="13"/>
      <c r="Y200" s="13"/>
      <c r="Z200" s="13"/>
      <c r="AA200" s="13"/>
      <c r="AB200" s="13"/>
      <c r="AC200" s="13"/>
      <c r="AD200" s="13"/>
      <c r="AE200" s="13"/>
      <c r="AT200" s="273" t="s">
        <v>1584</v>
      </c>
      <c r="AU200" s="273" t="s">
        <v>83</v>
      </c>
      <c r="AV200" s="13" t="s">
        <v>83</v>
      </c>
      <c r="AW200" s="13" t="s">
        <v>30</v>
      </c>
      <c r="AX200" s="13" t="s">
        <v>73</v>
      </c>
      <c r="AY200" s="273" t="s">
        <v>241</v>
      </c>
    </row>
    <row r="201" s="13" customFormat="1">
      <c r="A201" s="13"/>
      <c r="B201" s="263"/>
      <c r="C201" s="264"/>
      <c r="D201" s="242" t="s">
        <v>1584</v>
      </c>
      <c r="E201" s="265" t="s">
        <v>1</v>
      </c>
      <c r="F201" s="266" t="s">
        <v>3882</v>
      </c>
      <c r="G201" s="264"/>
      <c r="H201" s="267">
        <v>46</v>
      </c>
      <c r="I201" s="268"/>
      <c r="J201" s="264"/>
      <c r="K201" s="264"/>
      <c r="L201" s="269"/>
      <c r="M201" s="270"/>
      <c r="N201" s="271"/>
      <c r="O201" s="271"/>
      <c r="P201" s="271"/>
      <c r="Q201" s="271"/>
      <c r="R201" s="271"/>
      <c r="S201" s="271"/>
      <c r="T201" s="272"/>
      <c r="U201" s="13"/>
      <c r="V201" s="13"/>
      <c r="W201" s="13"/>
      <c r="X201" s="13"/>
      <c r="Y201" s="13"/>
      <c r="Z201" s="13"/>
      <c r="AA201" s="13"/>
      <c r="AB201" s="13"/>
      <c r="AC201" s="13"/>
      <c r="AD201" s="13"/>
      <c r="AE201" s="13"/>
      <c r="AT201" s="273" t="s">
        <v>1584</v>
      </c>
      <c r="AU201" s="273" t="s">
        <v>83</v>
      </c>
      <c r="AV201" s="13" t="s">
        <v>83</v>
      </c>
      <c r="AW201" s="13" t="s">
        <v>30</v>
      </c>
      <c r="AX201" s="13" t="s">
        <v>73</v>
      </c>
      <c r="AY201" s="273" t="s">
        <v>241</v>
      </c>
    </row>
    <row r="202" s="15" customFormat="1">
      <c r="A202" s="15"/>
      <c r="B202" s="287"/>
      <c r="C202" s="288"/>
      <c r="D202" s="242" t="s">
        <v>1584</v>
      </c>
      <c r="E202" s="289" t="s">
        <v>1</v>
      </c>
      <c r="F202" s="290" t="s">
        <v>2061</v>
      </c>
      <c r="G202" s="288"/>
      <c r="H202" s="291">
        <v>80</v>
      </c>
      <c r="I202" s="292"/>
      <c r="J202" s="288"/>
      <c r="K202" s="288"/>
      <c r="L202" s="293"/>
      <c r="M202" s="294"/>
      <c r="N202" s="295"/>
      <c r="O202" s="295"/>
      <c r="P202" s="295"/>
      <c r="Q202" s="295"/>
      <c r="R202" s="295"/>
      <c r="S202" s="295"/>
      <c r="T202" s="296"/>
      <c r="U202" s="15"/>
      <c r="V202" s="15"/>
      <c r="W202" s="15"/>
      <c r="X202" s="15"/>
      <c r="Y202" s="15"/>
      <c r="Z202" s="15"/>
      <c r="AA202" s="15"/>
      <c r="AB202" s="15"/>
      <c r="AC202" s="15"/>
      <c r="AD202" s="15"/>
      <c r="AE202" s="15"/>
      <c r="AT202" s="297" t="s">
        <v>1584</v>
      </c>
      <c r="AU202" s="297" t="s">
        <v>83</v>
      </c>
      <c r="AV202" s="15" t="s">
        <v>247</v>
      </c>
      <c r="AW202" s="15" t="s">
        <v>30</v>
      </c>
      <c r="AX202" s="15" t="s">
        <v>81</v>
      </c>
      <c r="AY202" s="297" t="s">
        <v>241</v>
      </c>
    </row>
    <row r="203" s="2" customFormat="1" ht="21.75" customHeight="1">
      <c r="A203" s="39"/>
      <c r="B203" s="40"/>
      <c r="C203" s="228" t="s">
        <v>7</v>
      </c>
      <c r="D203" s="228" t="s">
        <v>243</v>
      </c>
      <c r="E203" s="229" t="s">
        <v>3895</v>
      </c>
      <c r="F203" s="230" t="s">
        <v>3896</v>
      </c>
      <c r="G203" s="231" t="s">
        <v>257</v>
      </c>
      <c r="H203" s="232">
        <v>80</v>
      </c>
      <c r="I203" s="233"/>
      <c r="J203" s="234">
        <f>ROUND(I203*H203,2)</f>
        <v>0</v>
      </c>
      <c r="K203" s="235"/>
      <c r="L203" s="45"/>
      <c r="M203" s="236" t="s">
        <v>1</v>
      </c>
      <c r="N203" s="23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247</v>
      </c>
      <c r="AT203" s="240" t="s">
        <v>243</v>
      </c>
      <c r="AU203" s="240" t="s">
        <v>83</v>
      </c>
      <c r="AY203" s="18" t="s">
        <v>241</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247</v>
      </c>
      <c r="BM203" s="240" t="s">
        <v>3897</v>
      </c>
    </row>
    <row r="204" s="2" customFormat="1">
      <c r="A204" s="39"/>
      <c r="B204" s="40"/>
      <c r="C204" s="41"/>
      <c r="D204" s="242" t="s">
        <v>248</v>
      </c>
      <c r="E204" s="41"/>
      <c r="F204" s="243" t="s">
        <v>3896</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248</v>
      </c>
      <c r="AU204" s="18" t="s">
        <v>83</v>
      </c>
    </row>
    <row r="205" s="13" customFormat="1">
      <c r="A205" s="13"/>
      <c r="B205" s="263"/>
      <c r="C205" s="264"/>
      <c r="D205" s="242" t="s">
        <v>1584</v>
      </c>
      <c r="E205" s="265" t="s">
        <v>1</v>
      </c>
      <c r="F205" s="266" t="s">
        <v>3855</v>
      </c>
      <c r="G205" s="264"/>
      <c r="H205" s="267">
        <v>34</v>
      </c>
      <c r="I205" s="268"/>
      <c r="J205" s="264"/>
      <c r="K205" s="264"/>
      <c r="L205" s="269"/>
      <c r="M205" s="270"/>
      <c r="N205" s="271"/>
      <c r="O205" s="271"/>
      <c r="P205" s="271"/>
      <c r="Q205" s="271"/>
      <c r="R205" s="271"/>
      <c r="S205" s="271"/>
      <c r="T205" s="272"/>
      <c r="U205" s="13"/>
      <c r="V205" s="13"/>
      <c r="W205" s="13"/>
      <c r="X205" s="13"/>
      <c r="Y205" s="13"/>
      <c r="Z205" s="13"/>
      <c r="AA205" s="13"/>
      <c r="AB205" s="13"/>
      <c r="AC205" s="13"/>
      <c r="AD205" s="13"/>
      <c r="AE205" s="13"/>
      <c r="AT205" s="273" t="s">
        <v>1584</v>
      </c>
      <c r="AU205" s="273" t="s">
        <v>83</v>
      </c>
      <c r="AV205" s="13" t="s">
        <v>83</v>
      </c>
      <c r="AW205" s="13" t="s">
        <v>30</v>
      </c>
      <c r="AX205" s="13" t="s">
        <v>73</v>
      </c>
      <c r="AY205" s="273" t="s">
        <v>241</v>
      </c>
    </row>
    <row r="206" s="13" customFormat="1">
      <c r="A206" s="13"/>
      <c r="B206" s="263"/>
      <c r="C206" s="264"/>
      <c r="D206" s="242" t="s">
        <v>1584</v>
      </c>
      <c r="E206" s="265" t="s">
        <v>1</v>
      </c>
      <c r="F206" s="266" t="s">
        <v>3882</v>
      </c>
      <c r="G206" s="264"/>
      <c r="H206" s="267">
        <v>46</v>
      </c>
      <c r="I206" s="268"/>
      <c r="J206" s="264"/>
      <c r="K206" s="264"/>
      <c r="L206" s="269"/>
      <c r="M206" s="270"/>
      <c r="N206" s="271"/>
      <c r="O206" s="271"/>
      <c r="P206" s="271"/>
      <c r="Q206" s="271"/>
      <c r="R206" s="271"/>
      <c r="S206" s="271"/>
      <c r="T206" s="272"/>
      <c r="U206" s="13"/>
      <c r="V206" s="13"/>
      <c r="W206" s="13"/>
      <c r="X206" s="13"/>
      <c r="Y206" s="13"/>
      <c r="Z206" s="13"/>
      <c r="AA206" s="13"/>
      <c r="AB206" s="13"/>
      <c r="AC206" s="13"/>
      <c r="AD206" s="13"/>
      <c r="AE206" s="13"/>
      <c r="AT206" s="273" t="s">
        <v>1584</v>
      </c>
      <c r="AU206" s="273" t="s">
        <v>83</v>
      </c>
      <c r="AV206" s="13" t="s">
        <v>83</v>
      </c>
      <c r="AW206" s="13" t="s">
        <v>30</v>
      </c>
      <c r="AX206" s="13" t="s">
        <v>73</v>
      </c>
      <c r="AY206" s="273" t="s">
        <v>241</v>
      </c>
    </row>
    <row r="207" s="15" customFormat="1">
      <c r="A207" s="15"/>
      <c r="B207" s="287"/>
      <c r="C207" s="288"/>
      <c r="D207" s="242" t="s">
        <v>1584</v>
      </c>
      <c r="E207" s="289" t="s">
        <v>1</v>
      </c>
      <c r="F207" s="290" t="s">
        <v>2061</v>
      </c>
      <c r="G207" s="288"/>
      <c r="H207" s="291">
        <v>80</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1584</v>
      </c>
      <c r="AU207" s="297" t="s">
        <v>83</v>
      </c>
      <c r="AV207" s="15" t="s">
        <v>247</v>
      </c>
      <c r="AW207" s="15" t="s">
        <v>30</v>
      </c>
      <c r="AX207" s="15" t="s">
        <v>81</v>
      </c>
      <c r="AY207" s="297" t="s">
        <v>241</v>
      </c>
    </row>
    <row r="208" s="12" customFormat="1" ht="22.8" customHeight="1">
      <c r="A208" s="12"/>
      <c r="B208" s="212"/>
      <c r="C208" s="213"/>
      <c r="D208" s="214" t="s">
        <v>72</v>
      </c>
      <c r="E208" s="226" t="s">
        <v>3898</v>
      </c>
      <c r="F208" s="226" t="s">
        <v>3899</v>
      </c>
      <c r="G208" s="213"/>
      <c r="H208" s="213"/>
      <c r="I208" s="216"/>
      <c r="J208" s="227">
        <f>BK208</f>
        <v>0</v>
      </c>
      <c r="K208" s="213"/>
      <c r="L208" s="218"/>
      <c r="M208" s="219"/>
      <c r="N208" s="220"/>
      <c r="O208" s="220"/>
      <c r="P208" s="221">
        <f>SUM(P209:P226)</f>
        <v>0</v>
      </c>
      <c r="Q208" s="220"/>
      <c r="R208" s="221">
        <f>SUM(R209:R226)</f>
        <v>0</v>
      </c>
      <c r="S208" s="220"/>
      <c r="T208" s="222">
        <f>SUM(T209:T226)</f>
        <v>0</v>
      </c>
      <c r="U208" s="12"/>
      <c r="V208" s="12"/>
      <c r="W208" s="12"/>
      <c r="X208" s="12"/>
      <c r="Y208" s="12"/>
      <c r="Z208" s="12"/>
      <c r="AA208" s="12"/>
      <c r="AB208" s="12"/>
      <c r="AC208" s="12"/>
      <c r="AD208" s="12"/>
      <c r="AE208" s="12"/>
      <c r="AR208" s="223" t="s">
        <v>81</v>
      </c>
      <c r="AT208" s="224" t="s">
        <v>72</v>
      </c>
      <c r="AU208" s="224" t="s">
        <v>81</v>
      </c>
      <c r="AY208" s="223" t="s">
        <v>241</v>
      </c>
      <c r="BK208" s="225">
        <f>SUM(BK209:BK226)</f>
        <v>0</v>
      </c>
    </row>
    <row r="209" s="2" customFormat="1" ht="33" customHeight="1">
      <c r="A209" s="39"/>
      <c r="B209" s="40"/>
      <c r="C209" s="228" t="s">
        <v>286</v>
      </c>
      <c r="D209" s="228" t="s">
        <v>243</v>
      </c>
      <c r="E209" s="229" t="s">
        <v>3900</v>
      </c>
      <c r="F209" s="230" t="s">
        <v>3901</v>
      </c>
      <c r="G209" s="231" t="s">
        <v>563</v>
      </c>
      <c r="H209" s="232">
        <v>2.2490000000000001</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247</v>
      </c>
      <c r="AT209" s="240" t="s">
        <v>243</v>
      </c>
      <c r="AU209" s="240" t="s">
        <v>83</v>
      </c>
      <c r="AY209" s="18" t="s">
        <v>241</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247</v>
      </c>
      <c r="BM209" s="240" t="s">
        <v>3902</v>
      </c>
    </row>
    <row r="210" s="2" customFormat="1">
      <c r="A210" s="39"/>
      <c r="B210" s="40"/>
      <c r="C210" s="41"/>
      <c r="D210" s="242" t="s">
        <v>248</v>
      </c>
      <c r="E210" s="41"/>
      <c r="F210" s="243" t="s">
        <v>3901</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248</v>
      </c>
      <c r="AU210" s="18" t="s">
        <v>83</v>
      </c>
    </row>
    <row r="211" s="14" customFormat="1">
      <c r="A211" s="14"/>
      <c r="B211" s="274"/>
      <c r="C211" s="275"/>
      <c r="D211" s="242" t="s">
        <v>1584</v>
      </c>
      <c r="E211" s="276" t="s">
        <v>1</v>
      </c>
      <c r="F211" s="277" t="s">
        <v>1806</v>
      </c>
      <c r="G211" s="275"/>
      <c r="H211" s="276" t="s">
        <v>1</v>
      </c>
      <c r="I211" s="278"/>
      <c r="J211" s="275"/>
      <c r="K211" s="275"/>
      <c r="L211" s="279"/>
      <c r="M211" s="280"/>
      <c r="N211" s="281"/>
      <c r="O211" s="281"/>
      <c r="P211" s="281"/>
      <c r="Q211" s="281"/>
      <c r="R211" s="281"/>
      <c r="S211" s="281"/>
      <c r="T211" s="282"/>
      <c r="U211" s="14"/>
      <c r="V211" s="14"/>
      <c r="W211" s="14"/>
      <c r="X211" s="14"/>
      <c r="Y211" s="14"/>
      <c r="Z211" s="14"/>
      <c r="AA211" s="14"/>
      <c r="AB211" s="14"/>
      <c r="AC211" s="14"/>
      <c r="AD211" s="14"/>
      <c r="AE211" s="14"/>
      <c r="AT211" s="283" t="s">
        <v>1584</v>
      </c>
      <c r="AU211" s="283" t="s">
        <v>83</v>
      </c>
      <c r="AV211" s="14" t="s">
        <v>81</v>
      </c>
      <c r="AW211" s="14" t="s">
        <v>30</v>
      </c>
      <c r="AX211" s="14" t="s">
        <v>73</v>
      </c>
      <c r="AY211" s="283" t="s">
        <v>241</v>
      </c>
    </row>
    <row r="212" s="13" customFormat="1">
      <c r="A212" s="13"/>
      <c r="B212" s="263"/>
      <c r="C212" s="264"/>
      <c r="D212" s="242" t="s">
        <v>1584</v>
      </c>
      <c r="E212" s="265" t="s">
        <v>1</v>
      </c>
      <c r="F212" s="266" t="s">
        <v>3903</v>
      </c>
      <c r="G212" s="264"/>
      <c r="H212" s="267">
        <v>2.2490000000000001</v>
      </c>
      <c r="I212" s="268"/>
      <c r="J212" s="264"/>
      <c r="K212" s="264"/>
      <c r="L212" s="269"/>
      <c r="M212" s="270"/>
      <c r="N212" s="271"/>
      <c r="O212" s="271"/>
      <c r="P212" s="271"/>
      <c r="Q212" s="271"/>
      <c r="R212" s="271"/>
      <c r="S212" s="271"/>
      <c r="T212" s="272"/>
      <c r="U212" s="13"/>
      <c r="V212" s="13"/>
      <c r="W212" s="13"/>
      <c r="X212" s="13"/>
      <c r="Y212" s="13"/>
      <c r="Z212" s="13"/>
      <c r="AA212" s="13"/>
      <c r="AB212" s="13"/>
      <c r="AC212" s="13"/>
      <c r="AD212" s="13"/>
      <c r="AE212" s="13"/>
      <c r="AT212" s="273" t="s">
        <v>1584</v>
      </c>
      <c r="AU212" s="273" t="s">
        <v>83</v>
      </c>
      <c r="AV212" s="13" t="s">
        <v>83</v>
      </c>
      <c r="AW212" s="13" t="s">
        <v>30</v>
      </c>
      <c r="AX212" s="13" t="s">
        <v>73</v>
      </c>
      <c r="AY212" s="273" t="s">
        <v>241</v>
      </c>
    </row>
    <row r="213" s="15" customFormat="1">
      <c r="A213" s="15"/>
      <c r="B213" s="287"/>
      <c r="C213" s="288"/>
      <c r="D213" s="242" t="s">
        <v>1584</v>
      </c>
      <c r="E213" s="289" t="s">
        <v>1</v>
      </c>
      <c r="F213" s="290" t="s">
        <v>2061</v>
      </c>
      <c r="G213" s="288"/>
      <c r="H213" s="291">
        <v>2.2490000000000001</v>
      </c>
      <c r="I213" s="292"/>
      <c r="J213" s="288"/>
      <c r="K213" s="288"/>
      <c r="L213" s="293"/>
      <c r="M213" s="294"/>
      <c r="N213" s="295"/>
      <c r="O213" s="295"/>
      <c r="P213" s="295"/>
      <c r="Q213" s="295"/>
      <c r="R213" s="295"/>
      <c r="S213" s="295"/>
      <c r="T213" s="296"/>
      <c r="U213" s="15"/>
      <c r="V213" s="15"/>
      <c r="W213" s="15"/>
      <c r="X213" s="15"/>
      <c r="Y213" s="15"/>
      <c r="Z213" s="15"/>
      <c r="AA213" s="15"/>
      <c r="AB213" s="15"/>
      <c r="AC213" s="15"/>
      <c r="AD213" s="15"/>
      <c r="AE213" s="15"/>
      <c r="AT213" s="297" t="s">
        <v>1584</v>
      </c>
      <c r="AU213" s="297" t="s">
        <v>83</v>
      </c>
      <c r="AV213" s="15" t="s">
        <v>247</v>
      </c>
      <c r="AW213" s="15" t="s">
        <v>30</v>
      </c>
      <c r="AX213" s="15" t="s">
        <v>81</v>
      </c>
      <c r="AY213" s="297" t="s">
        <v>241</v>
      </c>
    </row>
    <row r="214" s="2" customFormat="1" ht="24.15" customHeight="1">
      <c r="A214" s="39"/>
      <c r="B214" s="40"/>
      <c r="C214" s="228" t="s">
        <v>323</v>
      </c>
      <c r="D214" s="228" t="s">
        <v>243</v>
      </c>
      <c r="E214" s="229" t="s">
        <v>3904</v>
      </c>
      <c r="F214" s="230" t="s">
        <v>3905</v>
      </c>
      <c r="G214" s="231" t="s">
        <v>563</v>
      </c>
      <c r="H214" s="232">
        <v>3.468</v>
      </c>
      <c r="I214" s="233"/>
      <c r="J214" s="234">
        <f>ROUND(I214*H214,2)</f>
        <v>0</v>
      </c>
      <c r="K214" s="235"/>
      <c r="L214" s="45"/>
      <c r="M214" s="236" t="s">
        <v>1</v>
      </c>
      <c r="N214" s="237" t="s">
        <v>38</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247</v>
      </c>
      <c r="AT214" s="240" t="s">
        <v>243</v>
      </c>
      <c r="AU214" s="240" t="s">
        <v>83</v>
      </c>
      <c r="AY214" s="18" t="s">
        <v>241</v>
      </c>
      <c r="BE214" s="241">
        <f>IF(N214="základní",J214,0)</f>
        <v>0</v>
      </c>
      <c r="BF214" s="241">
        <f>IF(N214="snížená",J214,0)</f>
        <v>0</v>
      </c>
      <c r="BG214" s="241">
        <f>IF(N214="zákl. přenesená",J214,0)</f>
        <v>0</v>
      </c>
      <c r="BH214" s="241">
        <f>IF(N214="sníž. přenesená",J214,0)</f>
        <v>0</v>
      </c>
      <c r="BI214" s="241">
        <f>IF(N214="nulová",J214,0)</f>
        <v>0</v>
      </c>
      <c r="BJ214" s="18" t="s">
        <v>81</v>
      </c>
      <c r="BK214" s="241">
        <f>ROUND(I214*H214,2)</f>
        <v>0</v>
      </c>
      <c r="BL214" s="18" t="s">
        <v>247</v>
      </c>
      <c r="BM214" s="240" t="s">
        <v>3906</v>
      </c>
    </row>
    <row r="215" s="2" customFormat="1">
      <c r="A215" s="39"/>
      <c r="B215" s="40"/>
      <c r="C215" s="41"/>
      <c r="D215" s="242" t="s">
        <v>248</v>
      </c>
      <c r="E215" s="41"/>
      <c r="F215" s="243" t="s">
        <v>3905</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248</v>
      </c>
      <c r="AU215" s="18" t="s">
        <v>83</v>
      </c>
    </row>
    <row r="216" s="14" customFormat="1">
      <c r="A216" s="14"/>
      <c r="B216" s="274"/>
      <c r="C216" s="275"/>
      <c r="D216" s="242" t="s">
        <v>1584</v>
      </c>
      <c r="E216" s="276" t="s">
        <v>1</v>
      </c>
      <c r="F216" s="277" t="s">
        <v>1806</v>
      </c>
      <c r="G216" s="275"/>
      <c r="H216" s="276" t="s">
        <v>1</v>
      </c>
      <c r="I216" s="278"/>
      <c r="J216" s="275"/>
      <c r="K216" s="275"/>
      <c r="L216" s="279"/>
      <c r="M216" s="280"/>
      <c r="N216" s="281"/>
      <c r="O216" s="281"/>
      <c r="P216" s="281"/>
      <c r="Q216" s="281"/>
      <c r="R216" s="281"/>
      <c r="S216" s="281"/>
      <c r="T216" s="282"/>
      <c r="U216" s="14"/>
      <c r="V216" s="14"/>
      <c r="W216" s="14"/>
      <c r="X216" s="14"/>
      <c r="Y216" s="14"/>
      <c r="Z216" s="14"/>
      <c r="AA216" s="14"/>
      <c r="AB216" s="14"/>
      <c r="AC216" s="14"/>
      <c r="AD216" s="14"/>
      <c r="AE216" s="14"/>
      <c r="AT216" s="283" t="s">
        <v>1584</v>
      </c>
      <c r="AU216" s="283" t="s">
        <v>83</v>
      </c>
      <c r="AV216" s="14" t="s">
        <v>81</v>
      </c>
      <c r="AW216" s="14" t="s">
        <v>30</v>
      </c>
      <c r="AX216" s="14" t="s">
        <v>73</v>
      </c>
      <c r="AY216" s="283" t="s">
        <v>241</v>
      </c>
    </row>
    <row r="217" s="13" customFormat="1">
      <c r="A217" s="13"/>
      <c r="B217" s="263"/>
      <c r="C217" s="264"/>
      <c r="D217" s="242" t="s">
        <v>1584</v>
      </c>
      <c r="E217" s="265" t="s">
        <v>1</v>
      </c>
      <c r="F217" s="266" t="s">
        <v>3907</v>
      </c>
      <c r="G217" s="264"/>
      <c r="H217" s="267">
        <v>3.468</v>
      </c>
      <c r="I217" s="268"/>
      <c r="J217" s="264"/>
      <c r="K217" s="264"/>
      <c r="L217" s="269"/>
      <c r="M217" s="270"/>
      <c r="N217" s="271"/>
      <c r="O217" s="271"/>
      <c r="P217" s="271"/>
      <c r="Q217" s="271"/>
      <c r="R217" s="271"/>
      <c r="S217" s="271"/>
      <c r="T217" s="272"/>
      <c r="U217" s="13"/>
      <c r="V217" s="13"/>
      <c r="W217" s="13"/>
      <c r="X217" s="13"/>
      <c r="Y217" s="13"/>
      <c r="Z217" s="13"/>
      <c r="AA217" s="13"/>
      <c r="AB217" s="13"/>
      <c r="AC217" s="13"/>
      <c r="AD217" s="13"/>
      <c r="AE217" s="13"/>
      <c r="AT217" s="273" t="s">
        <v>1584</v>
      </c>
      <c r="AU217" s="273" t="s">
        <v>83</v>
      </c>
      <c r="AV217" s="13" t="s">
        <v>83</v>
      </c>
      <c r="AW217" s="13" t="s">
        <v>30</v>
      </c>
      <c r="AX217" s="13" t="s">
        <v>73</v>
      </c>
      <c r="AY217" s="273" t="s">
        <v>241</v>
      </c>
    </row>
    <row r="218" s="15" customFormat="1">
      <c r="A218" s="15"/>
      <c r="B218" s="287"/>
      <c r="C218" s="288"/>
      <c r="D218" s="242" t="s">
        <v>1584</v>
      </c>
      <c r="E218" s="289" t="s">
        <v>1</v>
      </c>
      <c r="F218" s="290" t="s">
        <v>2061</v>
      </c>
      <c r="G218" s="288"/>
      <c r="H218" s="291">
        <v>3.468</v>
      </c>
      <c r="I218" s="292"/>
      <c r="J218" s="288"/>
      <c r="K218" s="288"/>
      <c r="L218" s="293"/>
      <c r="M218" s="294"/>
      <c r="N218" s="295"/>
      <c r="O218" s="295"/>
      <c r="P218" s="295"/>
      <c r="Q218" s="295"/>
      <c r="R218" s="295"/>
      <c r="S218" s="295"/>
      <c r="T218" s="296"/>
      <c r="U218" s="15"/>
      <c r="V218" s="15"/>
      <c r="W218" s="15"/>
      <c r="X218" s="15"/>
      <c r="Y218" s="15"/>
      <c r="Z218" s="15"/>
      <c r="AA218" s="15"/>
      <c r="AB218" s="15"/>
      <c r="AC218" s="15"/>
      <c r="AD218" s="15"/>
      <c r="AE218" s="15"/>
      <c r="AT218" s="297" t="s">
        <v>1584</v>
      </c>
      <c r="AU218" s="297" t="s">
        <v>83</v>
      </c>
      <c r="AV218" s="15" t="s">
        <v>247</v>
      </c>
      <c r="AW218" s="15" t="s">
        <v>30</v>
      </c>
      <c r="AX218" s="15" t="s">
        <v>81</v>
      </c>
      <c r="AY218" s="297" t="s">
        <v>241</v>
      </c>
    </row>
    <row r="219" s="2" customFormat="1" ht="24.15" customHeight="1">
      <c r="A219" s="39"/>
      <c r="B219" s="40"/>
      <c r="C219" s="228" t="s">
        <v>289</v>
      </c>
      <c r="D219" s="228" t="s">
        <v>243</v>
      </c>
      <c r="E219" s="229" t="s">
        <v>3908</v>
      </c>
      <c r="F219" s="230" t="s">
        <v>3909</v>
      </c>
      <c r="G219" s="231" t="s">
        <v>563</v>
      </c>
      <c r="H219" s="232">
        <v>5.7169999999999996</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247</v>
      </c>
      <c r="AT219" s="240" t="s">
        <v>243</v>
      </c>
      <c r="AU219" s="240" t="s">
        <v>83</v>
      </c>
      <c r="AY219" s="18" t="s">
        <v>241</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247</v>
      </c>
      <c r="BM219" s="240" t="s">
        <v>3910</v>
      </c>
    </row>
    <row r="220" s="2" customFormat="1">
      <c r="A220" s="39"/>
      <c r="B220" s="40"/>
      <c r="C220" s="41"/>
      <c r="D220" s="242" t="s">
        <v>248</v>
      </c>
      <c r="E220" s="41"/>
      <c r="F220" s="243" t="s">
        <v>3909</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248</v>
      </c>
      <c r="AU220" s="18" t="s">
        <v>83</v>
      </c>
    </row>
    <row r="221" s="2" customFormat="1" ht="16.5" customHeight="1">
      <c r="A221" s="39"/>
      <c r="B221" s="40"/>
      <c r="C221" s="228" t="s">
        <v>330</v>
      </c>
      <c r="D221" s="228" t="s">
        <v>243</v>
      </c>
      <c r="E221" s="229" t="s">
        <v>3911</v>
      </c>
      <c r="F221" s="230" t="s">
        <v>3912</v>
      </c>
      <c r="G221" s="231" t="s">
        <v>563</v>
      </c>
      <c r="H221" s="232">
        <v>80.037999999999997</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247</v>
      </c>
      <c r="AT221" s="240" t="s">
        <v>243</v>
      </c>
      <c r="AU221" s="240" t="s">
        <v>83</v>
      </c>
      <c r="AY221" s="18" t="s">
        <v>241</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247</v>
      </c>
      <c r="BM221" s="240" t="s">
        <v>3913</v>
      </c>
    </row>
    <row r="222" s="2" customFormat="1">
      <c r="A222" s="39"/>
      <c r="B222" s="40"/>
      <c r="C222" s="41"/>
      <c r="D222" s="242" t="s">
        <v>248</v>
      </c>
      <c r="E222" s="41"/>
      <c r="F222" s="243" t="s">
        <v>3912</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248</v>
      </c>
      <c r="AU222" s="18" t="s">
        <v>83</v>
      </c>
    </row>
    <row r="223" s="13" customFormat="1">
      <c r="A223" s="13"/>
      <c r="B223" s="263"/>
      <c r="C223" s="264"/>
      <c r="D223" s="242" t="s">
        <v>1584</v>
      </c>
      <c r="E223" s="265" t="s">
        <v>1</v>
      </c>
      <c r="F223" s="266" t="s">
        <v>3914</v>
      </c>
      <c r="G223" s="264"/>
      <c r="H223" s="267">
        <v>80.037999999999997</v>
      </c>
      <c r="I223" s="268"/>
      <c r="J223" s="264"/>
      <c r="K223" s="264"/>
      <c r="L223" s="269"/>
      <c r="M223" s="270"/>
      <c r="N223" s="271"/>
      <c r="O223" s="271"/>
      <c r="P223" s="271"/>
      <c r="Q223" s="271"/>
      <c r="R223" s="271"/>
      <c r="S223" s="271"/>
      <c r="T223" s="272"/>
      <c r="U223" s="13"/>
      <c r="V223" s="13"/>
      <c r="W223" s="13"/>
      <c r="X223" s="13"/>
      <c r="Y223" s="13"/>
      <c r="Z223" s="13"/>
      <c r="AA223" s="13"/>
      <c r="AB223" s="13"/>
      <c r="AC223" s="13"/>
      <c r="AD223" s="13"/>
      <c r="AE223" s="13"/>
      <c r="AT223" s="273" t="s">
        <v>1584</v>
      </c>
      <c r="AU223" s="273" t="s">
        <v>83</v>
      </c>
      <c r="AV223" s="13" t="s">
        <v>83</v>
      </c>
      <c r="AW223" s="13" t="s">
        <v>30</v>
      </c>
      <c r="AX223" s="13" t="s">
        <v>73</v>
      </c>
      <c r="AY223" s="273" t="s">
        <v>241</v>
      </c>
    </row>
    <row r="224" s="15" customFormat="1">
      <c r="A224" s="15"/>
      <c r="B224" s="287"/>
      <c r="C224" s="288"/>
      <c r="D224" s="242" t="s">
        <v>1584</v>
      </c>
      <c r="E224" s="289" t="s">
        <v>1</v>
      </c>
      <c r="F224" s="290" t="s">
        <v>2061</v>
      </c>
      <c r="G224" s="288"/>
      <c r="H224" s="291">
        <v>80.037999999999997</v>
      </c>
      <c r="I224" s="292"/>
      <c r="J224" s="288"/>
      <c r="K224" s="288"/>
      <c r="L224" s="293"/>
      <c r="M224" s="294"/>
      <c r="N224" s="295"/>
      <c r="O224" s="295"/>
      <c r="P224" s="295"/>
      <c r="Q224" s="295"/>
      <c r="R224" s="295"/>
      <c r="S224" s="295"/>
      <c r="T224" s="296"/>
      <c r="U224" s="15"/>
      <c r="V224" s="15"/>
      <c r="W224" s="15"/>
      <c r="X224" s="15"/>
      <c r="Y224" s="15"/>
      <c r="Z224" s="15"/>
      <c r="AA224" s="15"/>
      <c r="AB224" s="15"/>
      <c r="AC224" s="15"/>
      <c r="AD224" s="15"/>
      <c r="AE224" s="15"/>
      <c r="AT224" s="297" t="s">
        <v>1584</v>
      </c>
      <c r="AU224" s="297" t="s">
        <v>83</v>
      </c>
      <c r="AV224" s="15" t="s">
        <v>247</v>
      </c>
      <c r="AW224" s="15" t="s">
        <v>30</v>
      </c>
      <c r="AX224" s="15" t="s">
        <v>81</v>
      </c>
      <c r="AY224" s="297" t="s">
        <v>241</v>
      </c>
    </row>
    <row r="225" s="2" customFormat="1" ht="24.15" customHeight="1">
      <c r="A225" s="39"/>
      <c r="B225" s="40"/>
      <c r="C225" s="228" t="s">
        <v>293</v>
      </c>
      <c r="D225" s="228" t="s">
        <v>243</v>
      </c>
      <c r="E225" s="229" t="s">
        <v>3915</v>
      </c>
      <c r="F225" s="230" t="s">
        <v>3916</v>
      </c>
      <c r="G225" s="231" t="s">
        <v>563</v>
      </c>
      <c r="H225" s="232">
        <v>5.7169999999999996</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247</v>
      </c>
      <c r="AT225" s="240" t="s">
        <v>243</v>
      </c>
      <c r="AU225" s="240" t="s">
        <v>83</v>
      </c>
      <c r="AY225" s="18" t="s">
        <v>241</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247</v>
      </c>
      <c r="BM225" s="240" t="s">
        <v>3917</v>
      </c>
    </row>
    <row r="226" s="2" customFormat="1">
      <c r="A226" s="39"/>
      <c r="B226" s="40"/>
      <c r="C226" s="41"/>
      <c r="D226" s="242" t="s">
        <v>248</v>
      </c>
      <c r="E226" s="41"/>
      <c r="F226" s="243" t="s">
        <v>3916</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248</v>
      </c>
      <c r="AU226" s="18" t="s">
        <v>83</v>
      </c>
    </row>
    <row r="227" s="12" customFormat="1" ht="22.8" customHeight="1">
      <c r="A227" s="12"/>
      <c r="B227" s="212"/>
      <c r="C227" s="213"/>
      <c r="D227" s="214" t="s">
        <v>72</v>
      </c>
      <c r="E227" s="226" t="s">
        <v>3918</v>
      </c>
      <c r="F227" s="226" t="s">
        <v>3919</v>
      </c>
      <c r="G227" s="213"/>
      <c r="H227" s="213"/>
      <c r="I227" s="216"/>
      <c r="J227" s="227">
        <f>BK227</f>
        <v>0</v>
      </c>
      <c r="K227" s="213"/>
      <c r="L227" s="218"/>
      <c r="M227" s="219"/>
      <c r="N227" s="220"/>
      <c r="O227" s="220"/>
      <c r="P227" s="221">
        <f>SUM(P228:P231)</f>
        <v>0</v>
      </c>
      <c r="Q227" s="220"/>
      <c r="R227" s="221">
        <f>SUM(R228:R231)</f>
        <v>0</v>
      </c>
      <c r="S227" s="220"/>
      <c r="T227" s="222">
        <f>SUM(T228:T231)</f>
        <v>0</v>
      </c>
      <c r="U227" s="12"/>
      <c r="V227" s="12"/>
      <c r="W227" s="12"/>
      <c r="X227" s="12"/>
      <c r="Y227" s="12"/>
      <c r="Z227" s="12"/>
      <c r="AA227" s="12"/>
      <c r="AB227" s="12"/>
      <c r="AC227" s="12"/>
      <c r="AD227" s="12"/>
      <c r="AE227" s="12"/>
      <c r="AR227" s="223" t="s">
        <v>81</v>
      </c>
      <c r="AT227" s="224" t="s">
        <v>72</v>
      </c>
      <c r="AU227" s="224" t="s">
        <v>81</v>
      </c>
      <c r="AY227" s="223" t="s">
        <v>241</v>
      </c>
      <c r="BK227" s="225">
        <f>SUM(BK228:BK231)</f>
        <v>0</v>
      </c>
    </row>
    <row r="228" s="2" customFormat="1" ht="24.15" customHeight="1">
      <c r="A228" s="39"/>
      <c r="B228" s="40"/>
      <c r="C228" s="228" t="s">
        <v>337</v>
      </c>
      <c r="D228" s="228" t="s">
        <v>243</v>
      </c>
      <c r="E228" s="229" t="s">
        <v>3920</v>
      </c>
      <c r="F228" s="230" t="s">
        <v>3921</v>
      </c>
      <c r="G228" s="231" t="s">
        <v>563</v>
      </c>
      <c r="H228" s="232">
        <v>3.0169999999999999</v>
      </c>
      <c r="I228" s="233"/>
      <c r="J228" s="234">
        <f>ROUND(I228*H228,2)</f>
        <v>0</v>
      </c>
      <c r="K228" s="235"/>
      <c r="L228" s="45"/>
      <c r="M228" s="236" t="s">
        <v>1</v>
      </c>
      <c r="N228" s="237" t="s">
        <v>38</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247</v>
      </c>
      <c r="AT228" s="240" t="s">
        <v>243</v>
      </c>
      <c r="AU228" s="240" t="s">
        <v>83</v>
      </c>
      <c r="AY228" s="18" t="s">
        <v>241</v>
      </c>
      <c r="BE228" s="241">
        <f>IF(N228="základní",J228,0)</f>
        <v>0</v>
      </c>
      <c r="BF228" s="241">
        <f>IF(N228="snížená",J228,0)</f>
        <v>0</v>
      </c>
      <c r="BG228" s="241">
        <f>IF(N228="zákl. přenesená",J228,0)</f>
        <v>0</v>
      </c>
      <c r="BH228" s="241">
        <f>IF(N228="sníž. přenesená",J228,0)</f>
        <v>0</v>
      </c>
      <c r="BI228" s="241">
        <f>IF(N228="nulová",J228,0)</f>
        <v>0</v>
      </c>
      <c r="BJ228" s="18" t="s">
        <v>81</v>
      </c>
      <c r="BK228" s="241">
        <f>ROUND(I228*H228,2)</f>
        <v>0</v>
      </c>
      <c r="BL228" s="18" t="s">
        <v>247</v>
      </c>
      <c r="BM228" s="240" t="s">
        <v>3922</v>
      </c>
    </row>
    <row r="229" s="2" customFormat="1">
      <c r="A229" s="39"/>
      <c r="B229" s="40"/>
      <c r="C229" s="41"/>
      <c r="D229" s="242" t="s">
        <v>248</v>
      </c>
      <c r="E229" s="41"/>
      <c r="F229" s="243" t="s">
        <v>3921</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248</v>
      </c>
      <c r="AU229" s="18" t="s">
        <v>83</v>
      </c>
    </row>
    <row r="230" s="2" customFormat="1" ht="33" customHeight="1">
      <c r="A230" s="39"/>
      <c r="B230" s="40"/>
      <c r="C230" s="228" t="s">
        <v>296</v>
      </c>
      <c r="D230" s="228" t="s">
        <v>243</v>
      </c>
      <c r="E230" s="229" t="s">
        <v>3923</v>
      </c>
      <c r="F230" s="230" t="s">
        <v>3924</v>
      </c>
      <c r="G230" s="231" t="s">
        <v>563</v>
      </c>
      <c r="H230" s="232">
        <v>3.0169999999999999</v>
      </c>
      <c r="I230" s="233"/>
      <c r="J230" s="234">
        <f>ROUND(I230*H230,2)</f>
        <v>0</v>
      </c>
      <c r="K230" s="235"/>
      <c r="L230" s="45"/>
      <c r="M230" s="236" t="s">
        <v>1</v>
      </c>
      <c r="N230" s="237" t="s">
        <v>38</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247</v>
      </c>
      <c r="AT230" s="240" t="s">
        <v>243</v>
      </c>
      <c r="AU230" s="240" t="s">
        <v>83</v>
      </c>
      <c r="AY230" s="18" t="s">
        <v>241</v>
      </c>
      <c r="BE230" s="241">
        <f>IF(N230="základní",J230,0)</f>
        <v>0</v>
      </c>
      <c r="BF230" s="241">
        <f>IF(N230="snížená",J230,0)</f>
        <v>0</v>
      </c>
      <c r="BG230" s="241">
        <f>IF(N230="zákl. přenesená",J230,0)</f>
        <v>0</v>
      </c>
      <c r="BH230" s="241">
        <f>IF(N230="sníž. přenesená",J230,0)</f>
        <v>0</v>
      </c>
      <c r="BI230" s="241">
        <f>IF(N230="nulová",J230,0)</f>
        <v>0</v>
      </c>
      <c r="BJ230" s="18" t="s">
        <v>81</v>
      </c>
      <c r="BK230" s="241">
        <f>ROUND(I230*H230,2)</f>
        <v>0</v>
      </c>
      <c r="BL230" s="18" t="s">
        <v>247</v>
      </c>
      <c r="BM230" s="240" t="s">
        <v>3925</v>
      </c>
    </row>
    <row r="231" s="2" customFormat="1">
      <c r="A231" s="39"/>
      <c r="B231" s="40"/>
      <c r="C231" s="41"/>
      <c r="D231" s="242" t="s">
        <v>248</v>
      </c>
      <c r="E231" s="41"/>
      <c r="F231" s="243" t="s">
        <v>3924</v>
      </c>
      <c r="G231" s="41"/>
      <c r="H231" s="41"/>
      <c r="I231" s="244"/>
      <c r="J231" s="41"/>
      <c r="K231" s="41"/>
      <c r="L231" s="45"/>
      <c r="M231" s="259"/>
      <c r="N231" s="260"/>
      <c r="O231" s="261"/>
      <c r="P231" s="261"/>
      <c r="Q231" s="261"/>
      <c r="R231" s="261"/>
      <c r="S231" s="261"/>
      <c r="T231" s="262"/>
      <c r="U231" s="39"/>
      <c r="V231" s="39"/>
      <c r="W231" s="39"/>
      <c r="X231" s="39"/>
      <c r="Y231" s="39"/>
      <c r="Z231" s="39"/>
      <c r="AA231" s="39"/>
      <c r="AB231" s="39"/>
      <c r="AC231" s="39"/>
      <c r="AD231" s="39"/>
      <c r="AE231" s="39"/>
      <c r="AT231" s="18" t="s">
        <v>248</v>
      </c>
      <c r="AU231" s="18" t="s">
        <v>83</v>
      </c>
    </row>
    <row r="232" s="2" customFormat="1" ht="6.96" customHeight="1">
      <c r="A232" s="39"/>
      <c r="B232" s="67"/>
      <c r="C232" s="68"/>
      <c r="D232" s="68"/>
      <c r="E232" s="68"/>
      <c r="F232" s="68"/>
      <c r="G232" s="68"/>
      <c r="H232" s="68"/>
      <c r="I232" s="68"/>
      <c r="J232" s="68"/>
      <c r="K232" s="68"/>
      <c r="L232" s="45"/>
      <c r="M232" s="39"/>
      <c r="O232" s="39"/>
      <c r="P232" s="39"/>
      <c r="Q232" s="39"/>
      <c r="R232" s="39"/>
      <c r="S232" s="39"/>
      <c r="T232" s="39"/>
      <c r="U232" s="39"/>
      <c r="V232" s="39"/>
      <c r="W232" s="39"/>
      <c r="X232" s="39"/>
      <c r="Y232" s="39"/>
      <c r="Z232" s="39"/>
      <c r="AA232" s="39"/>
      <c r="AB232" s="39"/>
      <c r="AC232" s="39"/>
      <c r="AD232" s="39"/>
      <c r="AE232" s="39"/>
    </row>
  </sheetData>
  <sheetProtection sheet="1" autoFilter="0" formatColumns="0" formatRows="0" objects="1" scenarios="1" spinCount="100000" saltValue="D0KnvDwHRiiZzgw6MKFeIFX0ooJLd/k2HIdFLpkScc6Kc/rH1SuGWivB2Mpr2MkjvCSlyQh8OOYzkUfqUncZng==" hashValue="CvLJOCh2qFICP+aJbp1DmCQP+jKloEeJn13hqvpR+wzDVI8zmPSGhE+iIP1bAh9TliZqBImXUkqNx9QqI9yEfg==" algorithmName="SHA-512" password="CC35"/>
  <autoFilter ref="C120:K231"/>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3926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30" customHeight="1">
      <c r="A11" s="39"/>
      <c r="B11" s="45"/>
      <c r="C11" s="39"/>
      <c r="D11" s="39"/>
      <c r="E11" s="153" t="s">
        <v>3928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21</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ROUND((SUM(BE123:BE177)),  2)</f>
        <v>0</v>
      </c>
      <c r="G35" s="39"/>
      <c r="H35" s="39"/>
      <c r="I35" s="165">
        <v>0.20999999999999999</v>
      </c>
      <c r="J35" s="164">
        <f>ROUND(((SUM(BE123:BE177))*I35),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ROUND((SUM(BF123:BF177)),  2)</f>
        <v>0</v>
      </c>
      <c r="G36" s="39"/>
      <c r="H36" s="39"/>
      <c r="I36" s="165">
        <v>0.14999999999999999</v>
      </c>
      <c r="J36" s="164">
        <f>ROUND(((SUM(BF123:BF177))*I36),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ROUND((SUM(BG123:BG177)),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ROUND((SUM(BH123:BH177)),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ROUND((SUM(BI123:BI177)),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3926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30" customHeight="1">
      <c r="A89" s="39"/>
      <c r="B89" s="40"/>
      <c r="C89" s="41"/>
      <c r="D89" s="41"/>
      <c r="E89" s="77" t="str">
        <f>E11</f>
        <v xml:space="preserve">SO 30-01.1 - Liberec – Mníšek u L.,  sanace skalních zářezů úsek I. km 170,000 - 170,210</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2036</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214</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1034</v>
      </c>
      <c r="E101" s="197"/>
      <c r="F101" s="197"/>
      <c r="G101" s="197"/>
      <c r="H101" s="197"/>
      <c r="I101" s="197"/>
      <c r="J101" s="198">
        <f>J171</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Oprava trati v úseku Krásná Studánka – Mníšek u Liberce</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206</v>
      </c>
      <c r="D112" s="23"/>
      <c r="E112" s="23"/>
      <c r="F112" s="23"/>
      <c r="G112" s="23"/>
      <c r="H112" s="23"/>
      <c r="I112" s="23"/>
      <c r="J112" s="23"/>
      <c r="K112" s="23"/>
      <c r="L112" s="21"/>
    </row>
    <row r="113" s="2" customFormat="1" ht="16.5" customHeight="1">
      <c r="A113" s="39"/>
      <c r="B113" s="40"/>
      <c r="C113" s="41"/>
      <c r="D113" s="41"/>
      <c r="E113" s="184" t="s">
        <v>3926</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3927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30" customHeight="1">
      <c r="A115" s="39"/>
      <c r="B115" s="40"/>
      <c r="C115" s="41"/>
      <c r="D115" s="41"/>
      <c r="E115" s="77" t="str">
        <f>E11</f>
        <v xml:space="preserve">SO 30-01.1 - Liberec – Mníšek u L.,  sanace skalních zářezů úsek I. km 170,000 - 170,210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30. 6. 2023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 xml:space="preserve"> </v>
      </c>
      <c r="G119" s="41"/>
      <c r="H119" s="41"/>
      <c r="I119" s="33" t="s">
        <v>29</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27</v>
      </c>
      <c r="D120" s="41"/>
      <c r="E120" s="41"/>
      <c r="F120" s="28" t="str">
        <f>IF(E20="","",E20)</f>
        <v>Vyplň údaj</v>
      </c>
      <c r="G120" s="41"/>
      <c r="H120" s="41"/>
      <c r="I120" s="33" t="s">
        <v>31</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227</v>
      </c>
      <c r="D122" s="203" t="s">
        <v>58</v>
      </c>
      <c r="E122" s="203" t="s">
        <v>54</v>
      </c>
      <c r="F122" s="203" t="s">
        <v>55</v>
      </c>
      <c r="G122" s="203" t="s">
        <v>228</v>
      </c>
      <c r="H122" s="203" t="s">
        <v>229</v>
      </c>
      <c r="I122" s="203" t="s">
        <v>230</v>
      </c>
      <c r="J122" s="204" t="s">
        <v>210</v>
      </c>
      <c r="K122" s="205" t="s">
        <v>231</v>
      </c>
      <c r="L122" s="206"/>
      <c r="M122" s="101" t="s">
        <v>1</v>
      </c>
      <c r="N122" s="102" t="s">
        <v>37</v>
      </c>
      <c r="O122" s="102" t="s">
        <v>232</v>
      </c>
      <c r="P122" s="102" t="s">
        <v>233</v>
      </c>
      <c r="Q122" s="102" t="s">
        <v>234</v>
      </c>
      <c r="R122" s="102" t="s">
        <v>235</v>
      </c>
      <c r="S122" s="102" t="s">
        <v>236</v>
      </c>
      <c r="T122" s="103" t="s">
        <v>237</v>
      </c>
      <c r="U122" s="200"/>
      <c r="V122" s="200"/>
      <c r="W122" s="200"/>
      <c r="X122" s="200"/>
      <c r="Y122" s="200"/>
      <c r="Z122" s="200"/>
      <c r="AA122" s="200"/>
      <c r="AB122" s="200"/>
      <c r="AC122" s="200"/>
      <c r="AD122" s="200"/>
      <c r="AE122" s="200"/>
    </row>
    <row r="123" s="2" customFormat="1" ht="22.8" customHeight="1">
      <c r="A123" s="39"/>
      <c r="B123" s="40"/>
      <c r="C123" s="108" t="s">
        <v>238</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8" t="s">
        <v>72</v>
      </c>
      <c r="AU123" s="18" t="s">
        <v>212</v>
      </c>
      <c r="BK123" s="211">
        <f>BK124</f>
        <v>0</v>
      </c>
    </row>
    <row r="124" s="12" customFormat="1" ht="25.92" customHeight="1">
      <c r="A124" s="12"/>
      <c r="B124" s="212"/>
      <c r="C124" s="213"/>
      <c r="D124" s="214" t="s">
        <v>72</v>
      </c>
      <c r="E124" s="215" t="s">
        <v>239</v>
      </c>
      <c r="F124" s="215" t="s">
        <v>2037</v>
      </c>
      <c r="G124" s="213"/>
      <c r="H124" s="213"/>
      <c r="I124" s="216"/>
      <c r="J124" s="217">
        <f>BK124</f>
        <v>0</v>
      </c>
      <c r="K124" s="213"/>
      <c r="L124" s="218"/>
      <c r="M124" s="219"/>
      <c r="N124" s="220"/>
      <c r="O124" s="220"/>
      <c r="P124" s="221">
        <f>P125+P171</f>
        <v>0</v>
      </c>
      <c r="Q124" s="220"/>
      <c r="R124" s="221">
        <f>R125+R171</f>
        <v>0</v>
      </c>
      <c r="S124" s="220"/>
      <c r="T124" s="222">
        <f>T125+T171</f>
        <v>0</v>
      </c>
      <c r="U124" s="12"/>
      <c r="V124" s="12"/>
      <c r="W124" s="12"/>
      <c r="X124" s="12"/>
      <c r="Y124" s="12"/>
      <c r="Z124" s="12"/>
      <c r="AA124" s="12"/>
      <c r="AB124" s="12"/>
      <c r="AC124" s="12"/>
      <c r="AD124" s="12"/>
      <c r="AE124" s="12"/>
      <c r="AR124" s="223" t="s">
        <v>81</v>
      </c>
      <c r="AT124" s="224" t="s">
        <v>72</v>
      </c>
      <c r="AU124" s="224" t="s">
        <v>73</v>
      </c>
      <c r="AY124" s="223" t="s">
        <v>241</v>
      </c>
      <c r="BK124" s="225">
        <f>BK125+BK171</f>
        <v>0</v>
      </c>
    </row>
    <row r="125" s="12" customFormat="1" ht="22.8" customHeight="1">
      <c r="A125" s="12"/>
      <c r="B125" s="212"/>
      <c r="C125" s="213"/>
      <c r="D125" s="214" t="s">
        <v>72</v>
      </c>
      <c r="E125" s="226" t="s">
        <v>81</v>
      </c>
      <c r="F125" s="226" t="s">
        <v>242</v>
      </c>
      <c r="G125" s="213"/>
      <c r="H125" s="213"/>
      <c r="I125" s="216"/>
      <c r="J125" s="227">
        <f>BK125</f>
        <v>0</v>
      </c>
      <c r="K125" s="213"/>
      <c r="L125" s="218"/>
      <c r="M125" s="219"/>
      <c r="N125" s="220"/>
      <c r="O125" s="220"/>
      <c r="P125" s="221">
        <f>SUM(P126:P170)</f>
        <v>0</v>
      </c>
      <c r="Q125" s="220"/>
      <c r="R125" s="221">
        <f>SUM(R126:R170)</f>
        <v>0</v>
      </c>
      <c r="S125" s="220"/>
      <c r="T125" s="222">
        <f>SUM(T126:T170)</f>
        <v>0</v>
      </c>
      <c r="U125" s="12"/>
      <c r="V125" s="12"/>
      <c r="W125" s="12"/>
      <c r="X125" s="12"/>
      <c r="Y125" s="12"/>
      <c r="Z125" s="12"/>
      <c r="AA125" s="12"/>
      <c r="AB125" s="12"/>
      <c r="AC125" s="12"/>
      <c r="AD125" s="12"/>
      <c r="AE125" s="12"/>
      <c r="AR125" s="223" t="s">
        <v>81</v>
      </c>
      <c r="AT125" s="224" t="s">
        <v>72</v>
      </c>
      <c r="AU125" s="224" t="s">
        <v>81</v>
      </c>
      <c r="AY125" s="223" t="s">
        <v>241</v>
      </c>
      <c r="BK125" s="225">
        <f>SUM(BK126:BK170)</f>
        <v>0</v>
      </c>
    </row>
    <row r="126" s="2" customFormat="1" ht="24.15" customHeight="1">
      <c r="A126" s="39"/>
      <c r="B126" s="40"/>
      <c r="C126" s="228" t="s">
        <v>81</v>
      </c>
      <c r="D126" s="228" t="s">
        <v>243</v>
      </c>
      <c r="E126" s="229" t="s">
        <v>3929</v>
      </c>
      <c r="F126" s="230" t="s">
        <v>3930</v>
      </c>
      <c r="G126" s="231" t="s">
        <v>263</v>
      </c>
      <c r="H126" s="232">
        <v>18</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3931</v>
      </c>
    </row>
    <row r="127" s="2" customFormat="1">
      <c r="A127" s="39"/>
      <c r="B127" s="40"/>
      <c r="C127" s="41"/>
      <c r="D127" s="242" t="s">
        <v>248</v>
      </c>
      <c r="E127" s="41"/>
      <c r="F127" s="243" t="s">
        <v>3930</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13" customFormat="1">
      <c r="A128" s="13"/>
      <c r="B128" s="263"/>
      <c r="C128" s="264"/>
      <c r="D128" s="242" t="s">
        <v>1584</v>
      </c>
      <c r="E128" s="265" t="s">
        <v>1</v>
      </c>
      <c r="F128" s="266" t="s">
        <v>279</v>
      </c>
      <c r="G128" s="264"/>
      <c r="H128" s="267">
        <v>18</v>
      </c>
      <c r="I128" s="268"/>
      <c r="J128" s="264"/>
      <c r="K128" s="264"/>
      <c r="L128" s="269"/>
      <c r="M128" s="270"/>
      <c r="N128" s="271"/>
      <c r="O128" s="271"/>
      <c r="P128" s="271"/>
      <c r="Q128" s="271"/>
      <c r="R128" s="271"/>
      <c r="S128" s="271"/>
      <c r="T128" s="272"/>
      <c r="U128" s="13"/>
      <c r="V128" s="13"/>
      <c r="W128" s="13"/>
      <c r="X128" s="13"/>
      <c r="Y128" s="13"/>
      <c r="Z128" s="13"/>
      <c r="AA128" s="13"/>
      <c r="AB128" s="13"/>
      <c r="AC128" s="13"/>
      <c r="AD128" s="13"/>
      <c r="AE128" s="13"/>
      <c r="AT128" s="273" t="s">
        <v>1584</v>
      </c>
      <c r="AU128" s="273" t="s">
        <v>83</v>
      </c>
      <c r="AV128" s="13" t="s">
        <v>83</v>
      </c>
      <c r="AW128" s="13" t="s">
        <v>30</v>
      </c>
      <c r="AX128" s="13" t="s">
        <v>73</v>
      </c>
      <c r="AY128" s="273" t="s">
        <v>241</v>
      </c>
    </row>
    <row r="129" s="15" customFormat="1">
      <c r="A129" s="15"/>
      <c r="B129" s="287"/>
      <c r="C129" s="288"/>
      <c r="D129" s="242" t="s">
        <v>1584</v>
      </c>
      <c r="E129" s="289" t="s">
        <v>1</v>
      </c>
      <c r="F129" s="290" t="s">
        <v>2061</v>
      </c>
      <c r="G129" s="288"/>
      <c r="H129" s="291">
        <v>18</v>
      </c>
      <c r="I129" s="292"/>
      <c r="J129" s="288"/>
      <c r="K129" s="288"/>
      <c r="L129" s="293"/>
      <c r="M129" s="294"/>
      <c r="N129" s="295"/>
      <c r="O129" s="295"/>
      <c r="P129" s="295"/>
      <c r="Q129" s="295"/>
      <c r="R129" s="295"/>
      <c r="S129" s="295"/>
      <c r="T129" s="296"/>
      <c r="U129" s="15"/>
      <c r="V129" s="15"/>
      <c r="W129" s="15"/>
      <c r="X129" s="15"/>
      <c r="Y129" s="15"/>
      <c r="Z129" s="15"/>
      <c r="AA129" s="15"/>
      <c r="AB129" s="15"/>
      <c r="AC129" s="15"/>
      <c r="AD129" s="15"/>
      <c r="AE129" s="15"/>
      <c r="AT129" s="297" t="s">
        <v>1584</v>
      </c>
      <c r="AU129" s="297" t="s">
        <v>83</v>
      </c>
      <c r="AV129" s="15" t="s">
        <v>247</v>
      </c>
      <c r="AW129" s="15" t="s">
        <v>30</v>
      </c>
      <c r="AX129" s="15" t="s">
        <v>81</v>
      </c>
      <c r="AY129" s="297" t="s">
        <v>241</v>
      </c>
    </row>
    <row r="130" s="2" customFormat="1" ht="24.15" customHeight="1">
      <c r="A130" s="39"/>
      <c r="B130" s="40"/>
      <c r="C130" s="228" t="s">
        <v>83</v>
      </c>
      <c r="D130" s="228" t="s">
        <v>243</v>
      </c>
      <c r="E130" s="229" t="s">
        <v>3932</v>
      </c>
      <c r="F130" s="230" t="s">
        <v>3933</v>
      </c>
      <c r="G130" s="231" t="s">
        <v>257</v>
      </c>
      <c r="H130" s="232">
        <v>918.75</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3934</v>
      </c>
    </row>
    <row r="131" s="2" customFormat="1">
      <c r="A131" s="39"/>
      <c r="B131" s="40"/>
      <c r="C131" s="41"/>
      <c r="D131" s="242" t="s">
        <v>248</v>
      </c>
      <c r="E131" s="41"/>
      <c r="F131" s="243" t="s">
        <v>3933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16.5" customHeight="1">
      <c r="A132" s="39"/>
      <c r="B132" s="40"/>
      <c r="C132" s="228" t="s">
        <v>251</v>
      </c>
      <c r="D132" s="228" t="s">
        <v>243</v>
      </c>
      <c r="E132" s="229" t="s">
        <v>3935</v>
      </c>
      <c r="F132" s="230" t="s">
        <v>3936</v>
      </c>
      <c r="G132" s="231" t="s">
        <v>257</v>
      </c>
      <c r="H132" s="232">
        <v>820</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3937</v>
      </c>
    </row>
    <row r="133" s="2" customFormat="1">
      <c r="A133" s="39"/>
      <c r="B133" s="40"/>
      <c r="C133" s="41"/>
      <c r="D133" s="242" t="s">
        <v>248</v>
      </c>
      <c r="E133" s="41"/>
      <c r="F133" s="243" t="s">
        <v>3936</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2" customFormat="1" ht="33" customHeight="1">
      <c r="A134" s="39"/>
      <c r="B134" s="40"/>
      <c r="C134" s="228" t="s">
        <v>247</v>
      </c>
      <c r="D134" s="228" t="s">
        <v>243</v>
      </c>
      <c r="E134" s="229" t="s">
        <v>3938</v>
      </c>
      <c r="F134" s="230" t="s">
        <v>3939</v>
      </c>
      <c r="G134" s="231" t="s">
        <v>246</v>
      </c>
      <c r="H134" s="232">
        <v>466.47500000000002</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3940</v>
      </c>
    </row>
    <row r="135" s="2" customFormat="1">
      <c r="A135" s="39"/>
      <c r="B135" s="40"/>
      <c r="C135" s="41"/>
      <c r="D135" s="242" t="s">
        <v>248</v>
      </c>
      <c r="E135" s="41"/>
      <c r="F135" s="243" t="s">
        <v>3939</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2" customFormat="1" ht="37.8" customHeight="1">
      <c r="A136" s="39"/>
      <c r="B136" s="40"/>
      <c r="C136" s="228" t="s">
        <v>259</v>
      </c>
      <c r="D136" s="228" t="s">
        <v>243</v>
      </c>
      <c r="E136" s="229" t="s">
        <v>3941</v>
      </c>
      <c r="F136" s="230" t="s">
        <v>3942</v>
      </c>
      <c r="G136" s="231" t="s">
        <v>246</v>
      </c>
      <c r="H136" s="232">
        <v>466.47500000000002</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247</v>
      </c>
      <c r="AT136" s="240" t="s">
        <v>243</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3943</v>
      </c>
    </row>
    <row r="137" s="2" customFormat="1">
      <c r="A137" s="39"/>
      <c r="B137" s="40"/>
      <c r="C137" s="41"/>
      <c r="D137" s="242" t="s">
        <v>248</v>
      </c>
      <c r="E137" s="41"/>
      <c r="F137" s="243" t="s">
        <v>3942</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13" customFormat="1">
      <c r="A138" s="13"/>
      <c r="B138" s="263"/>
      <c r="C138" s="264"/>
      <c r="D138" s="242" t="s">
        <v>1584</v>
      </c>
      <c r="E138" s="265" t="s">
        <v>1</v>
      </c>
      <c r="F138" s="266" t="s">
        <v>3944</v>
      </c>
      <c r="G138" s="264"/>
      <c r="H138" s="267">
        <v>466.47500000000002</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1584</v>
      </c>
      <c r="AU138" s="273" t="s">
        <v>83</v>
      </c>
      <c r="AV138" s="13" t="s">
        <v>83</v>
      </c>
      <c r="AW138" s="13" t="s">
        <v>30</v>
      </c>
      <c r="AX138" s="13" t="s">
        <v>73</v>
      </c>
      <c r="AY138" s="273" t="s">
        <v>241</v>
      </c>
    </row>
    <row r="139" s="15" customFormat="1">
      <c r="A139" s="15"/>
      <c r="B139" s="287"/>
      <c r="C139" s="288"/>
      <c r="D139" s="242" t="s">
        <v>1584</v>
      </c>
      <c r="E139" s="289" t="s">
        <v>1</v>
      </c>
      <c r="F139" s="290" t="s">
        <v>2061</v>
      </c>
      <c r="G139" s="288"/>
      <c r="H139" s="291">
        <v>466.47500000000002</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1584</v>
      </c>
      <c r="AU139" s="297" t="s">
        <v>83</v>
      </c>
      <c r="AV139" s="15" t="s">
        <v>247</v>
      </c>
      <c r="AW139" s="15" t="s">
        <v>30</v>
      </c>
      <c r="AX139" s="15" t="s">
        <v>81</v>
      </c>
      <c r="AY139" s="297" t="s">
        <v>241</v>
      </c>
    </row>
    <row r="140" s="2" customFormat="1" ht="24.15" customHeight="1">
      <c r="A140" s="39"/>
      <c r="B140" s="40"/>
      <c r="C140" s="228" t="s">
        <v>254</v>
      </c>
      <c r="D140" s="228" t="s">
        <v>243</v>
      </c>
      <c r="E140" s="229" t="s">
        <v>3945</v>
      </c>
      <c r="F140" s="230" t="s">
        <v>3946</v>
      </c>
      <c r="G140" s="231" t="s">
        <v>257</v>
      </c>
      <c r="H140" s="232">
        <v>918.75</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247</v>
      </c>
      <c r="AT140" s="240" t="s">
        <v>243</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3947</v>
      </c>
    </row>
    <row r="141" s="2" customFormat="1">
      <c r="A141" s="39"/>
      <c r="B141" s="40"/>
      <c r="C141" s="41"/>
      <c r="D141" s="242" t="s">
        <v>248</v>
      </c>
      <c r="E141" s="41"/>
      <c r="F141" s="243" t="s">
        <v>3946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13" customFormat="1">
      <c r="A142" s="13"/>
      <c r="B142" s="263"/>
      <c r="C142" s="264"/>
      <c r="D142" s="242" t="s">
        <v>1584</v>
      </c>
      <c r="E142" s="265" t="s">
        <v>1</v>
      </c>
      <c r="F142" s="266" t="s">
        <v>3948</v>
      </c>
      <c r="G142" s="264"/>
      <c r="H142" s="267">
        <v>304</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1584</v>
      </c>
      <c r="AU142" s="273" t="s">
        <v>83</v>
      </c>
      <c r="AV142" s="13" t="s">
        <v>83</v>
      </c>
      <c r="AW142" s="13" t="s">
        <v>30</v>
      </c>
      <c r="AX142" s="13" t="s">
        <v>73</v>
      </c>
      <c r="AY142" s="273" t="s">
        <v>241</v>
      </c>
    </row>
    <row r="143" s="13" customFormat="1">
      <c r="A143" s="13"/>
      <c r="B143" s="263"/>
      <c r="C143" s="264"/>
      <c r="D143" s="242" t="s">
        <v>1584</v>
      </c>
      <c r="E143" s="265" t="s">
        <v>1</v>
      </c>
      <c r="F143" s="266" t="s">
        <v>3949</v>
      </c>
      <c r="G143" s="264"/>
      <c r="H143" s="267">
        <v>179.5</v>
      </c>
      <c r="I143" s="268"/>
      <c r="J143" s="264"/>
      <c r="K143" s="264"/>
      <c r="L143" s="269"/>
      <c r="M143" s="270"/>
      <c r="N143" s="271"/>
      <c r="O143" s="271"/>
      <c r="P143" s="271"/>
      <c r="Q143" s="271"/>
      <c r="R143" s="271"/>
      <c r="S143" s="271"/>
      <c r="T143" s="272"/>
      <c r="U143" s="13"/>
      <c r="V143" s="13"/>
      <c r="W143" s="13"/>
      <c r="X143" s="13"/>
      <c r="Y143" s="13"/>
      <c r="Z143" s="13"/>
      <c r="AA143" s="13"/>
      <c r="AB143" s="13"/>
      <c r="AC143" s="13"/>
      <c r="AD143" s="13"/>
      <c r="AE143" s="13"/>
      <c r="AT143" s="273" t="s">
        <v>1584</v>
      </c>
      <c r="AU143" s="273" t="s">
        <v>83</v>
      </c>
      <c r="AV143" s="13" t="s">
        <v>83</v>
      </c>
      <c r="AW143" s="13" t="s">
        <v>30</v>
      </c>
      <c r="AX143" s="13" t="s">
        <v>73</v>
      </c>
      <c r="AY143" s="273" t="s">
        <v>241</v>
      </c>
    </row>
    <row r="144" s="13" customFormat="1">
      <c r="A144" s="13"/>
      <c r="B144" s="263"/>
      <c r="C144" s="264"/>
      <c r="D144" s="242" t="s">
        <v>1584</v>
      </c>
      <c r="E144" s="265" t="s">
        <v>1</v>
      </c>
      <c r="F144" s="266" t="s">
        <v>3950</v>
      </c>
      <c r="G144" s="264"/>
      <c r="H144" s="267">
        <v>202.25</v>
      </c>
      <c r="I144" s="268"/>
      <c r="J144" s="264"/>
      <c r="K144" s="264"/>
      <c r="L144" s="269"/>
      <c r="M144" s="270"/>
      <c r="N144" s="271"/>
      <c r="O144" s="271"/>
      <c r="P144" s="271"/>
      <c r="Q144" s="271"/>
      <c r="R144" s="271"/>
      <c r="S144" s="271"/>
      <c r="T144" s="272"/>
      <c r="U144" s="13"/>
      <c r="V144" s="13"/>
      <c r="W144" s="13"/>
      <c r="X144" s="13"/>
      <c r="Y144" s="13"/>
      <c r="Z144" s="13"/>
      <c r="AA144" s="13"/>
      <c r="AB144" s="13"/>
      <c r="AC144" s="13"/>
      <c r="AD144" s="13"/>
      <c r="AE144" s="13"/>
      <c r="AT144" s="273" t="s">
        <v>1584</v>
      </c>
      <c r="AU144" s="273" t="s">
        <v>83</v>
      </c>
      <c r="AV144" s="13" t="s">
        <v>83</v>
      </c>
      <c r="AW144" s="13" t="s">
        <v>30</v>
      </c>
      <c r="AX144" s="13" t="s">
        <v>73</v>
      </c>
      <c r="AY144" s="273" t="s">
        <v>241</v>
      </c>
    </row>
    <row r="145" s="13" customFormat="1">
      <c r="A145" s="13"/>
      <c r="B145" s="263"/>
      <c r="C145" s="264"/>
      <c r="D145" s="242" t="s">
        <v>1584</v>
      </c>
      <c r="E145" s="265" t="s">
        <v>1</v>
      </c>
      <c r="F145" s="266" t="s">
        <v>3951</v>
      </c>
      <c r="G145" s="264"/>
      <c r="H145" s="267">
        <v>233</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1584</v>
      </c>
      <c r="AU145" s="273" t="s">
        <v>83</v>
      </c>
      <c r="AV145" s="13" t="s">
        <v>83</v>
      </c>
      <c r="AW145" s="13" t="s">
        <v>30</v>
      </c>
      <c r="AX145" s="13" t="s">
        <v>73</v>
      </c>
      <c r="AY145" s="273" t="s">
        <v>241</v>
      </c>
    </row>
    <row r="146" s="15" customFormat="1">
      <c r="A146" s="15"/>
      <c r="B146" s="287"/>
      <c r="C146" s="288"/>
      <c r="D146" s="242" t="s">
        <v>1584</v>
      </c>
      <c r="E146" s="289" t="s">
        <v>1</v>
      </c>
      <c r="F146" s="290" t="s">
        <v>2061</v>
      </c>
      <c r="G146" s="288"/>
      <c r="H146" s="291">
        <v>918.75</v>
      </c>
      <c r="I146" s="292"/>
      <c r="J146" s="288"/>
      <c r="K146" s="288"/>
      <c r="L146" s="293"/>
      <c r="M146" s="294"/>
      <c r="N146" s="295"/>
      <c r="O146" s="295"/>
      <c r="P146" s="295"/>
      <c r="Q146" s="295"/>
      <c r="R146" s="295"/>
      <c r="S146" s="295"/>
      <c r="T146" s="296"/>
      <c r="U146" s="15"/>
      <c r="V146" s="15"/>
      <c r="W146" s="15"/>
      <c r="X146" s="15"/>
      <c r="Y146" s="15"/>
      <c r="Z146" s="15"/>
      <c r="AA146" s="15"/>
      <c r="AB146" s="15"/>
      <c r="AC146" s="15"/>
      <c r="AD146" s="15"/>
      <c r="AE146" s="15"/>
      <c r="AT146" s="297" t="s">
        <v>1584</v>
      </c>
      <c r="AU146" s="297" t="s">
        <v>83</v>
      </c>
      <c r="AV146" s="15" t="s">
        <v>247</v>
      </c>
      <c r="AW146" s="15" t="s">
        <v>30</v>
      </c>
      <c r="AX146" s="15" t="s">
        <v>81</v>
      </c>
      <c r="AY146" s="297" t="s">
        <v>241</v>
      </c>
    </row>
    <row r="147" s="2" customFormat="1" ht="24.15" customHeight="1">
      <c r="A147" s="39"/>
      <c r="B147" s="40"/>
      <c r="C147" s="228" t="s">
        <v>269</v>
      </c>
      <c r="D147" s="228" t="s">
        <v>243</v>
      </c>
      <c r="E147" s="229" t="s">
        <v>3952</v>
      </c>
      <c r="F147" s="230" t="s">
        <v>3953</v>
      </c>
      <c r="G147" s="231" t="s">
        <v>246</v>
      </c>
      <c r="H147" s="232">
        <v>134.47499999999999</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247</v>
      </c>
      <c r="AT147" s="240" t="s">
        <v>243</v>
      </c>
      <c r="AU147" s="240" t="s">
        <v>83</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247</v>
      </c>
      <c r="BM147" s="240" t="s">
        <v>3954</v>
      </c>
    </row>
    <row r="148" s="2" customFormat="1">
      <c r="A148" s="39"/>
      <c r="B148" s="40"/>
      <c r="C148" s="41"/>
      <c r="D148" s="242" t="s">
        <v>248</v>
      </c>
      <c r="E148" s="41"/>
      <c r="F148" s="243" t="s">
        <v>3953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83</v>
      </c>
    </row>
    <row r="149" s="13" customFormat="1">
      <c r="A149" s="13"/>
      <c r="B149" s="263"/>
      <c r="C149" s="264"/>
      <c r="D149" s="242" t="s">
        <v>1584</v>
      </c>
      <c r="E149" s="265" t="s">
        <v>1</v>
      </c>
      <c r="F149" s="266" t="s">
        <v>3955</v>
      </c>
      <c r="G149" s="264"/>
      <c r="H149" s="267">
        <v>73.319999999999993</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1584</v>
      </c>
      <c r="AU149" s="273" t="s">
        <v>83</v>
      </c>
      <c r="AV149" s="13" t="s">
        <v>83</v>
      </c>
      <c r="AW149" s="13" t="s">
        <v>30</v>
      </c>
      <c r="AX149" s="13" t="s">
        <v>73</v>
      </c>
      <c r="AY149" s="273" t="s">
        <v>241</v>
      </c>
    </row>
    <row r="150" s="13" customFormat="1">
      <c r="A150" s="13"/>
      <c r="B150" s="263"/>
      <c r="C150" s="264"/>
      <c r="D150" s="242" t="s">
        <v>1584</v>
      </c>
      <c r="E150" s="265" t="s">
        <v>1</v>
      </c>
      <c r="F150" s="266" t="s">
        <v>3956</v>
      </c>
      <c r="G150" s="264"/>
      <c r="H150" s="267">
        <v>9.1649999999999991</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1584</v>
      </c>
      <c r="AU150" s="273" t="s">
        <v>83</v>
      </c>
      <c r="AV150" s="13" t="s">
        <v>83</v>
      </c>
      <c r="AW150" s="13" t="s">
        <v>30</v>
      </c>
      <c r="AX150" s="13" t="s">
        <v>73</v>
      </c>
      <c r="AY150" s="273" t="s">
        <v>241</v>
      </c>
    </row>
    <row r="151" s="13" customFormat="1">
      <c r="A151" s="13"/>
      <c r="B151" s="263"/>
      <c r="C151" s="264"/>
      <c r="D151" s="242" t="s">
        <v>1584</v>
      </c>
      <c r="E151" s="265" t="s">
        <v>1</v>
      </c>
      <c r="F151" s="266" t="s">
        <v>3957</v>
      </c>
      <c r="G151" s="264"/>
      <c r="H151" s="267">
        <v>51.990000000000002</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1584</v>
      </c>
      <c r="AU151" s="273" t="s">
        <v>83</v>
      </c>
      <c r="AV151" s="13" t="s">
        <v>83</v>
      </c>
      <c r="AW151" s="13" t="s">
        <v>30</v>
      </c>
      <c r="AX151" s="13" t="s">
        <v>73</v>
      </c>
      <c r="AY151" s="273" t="s">
        <v>241</v>
      </c>
    </row>
    <row r="152" s="15" customFormat="1">
      <c r="A152" s="15"/>
      <c r="B152" s="287"/>
      <c r="C152" s="288"/>
      <c r="D152" s="242" t="s">
        <v>1584</v>
      </c>
      <c r="E152" s="289" t="s">
        <v>1</v>
      </c>
      <c r="F152" s="290" t="s">
        <v>2061</v>
      </c>
      <c r="G152" s="288"/>
      <c r="H152" s="291">
        <v>134.47499999999999</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1584</v>
      </c>
      <c r="AU152" s="297" t="s">
        <v>83</v>
      </c>
      <c r="AV152" s="15" t="s">
        <v>247</v>
      </c>
      <c r="AW152" s="15" t="s">
        <v>30</v>
      </c>
      <c r="AX152" s="15" t="s">
        <v>81</v>
      </c>
      <c r="AY152" s="297" t="s">
        <v>241</v>
      </c>
    </row>
    <row r="153" s="2" customFormat="1" ht="24.15" customHeight="1">
      <c r="A153" s="39"/>
      <c r="B153" s="40"/>
      <c r="C153" s="228" t="s">
        <v>258</v>
      </c>
      <c r="D153" s="228" t="s">
        <v>243</v>
      </c>
      <c r="E153" s="229" t="s">
        <v>3958</v>
      </c>
      <c r="F153" s="230" t="s">
        <v>3959</v>
      </c>
      <c r="G153" s="231" t="s">
        <v>246</v>
      </c>
      <c r="H153" s="232">
        <v>17</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247</v>
      </c>
      <c r="AT153" s="240" t="s">
        <v>243</v>
      </c>
      <c r="AU153" s="240" t="s">
        <v>83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3960</v>
      </c>
    </row>
    <row r="154" s="2" customFormat="1">
      <c r="A154" s="39"/>
      <c r="B154" s="40"/>
      <c r="C154" s="41"/>
      <c r="D154" s="242" t="s">
        <v>248</v>
      </c>
      <c r="E154" s="41"/>
      <c r="F154" s="243" t="s">
        <v>3959</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83</v>
      </c>
    </row>
    <row r="155" s="13" customFormat="1">
      <c r="A155" s="13"/>
      <c r="B155" s="263"/>
      <c r="C155" s="264"/>
      <c r="D155" s="242" t="s">
        <v>1584</v>
      </c>
      <c r="E155" s="265" t="s">
        <v>1</v>
      </c>
      <c r="F155" s="266" t="s">
        <v>303</v>
      </c>
      <c r="G155" s="264"/>
      <c r="H155" s="267">
        <v>17</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1584</v>
      </c>
      <c r="AU155" s="273" t="s">
        <v>83</v>
      </c>
      <c r="AV155" s="13" t="s">
        <v>83</v>
      </c>
      <c r="AW155" s="13" t="s">
        <v>30</v>
      </c>
      <c r="AX155" s="13" t="s">
        <v>73</v>
      </c>
      <c r="AY155" s="273" t="s">
        <v>241</v>
      </c>
    </row>
    <row r="156" s="15" customFormat="1">
      <c r="A156" s="15"/>
      <c r="B156" s="287"/>
      <c r="C156" s="288"/>
      <c r="D156" s="242" t="s">
        <v>1584</v>
      </c>
      <c r="E156" s="289" t="s">
        <v>1</v>
      </c>
      <c r="F156" s="290" t="s">
        <v>2061</v>
      </c>
      <c r="G156" s="288"/>
      <c r="H156" s="291">
        <v>17</v>
      </c>
      <c r="I156" s="292"/>
      <c r="J156" s="288"/>
      <c r="K156" s="288"/>
      <c r="L156" s="293"/>
      <c r="M156" s="294"/>
      <c r="N156" s="295"/>
      <c r="O156" s="295"/>
      <c r="P156" s="295"/>
      <c r="Q156" s="295"/>
      <c r="R156" s="295"/>
      <c r="S156" s="295"/>
      <c r="T156" s="296"/>
      <c r="U156" s="15"/>
      <c r="V156" s="15"/>
      <c r="W156" s="15"/>
      <c r="X156" s="15"/>
      <c r="Y156" s="15"/>
      <c r="Z156" s="15"/>
      <c r="AA156" s="15"/>
      <c r="AB156" s="15"/>
      <c r="AC156" s="15"/>
      <c r="AD156" s="15"/>
      <c r="AE156" s="15"/>
      <c r="AT156" s="297" t="s">
        <v>1584</v>
      </c>
      <c r="AU156" s="297" t="s">
        <v>83</v>
      </c>
      <c r="AV156" s="15" t="s">
        <v>247</v>
      </c>
      <c r="AW156" s="15" t="s">
        <v>30</v>
      </c>
      <c r="AX156" s="15" t="s">
        <v>81</v>
      </c>
      <c r="AY156" s="297" t="s">
        <v>241</v>
      </c>
    </row>
    <row r="157" s="2" customFormat="1" ht="24.15" customHeight="1">
      <c r="A157" s="39"/>
      <c r="B157" s="40"/>
      <c r="C157" s="228" t="s">
        <v>275</v>
      </c>
      <c r="D157" s="228" t="s">
        <v>243</v>
      </c>
      <c r="E157" s="229" t="s">
        <v>3961</v>
      </c>
      <c r="F157" s="230" t="s">
        <v>3962</v>
      </c>
      <c r="G157" s="231" t="s">
        <v>563</v>
      </c>
      <c r="H157" s="232">
        <v>793.00800000000004</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247</v>
      </c>
      <c r="AT157" s="240" t="s">
        <v>243</v>
      </c>
      <c r="AU157" s="240" t="s">
        <v>83</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247</v>
      </c>
      <c r="BM157" s="240" t="s">
        <v>3963</v>
      </c>
    </row>
    <row r="158" s="2" customFormat="1">
      <c r="A158" s="39"/>
      <c r="B158" s="40"/>
      <c r="C158" s="41"/>
      <c r="D158" s="242" t="s">
        <v>248</v>
      </c>
      <c r="E158" s="41"/>
      <c r="F158" s="243" t="s">
        <v>3962</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83</v>
      </c>
    </row>
    <row r="159" s="13" customFormat="1">
      <c r="A159" s="13"/>
      <c r="B159" s="263"/>
      <c r="C159" s="264"/>
      <c r="D159" s="242" t="s">
        <v>1584</v>
      </c>
      <c r="E159" s="265" t="s">
        <v>1</v>
      </c>
      <c r="F159" s="266" t="s">
        <v>3964</v>
      </c>
      <c r="G159" s="264"/>
      <c r="H159" s="267">
        <v>793.00800000000004</v>
      </c>
      <c r="I159" s="268"/>
      <c r="J159" s="264"/>
      <c r="K159" s="264"/>
      <c r="L159" s="269"/>
      <c r="M159" s="270"/>
      <c r="N159" s="271"/>
      <c r="O159" s="271"/>
      <c r="P159" s="271"/>
      <c r="Q159" s="271"/>
      <c r="R159" s="271"/>
      <c r="S159" s="271"/>
      <c r="T159" s="272"/>
      <c r="U159" s="13"/>
      <c r="V159" s="13"/>
      <c r="W159" s="13"/>
      <c r="X159" s="13"/>
      <c r="Y159" s="13"/>
      <c r="Z159" s="13"/>
      <c r="AA159" s="13"/>
      <c r="AB159" s="13"/>
      <c r="AC159" s="13"/>
      <c r="AD159" s="13"/>
      <c r="AE159" s="13"/>
      <c r="AT159" s="273" t="s">
        <v>1584</v>
      </c>
      <c r="AU159" s="273" t="s">
        <v>83</v>
      </c>
      <c r="AV159" s="13" t="s">
        <v>83</v>
      </c>
      <c r="AW159" s="13" t="s">
        <v>30</v>
      </c>
      <c r="AX159" s="13" t="s">
        <v>73</v>
      </c>
      <c r="AY159" s="273" t="s">
        <v>241</v>
      </c>
    </row>
    <row r="160" s="15" customFormat="1">
      <c r="A160" s="15"/>
      <c r="B160" s="287"/>
      <c r="C160" s="288"/>
      <c r="D160" s="242" t="s">
        <v>1584</v>
      </c>
      <c r="E160" s="289" t="s">
        <v>1</v>
      </c>
      <c r="F160" s="290" t="s">
        <v>2061</v>
      </c>
      <c r="G160" s="288"/>
      <c r="H160" s="291">
        <v>793.00800000000004</v>
      </c>
      <c r="I160" s="292"/>
      <c r="J160" s="288"/>
      <c r="K160" s="288"/>
      <c r="L160" s="293"/>
      <c r="M160" s="294"/>
      <c r="N160" s="295"/>
      <c r="O160" s="295"/>
      <c r="P160" s="295"/>
      <c r="Q160" s="295"/>
      <c r="R160" s="295"/>
      <c r="S160" s="295"/>
      <c r="T160" s="296"/>
      <c r="U160" s="15"/>
      <c r="V160" s="15"/>
      <c r="W160" s="15"/>
      <c r="X160" s="15"/>
      <c r="Y160" s="15"/>
      <c r="Z160" s="15"/>
      <c r="AA160" s="15"/>
      <c r="AB160" s="15"/>
      <c r="AC160" s="15"/>
      <c r="AD160" s="15"/>
      <c r="AE160" s="15"/>
      <c r="AT160" s="297" t="s">
        <v>1584</v>
      </c>
      <c r="AU160" s="297" t="s">
        <v>83</v>
      </c>
      <c r="AV160" s="15" t="s">
        <v>247</v>
      </c>
      <c r="AW160" s="15" t="s">
        <v>30</v>
      </c>
      <c r="AX160" s="15" t="s">
        <v>81</v>
      </c>
      <c r="AY160" s="297" t="s">
        <v>241</v>
      </c>
    </row>
    <row r="161" s="2" customFormat="1" ht="33" customHeight="1">
      <c r="A161" s="39"/>
      <c r="B161" s="40"/>
      <c r="C161" s="228" t="s">
        <v>303</v>
      </c>
      <c r="D161" s="228" t="s">
        <v>243</v>
      </c>
      <c r="E161" s="229" t="s">
        <v>3965</v>
      </c>
      <c r="F161" s="230" t="s">
        <v>3966</v>
      </c>
      <c r="G161" s="231" t="s">
        <v>246</v>
      </c>
      <c r="H161" s="232">
        <v>466.47500000000002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83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3967</v>
      </c>
    </row>
    <row r="162" s="2" customFormat="1">
      <c r="A162" s="39"/>
      <c r="B162" s="40"/>
      <c r="C162" s="41"/>
      <c r="D162" s="242" t="s">
        <v>248</v>
      </c>
      <c r="E162" s="41"/>
      <c r="F162" s="243" t="s">
        <v>3966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83</v>
      </c>
    </row>
    <row r="163" s="2" customFormat="1" ht="37.8" customHeight="1">
      <c r="A163" s="39"/>
      <c r="B163" s="40"/>
      <c r="C163" s="228" t="s">
        <v>279</v>
      </c>
      <c r="D163" s="228" t="s">
        <v>243</v>
      </c>
      <c r="E163" s="229" t="s">
        <v>3968</v>
      </c>
      <c r="F163" s="230" t="s">
        <v>3969</v>
      </c>
      <c r="G163" s="231" t="s">
        <v>246</v>
      </c>
      <c r="H163" s="232">
        <v>2798.8499999999999</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83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3970</v>
      </c>
    </row>
    <row r="164" s="2" customFormat="1">
      <c r="A164" s="39"/>
      <c r="B164" s="40"/>
      <c r="C164" s="41"/>
      <c r="D164" s="242" t="s">
        <v>248</v>
      </c>
      <c r="E164" s="41"/>
      <c r="F164" s="243" t="s">
        <v>3969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83</v>
      </c>
    </row>
    <row r="165" s="13" customFormat="1">
      <c r="A165" s="13"/>
      <c r="B165" s="263"/>
      <c r="C165" s="264"/>
      <c r="D165" s="242" t="s">
        <v>1584</v>
      </c>
      <c r="E165" s="265" t="s">
        <v>1</v>
      </c>
      <c r="F165" s="266" t="s">
        <v>3971</v>
      </c>
      <c r="G165" s="264"/>
      <c r="H165" s="267">
        <v>2798.8499999999999</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1584</v>
      </c>
      <c r="AU165" s="273" t="s">
        <v>83</v>
      </c>
      <c r="AV165" s="13" t="s">
        <v>83</v>
      </c>
      <c r="AW165" s="13" t="s">
        <v>30</v>
      </c>
      <c r="AX165" s="13" t="s">
        <v>73</v>
      </c>
      <c r="AY165" s="273" t="s">
        <v>241</v>
      </c>
    </row>
    <row r="166" s="15" customFormat="1">
      <c r="A166" s="15"/>
      <c r="B166" s="287"/>
      <c r="C166" s="288"/>
      <c r="D166" s="242" t="s">
        <v>1584</v>
      </c>
      <c r="E166" s="289" t="s">
        <v>1</v>
      </c>
      <c r="F166" s="290" t="s">
        <v>2061</v>
      </c>
      <c r="G166" s="288"/>
      <c r="H166" s="291">
        <v>2798.8499999999999</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1584</v>
      </c>
      <c r="AU166" s="297" t="s">
        <v>83</v>
      </c>
      <c r="AV166" s="15" t="s">
        <v>247</v>
      </c>
      <c r="AW166" s="15" t="s">
        <v>30</v>
      </c>
      <c r="AX166" s="15" t="s">
        <v>81</v>
      </c>
      <c r="AY166" s="297" t="s">
        <v>241</v>
      </c>
    </row>
    <row r="167" s="2" customFormat="1" ht="24.15" customHeight="1">
      <c r="A167" s="39"/>
      <c r="B167" s="40"/>
      <c r="C167" s="228" t="s">
        <v>310</v>
      </c>
      <c r="D167" s="228" t="s">
        <v>243</v>
      </c>
      <c r="E167" s="229" t="s">
        <v>3972</v>
      </c>
      <c r="F167" s="230" t="s">
        <v>3905</v>
      </c>
      <c r="G167" s="231" t="s">
        <v>563</v>
      </c>
      <c r="H167" s="232">
        <v>793.00800000000004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83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3973</v>
      </c>
    </row>
    <row r="168" s="2" customFormat="1">
      <c r="A168" s="39"/>
      <c r="B168" s="40"/>
      <c r="C168" s="41"/>
      <c r="D168" s="242" t="s">
        <v>248</v>
      </c>
      <c r="E168" s="41"/>
      <c r="F168" s="243" t="s">
        <v>3905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83</v>
      </c>
    </row>
    <row r="169" s="14" customFormat="1">
      <c r="A169" s="14"/>
      <c r="B169" s="274"/>
      <c r="C169" s="275"/>
      <c r="D169" s="242" t="s">
        <v>1584</v>
      </c>
      <c r="E169" s="276" t="s">
        <v>1</v>
      </c>
      <c r="F169" s="277" t="s">
        <v>1806</v>
      </c>
      <c r="G169" s="275"/>
      <c r="H169" s="276" t="s">
        <v>1</v>
      </c>
      <c r="I169" s="278"/>
      <c r="J169" s="275"/>
      <c r="K169" s="275"/>
      <c r="L169" s="279"/>
      <c r="M169" s="280"/>
      <c r="N169" s="281"/>
      <c r="O169" s="281"/>
      <c r="P169" s="281"/>
      <c r="Q169" s="281"/>
      <c r="R169" s="281"/>
      <c r="S169" s="281"/>
      <c r="T169" s="282"/>
      <c r="U169" s="14"/>
      <c r="V169" s="14"/>
      <c r="W169" s="14"/>
      <c r="X169" s="14"/>
      <c r="Y169" s="14"/>
      <c r="Z169" s="14"/>
      <c r="AA169" s="14"/>
      <c r="AB169" s="14"/>
      <c r="AC169" s="14"/>
      <c r="AD169" s="14"/>
      <c r="AE169" s="14"/>
      <c r="AT169" s="283" t="s">
        <v>1584</v>
      </c>
      <c r="AU169" s="283" t="s">
        <v>83</v>
      </c>
      <c r="AV169" s="14" t="s">
        <v>81</v>
      </c>
      <c r="AW169" s="14" t="s">
        <v>30</v>
      </c>
      <c r="AX169" s="14" t="s">
        <v>73</v>
      </c>
      <c r="AY169" s="283" t="s">
        <v>241</v>
      </c>
    </row>
    <row r="170" s="13" customFormat="1">
      <c r="A170" s="13"/>
      <c r="B170" s="263"/>
      <c r="C170" s="264"/>
      <c r="D170" s="242" t="s">
        <v>1584</v>
      </c>
      <c r="E170" s="265" t="s">
        <v>1</v>
      </c>
      <c r="F170" s="266" t="s">
        <v>3974</v>
      </c>
      <c r="G170" s="264"/>
      <c r="H170" s="267">
        <v>793.00800000000004</v>
      </c>
      <c r="I170" s="268"/>
      <c r="J170" s="264"/>
      <c r="K170" s="264"/>
      <c r="L170" s="269"/>
      <c r="M170" s="270"/>
      <c r="N170" s="271"/>
      <c r="O170" s="271"/>
      <c r="P170" s="271"/>
      <c r="Q170" s="271"/>
      <c r="R170" s="271"/>
      <c r="S170" s="271"/>
      <c r="T170" s="272"/>
      <c r="U170" s="13"/>
      <c r="V170" s="13"/>
      <c r="W170" s="13"/>
      <c r="X170" s="13"/>
      <c r="Y170" s="13"/>
      <c r="Z170" s="13"/>
      <c r="AA170" s="13"/>
      <c r="AB170" s="13"/>
      <c r="AC170" s="13"/>
      <c r="AD170" s="13"/>
      <c r="AE170" s="13"/>
      <c r="AT170" s="273" t="s">
        <v>1584</v>
      </c>
      <c r="AU170" s="273" t="s">
        <v>83</v>
      </c>
      <c r="AV170" s="13" t="s">
        <v>83</v>
      </c>
      <c r="AW170" s="13" t="s">
        <v>30</v>
      </c>
      <c r="AX170" s="13" t="s">
        <v>81</v>
      </c>
      <c r="AY170" s="273" t="s">
        <v>241</v>
      </c>
    </row>
    <row r="171" s="12" customFormat="1" ht="22.8" customHeight="1">
      <c r="A171" s="12"/>
      <c r="B171" s="212"/>
      <c r="C171" s="213"/>
      <c r="D171" s="214" t="s">
        <v>72</v>
      </c>
      <c r="E171" s="226" t="s">
        <v>83</v>
      </c>
      <c r="F171" s="226" t="s">
        <v>1132</v>
      </c>
      <c r="G171" s="213"/>
      <c r="H171" s="213"/>
      <c r="I171" s="216"/>
      <c r="J171" s="227">
        <f>BK171</f>
        <v>0</v>
      </c>
      <c r="K171" s="213"/>
      <c r="L171" s="218"/>
      <c r="M171" s="219"/>
      <c r="N171" s="220"/>
      <c r="O171" s="220"/>
      <c r="P171" s="221">
        <f>SUM(P172:P177)</f>
        <v>0</v>
      </c>
      <c r="Q171" s="220"/>
      <c r="R171" s="221">
        <f>SUM(R172:R177)</f>
        <v>0</v>
      </c>
      <c r="S171" s="220"/>
      <c r="T171" s="222">
        <f>SUM(T172:T177)</f>
        <v>0</v>
      </c>
      <c r="U171" s="12"/>
      <c r="V171" s="12"/>
      <c r="W171" s="12"/>
      <c r="X171" s="12"/>
      <c r="Y171" s="12"/>
      <c r="Z171" s="12"/>
      <c r="AA171" s="12"/>
      <c r="AB171" s="12"/>
      <c r="AC171" s="12"/>
      <c r="AD171" s="12"/>
      <c r="AE171" s="12"/>
      <c r="AR171" s="223" t="s">
        <v>81</v>
      </c>
      <c r="AT171" s="224" t="s">
        <v>72</v>
      </c>
      <c r="AU171" s="224" t="s">
        <v>81</v>
      </c>
      <c r="AY171" s="223" t="s">
        <v>241</v>
      </c>
      <c r="BK171" s="225">
        <f>SUM(BK172:BK177)</f>
        <v>0</v>
      </c>
    </row>
    <row r="172" s="2" customFormat="1" ht="24.15" customHeight="1">
      <c r="A172" s="39"/>
      <c r="B172" s="40"/>
      <c r="C172" s="228" t="s">
        <v>282</v>
      </c>
      <c r="D172" s="228" t="s">
        <v>243</v>
      </c>
      <c r="E172" s="229" t="s">
        <v>3975</v>
      </c>
      <c r="F172" s="230" t="s">
        <v>3976</v>
      </c>
      <c r="G172" s="231" t="s">
        <v>257</v>
      </c>
      <c r="H172" s="232">
        <v>820</v>
      </c>
      <c r="I172" s="233"/>
      <c r="J172" s="234">
        <f>ROUND(I172*H172,2)</f>
        <v>0</v>
      </c>
      <c r="K172" s="235"/>
      <c r="L172" s="45"/>
      <c r="M172" s="236" t="s">
        <v>1</v>
      </c>
      <c r="N172" s="237" t="s">
        <v>38</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247</v>
      </c>
      <c r="AT172" s="240" t="s">
        <v>243</v>
      </c>
      <c r="AU172" s="240" t="s">
        <v>83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3977</v>
      </c>
    </row>
    <row r="173" s="2" customFormat="1">
      <c r="A173" s="39"/>
      <c r="B173" s="40"/>
      <c r="C173" s="41"/>
      <c r="D173" s="242" t="s">
        <v>248</v>
      </c>
      <c r="E173" s="41"/>
      <c r="F173" s="243" t="s">
        <v>3976</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83</v>
      </c>
    </row>
    <row r="174" s="13" customFormat="1">
      <c r="A174" s="13"/>
      <c r="B174" s="263"/>
      <c r="C174" s="264"/>
      <c r="D174" s="242" t="s">
        <v>1584</v>
      </c>
      <c r="E174" s="265" t="s">
        <v>1</v>
      </c>
      <c r="F174" s="266" t="s">
        <v>3978</v>
      </c>
      <c r="G174" s="264"/>
      <c r="H174" s="267">
        <v>820</v>
      </c>
      <c r="I174" s="268"/>
      <c r="J174" s="264"/>
      <c r="K174" s="264"/>
      <c r="L174" s="269"/>
      <c r="M174" s="270"/>
      <c r="N174" s="271"/>
      <c r="O174" s="271"/>
      <c r="P174" s="271"/>
      <c r="Q174" s="271"/>
      <c r="R174" s="271"/>
      <c r="S174" s="271"/>
      <c r="T174" s="272"/>
      <c r="U174" s="13"/>
      <c r="V174" s="13"/>
      <c r="W174" s="13"/>
      <c r="X174" s="13"/>
      <c r="Y174" s="13"/>
      <c r="Z174" s="13"/>
      <c r="AA174" s="13"/>
      <c r="AB174" s="13"/>
      <c r="AC174" s="13"/>
      <c r="AD174" s="13"/>
      <c r="AE174" s="13"/>
      <c r="AT174" s="273" t="s">
        <v>1584</v>
      </c>
      <c r="AU174" s="273" t="s">
        <v>83</v>
      </c>
      <c r="AV174" s="13" t="s">
        <v>83</v>
      </c>
      <c r="AW174" s="13" t="s">
        <v>30</v>
      </c>
      <c r="AX174" s="13" t="s">
        <v>73</v>
      </c>
      <c r="AY174" s="273" t="s">
        <v>241</v>
      </c>
    </row>
    <row r="175" s="15" customFormat="1">
      <c r="A175" s="15"/>
      <c r="B175" s="287"/>
      <c r="C175" s="288"/>
      <c r="D175" s="242" t="s">
        <v>1584</v>
      </c>
      <c r="E175" s="289" t="s">
        <v>1</v>
      </c>
      <c r="F175" s="290" t="s">
        <v>2061</v>
      </c>
      <c r="G175" s="288"/>
      <c r="H175" s="291">
        <v>820</v>
      </c>
      <c r="I175" s="292"/>
      <c r="J175" s="288"/>
      <c r="K175" s="288"/>
      <c r="L175" s="293"/>
      <c r="M175" s="294"/>
      <c r="N175" s="295"/>
      <c r="O175" s="295"/>
      <c r="P175" s="295"/>
      <c r="Q175" s="295"/>
      <c r="R175" s="295"/>
      <c r="S175" s="295"/>
      <c r="T175" s="296"/>
      <c r="U175" s="15"/>
      <c r="V175" s="15"/>
      <c r="W175" s="15"/>
      <c r="X175" s="15"/>
      <c r="Y175" s="15"/>
      <c r="Z175" s="15"/>
      <c r="AA175" s="15"/>
      <c r="AB175" s="15"/>
      <c r="AC175" s="15"/>
      <c r="AD175" s="15"/>
      <c r="AE175" s="15"/>
      <c r="AT175" s="297" t="s">
        <v>1584</v>
      </c>
      <c r="AU175" s="297" t="s">
        <v>83</v>
      </c>
      <c r="AV175" s="15" t="s">
        <v>247</v>
      </c>
      <c r="AW175" s="15" t="s">
        <v>30</v>
      </c>
      <c r="AX175" s="15" t="s">
        <v>81</v>
      </c>
      <c r="AY175" s="297" t="s">
        <v>241</v>
      </c>
    </row>
    <row r="176" s="2" customFormat="1" ht="24.15" customHeight="1">
      <c r="A176" s="39"/>
      <c r="B176" s="40"/>
      <c r="C176" s="228" t="s">
        <v>7</v>
      </c>
      <c r="D176" s="228" t="s">
        <v>243</v>
      </c>
      <c r="E176" s="229" t="s">
        <v>3979</v>
      </c>
      <c r="F176" s="230" t="s">
        <v>3980</v>
      </c>
      <c r="G176" s="231" t="s">
        <v>257</v>
      </c>
      <c r="H176" s="232">
        <v>820</v>
      </c>
      <c r="I176" s="233"/>
      <c r="J176" s="234">
        <f>ROUND(I176*H176,2)</f>
        <v>0</v>
      </c>
      <c r="K176" s="235"/>
      <c r="L176" s="45"/>
      <c r="M176" s="236" t="s">
        <v>1</v>
      </c>
      <c r="N176" s="237" t="s">
        <v>38</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247</v>
      </c>
      <c r="AT176" s="240" t="s">
        <v>243</v>
      </c>
      <c r="AU176" s="240" t="s">
        <v>83</v>
      </c>
      <c r="AY176" s="18" t="s">
        <v>241</v>
      </c>
      <c r="BE176" s="241">
        <f>IF(N176="základní",J176,0)</f>
        <v>0</v>
      </c>
      <c r="BF176" s="241">
        <f>IF(N176="snížená",J176,0)</f>
        <v>0</v>
      </c>
      <c r="BG176" s="241">
        <f>IF(N176="zákl. přenesená",J176,0)</f>
        <v>0</v>
      </c>
      <c r="BH176" s="241">
        <f>IF(N176="sníž. přenesená",J176,0)</f>
        <v>0</v>
      </c>
      <c r="BI176" s="241">
        <f>IF(N176="nulová",J176,0)</f>
        <v>0</v>
      </c>
      <c r="BJ176" s="18" t="s">
        <v>81</v>
      </c>
      <c r="BK176" s="241">
        <f>ROUND(I176*H176,2)</f>
        <v>0</v>
      </c>
      <c r="BL176" s="18" t="s">
        <v>247</v>
      </c>
      <c r="BM176" s="240" t="s">
        <v>3981</v>
      </c>
    </row>
    <row r="177" s="2" customFormat="1">
      <c r="A177" s="39"/>
      <c r="B177" s="40"/>
      <c r="C177" s="41"/>
      <c r="D177" s="242" t="s">
        <v>248</v>
      </c>
      <c r="E177" s="41"/>
      <c r="F177" s="243" t="s">
        <v>3980</v>
      </c>
      <c r="G177" s="41"/>
      <c r="H177" s="41"/>
      <c r="I177" s="244"/>
      <c r="J177" s="41"/>
      <c r="K177" s="41"/>
      <c r="L177" s="45"/>
      <c r="M177" s="259"/>
      <c r="N177" s="260"/>
      <c r="O177" s="261"/>
      <c r="P177" s="261"/>
      <c r="Q177" s="261"/>
      <c r="R177" s="261"/>
      <c r="S177" s="261"/>
      <c r="T177" s="262"/>
      <c r="U177" s="39"/>
      <c r="V177" s="39"/>
      <c r="W177" s="39"/>
      <c r="X177" s="39"/>
      <c r="Y177" s="39"/>
      <c r="Z177" s="39"/>
      <c r="AA177" s="39"/>
      <c r="AB177" s="39"/>
      <c r="AC177" s="39"/>
      <c r="AD177" s="39"/>
      <c r="AE177" s="39"/>
      <c r="AT177" s="18" t="s">
        <v>248</v>
      </c>
      <c r="AU177" s="18" t="s">
        <v>83</v>
      </c>
    </row>
    <row r="178" s="2" customFormat="1" ht="6.96" customHeight="1">
      <c r="A178" s="39"/>
      <c r="B178" s="67"/>
      <c r="C178" s="68"/>
      <c r="D178" s="68"/>
      <c r="E178" s="68"/>
      <c r="F178" s="68"/>
      <c r="G178" s="68"/>
      <c r="H178" s="68"/>
      <c r="I178" s="68"/>
      <c r="J178" s="68"/>
      <c r="K178" s="68"/>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Wk+y1LcjH2go1ZJF8urv3fBKp5KVNifZ0qDG+jv0wPzyIDPBWeejRBXhxR3mNz6C9frzxLvkNyQBU7BXP+vCJA==" hashValue="/wHUuJQjdzdk1RohKb45RCYK1bwyrt0+4D0z3QU/4+MBhfAmcgPuxMZ7High+iaaE2oVCrxDpGNSI9KL0EyoSA==" algorithmName="SHA-512" password="CC35"/>
  <autoFilter ref="C122:K17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3926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30" customHeight="1">
      <c r="A11" s="39"/>
      <c r="B11" s="45"/>
      <c r="C11" s="39"/>
      <c r="D11" s="39"/>
      <c r="E11" s="153" t="s">
        <v>3982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21</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ROUND((SUM(BE123:BE145)),  2)</f>
        <v>0</v>
      </c>
      <c r="G35" s="39"/>
      <c r="H35" s="39"/>
      <c r="I35" s="165">
        <v>0.20999999999999999</v>
      </c>
      <c r="J35" s="164">
        <f>ROUND(((SUM(BE123:BE145))*I35),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ROUND((SUM(BF123:BF145)),  2)</f>
        <v>0</v>
      </c>
      <c r="G36" s="39"/>
      <c r="H36" s="39"/>
      <c r="I36" s="165">
        <v>0.14999999999999999</v>
      </c>
      <c r="J36" s="164">
        <f>ROUND(((SUM(BF123:BF145))*I36),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ROUND((SUM(BG123:BG145)),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ROUND((SUM(BH123:BH145)),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ROUND((SUM(BI123:BI145)),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3926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30" customHeight="1">
      <c r="A89" s="39"/>
      <c r="B89" s="40"/>
      <c r="C89" s="41"/>
      <c r="D89" s="41"/>
      <c r="E89" s="77" t="str">
        <f>E11</f>
        <v xml:space="preserve">SO 30-01.2 - Liberec – Mníšek u L.,  sanace skalních zářezů úsek II. km 169,435 - 169,630</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2036</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214</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1034</v>
      </c>
      <c r="E101" s="197"/>
      <c r="F101" s="197"/>
      <c r="G101" s="197"/>
      <c r="H101" s="197"/>
      <c r="I101" s="197"/>
      <c r="J101" s="198">
        <f>J139</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226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Oprava trati v úseku Krásná Studánka – Mníšek u Liberce</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206</v>
      </c>
      <c r="D112" s="23"/>
      <c r="E112" s="23"/>
      <c r="F112" s="23"/>
      <c r="G112" s="23"/>
      <c r="H112" s="23"/>
      <c r="I112" s="23"/>
      <c r="J112" s="23"/>
      <c r="K112" s="23"/>
      <c r="L112" s="21"/>
    </row>
    <row r="113" s="2" customFormat="1" ht="16.5" customHeight="1">
      <c r="A113" s="39"/>
      <c r="B113" s="40"/>
      <c r="C113" s="41"/>
      <c r="D113" s="41"/>
      <c r="E113" s="184" t="s">
        <v>3926</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3927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30" customHeight="1">
      <c r="A115" s="39"/>
      <c r="B115" s="40"/>
      <c r="C115" s="41"/>
      <c r="D115" s="41"/>
      <c r="E115" s="77" t="str">
        <f>E11</f>
        <v xml:space="preserve">SO 30-01.2 - Liberec – Mníšek u L.,  sanace skalních zářezů úsek II. km 169,435 - 169,630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 xml:space="preserve"> </v>
      </c>
      <c r="G117" s="41"/>
      <c r="H117" s="41"/>
      <c r="I117" s="33" t="s">
        <v>22</v>
      </c>
      <c r="J117" s="80" t="str">
        <f>IF(J14="","",J14)</f>
        <v>30. 6. 2023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 xml:space="preserve"> </v>
      </c>
      <c r="G119" s="41"/>
      <c r="H119" s="41"/>
      <c r="I119" s="33" t="s">
        <v>29</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27</v>
      </c>
      <c r="D120" s="41"/>
      <c r="E120" s="41"/>
      <c r="F120" s="28" t="str">
        <f>IF(E20="","",E20)</f>
        <v>Vyplň údaj</v>
      </c>
      <c r="G120" s="41"/>
      <c r="H120" s="41"/>
      <c r="I120" s="33" t="s">
        <v>31</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227</v>
      </c>
      <c r="D122" s="203" t="s">
        <v>58</v>
      </c>
      <c r="E122" s="203" t="s">
        <v>54</v>
      </c>
      <c r="F122" s="203" t="s">
        <v>55</v>
      </c>
      <c r="G122" s="203" t="s">
        <v>228</v>
      </c>
      <c r="H122" s="203" t="s">
        <v>229</v>
      </c>
      <c r="I122" s="203" t="s">
        <v>230</v>
      </c>
      <c r="J122" s="204" t="s">
        <v>210</v>
      </c>
      <c r="K122" s="205" t="s">
        <v>231</v>
      </c>
      <c r="L122" s="206"/>
      <c r="M122" s="101" t="s">
        <v>1</v>
      </c>
      <c r="N122" s="102" t="s">
        <v>37</v>
      </c>
      <c r="O122" s="102" t="s">
        <v>232</v>
      </c>
      <c r="P122" s="102" t="s">
        <v>233</v>
      </c>
      <c r="Q122" s="102" t="s">
        <v>234</v>
      </c>
      <c r="R122" s="102" t="s">
        <v>235</v>
      </c>
      <c r="S122" s="102" t="s">
        <v>236</v>
      </c>
      <c r="T122" s="103" t="s">
        <v>237</v>
      </c>
      <c r="U122" s="200"/>
      <c r="V122" s="200"/>
      <c r="W122" s="200"/>
      <c r="X122" s="200"/>
      <c r="Y122" s="200"/>
      <c r="Z122" s="200"/>
      <c r="AA122" s="200"/>
      <c r="AB122" s="200"/>
      <c r="AC122" s="200"/>
      <c r="AD122" s="200"/>
      <c r="AE122" s="200"/>
    </row>
    <row r="123" s="2" customFormat="1" ht="22.8" customHeight="1">
      <c r="A123" s="39"/>
      <c r="B123" s="40"/>
      <c r="C123" s="108" t="s">
        <v>238</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8" t="s">
        <v>72</v>
      </c>
      <c r="AU123" s="18" t="s">
        <v>212</v>
      </c>
      <c r="BK123" s="211">
        <f>BK124</f>
        <v>0</v>
      </c>
    </row>
    <row r="124" s="12" customFormat="1" ht="25.92" customHeight="1">
      <c r="A124" s="12"/>
      <c r="B124" s="212"/>
      <c r="C124" s="213"/>
      <c r="D124" s="214" t="s">
        <v>72</v>
      </c>
      <c r="E124" s="215" t="s">
        <v>239</v>
      </c>
      <c r="F124" s="215" t="s">
        <v>2037</v>
      </c>
      <c r="G124" s="213"/>
      <c r="H124" s="213"/>
      <c r="I124" s="216"/>
      <c r="J124" s="217">
        <f>BK124</f>
        <v>0</v>
      </c>
      <c r="K124" s="213"/>
      <c r="L124" s="218"/>
      <c r="M124" s="219"/>
      <c r="N124" s="220"/>
      <c r="O124" s="220"/>
      <c r="P124" s="221">
        <f>P125+P139</f>
        <v>0</v>
      </c>
      <c r="Q124" s="220"/>
      <c r="R124" s="221">
        <f>R125+R139</f>
        <v>0</v>
      </c>
      <c r="S124" s="220"/>
      <c r="T124" s="222">
        <f>T125+T139</f>
        <v>0</v>
      </c>
      <c r="U124" s="12"/>
      <c r="V124" s="12"/>
      <c r="W124" s="12"/>
      <c r="X124" s="12"/>
      <c r="Y124" s="12"/>
      <c r="Z124" s="12"/>
      <c r="AA124" s="12"/>
      <c r="AB124" s="12"/>
      <c r="AC124" s="12"/>
      <c r="AD124" s="12"/>
      <c r="AE124" s="12"/>
      <c r="AR124" s="223" t="s">
        <v>81</v>
      </c>
      <c r="AT124" s="224" t="s">
        <v>72</v>
      </c>
      <c r="AU124" s="224" t="s">
        <v>73</v>
      </c>
      <c r="AY124" s="223" t="s">
        <v>241</v>
      </c>
      <c r="BK124" s="225">
        <f>BK125+BK139</f>
        <v>0</v>
      </c>
    </row>
    <row r="125" s="12" customFormat="1" ht="22.8" customHeight="1">
      <c r="A125" s="12"/>
      <c r="B125" s="212"/>
      <c r="C125" s="213"/>
      <c r="D125" s="214" t="s">
        <v>72</v>
      </c>
      <c r="E125" s="226" t="s">
        <v>81</v>
      </c>
      <c r="F125" s="226" t="s">
        <v>242</v>
      </c>
      <c r="G125" s="213"/>
      <c r="H125" s="213"/>
      <c r="I125" s="216"/>
      <c r="J125" s="227">
        <f>BK125</f>
        <v>0</v>
      </c>
      <c r="K125" s="213"/>
      <c r="L125" s="218"/>
      <c r="M125" s="219"/>
      <c r="N125" s="220"/>
      <c r="O125" s="220"/>
      <c r="P125" s="221">
        <f>SUM(P126:P138)</f>
        <v>0</v>
      </c>
      <c r="Q125" s="220"/>
      <c r="R125" s="221">
        <f>SUM(R126:R138)</f>
        <v>0</v>
      </c>
      <c r="S125" s="220"/>
      <c r="T125" s="222">
        <f>SUM(T126:T138)</f>
        <v>0</v>
      </c>
      <c r="U125" s="12"/>
      <c r="V125" s="12"/>
      <c r="W125" s="12"/>
      <c r="X125" s="12"/>
      <c r="Y125" s="12"/>
      <c r="Z125" s="12"/>
      <c r="AA125" s="12"/>
      <c r="AB125" s="12"/>
      <c r="AC125" s="12"/>
      <c r="AD125" s="12"/>
      <c r="AE125" s="12"/>
      <c r="AR125" s="223" t="s">
        <v>81</v>
      </c>
      <c r="AT125" s="224" t="s">
        <v>72</v>
      </c>
      <c r="AU125" s="224" t="s">
        <v>81</v>
      </c>
      <c r="AY125" s="223" t="s">
        <v>241</v>
      </c>
      <c r="BK125" s="225">
        <f>SUM(BK126:BK138)</f>
        <v>0</v>
      </c>
    </row>
    <row r="126" s="2" customFormat="1" ht="24.15" customHeight="1">
      <c r="A126" s="39"/>
      <c r="B126" s="40"/>
      <c r="C126" s="228" t="s">
        <v>81</v>
      </c>
      <c r="D126" s="228" t="s">
        <v>243</v>
      </c>
      <c r="E126" s="229" t="s">
        <v>3929</v>
      </c>
      <c r="F126" s="230" t="s">
        <v>3930</v>
      </c>
      <c r="G126" s="231" t="s">
        <v>263</v>
      </c>
      <c r="H126" s="232">
        <v>9</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3983</v>
      </c>
    </row>
    <row r="127" s="2" customFormat="1">
      <c r="A127" s="39"/>
      <c r="B127" s="40"/>
      <c r="C127" s="41"/>
      <c r="D127" s="242" t="s">
        <v>248</v>
      </c>
      <c r="E127" s="41"/>
      <c r="F127" s="243" t="s">
        <v>3930</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2" customFormat="1" ht="24.15" customHeight="1">
      <c r="A128" s="39"/>
      <c r="B128" s="40"/>
      <c r="C128" s="228" t="s">
        <v>83</v>
      </c>
      <c r="D128" s="228" t="s">
        <v>243</v>
      </c>
      <c r="E128" s="229" t="s">
        <v>3932</v>
      </c>
      <c r="F128" s="230" t="s">
        <v>3933</v>
      </c>
      <c r="G128" s="231" t="s">
        <v>257</v>
      </c>
      <c r="H128" s="232">
        <v>1359.75</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3984</v>
      </c>
    </row>
    <row r="129" s="2" customFormat="1">
      <c r="A129" s="39"/>
      <c r="B129" s="40"/>
      <c r="C129" s="41"/>
      <c r="D129" s="242" t="s">
        <v>248</v>
      </c>
      <c r="E129" s="41"/>
      <c r="F129" s="243" t="s">
        <v>3933</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2" customFormat="1" ht="16.5" customHeight="1">
      <c r="A130" s="39"/>
      <c r="B130" s="40"/>
      <c r="C130" s="228" t="s">
        <v>251</v>
      </c>
      <c r="D130" s="228" t="s">
        <v>243</v>
      </c>
      <c r="E130" s="229" t="s">
        <v>3935</v>
      </c>
      <c r="F130" s="230" t="s">
        <v>3936</v>
      </c>
      <c r="G130" s="231" t="s">
        <v>257</v>
      </c>
      <c r="H130" s="232">
        <v>780</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3985</v>
      </c>
    </row>
    <row r="131" s="2" customFormat="1">
      <c r="A131" s="39"/>
      <c r="B131" s="40"/>
      <c r="C131" s="41"/>
      <c r="D131" s="242" t="s">
        <v>248</v>
      </c>
      <c r="E131" s="41"/>
      <c r="F131" s="243" t="s">
        <v>3936</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24.15" customHeight="1">
      <c r="A132" s="39"/>
      <c r="B132" s="40"/>
      <c r="C132" s="228" t="s">
        <v>254</v>
      </c>
      <c r="D132" s="228" t="s">
        <v>243</v>
      </c>
      <c r="E132" s="229" t="s">
        <v>3945</v>
      </c>
      <c r="F132" s="230" t="s">
        <v>3946</v>
      </c>
      <c r="G132" s="231" t="s">
        <v>257</v>
      </c>
      <c r="H132" s="232">
        <v>1359.75</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3986</v>
      </c>
    </row>
    <row r="133" s="2" customFormat="1">
      <c r="A133" s="39"/>
      <c r="B133" s="40"/>
      <c r="C133" s="41"/>
      <c r="D133" s="242" t="s">
        <v>248</v>
      </c>
      <c r="E133" s="41"/>
      <c r="F133" s="243" t="s">
        <v>3946</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3" customFormat="1">
      <c r="A134" s="13"/>
      <c r="B134" s="263"/>
      <c r="C134" s="264"/>
      <c r="D134" s="242" t="s">
        <v>1584</v>
      </c>
      <c r="E134" s="265" t="s">
        <v>1</v>
      </c>
      <c r="F134" s="266" t="s">
        <v>3987</v>
      </c>
      <c r="G134" s="264"/>
      <c r="H134" s="267">
        <v>350</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1584</v>
      </c>
      <c r="AU134" s="273" t="s">
        <v>83</v>
      </c>
      <c r="AV134" s="13" t="s">
        <v>83</v>
      </c>
      <c r="AW134" s="13" t="s">
        <v>30</v>
      </c>
      <c r="AX134" s="13" t="s">
        <v>73</v>
      </c>
      <c r="AY134" s="273" t="s">
        <v>241</v>
      </c>
    </row>
    <row r="135" s="13" customFormat="1">
      <c r="A135" s="13"/>
      <c r="B135" s="263"/>
      <c r="C135" s="264"/>
      <c r="D135" s="242" t="s">
        <v>1584</v>
      </c>
      <c r="E135" s="265" t="s">
        <v>1</v>
      </c>
      <c r="F135" s="266" t="s">
        <v>3988</v>
      </c>
      <c r="G135" s="264"/>
      <c r="H135" s="267">
        <v>237</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1584</v>
      </c>
      <c r="AU135" s="273" t="s">
        <v>83</v>
      </c>
      <c r="AV135" s="13" t="s">
        <v>83</v>
      </c>
      <c r="AW135" s="13" t="s">
        <v>30</v>
      </c>
      <c r="AX135" s="13" t="s">
        <v>73</v>
      </c>
      <c r="AY135" s="273" t="s">
        <v>241</v>
      </c>
    </row>
    <row r="136" s="13" customFormat="1">
      <c r="A136" s="13"/>
      <c r="B136" s="263"/>
      <c r="C136" s="264"/>
      <c r="D136" s="242" t="s">
        <v>1584</v>
      </c>
      <c r="E136" s="265" t="s">
        <v>1</v>
      </c>
      <c r="F136" s="266" t="s">
        <v>3989</v>
      </c>
      <c r="G136" s="264"/>
      <c r="H136" s="267">
        <v>353.5</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1584</v>
      </c>
      <c r="AU136" s="273" t="s">
        <v>83</v>
      </c>
      <c r="AV136" s="13" t="s">
        <v>83</v>
      </c>
      <c r="AW136" s="13" t="s">
        <v>30</v>
      </c>
      <c r="AX136" s="13" t="s">
        <v>73</v>
      </c>
      <c r="AY136" s="273" t="s">
        <v>241</v>
      </c>
    </row>
    <row r="137" s="13" customFormat="1">
      <c r="A137" s="13"/>
      <c r="B137" s="263"/>
      <c r="C137" s="264"/>
      <c r="D137" s="242" t="s">
        <v>1584</v>
      </c>
      <c r="E137" s="265" t="s">
        <v>1</v>
      </c>
      <c r="F137" s="266" t="s">
        <v>3990</v>
      </c>
      <c r="G137" s="264"/>
      <c r="H137" s="267">
        <v>419.25</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1584</v>
      </c>
      <c r="AU137" s="273" t="s">
        <v>83</v>
      </c>
      <c r="AV137" s="13" t="s">
        <v>83</v>
      </c>
      <c r="AW137" s="13" t="s">
        <v>30</v>
      </c>
      <c r="AX137" s="13" t="s">
        <v>73</v>
      </c>
      <c r="AY137" s="273" t="s">
        <v>241</v>
      </c>
    </row>
    <row r="138" s="15" customFormat="1">
      <c r="A138" s="15"/>
      <c r="B138" s="287"/>
      <c r="C138" s="288"/>
      <c r="D138" s="242" t="s">
        <v>1584</v>
      </c>
      <c r="E138" s="289" t="s">
        <v>1</v>
      </c>
      <c r="F138" s="290" t="s">
        <v>2061</v>
      </c>
      <c r="G138" s="288"/>
      <c r="H138" s="291">
        <v>1359.75</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1584</v>
      </c>
      <c r="AU138" s="297" t="s">
        <v>83</v>
      </c>
      <c r="AV138" s="15" t="s">
        <v>247</v>
      </c>
      <c r="AW138" s="15" t="s">
        <v>30</v>
      </c>
      <c r="AX138" s="15" t="s">
        <v>81</v>
      </c>
      <c r="AY138" s="297" t="s">
        <v>241</v>
      </c>
    </row>
    <row r="139" s="12" customFormat="1" ht="22.8" customHeight="1">
      <c r="A139" s="12"/>
      <c r="B139" s="212"/>
      <c r="C139" s="213"/>
      <c r="D139" s="214" t="s">
        <v>72</v>
      </c>
      <c r="E139" s="226" t="s">
        <v>83</v>
      </c>
      <c r="F139" s="226" t="s">
        <v>1132</v>
      </c>
      <c r="G139" s="213"/>
      <c r="H139" s="213"/>
      <c r="I139" s="216"/>
      <c r="J139" s="227">
        <f>BK139</f>
        <v>0</v>
      </c>
      <c r="K139" s="213"/>
      <c r="L139" s="218"/>
      <c r="M139" s="219"/>
      <c r="N139" s="220"/>
      <c r="O139" s="220"/>
      <c r="P139" s="221">
        <f>SUM(P140:P145)</f>
        <v>0</v>
      </c>
      <c r="Q139" s="220"/>
      <c r="R139" s="221">
        <f>SUM(R140:R145)</f>
        <v>0</v>
      </c>
      <c r="S139" s="220"/>
      <c r="T139" s="222">
        <f>SUM(T140:T145)</f>
        <v>0</v>
      </c>
      <c r="U139" s="12"/>
      <c r="V139" s="12"/>
      <c r="W139" s="12"/>
      <c r="X139" s="12"/>
      <c r="Y139" s="12"/>
      <c r="Z139" s="12"/>
      <c r="AA139" s="12"/>
      <c r="AB139" s="12"/>
      <c r="AC139" s="12"/>
      <c r="AD139" s="12"/>
      <c r="AE139" s="12"/>
      <c r="AR139" s="223" t="s">
        <v>81</v>
      </c>
      <c r="AT139" s="224" t="s">
        <v>72</v>
      </c>
      <c r="AU139" s="224" t="s">
        <v>81</v>
      </c>
      <c r="AY139" s="223" t="s">
        <v>241</v>
      </c>
      <c r="BK139" s="225">
        <f>SUM(BK140:BK145)</f>
        <v>0</v>
      </c>
    </row>
    <row r="140" s="2" customFormat="1" ht="24.15" customHeight="1">
      <c r="A140" s="39"/>
      <c r="B140" s="40"/>
      <c r="C140" s="228" t="s">
        <v>275</v>
      </c>
      <c r="D140" s="228" t="s">
        <v>243</v>
      </c>
      <c r="E140" s="229" t="s">
        <v>3975</v>
      </c>
      <c r="F140" s="230" t="s">
        <v>3976</v>
      </c>
      <c r="G140" s="231" t="s">
        <v>257</v>
      </c>
      <c r="H140" s="232">
        <v>780</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247</v>
      </c>
      <c r="AT140" s="240" t="s">
        <v>243</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3991</v>
      </c>
    </row>
    <row r="141" s="2" customFormat="1">
      <c r="A141" s="39"/>
      <c r="B141" s="40"/>
      <c r="C141" s="41"/>
      <c r="D141" s="242" t="s">
        <v>248</v>
      </c>
      <c r="E141" s="41"/>
      <c r="F141" s="243" t="s">
        <v>3976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13" customFormat="1">
      <c r="A142" s="13"/>
      <c r="B142" s="263"/>
      <c r="C142" s="264"/>
      <c r="D142" s="242" t="s">
        <v>1584</v>
      </c>
      <c r="E142" s="265" t="s">
        <v>1</v>
      </c>
      <c r="F142" s="266" t="s">
        <v>3992</v>
      </c>
      <c r="G142" s="264"/>
      <c r="H142" s="267">
        <v>780</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1584</v>
      </c>
      <c r="AU142" s="273" t="s">
        <v>83</v>
      </c>
      <c r="AV142" s="13" t="s">
        <v>83</v>
      </c>
      <c r="AW142" s="13" t="s">
        <v>30</v>
      </c>
      <c r="AX142" s="13" t="s">
        <v>73</v>
      </c>
      <c r="AY142" s="273" t="s">
        <v>241</v>
      </c>
    </row>
    <row r="143" s="15" customFormat="1">
      <c r="A143" s="15"/>
      <c r="B143" s="287"/>
      <c r="C143" s="288"/>
      <c r="D143" s="242" t="s">
        <v>1584</v>
      </c>
      <c r="E143" s="289" t="s">
        <v>1</v>
      </c>
      <c r="F143" s="290" t="s">
        <v>2061</v>
      </c>
      <c r="G143" s="288"/>
      <c r="H143" s="291">
        <v>780</v>
      </c>
      <c r="I143" s="292"/>
      <c r="J143" s="288"/>
      <c r="K143" s="288"/>
      <c r="L143" s="293"/>
      <c r="M143" s="294"/>
      <c r="N143" s="295"/>
      <c r="O143" s="295"/>
      <c r="P143" s="295"/>
      <c r="Q143" s="295"/>
      <c r="R143" s="295"/>
      <c r="S143" s="295"/>
      <c r="T143" s="296"/>
      <c r="U143" s="15"/>
      <c r="V143" s="15"/>
      <c r="W143" s="15"/>
      <c r="X143" s="15"/>
      <c r="Y143" s="15"/>
      <c r="Z143" s="15"/>
      <c r="AA143" s="15"/>
      <c r="AB143" s="15"/>
      <c r="AC143" s="15"/>
      <c r="AD143" s="15"/>
      <c r="AE143" s="15"/>
      <c r="AT143" s="297" t="s">
        <v>1584</v>
      </c>
      <c r="AU143" s="297" t="s">
        <v>83</v>
      </c>
      <c r="AV143" s="15" t="s">
        <v>247</v>
      </c>
      <c r="AW143" s="15" t="s">
        <v>30</v>
      </c>
      <c r="AX143" s="15" t="s">
        <v>81</v>
      </c>
      <c r="AY143" s="297" t="s">
        <v>241</v>
      </c>
    </row>
    <row r="144" s="2" customFormat="1" ht="24.15" customHeight="1">
      <c r="A144" s="39"/>
      <c r="B144" s="40"/>
      <c r="C144" s="228" t="s">
        <v>303</v>
      </c>
      <c r="D144" s="228" t="s">
        <v>243</v>
      </c>
      <c r="E144" s="229" t="s">
        <v>3979</v>
      </c>
      <c r="F144" s="230" t="s">
        <v>3980</v>
      </c>
      <c r="G144" s="231" t="s">
        <v>257</v>
      </c>
      <c r="H144" s="232">
        <v>780</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247</v>
      </c>
      <c r="AT144" s="240" t="s">
        <v>243</v>
      </c>
      <c r="AU144" s="240" t="s">
        <v>83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3993</v>
      </c>
    </row>
    <row r="145" s="2" customFormat="1">
      <c r="A145" s="39"/>
      <c r="B145" s="40"/>
      <c r="C145" s="41"/>
      <c r="D145" s="242" t="s">
        <v>248</v>
      </c>
      <c r="E145" s="41"/>
      <c r="F145" s="243" t="s">
        <v>3980</v>
      </c>
      <c r="G145" s="41"/>
      <c r="H145" s="41"/>
      <c r="I145" s="244"/>
      <c r="J145" s="41"/>
      <c r="K145" s="41"/>
      <c r="L145" s="45"/>
      <c r="M145" s="259"/>
      <c r="N145" s="260"/>
      <c r="O145" s="261"/>
      <c r="P145" s="261"/>
      <c r="Q145" s="261"/>
      <c r="R145" s="261"/>
      <c r="S145" s="261"/>
      <c r="T145" s="262"/>
      <c r="U145" s="39"/>
      <c r="V145" s="39"/>
      <c r="W145" s="39"/>
      <c r="X145" s="39"/>
      <c r="Y145" s="39"/>
      <c r="Z145" s="39"/>
      <c r="AA145" s="39"/>
      <c r="AB145" s="39"/>
      <c r="AC145" s="39"/>
      <c r="AD145" s="39"/>
      <c r="AE145" s="39"/>
      <c r="AT145" s="18" t="s">
        <v>248</v>
      </c>
      <c r="AU145" s="18" t="s">
        <v>83</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3KCL0mQDD024aLskZXbA6lv6SAhiU5tEU9XIWlGYIHVNDn+RFFCD4Aqp6WWtnXfCPk1Y2jqB3iof2Vu/RE/46w==" hashValue="BYyUXxhZFq7eeImOPwmvCXGcXHbZGa+FOAZX9vFwE24k4iW3RBvGbVJTFQdsJ10Fiae9G1B3YYtrojaNiSAXqw==" algorithmName="SHA-512" password="CC35"/>
  <autoFilter ref="C122:K145"/>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3994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ROUND((SUM(BE119:BE202)),  2)</f>
        <v>0</v>
      </c>
      <c r="G33" s="39"/>
      <c r="H33" s="39"/>
      <c r="I33" s="165">
        <v>0.20999999999999999</v>
      </c>
      <c r="J33" s="164">
        <f>ROUND(((SUM(BE119:BE202))*I33),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ROUND((SUM(BF119:BF202)),  2)</f>
        <v>0</v>
      </c>
      <c r="G34" s="39"/>
      <c r="H34" s="39"/>
      <c r="I34" s="165">
        <v>0.14999999999999999</v>
      </c>
      <c r="J34" s="164">
        <f>ROUND(((SUM(BF119:BF202))*I34),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ROUND((SUM(BG119:BG202)),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ROUND((SUM(BH119:BH202)),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ROUND((SUM(BI119:BI202)),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71-01 - ŽST Mníšek u Liberce, stav. úpravy technol. míst.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3995</v>
      </c>
      <c r="E97" s="192"/>
      <c r="F97" s="192"/>
      <c r="G97" s="192"/>
      <c r="H97" s="192"/>
      <c r="I97" s="192"/>
      <c r="J97" s="193">
        <f>J120</f>
        <v>0</v>
      </c>
      <c r="K97" s="190"/>
      <c r="L97" s="194"/>
      <c r="S97" s="9"/>
      <c r="T97" s="9"/>
      <c r="U97" s="9"/>
      <c r="V97" s="9"/>
      <c r="W97" s="9"/>
      <c r="X97" s="9"/>
      <c r="Y97" s="9"/>
      <c r="Z97" s="9"/>
      <c r="AA97" s="9"/>
      <c r="AB97" s="9"/>
      <c r="AC97" s="9"/>
      <c r="AD97" s="9"/>
      <c r="AE97" s="9"/>
    </row>
    <row r="98" s="9" customFormat="1" ht="24.96" customHeight="1">
      <c r="A98" s="9"/>
      <c r="B98" s="189"/>
      <c r="C98" s="190"/>
      <c r="D98" s="191" t="s">
        <v>3996</v>
      </c>
      <c r="E98" s="192"/>
      <c r="F98" s="192"/>
      <c r="G98" s="192"/>
      <c r="H98" s="192"/>
      <c r="I98" s="192"/>
      <c r="J98" s="193">
        <f>J121</f>
        <v>0</v>
      </c>
      <c r="K98" s="190"/>
      <c r="L98" s="194"/>
      <c r="S98" s="9"/>
      <c r="T98" s="9"/>
      <c r="U98" s="9"/>
      <c r="V98" s="9"/>
      <c r="W98" s="9"/>
      <c r="X98" s="9"/>
      <c r="Y98" s="9"/>
      <c r="Z98" s="9"/>
      <c r="AA98" s="9"/>
      <c r="AB98" s="9"/>
      <c r="AC98" s="9"/>
      <c r="AD98" s="9"/>
      <c r="AE98" s="9"/>
    </row>
    <row r="99" s="9" customFormat="1" ht="24.96" customHeight="1">
      <c r="A99" s="9"/>
      <c r="B99" s="189"/>
      <c r="C99" s="190"/>
      <c r="D99" s="191" t="s">
        <v>3997</v>
      </c>
      <c r="E99" s="192"/>
      <c r="F99" s="192"/>
      <c r="G99" s="192"/>
      <c r="H99" s="192"/>
      <c r="I99" s="192"/>
      <c r="J99" s="193">
        <f>J158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30" customHeight="1">
      <c r="A111" s="39"/>
      <c r="B111" s="40"/>
      <c r="C111" s="41"/>
      <c r="D111" s="41"/>
      <c r="E111" s="77" t="str">
        <f>E9</f>
        <v>SO 71-01 - ŽST Mníšek u Liberce, stav. úpravy technol. míst.</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P120+P121+P158</f>
        <v>0</v>
      </c>
      <c r="Q119" s="105"/>
      <c r="R119" s="209">
        <f>R120+R121+R158</f>
        <v>0</v>
      </c>
      <c r="S119" s="105"/>
      <c r="T119" s="210">
        <f>T120+T121+T158</f>
        <v>0</v>
      </c>
      <c r="U119" s="39"/>
      <c r="V119" s="39"/>
      <c r="W119" s="39"/>
      <c r="X119" s="39"/>
      <c r="Y119" s="39"/>
      <c r="Z119" s="39"/>
      <c r="AA119" s="39"/>
      <c r="AB119" s="39"/>
      <c r="AC119" s="39"/>
      <c r="AD119" s="39"/>
      <c r="AE119" s="39"/>
      <c r="AT119" s="18" t="s">
        <v>72</v>
      </c>
      <c r="AU119" s="18" t="s">
        <v>212</v>
      </c>
      <c r="BK119" s="211">
        <f>BK120+BK121+BK158</f>
        <v>0</v>
      </c>
    </row>
    <row r="120" s="12" customFormat="1" ht="25.92" customHeight="1">
      <c r="A120" s="12"/>
      <c r="B120" s="212"/>
      <c r="C120" s="213"/>
      <c r="D120" s="214" t="s">
        <v>72</v>
      </c>
      <c r="E120" s="215" t="s">
        <v>3998</v>
      </c>
      <c r="F120" s="215" t="s">
        <v>3999</v>
      </c>
      <c r="G120" s="213"/>
      <c r="H120" s="213"/>
      <c r="I120" s="216"/>
      <c r="J120" s="217">
        <f>BK120</f>
        <v>0</v>
      </c>
      <c r="K120" s="213"/>
      <c r="L120" s="218"/>
      <c r="M120" s="219"/>
      <c r="N120" s="220"/>
      <c r="O120" s="220"/>
      <c r="P120" s="221">
        <v>0</v>
      </c>
      <c r="Q120" s="220"/>
      <c r="R120" s="221">
        <v>0</v>
      </c>
      <c r="S120" s="220"/>
      <c r="T120" s="222">
        <v>0</v>
      </c>
      <c r="U120" s="12"/>
      <c r="V120" s="12"/>
      <c r="W120" s="12"/>
      <c r="X120" s="12"/>
      <c r="Y120" s="12"/>
      <c r="Z120" s="12"/>
      <c r="AA120" s="12"/>
      <c r="AB120" s="12"/>
      <c r="AC120" s="12"/>
      <c r="AD120" s="12"/>
      <c r="AE120" s="12"/>
      <c r="AR120" s="223" t="s">
        <v>81</v>
      </c>
      <c r="AT120" s="224" t="s">
        <v>72</v>
      </c>
      <c r="AU120" s="224" t="s">
        <v>73</v>
      </c>
      <c r="AY120" s="223" t="s">
        <v>241</v>
      </c>
      <c r="BK120" s="225">
        <v>0</v>
      </c>
    </row>
    <row r="121" s="12" customFormat="1" ht="25.92" customHeight="1">
      <c r="A121" s="12"/>
      <c r="B121" s="212"/>
      <c r="C121" s="213"/>
      <c r="D121" s="214" t="s">
        <v>72</v>
      </c>
      <c r="E121" s="215" t="s">
        <v>4000</v>
      </c>
      <c r="F121" s="215" t="s">
        <v>4001</v>
      </c>
      <c r="G121" s="213"/>
      <c r="H121" s="213"/>
      <c r="I121" s="216"/>
      <c r="J121" s="217">
        <f>BK121</f>
        <v>0</v>
      </c>
      <c r="K121" s="213"/>
      <c r="L121" s="218"/>
      <c r="M121" s="219"/>
      <c r="N121" s="220"/>
      <c r="O121" s="220"/>
      <c r="P121" s="221">
        <f>SUM(P122:P157)</f>
        <v>0</v>
      </c>
      <c r="Q121" s="220"/>
      <c r="R121" s="221">
        <f>SUM(R122:R157)</f>
        <v>0</v>
      </c>
      <c r="S121" s="220"/>
      <c r="T121" s="222">
        <f>SUM(T122:T157)</f>
        <v>0</v>
      </c>
      <c r="U121" s="12"/>
      <c r="V121" s="12"/>
      <c r="W121" s="12"/>
      <c r="X121" s="12"/>
      <c r="Y121" s="12"/>
      <c r="Z121" s="12"/>
      <c r="AA121" s="12"/>
      <c r="AB121" s="12"/>
      <c r="AC121" s="12"/>
      <c r="AD121" s="12"/>
      <c r="AE121" s="12"/>
      <c r="AR121" s="223" t="s">
        <v>81</v>
      </c>
      <c r="AT121" s="224" t="s">
        <v>72</v>
      </c>
      <c r="AU121" s="224" t="s">
        <v>73</v>
      </c>
      <c r="AY121" s="223" t="s">
        <v>241</v>
      </c>
      <c r="BK121" s="225">
        <f>SUM(BK122:BK157)</f>
        <v>0</v>
      </c>
    </row>
    <row r="122" s="2" customFormat="1" ht="33" customHeight="1">
      <c r="A122" s="39"/>
      <c r="B122" s="40"/>
      <c r="C122" s="228" t="s">
        <v>81</v>
      </c>
      <c r="D122" s="228" t="s">
        <v>243</v>
      </c>
      <c r="E122" s="229" t="s">
        <v>4002</v>
      </c>
      <c r="F122" s="230" t="s">
        <v>4003</v>
      </c>
      <c r="G122" s="231" t="s">
        <v>4004</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81</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4005</v>
      </c>
    </row>
    <row r="123" s="2" customFormat="1">
      <c r="A123" s="39"/>
      <c r="B123" s="40"/>
      <c r="C123" s="41"/>
      <c r="D123" s="242" t="s">
        <v>248</v>
      </c>
      <c r="E123" s="41"/>
      <c r="F123" s="243" t="s">
        <v>4003</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81</v>
      </c>
    </row>
    <row r="124" s="2" customFormat="1" ht="33" customHeight="1">
      <c r="A124" s="39"/>
      <c r="B124" s="40"/>
      <c r="C124" s="228" t="s">
        <v>83</v>
      </c>
      <c r="D124" s="228" t="s">
        <v>243</v>
      </c>
      <c r="E124" s="229" t="s">
        <v>4006</v>
      </c>
      <c r="F124" s="230" t="s">
        <v>4007</v>
      </c>
      <c r="G124" s="231" t="s">
        <v>4004</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247</v>
      </c>
      <c r="AT124" s="240" t="s">
        <v>243</v>
      </c>
      <c r="AU124" s="240" t="s">
        <v>81</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4008</v>
      </c>
    </row>
    <row r="125" s="2" customFormat="1">
      <c r="A125" s="39"/>
      <c r="B125" s="40"/>
      <c r="C125" s="41"/>
      <c r="D125" s="242" t="s">
        <v>248</v>
      </c>
      <c r="E125" s="41"/>
      <c r="F125" s="243" t="s">
        <v>4003</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81</v>
      </c>
    </row>
    <row r="126" s="2" customFormat="1" ht="16.5" customHeight="1">
      <c r="A126" s="39"/>
      <c r="B126" s="40"/>
      <c r="C126" s="228" t="s">
        <v>251</v>
      </c>
      <c r="D126" s="228" t="s">
        <v>243</v>
      </c>
      <c r="E126" s="229" t="s">
        <v>4009</v>
      </c>
      <c r="F126" s="230" t="s">
        <v>4010</v>
      </c>
      <c r="G126" s="231" t="s">
        <v>4004</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81</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4011</v>
      </c>
    </row>
    <row r="127" s="2" customFormat="1">
      <c r="A127" s="39"/>
      <c r="B127" s="40"/>
      <c r="C127" s="41"/>
      <c r="D127" s="242" t="s">
        <v>248</v>
      </c>
      <c r="E127" s="41"/>
      <c r="F127" s="243" t="s">
        <v>4010</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81</v>
      </c>
    </row>
    <row r="128" s="2" customFormat="1" ht="24.15" customHeight="1">
      <c r="A128" s="39"/>
      <c r="B128" s="40"/>
      <c r="C128" s="228" t="s">
        <v>247</v>
      </c>
      <c r="D128" s="228" t="s">
        <v>243</v>
      </c>
      <c r="E128" s="229" t="s">
        <v>4012</v>
      </c>
      <c r="F128" s="230" t="s">
        <v>4013</v>
      </c>
      <c r="G128" s="231" t="s">
        <v>4004</v>
      </c>
      <c r="H128" s="232">
        <v>1</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81</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4014</v>
      </c>
    </row>
    <row r="129" s="2" customFormat="1">
      <c r="A129" s="39"/>
      <c r="B129" s="40"/>
      <c r="C129" s="41"/>
      <c r="D129" s="242" t="s">
        <v>248</v>
      </c>
      <c r="E129" s="41"/>
      <c r="F129" s="243" t="s">
        <v>4010</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81</v>
      </c>
    </row>
    <row r="130" s="2" customFormat="1" ht="16.5" customHeight="1">
      <c r="A130" s="39"/>
      <c r="B130" s="40"/>
      <c r="C130" s="228" t="s">
        <v>259</v>
      </c>
      <c r="D130" s="228" t="s">
        <v>243</v>
      </c>
      <c r="E130" s="229" t="s">
        <v>4015</v>
      </c>
      <c r="F130" s="230" t="s">
        <v>4016</v>
      </c>
      <c r="G130" s="231" t="s">
        <v>2220</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81</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4017</v>
      </c>
    </row>
    <row r="131" s="2" customFormat="1">
      <c r="A131" s="39"/>
      <c r="B131" s="40"/>
      <c r="C131" s="41"/>
      <c r="D131" s="242" t="s">
        <v>248</v>
      </c>
      <c r="E131" s="41"/>
      <c r="F131" s="243" t="s">
        <v>4016</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81</v>
      </c>
    </row>
    <row r="132" s="2" customFormat="1" ht="21.75" customHeight="1">
      <c r="A132" s="39"/>
      <c r="B132" s="40"/>
      <c r="C132" s="228" t="s">
        <v>254</v>
      </c>
      <c r="D132" s="228" t="s">
        <v>243</v>
      </c>
      <c r="E132" s="229" t="s">
        <v>4018</v>
      </c>
      <c r="F132" s="230" t="s">
        <v>4019</v>
      </c>
      <c r="G132" s="231" t="s">
        <v>4004</v>
      </c>
      <c r="H132" s="232">
        <v>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81</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4020</v>
      </c>
    </row>
    <row r="133" s="2" customFormat="1">
      <c r="A133" s="39"/>
      <c r="B133" s="40"/>
      <c r="C133" s="41"/>
      <c r="D133" s="242" t="s">
        <v>248</v>
      </c>
      <c r="E133" s="41"/>
      <c r="F133" s="243" t="s">
        <v>4016</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81</v>
      </c>
    </row>
    <row r="134" s="2" customFormat="1" ht="24.15" customHeight="1">
      <c r="A134" s="39"/>
      <c r="B134" s="40"/>
      <c r="C134" s="228" t="s">
        <v>269</v>
      </c>
      <c r="D134" s="228" t="s">
        <v>243</v>
      </c>
      <c r="E134" s="229" t="s">
        <v>4021</v>
      </c>
      <c r="F134" s="230" t="s">
        <v>4022</v>
      </c>
      <c r="G134" s="231" t="s">
        <v>4023</v>
      </c>
      <c r="H134" s="232">
        <v>15</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81</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4024</v>
      </c>
    </row>
    <row r="135" s="2" customFormat="1">
      <c r="A135" s="39"/>
      <c r="B135" s="40"/>
      <c r="C135" s="41"/>
      <c r="D135" s="242" t="s">
        <v>248</v>
      </c>
      <c r="E135" s="41"/>
      <c r="F135" s="243" t="s">
        <v>4022</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81</v>
      </c>
    </row>
    <row r="136" s="2" customFormat="1" ht="24.15" customHeight="1">
      <c r="A136" s="39"/>
      <c r="B136" s="40"/>
      <c r="C136" s="228" t="s">
        <v>258</v>
      </c>
      <c r="D136" s="228" t="s">
        <v>243</v>
      </c>
      <c r="E136" s="229" t="s">
        <v>4025</v>
      </c>
      <c r="F136" s="230" t="s">
        <v>4026</v>
      </c>
      <c r="G136" s="231" t="s">
        <v>4004</v>
      </c>
      <c r="H136" s="232">
        <v>15</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247</v>
      </c>
      <c r="AT136" s="240" t="s">
        <v>243</v>
      </c>
      <c r="AU136" s="240" t="s">
        <v>81</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4027</v>
      </c>
    </row>
    <row r="137" s="2" customFormat="1">
      <c r="A137" s="39"/>
      <c r="B137" s="40"/>
      <c r="C137" s="41"/>
      <c r="D137" s="242" t="s">
        <v>248</v>
      </c>
      <c r="E137" s="41"/>
      <c r="F137" s="243" t="s">
        <v>4022</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81</v>
      </c>
    </row>
    <row r="138" s="2" customFormat="1" ht="16.5" customHeight="1">
      <c r="A138" s="39"/>
      <c r="B138" s="40"/>
      <c r="C138" s="228" t="s">
        <v>276</v>
      </c>
      <c r="D138" s="228" t="s">
        <v>243</v>
      </c>
      <c r="E138" s="229" t="s">
        <v>4028</v>
      </c>
      <c r="F138" s="230" t="s">
        <v>4029</v>
      </c>
      <c r="G138" s="231" t="s">
        <v>4023</v>
      </c>
      <c r="H138" s="232">
        <v>15</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247</v>
      </c>
      <c r="AT138" s="240" t="s">
        <v>243</v>
      </c>
      <c r="AU138" s="240" t="s">
        <v>81</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4030</v>
      </c>
    </row>
    <row r="139" s="2" customFormat="1">
      <c r="A139" s="39"/>
      <c r="B139" s="40"/>
      <c r="C139" s="41"/>
      <c r="D139" s="242" t="s">
        <v>248</v>
      </c>
      <c r="E139" s="41"/>
      <c r="F139" s="243" t="s">
        <v>4029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81</v>
      </c>
    </row>
    <row r="140" s="2" customFormat="1" ht="24.15" customHeight="1">
      <c r="A140" s="39"/>
      <c r="B140" s="40"/>
      <c r="C140" s="228" t="s">
        <v>264</v>
      </c>
      <c r="D140" s="228" t="s">
        <v>243</v>
      </c>
      <c r="E140" s="229" t="s">
        <v>4031</v>
      </c>
      <c r="F140" s="230" t="s">
        <v>4032</v>
      </c>
      <c r="G140" s="231" t="s">
        <v>4004</v>
      </c>
      <c r="H140" s="232">
        <v>15</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247</v>
      </c>
      <c r="AT140" s="240" t="s">
        <v>243</v>
      </c>
      <c r="AU140" s="240" t="s">
        <v>81</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4033</v>
      </c>
    </row>
    <row r="141" s="2" customFormat="1">
      <c r="A141" s="39"/>
      <c r="B141" s="40"/>
      <c r="C141" s="41"/>
      <c r="D141" s="242" t="s">
        <v>248</v>
      </c>
      <c r="E141" s="41"/>
      <c r="F141" s="243" t="s">
        <v>4029</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81</v>
      </c>
    </row>
    <row r="142" s="2" customFormat="1" ht="16.5" customHeight="1">
      <c r="A142" s="39"/>
      <c r="B142" s="40"/>
      <c r="C142" s="228" t="s">
        <v>283</v>
      </c>
      <c r="D142" s="228" t="s">
        <v>243</v>
      </c>
      <c r="E142" s="229" t="s">
        <v>4034</v>
      </c>
      <c r="F142" s="230" t="s">
        <v>4035</v>
      </c>
      <c r="G142" s="231" t="s">
        <v>4004</v>
      </c>
      <c r="H142" s="232">
        <v>1</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247</v>
      </c>
      <c r="AT142" s="240" t="s">
        <v>243</v>
      </c>
      <c r="AU142" s="240" t="s">
        <v>81</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4036</v>
      </c>
    </row>
    <row r="143" s="2" customFormat="1">
      <c r="A143" s="39"/>
      <c r="B143" s="40"/>
      <c r="C143" s="41"/>
      <c r="D143" s="242" t="s">
        <v>248</v>
      </c>
      <c r="E143" s="41"/>
      <c r="F143" s="243" t="s">
        <v>4035</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81</v>
      </c>
    </row>
    <row r="144" s="2" customFormat="1" ht="21.75" customHeight="1">
      <c r="A144" s="39"/>
      <c r="B144" s="40"/>
      <c r="C144" s="228" t="s">
        <v>268</v>
      </c>
      <c r="D144" s="228" t="s">
        <v>243</v>
      </c>
      <c r="E144" s="229" t="s">
        <v>4037</v>
      </c>
      <c r="F144" s="230" t="s">
        <v>4038</v>
      </c>
      <c r="G144" s="231" t="s">
        <v>4004</v>
      </c>
      <c r="H144" s="232">
        <v>1</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247</v>
      </c>
      <c r="AT144" s="240" t="s">
        <v>243</v>
      </c>
      <c r="AU144" s="240" t="s">
        <v>81</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4039</v>
      </c>
    </row>
    <row r="145" s="2" customFormat="1">
      <c r="A145" s="39"/>
      <c r="B145" s="40"/>
      <c r="C145" s="41"/>
      <c r="D145" s="242" t="s">
        <v>248</v>
      </c>
      <c r="E145" s="41"/>
      <c r="F145" s="243" t="s">
        <v>4035</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81</v>
      </c>
    </row>
    <row r="146" s="2" customFormat="1" ht="16.5" customHeight="1">
      <c r="A146" s="39"/>
      <c r="B146" s="40"/>
      <c r="C146" s="228" t="s">
        <v>290</v>
      </c>
      <c r="D146" s="228" t="s">
        <v>243</v>
      </c>
      <c r="E146" s="229" t="s">
        <v>4040</v>
      </c>
      <c r="F146" s="230" t="s">
        <v>4041</v>
      </c>
      <c r="G146" s="231" t="s">
        <v>4004</v>
      </c>
      <c r="H146" s="232">
        <v>1</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247</v>
      </c>
      <c r="AT146" s="240" t="s">
        <v>243</v>
      </c>
      <c r="AU146" s="240" t="s">
        <v>81</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4042</v>
      </c>
    </row>
    <row r="147" s="2" customFormat="1">
      <c r="A147" s="39"/>
      <c r="B147" s="40"/>
      <c r="C147" s="41"/>
      <c r="D147" s="242" t="s">
        <v>248</v>
      </c>
      <c r="E147" s="41"/>
      <c r="F147" s="243" t="s">
        <v>4041</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81</v>
      </c>
    </row>
    <row r="148" s="2" customFormat="1" ht="16.5" customHeight="1">
      <c r="A148" s="39"/>
      <c r="B148" s="40"/>
      <c r="C148" s="228" t="s">
        <v>272</v>
      </c>
      <c r="D148" s="228" t="s">
        <v>243</v>
      </c>
      <c r="E148" s="229" t="s">
        <v>4043</v>
      </c>
      <c r="F148" s="230" t="s">
        <v>4044</v>
      </c>
      <c r="G148" s="231" t="s">
        <v>4004</v>
      </c>
      <c r="H148" s="232">
        <v>1</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247</v>
      </c>
      <c r="AT148" s="240" t="s">
        <v>243</v>
      </c>
      <c r="AU148" s="240" t="s">
        <v>81</v>
      </c>
      <c r="AY148" s="18" t="s">
        <v>241</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247</v>
      </c>
      <c r="BM148" s="240" t="s">
        <v>4045</v>
      </c>
    </row>
    <row r="149" s="2" customFormat="1">
      <c r="A149" s="39"/>
      <c r="B149" s="40"/>
      <c r="C149" s="41"/>
      <c r="D149" s="242" t="s">
        <v>248</v>
      </c>
      <c r="E149" s="41"/>
      <c r="F149" s="243" t="s">
        <v>4041</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248</v>
      </c>
      <c r="AU149" s="18" t="s">
        <v>81</v>
      </c>
    </row>
    <row r="150" s="2" customFormat="1" ht="24.15" customHeight="1">
      <c r="A150" s="39"/>
      <c r="B150" s="40"/>
      <c r="C150" s="228" t="s">
        <v>8</v>
      </c>
      <c r="D150" s="228" t="s">
        <v>243</v>
      </c>
      <c r="E150" s="229" t="s">
        <v>4046</v>
      </c>
      <c r="F150" s="230" t="s">
        <v>4047</v>
      </c>
      <c r="G150" s="231" t="s">
        <v>4023</v>
      </c>
      <c r="H150" s="232">
        <v>7</v>
      </c>
      <c r="I150" s="233"/>
      <c r="J150" s="234">
        <f>ROUND(I150*H150,2)</f>
        <v>0</v>
      </c>
      <c r="K150" s="235"/>
      <c r="L150" s="45"/>
      <c r="M150" s="236" t="s">
        <v>1</v>
      </c>
      <c r="N150" s="237" t="s">
        <v>38</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247</v>
      </c>
      <c r="AT150" s="240" t="s">
        <v>243</v>
      </c>
      <c r="AU150" s="240" t="s">
        <v>81</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4048</v>
      </c>
    </row>
    <row r="151" s="2" customFormat="1">
      <c r="A151" s="39"/>
      <c r="B151" s="40"/>
      <c r="C151" s="41"/>
      <c r="D151" s="242" t="s">
        <v>248</v>
      </c>
      <c r="E151" s="41"/>
      <c r="F151" s="243" t="s">
        <v>4047</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81</v>
      </c>
    </row>
    <row r="152" s="2" customFormat="1" ht="24.15" customHeight="1">
      <c r="A152" s="39"/>
      <c r="B152" s="40"/>
      <c r="C152" s="228" t="s">
        <v>275</v>
      </c>
      <c r="D152" s="228" t="s">
        <v>243</v>
      </c>
      <c r="E152" s="229" t="s">
        <v>4049</v>
      </c>
      <c r="F152" s="230" t="s">
        <v>4050</v>
      </c>
      <c r="G152" s="231" t="s">
        <v>4004</v>
      </c>
      <c r="H152" s="232">
        <v>7</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247</v>
      </c>
      <c r="AT152" s="240" t="s">
        <v>243</v>
      </c>
      <c r="AU152" s="240" t="s">
        <v>81</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4051</v>
      </c>
    </row>
    <row r="153" s="2" customFormat="1">
      <c r="A153" s="39"/>
      <c r="B153" s="40"/>
      <c r="C153" s="41"/>
      <c r="D153" s="242" t="s">
        <v>248</v>
      </c>
      <c r="E153" s="41"/>
      <c r="F153" s="243" t="s">
        <v>4047</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81</v>
      </c>
    </row>
    <row r="154" s="2" customFormat="1" ht="16.5" customHeight="1">
      <c r="A154" s="39"/>
      <c r="B154" s="40"/>
      <c r="C154" s="228" t="s">
        <v>303</v>
      </c>
      <c r="D154" s="228" t="s">
        <v>243</v>
      </c>
      <c r="E154" s="229" t="s">
        <v>4052</v>
      </c>
      <c r="F154" s="230" t="s">
        <v>4053</v>
      </c>
      <c r="G154" s="231" t="s">
        <v>4004</v>
      </c>
      <c r="H154" s="232">
        <v>1</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247</v>
      </c>
      <c r="AT154" s="240" t="s">
        <v>243</v>
      </c>
      <c r="AU154" s="240" t="s">
        <v>81</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4054</v>
      </c>
    </row>
    <row r="155" s="2" customFormat="1">
      <c r="A155" s="39"/>
      <c r="B155" s="40"/>
      <c r="C155" s="41"/>
      <c r="D155" s="242" t="s">
        <v>248</v>
      </c>
      <c r="E155" s="41"/>
      <c r="F155" s="243" t="s">
        <v>4053</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81</v>
      </c>
    </row>
    <row r="156" s="2" customFormat="1" ht="16.5" customHeight="1">
      <c r="A156" s="39"/>
      <c r="B156" s="40"/>
      <c r="C156" s="228" t="s">
        <v>279</v>
      </c>
      <c r="D156" s="228" t="s">
        <v>243</v>
      </c>
      <c r="E156" s="229" t="s">
        <v>4055</v>
      </c>
      <c r="F156" s="230" t="s">
        <v>4056</v>
      </c>
      <c r="G156" s="231" t="s">
        <v>4004</v>
      </c>
      <c r="H156" s="232">
        <v>1</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247</v>
      </c>
      <c r="AT156" s="240" t="s">
        <v>243</v>
      </c>
      <c r="AU156" s="240" t="s">
        <v>81</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4057</v>
      </c>
    </row>
    <row r="157" s="2" customFormat="1">
      <c r="A157" s="39"/>
      <c r="B157" s="40"/>
      <c r="C157" s="41"/>
      <c r="D157" s="242" t="s">
        <v>248</v>
      </c>
      <c r="E157" s="41"/>
      <c r="F157" s="243" t="s">
        <v>4053</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81</v>
      </c>
    </row>
    <row r="158" s="12" customFormat="1" ht="25.92" customHeight="1">
      <c r="A158" s="12"/>
      <c r="B158" s="212"/>
      <c r="C158" s="213"/>
      <c r="D158" s="214" t="s">
        <v>72</v>
      </c>
      <c r="E158" s="215" t="s">
        <v>4058</v>
      </c>
      <c r="F158" s="215" t="s">
        <v>4059</v>
      </c>
      <c r="G158" s="213"/>
      <c r="H158" s="213"/>
      <c r="I158" s="216"/>
      <c r="J158" s="217">
        <f>BK158</f>
        <v>0</v>
      </c>
      <c r="K158" s="213"/>
      <c r="L158" s="218"/>
      <c r="M158" s="219"/>
      <c r="N158" s="220"/>
      <c r="O158" s="220"/>
      <c r="P158" s="221">
        <f>SUM(P159:P202)</f>
        <v>0</v>
      </c>
      <c r="Q158" s="220"/>
      <c r="R158" s="221">
        <f>SUM(R159:R202)</f>
        <v>0</v>
      </c>
      <c r="S158" s="220"/>
      <c r="T158" s="222">
        <f>SUM(T159:T202)</f>
        <v>0</v>
      </c>
      <c r="U158" s="12"/>
      <c r="V158" s="12"/>
      <c r="W158" s="12"/>
      <c r="X158" s="12"/>
      <c r="Y158" s="12"/>
      <c r="Z158" s="12"/>
      <c r="AA158" s="12"/>
      <c r="AB158" s="12"/>
      <c r="AC158" s="12"/>
      <c r="AD158" s="12"/>
      <c r="AE158" s="12"/>
      <c r="AR158" s="223" t="s">
        <v>81</v>
      </c>
      <c r="AT158" s="224" t="s">
        <v>72</v>
      </c>
      <c r="AU158" s="224" t="s">
        <v>73</v>
      </c>
      <c r="AY158" s="223" t="s">
        <v>241</v>
      </c>
      <c r="BK158" s="225">
        <f>SUM(BK159:BK202)</f>
        <v>0</v>
      </c>
    </row>
    <row r="159" s="2" customFormat="1" ht="33" customHeight="1">
      <c r="A159" s="39"/>
      <c r="B159" s="40"/>
      <c r="C159" s="228" t="s">
        <v>310</v>
      </c>
      <c r="D159" s="228" t="s">
        <v>243</v>
      </c>
      <c r="E159" s="229" t="s">
        <v>4002</v>
      </c>
      <c r="F159" s="230" t="s">
        <v>4003</v>
      </c>
      <c r="G159" s="231" t="s">
        <v>4004</v>
      </c>
      <c r="H159" s="232">
        <v>1</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247</v>
      </c>
      <c r="AT159" s="240" t="s">
        <v>243</v>
      </c>
      <c r="AU159" s="240" t="s">
        <v>81</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247</v>
      </c>
      <c r="BM159" s="240" t="s">
        <v>4060</v>
      </c>
    </row>
    <row r="160" s="2" customFormat="1">
      <c r="A160" s="39"/>
      <c r="B160" s="40"/>
      <c r="C160" s="41"/>
      <c r="D160" s="242" t="s">
        <v>248</v>
      </c>
      <c r="E160" s="41"/>
      <c r="F160" s="243" t="s">
        <v>4003</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81</v>
      </c>
    </row>
    <row r="161" s="2" customFormat="1" ht="24.15" customHeight="1">
      <c r="A161" s="39"/>
      <c r="B161" s="40"/>
      <c r="C161" s="228" t="s">
        <v>282</v>
      </c>
      <c r="D161" s="228" t="s">
        <v>243</v>
      </c>
      <c r="E161" s="229" t="s">
        <v>4061</v>
      </c>
      <c r="F161" s="230" t="s">
        <v>4062</v>
      </c>
      <c r="G161" s="231" t="s">
        <v>4004</v>
      </c>
      <c r="H161" s="232">
        <v>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81</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4063</v>
      </c>
    </row>
    <row r="162" s="2" customFormat="1">
      <c r="A162" s="39"/>
      <c r="B162" s="40"/>
      <c r="C162" s="41"/>
      <c r="D162" s="242" t="s">
        <v>248</v>
      </c>
      <c r="E162" s="41"/>
      <c r="F162" s="243" t="s">
        <v>4064</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81</v>
      </c>
    </row>
    <row r="163" s="2" customFormat="1" ht="24.15" customHeight="1">
      <c r="A163" s="39"/>
      <c r="B163" s="40"/>
      <c r="C163" s="228" t="s">
        <v>7</v>
      </c>
      <c r="D163" s="228" t="s">
        <v>243</v>
      </c>
      <c r="E163" s="229" t="s">
        <v>4065</v>
      </c>
      <c r="F163" s="230" t="s">
        <v>4032</v>
      </c>
      <c r="G163" s="231" t="s">
        <v>4004</v>
      </c>
      <c r="H163" s="232">
        <v>8</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81</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4066</v>
      </c>
    </row>
    <row r="164" s="2" customFormat="1">
      <c r="A164" s="39"/>
      <c r="B164" s="40"/>
      <c r="C164" s="41"/>
      <c r="D164" s="242" t="s">
        <v>248</v>
      </c>
      <c r="E164" s="41"/>
      <c r="F164" s="243" t="s">
        <v>4029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81</v>
      </c>
    </row>
    <row r="165" s="2" customFormat="1" ht="16.5" customHeight="1">
      <c r="A165" s="39"/>
      <c r="B165" s="40"/>
      <c r="C165" s="228" t="s">
        <v>286</v>
      </c>
      <c r="D165" s="228" t="s">
        <v>243</v>
      </c>
      <c r="E165" s="229" t="s">
        <v>4067</v>
      </c>
      <c r="F165" s="230" t="s">
        <v>4056</v>
      </c>
      <c r="G165" s="231" t="s">
        <v>4004</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247</v>
      </c>
      <c r="AT165" s="240" t="s">
        <v>243</v>
      </c>
      <c r="AU165" s="240" t="s">
        <v>81</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4068</v>
      </c>
    </row>
    <row r="166" s="2" customFormat="1">
      <c r="A166" s="39"/>
      <c r="B166" s="40"/>
      <c r="C166" s="41"/>
      <c r="D166" s="242" t="s">
        <v>248</v>
      </c>
      <c r="E166" s="41"/>
      <c r="F166" s="243" t="s">
        <v>4053</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81</v>
      </c>
    </row>
    <row r="167" s="2" customFormat="1" ht="16.5" customHeight="1">
      <c r="A167" s="39"/>
      <c r="B167" s="40"/>
      <c r="C167" s="228" t="s">
        <v>323</v>
      </c>
      <c r="D167" s="228" t="s">
        <v>243</v>
      </c>
      <c r="E167" s="229" t="s">
        <v>4069</v>
      </c>
      <c r="F167" s="230" t="s">
        <v>4070</v>
      </c>
      <c r="G167" s="231" t="s">
        <v>2220</v>
      </c>
      <c r="H167" s="232">
        <v>1</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247</v>
      </c>
      <c r="AT167" s="240" t="s">
        <v>243</v>
      </c>
      <c r="AU167" s="240" t="s">
        <v>81</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4071</v>
      </c>
    </row>
    <row r="168" s="2" customFormat="1">
      <c r="A168" s="39"/>
      <c r="B168" s="40"/>
      <c r="C168" s="41"/>
      <c r="D168" s="242" t="s">
        <v>248</v>
      </c>
      <c r="E168" s="41"/>
      <c r="F168" s="243" t="s">
        <v>4072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81</v>
      </c>
    </row>
    <row r="169" s="2" customFormat="1" ht="33" customHeight="1">
      <c r="A169" s="39"/>
      <c r="B169" s="40"/>
      <c r="C169" s="228" t="s">
        <v>289</v>
      </c>
      <c r="D169" s="228" t="s">
        <v>243</v>
      </c>
      <c r="E169" s="229" t="s">
        <v>4006</v>
      </c>
      <c r="F169" s="230" t="s">
        <v>4007</v>
      </c>
      <c r="G169" s="231" t="s">
        <v>4004</v>
      </c>
      <c r="H169" s="232">
        <v>1</v>
      </c>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81</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4073</v>
      </c>
    </row>
    <row r="170" s="2" customFormat="1">
      <c r="A170" s="39"/>
      <c r="B170" s="40"/>
      <c r="C170" s="41"/>
      <c r="D170" s="242" t="s">
        <v>248</v>
      </c>
      <c r="E170" s="41"/>
      <c r="F170" s="243" t="s">
        <v>4003</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81</v>
      </c>
    </row>
    <row r="171" s="2" customFormat="1" ht="16.5" customHeight="1">
      <c r="A171" s="39"/>
      <c r="B171" s="40"/>
      <c r="C171" s="228" t="s">
        <v>330</v>
      </c>
      <c r="D171" s="228" t="s">
        <v>243</v>
      </c>
      <c r="E171" s="229" t="s">
        <v>4009</v>
      </c>
      <c r="F171" s="230" t="s">
        <v>4010</v>
      </c>
      <c r="G171" s="231" t="s">
        <v>4004</v>
      </c>
      <c r="H171" s="232">
        <v>1</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81</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4074</v>
      </c>
    </row>
    <row r="172" s="2" customFormat="1">
      <c r="A172" s="39"/>
      <c r="B172" s="40"/>
      <c r="C172" s="41"/>
      <c r="D172" s="242" t="s">
        <v>248</v>
      </c>
      <c r="E172" s="41"/>
      <c r="F172" s="243" t="s">
        <v>4010</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81</v>
      </c>
    </row>
    <row r="173" s="2" customFormat="1" ht="24.15" customHeight="1">
      <c r="A173" s="39"/>
      <c r="B173" s="40"/>
      <c r="C173" s="228" t="s">
        <v>293</v>
      </c>
      <c r="D173" s="228" t="s">
        <v>243</v>
      </c>
      <c r="E173" s="229" t="s">
        <v>4012</v>
      </c>
      <c r="F173" s="230" t="s">
        <v>4013</v>
      </c>
      <c r="G173" s="231" t="s">
        <v>4004</v>
      </c>
      <c r="H173" s="232">
        <v>1</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81</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4075</v>
      </c>
    </row>
    <row r="174" s="2" customFormat="1">
      <c r="A174" s="39"/>
      <c r="B174" s="40"/>
      <c r="C174" s="41"/>
      <c r="D174" s="242" t="s">
        <v>248</v>
      </c>
      <c r="E174" s="41"/>
      <c r="F174" s="243" t="s">
        <v>4010</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81</v>
      </c>
    </row>
    <row r="175" s="2" customFormat="1" ht="16.5" customHeight="1">
      <c r="A175" s="39"/>
      <c r="B175" s="40"/>
      <c r="C175" s="228" t="s">
        <v>337</v>
      </c>
      <c r="D175" s="228" t="s">
        <v>243</v>
      </c>
      <c r="E175" s="229" t="s">
        <v>4015</v>
      </c>
      <c r="F175" s="230" t="s">
        <v>4016</v>
      </c>
      <c r="G175" s="231" t="s">
        <v>2220</v>
      </c>
      <c r="H175" s="232">
        <v>1</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81</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4076</v>
      </c>
    </row>
    <row r="176" s="2" customFormat="1">
      <c r="A176" s="39"/>
      <c r="B176" s="40"/>
      <c r="C176" s="41"/>
      <c r="D176" s="242" t="s">
        <v>248</v>
      </c>
      <c r="E176" s="41"/>
      <c r="F176" s="243" t="s">
        <v>4016</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81</v>
      </c>
    </row>
    <row r="177" s="2" customFormat="1" ht="21.75" customHeight="1">
      <c r="A177" s="39"/>
      <c r="B177" s="40"/>
      <c r="C177" s="228" t="s">
        <v>296</v>
      </c>
      <c r="D177" s="228" t="s">
        <v>243</v>
      </c>
      <c r="E177" s="229" t="s">
        <v>4018</v>
      </c>
      <c r="F177" s="230" t="s">
        <v>4019</v>
      </c>
      <c r="G177" s="231" t="s">
        <v>4004</v>
      </c>
      <c r="H177" s="232">
        <v>1</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247</v>
      </c>
      <c r="AT177" s="240" t="s">
        <v>243</v>
      </c>
      <c r="AU177" s="240" t="s">
        <v>81</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4077</v>
      </c>
    </row>
    <row r="178" s="2" customFormat="1">
      <c r="A178" s="39"/>
      <c r="B178" s="40"/>
      <c r="C178" s="41"/>
      <c r="D178" s="242" t="s">
        <v>248</v>
      </c>
      <c r="E178" s="41"/>
      <c r="F178" s="243" t="s">
        <v>4016</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81</v>
      </c>
    </row>
    <row r="179" s="2" customFormat="1" ht="24.15" customHeight="1">
      <c r="A179" s="39"/>
      <c r="B179" s="40"/>
      <c r="C179" s="228" t="s">
        <v>344</v>
      </c>
      <c r="D179" s="228" t="s">
        <v>243</v>
      </c>
      <c r="E179" s="229" t="s">
        <v>4021</v>
      </c>
      <c r="F179" s="230" t="s">
        <v>4022</v>
      </c>
      <c r="G179" s="231" t="s">
        <v>4023</v>
      </c>
      <c r="H179" s="232">
        <v>10</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81</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4078</v>
      </c>
    </row>
    <row r="180" s="2" customFormat="1">
      <c r="A180" s="39"/>
      <c r="B180" s="40"/>
      <c r="C180" s="41"/>
      <c r="D180" s="242" t="s">
        <v>248</v>
      </c>
      <c r="E180" s="41"/>
      <c r="F180" s="243" t="s">
        <v>4022</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81</v>
      </c>
    </row>
    <row r="181" s="2" customFormat="1" ht="21.75" customHeight="1">
      <c r="A181" s="39"/>
      <c r="B181" s="40"/>
      <c r="C181" s="228" t="s">
        <v>299</v>
      </c>
      <c r="D181" s="228" t="s">
        <v>243</v>
      </c>
      <c r="E181" s="229" t="s">
        <v>4079</v>
      </c>
      <c r="F181" s="230" t="s">
        <v>4064</v>
      </c>
      <c r="G181" s="231" t="s">
        <v>4023</v>
      </c>
      <c r="H181" s="232">
        <v>2</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247</v>
      </c>
      <c r="AT181" s="240" t="s">
        <v>243</v>
      </c>
      <c r="AU181" s="240" t="s">
        <v>81</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4080</v>
      </c>
    </row>
    <row r="182" s="2" customFormat="1">
      <c r="A182" s="39"/>
      <c r="B182" s="40"/>
      <c r="C182" s="41"/>
      <c r="D182" s="242" t="s">
        <v>248</v>
      </c>
      <c r="E182" s="41"/>
      <c r="F182" s="243" t="s">
        <v>4064</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81</v>
      </c>
    </row>
    <row r="183" s="2" customFormat="1" ht="16.5" customHeight="1">
      <c r="A183" s="39"/>
      <c r="B183" s="40"/>
      <c r="C183" s="228" t="s">
        <v>351</v>
      </c>
      <c r="D183" s="228" t="s">
        <v>243</v>
      </c>
      <c r="E183" s="229" t="s">
        <v>4081</v>
      </c>
      <c r="F183" s="230" t="s">
        <v>4029</v>
      </c>
      <c r="G183" s="231" t="s">
        <v>4004</v>
      </c>
      <c r="H183" s="232">
        <v>8</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81</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4082</v>
      </c>
    </row>
    <row r="184" s="2" customFormat="1">
      <c r="A184" s="39"/>
      <c r="B184" s="40"/>
      <c r="C184" s="41"/>
      <c r="D184" s="242" t="s">
        <v>248</v>
      </c>
      <c r="E184" s="41"/>
      <c r="F184" s="243" t="s">
        <v>4029</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81</v>
      </c>
    </row>
    <row r="185" s="2" customFormat="1" ht="24.15" customHeight="1">
      <c r="A185" s="39"/>
      <c r="B185" s="40"/>
      <c r="C185" s="228" t="s">
        <v>302</v>
      </c>
      <c r="D185" s="228" t="s">
        <v>243</v>
      </c>
      <c r="E185" s="229" t="s">
        <v>4025</v>
      </c>
      <c r="F185" s="230" t="s">
        <v>4026</v>
      </c>
      <c r="G185" s="231" t="s">
        <v>4004</v>
      </c>
      <c r="H185" s="232">
        <v>10</v>
      </c>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81</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4083</v>
      </c>
    </row>
    <row r="186" s="2" customFormat="1">
      <c r="A186" s="39"/>
      <c r="B186" s="40"/>
      <c r="C186" s="41"/>
      <c r="D186" s="242" t="s">
        <v>248</v>
      </c>
      <c r="E186" s="41"/>
      <c r="F186" s="243" t="s">
        <v>4022</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81</v>
      </c>
    </row>
    <row r="187" s="2" customFormat="1" ht="16.5" customHeight="1">
      <c r="A187" s="39"/>
      <c r="B187" s="40"/>
      <c r="C187" s="228" t="s">
        <v>358</v>
      </c>
      <c r="D187" s="228" t="s">
        <v>243</v>
      </c>
      <c r="E187" s="229" t="s">
        <v>4034</v>
      </c>
      <c r="F187" s="230" t="s">
        <v>4035</v>
      </c>
      <c r="G187" s="231" t="s">
        <v>4004</v>
      </c>
      <c r="H187" s="232">
        <v>1</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81</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4084</v>
      </c>
    </row>
    <row r="188" s="2" customFormat="1">
      <c r="A188" s="39"/>
      <c r="B188" s="40"/>
      <c r="C188" s="41"/>
      <c r="D188" s="242" t="s">
        <v>248</v>
      </c>
      <c r="E188" s="41"/>
      <c r="F188" s="243" t="s">
        <v>4035</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81</v>
      </c>
    </row>
    <row r="189" s="2" customFormat="1" ht="21.75" customHeight="1">
      <c r="A189" s="39"/>
      <c r="B189" s="40"/>
      <c r="C189" s="228" t="s">
        <v>306</v>
      </c>
      <c r="D189" s="228" t="s">
        <v>243</v>
      </c>
      <c r="E189" s="229" t="s">
        <v>4037</v>
      </c>
      <c r="F189" s="230" t="s">
        <v>4038</v>
      </c>
      <c r="G189" s="231" t="s">
        <v>4004</v>
      </c>
      <c r="H189" s="232">
        <v>1</v>
      </c>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81</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4085</v>
      </c>
    </row>
    <row r="190" s="2" customFormat="1">
      <c r="A190" s="39"/>
      <c r="B190" s="40"/>
      <c r="C190" s="41"/>
      <c r="D190" s="242" t="s">
        <v>248</v>
      </c>
      <c r="E190" s="41"/>
      <c r="F190" s="243" t="s">
        <v>4035</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81</v>
      </c>
    </row>
    <row r="191" s="2" customFormat="1" ht="16.5" customHeight="1">
      <c r="A191" s="39"/>
      <c r="B191" s="40"/>
      <c r="C191" s="228" t="s">
        <v>365</v>
      </c>
      <c r="D191" s="228" t="s">
        <v>243</v>
      </c>
      <c r="E191" s="229" t="s">
        <v>4040</v>
      </c>
      <c r="F191" s="230" t="s">
        <v>4041</v>
      </c>
      <c r="G191" s="231" t="s">
        <v>4004</v>
      </c>
      <c r="H191" s="232">
        <v>1</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247</v>
      </c>
      <c r="AT191" s="240" t="s">
        <v>243</v>
      </c>
      <c r="AU191" s="240" t="s">
        <v>81</v>
      </c>
      <c r="AY191" s="18" t="s">
        <v>241</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247</v>
      </c>
      <c r="BM191" s="240" t="s">
        <v>4086</v>
      </c>
    </row>
    <row r="192" s="2" customFormat="1">
      <c r="A192" s="39"/>
      <c r="B192" s="40"/>
      <c r="C192" s="41"/>
      <c r="D192" s="242" t="s">
        <v>248</v>
      </c>
      <c r="E192" s="41"/>
      <c r="F192" s="243" t="s">
        <v>4041</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248</v>
      </c>
      <c r="AU192" s="18" t="s">
        <v>81</v>
      </c>
    </row>
    <row r="193" s="2" customFormat="1" ht="16.5" customHeight="1">
      <c r="A193" s="39"/>
      <c r="B193" s="40"/>
      <c r="C193" s="228" t="s">
        <v>309</v>
      </c>
      <c r="D193" s="228" t="s">
        <v>243</v>
      </c>
      <c r="E193" s="229" t="s">
        <v>4087</v>
      </c>
      <c r="F193" s="230" t="s">
        <v>4053</v>
      </c>
      <c r="G193" s="231" t="s">
        <v>4023</v>
      </c>
      <c r="H193" s="232">
        <v>1</v>
      </c>
      <c r="I193" s="233"/>
      <c r="J193" s="234">
        <f>ROUND(I193*H193,2)</f>
        <v>0</v>
      </c>
      <c r="K193" s="235"/>
      <c r="L193" s="45"/>
      <c r="M193" s="236" t="s">
        <v>1</v>
      </c>
      <c r="N193" s="23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247</v>
      </c>
      <c r="AT193" s="240" t="s">
        <v>243</v>
      </c>
      <c r="AU193" s="240" t="s">
        <v>81</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247</v>
      </c>
      <c r="BM193" s="240" t="s">
        <v>4088</v>
      </c>
    </row>
    <row r="194" s="2" customFormat="1">
      <c r="A194" s="39"/>
      <c r="B194" s="40"/>
      <c r="C194" s="41"/>
      <c r="D194" s="242" t="s">
        <v>248</v>
      </c>
      <c r="E194" s="41"/>
      <c r="F194" s="243" t="s">
        <v>4053</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81</v>
      </c>
    </row>
    <row r="195" s="2" customFormat="1" ht="16.5" customHeight="1">
      <c r="A195" s="39"/>
      <c r="B195" s="40"/>
      <c r="C195" s="228" t="s">
        <v>372</v>
      </c>
      <c r="D195" s="228" t="s">
        <v>243</v>
      </c>
      <c r="E195" s="229" t="s">
        <v>4043</v>
      </c>
      <c r="F195" s="230" t="s">
        <v>4044</v>
      </c>
      <c r="G195" s="231" t="s">
        <v>4004</v>
      </c>
      <c r="H195" s="232">
        <v>1</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247</v>
      </c>
      <c r="AT195" s="240" t="s">
        <v>243</v>
      </c>
      <c r="AU195" s="240" t="s">
        <v>81</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4089</v>
      </c>
    </row>
    <row r="196" s="2" customFormat="1">
      <c r="A196" s="39"/>
      <c r="B196" s="40"/>
      <c r="C196" s="41"/>
      <c r="D196" s="242" t="s">
        <v>248</v>
      </c>
      <c r="E196" s="41"/>
      <c r="F196" s="243" t="s">
        <v>4041</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248</v>
      </c>
      <c r="AU196" s="18" t="s">
        <v>81</v>
      </c>
    </row>
    <row r="197" s="2" customFormat="1" ht="24.15" customHeight="1">
      <c r="A197" s="39"/>
      <c r="B197" s="40"/>
      <c r="C197" s="228" t="s">
        <v>313</v>
      </c>
      <c r="D197" s="228" t="s">
        <v>243</v>
      </c>
      <c r="E197" s="229" t="s">
        <v>4046</v>
      </c>
      <c r="F197" s="230" t="s">
        <v>4047</v>
      </c>
      <c r="G197" s="231" t="s">
        <v>4023</v>
      </c>
      <c r="H197" s="232">
        <v>10</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247</v>
      </c>
      <c r="AT197" s="240" t="s">
        <v>243</v>
      </c>
      <c r="AU197" s="240" t="s">
        <v>81</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247</v>
      </c>
      <c r="BM197" s="240" t="s">
        <v>4090</v>
      </c>
    </row>
    <row r="198" s="2" customFormat="1">
      <c r="A198" s="39"/>
      <c r="B198" s="40"/>
      <c r="C198" s="41"/>
      <c r="D198" s="242" t="s">
        <v>248</v>
      </c>
      <c r="E198" s="41"/>
      <c r="F198" s="243" t="s">
        <v>4047</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81</v>
      </c>
    </row>
    <row r="199" s="2" customFormat="1" ht="16.5" customHeight="1">
      <c r="A199" s="39"/>
      <c r="B199" s="40"/>
      <c r="C199" s="228" t="s">
        <v>379</v>
      </c>
      <c r="D199" s="228" t="s">
        <v>243</v>
      </c>
      <c r="E199" s="229" t="s">
        <v>4091</v>
      </c>
      <c r="F199" s="230" t="s">
        <v>4072</v>
      </c>
      <c r="G199" s="231" t="s">
        <v>2220</v>
      </c>
      <c r="H199" s="232">
        <v>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247</v>
      </c>
      <c r="AT199" s="240" t="s">
        <v>243</v>
      </c>
      <c r="AU199" s="240" t="s">
        <v>81</v>
      </c>
      <c r="AY199" s="18" t="s">
        <v>241</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247</v>
      </c>
      <c r="BM199" s="240" t="s">
        <v>4092</v>
      </c>
    </row>
    <row r="200" s="2" customFormat="1">
      <c r="A200" s="39"/>
      <c r="B200" s="40"/>
      <c r="C200" s="41"/>
      <c r="D200" s="242" t="s">
        <v>248</v>
      </c>
      <c r="E200" s="41"/>
      <c r="F200" s="243" t="s">
        <v>4072</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248</v>
      </c>
      <c r="AU200" s="18" t="s">
        <v>81</v>
      </c>
    </row>
    <row r="201" s="2" customFormat="1" ht="24.15" customHeight="1">
      <c r="A201" s="39"/>
      <c r="B201" s="40"/>
      <c r="C201" s="228" t="s">
        <v>316</v>
      </c>
      <c r="D201" s="228" t="s">
        <v>243</v>
      </c>
      <c r="E201" s="229" t="s">
        <v>4049</v>
      </c>
      <c r="F201" s="230" t="s">
        <v>4050</v>
      </c>
      <c r="G201" s="231" t="s">
        <v>4004</v>
      </c>
      <c r="H201" s="232">
        <v>10</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247</v>
      </c>
      <c r="AT201" s="240" t="s">
        <v>243</v>
      </c>
      <c r="AU201" s="240" t="s">
        <v>81</v>
      </c>
      <c r="AY201" s="18" t="s">
        <v>241</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247</v>
      </c>
      <c r="BM201" s="240" t="s">
        <v>4093</v>
      </c>
    </row>
    <row r="202" s="2" customFormat="1">
      <c r="A202" s="39"/>
      <c r="B202" s="40"/>
      <c r="C202" s="41"/>
      <c r="D202" s="242" t="s">
        <v>248</v>
      </c>
      <c r="E202" s="41"/>
      <c r="F202" s="243" t="s">
        <v>4047</v>
      </c>
      <c r="G202" s="41"/>
      <c r="H202" s="41"/>
      <c r="I202" s="244"/>
      <c r="J202" s="41"/>
      <c r="K202" s="41"/>
      <c r="L202" s="45"/>
      <c r="M202" s="259"/>
      <c r="N202" s="260"/>
      <c r="O202" s="261"/>
      <c r="P202" s="261"/>
      <c r="Q202" s="261"/>
      <c r="R202" s="261"/>
      <c r="S202" s="261"/>
      <c r="T202" s="262"/>
      <c r="U202" s="39"/>
      <c r="V202" s="39"/>
      <c r="W202" s="39"/>
      <c r="X202" s="39"/>
      <c r="Y202" s="39"/>
      <c r="Z202" s="39"/>
      <c r="AA202" s="39"/>
      <c r="AB202" s="39"/>
      <c r="AC202" s="39"/>
      <c r="AD202" s="39"/>
      <c r="AE202" s="39"/>
      <c r="AT202" s="18" t="s">
        <v>248</v>
      </c>
      <c r="AU202" s="18" t="s">
        <v>81</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VbRV7DwM0fGJR24JWw7AAiWhWMPaoClMpQLWG8WcfpQETuNAEvaXgA7KlhHE4xQLbDLFhyuln39LC+BbcYgXjQ==" hashValue="OC8yZAzop5fp0pyu30a6iMLqM3ik96nq8IA5ei2xtg8dy9vwBRHEZmjBR4mv7OVIXHzFdPmn0seSPv17ZtI5Wg==" algorithmName="SHA-512" password="CC35"/>
  <autoFilter ref="C118:K20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4094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ROUND((SUM(BE119:BE202)),  2)</f>
        <v>0</v>
      </c>
      <c r="G33" s="39"/>
      <c r="H33" s="39"/>
      <c r="I33" s="165">
        <v>0.20999999999999999</v>
      </c>
      <c r="J33" s="164">
        <f>ROUND(((SUM(BE119:BE202))*I33),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ROUND((SUM(BF119:BF202)),  2)</f>
        <v>0</v>
      </c>
      <c r="G34" s="39"/>
      <c r="H34" s="39"/>
      <c r="I34" s="165">
        <v>0.14999999999999999</v>
      </c>
      <c r="J34" s="164">
        <f>ROUND(((SUM(BF119:BF202))*I34),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ROUND((SUM(BG119:BG202)),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ROUND((SUM(BH119:BH202)),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ROUND((SUM(BI119:BI202)),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77-01 - ŽST Mníšek u Liberce, Orientační systém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J120</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J121</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225</v>
      </c>
      <c r="E99" s="192"/>
      <c r="F99" s="192"/>
      <c r="G99" s="192"/>
      <c r="H99" s="192"/>
      <c r="I99" s="192"/>
      <c r="J99" s="193">
        <f>J186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206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77-01 - ŽST Mníšek u Liberce, Orientační systém</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 xml:space="preserve"> </v>
      </c>
      <c r="G113" s="41"/>
      <c r="H113" s="41"/>
      <c r="I113" s="33" t="s">
        <v>22</v>
      </c>
      <c r="J113" s="80" t="str">
        <f>IF(J12="","",J12)</f>
        <v>30. 6. 2023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 xml:space="preserve"> </v>
      </c>
      <c r="G115" s="41"/>
      <c r="H115" s="41"/>
      <c r="I115" s="33" t="s">
        <v>29</v>
      </c>
      <c r="J115" s="37" t="str">
        <f>E21</f>
        <v xml:space="preserve"> </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27</v>
      </c>
      <c r="D116" s="41"/>
      <c r="E116" s="41"/>
      <c r="F116" s="28" t="str">
        <f>IF(E18="","",E18)</f>
        <v>Vyplň údaj</v>
      </c>
      <c r="G116" s="41"/>
      <c r="H116" s="41"/>
      <c r="I116" s="33" t="s">
        <v>31</v>
      </c>
      <c r="J116" s="37" t="str">
        <f>E24</f>
        <v xml:space="preserve"> </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200"/>
      <c r="B118" s="201"/>
      <c r="C118" s="202" t="s">
        <v>227</v>
      </c>
      <c r="D118" s="203" t="s">
        <v>58</v>
      </c>
      <c r="E118" s="203" t="s">
        <v>54</v>
      </c>
      <c r="F118" s="203" t="s">
        <v>55</v>
      </c>
      <c r="G118" s="203" t="s">
        <v>228</v>
      </c>
      <c r="H118" s="203" t="s">
        <v>229</v>
      </c>
      <c r="I118" s="203" t="s">
        <v>230</v>
      </c>
      <c r="J118" s="204" t="s">
        <v>210</v>
      </c>
      <c r="K118" s="205" t="s">
        <v>231</v>
      </c>
      <c r="L118" s="206"/>
      <c r="M118" s="101" t="s">
        <v>1</v>
      </c>
      <c r="N118" s="102" t="s">
        <v>37</v>
      </c>
      <c r="O118" s="102" t="s">
        <v>232</v>
      </c>
      <c r="P118" s="102" t="s">
        <v>233</v>
      </c>
      <c r="Q118" s="102" t="s">
        <v>234</v>
      </c>
      <c r="R118" s="102" t="s">
        <v>235</v>
      </c>
      <c r="S118" s="102" t="s">
        <v>236</v>
      </c>
      <c r="T118" s="103" t="s">
        <v>237</v>
      </c>
      <c r="U118" s="200"/>
      <c r="V118" s="200"/>
      <c r="W118" s="200"/>
      <c r="X118" s="200"/>
      <c r="Y118" s="200"/>
      <c r="Z118" s="200"/>
      <c r="AA118" s="200"/>
      <c r="AB118" s="200"/>
      <c r="AC118" s="200"/>
      <c r="AD118" s="200"/>
      <c r="AE118" s="200"/>
    </row>
    <row r="119" s="2" customFormat="1" ht="22.8" customHeight="1">
      <c r="A119" s="39"/>
      <c r="B119" s="40"/>
      <c r="C119" s="108" t="s">
        <v>238</v>
      </c>
      <c r="D119" s="41"/>
      <c r="E119" s="41"/>
      <c r="F119" s="41"/>
      <c r="G119" s="41"/>
      <c r="H119" s="41"/>
      <c r="I119" s="41"/>
      <c r="J119" s="207">
        <f>BK119</f>
        <v>0</v>
      </c>
      <c r="K119" s="41"/>
      <c r="L119" s="45"/>
      <c r="M119" s="104"/>
      <c r="N119" s="208"/>
      <c r="O119" s="105"/>
      <c r="P119" s="209">
        <f>P120+P186</f>
        <v>0</v>
      </c>
      <c r="Q119" s="105"/>
      <c r="R119" s="209">
        <f>R120+R186</f>
        <v>1.9995260000000001</v>
      </c>
      <c r="S119" s="105"/>
      <c r="T119" s="210">
        <f>T120+T186</f>
        <v>0</v>
      </c>
      <c r="U119" s="39"/>
      <c r="V119" s="39"/>
      <c r="W119" s="39"/>
      <c r="X119" s="39"/>
      <c r="Y119" s="39"/>
      <c r="Z119" s="39"/>
      <c r="AA119" s="39"/>
      <c r="AB119" s="39"/>
      <c r="AC119" s="39"/>
      <c r="AD119" s="39"/>
      <c r="AE119" s="39"/>
      <c r="AT119" s="18" t="s">
        <v>72</v>
      </c>
      <c r="AU119" s="18" t="s">
        <v>212</v>
      </c>
      <c r="BK119" s="211">
        <f>BK120+BK186</f>
        <v>0</v>
      </c>
    </row>
    <row r="120" s="12" customFormat="1" ht="25.92" customHeight="1">
      <c r="A120" s="12"/>
      <c r="B120" s="212"/>
      <c r="C120" s="213"/>
      <c r="D120" s="214" t="s">
        <v>72</v>
      </c>
      <c r="E120" s="215" t="s">
        <v>239</v>
      </c>
      <c r="F120" s="215" t="s">
        <v>2037</v>
      </c>
      <c r="G120" s="213"/>
      <c r="H120" s="213"/>
      <c r="I120" s="216"/>
      <c r="J120" s="217">
        <f>BK120</f>
        <v>0</v>
      </c>
      <c r="K120" s="213"/>
      <c r="L120" s="218"/>
      <c r="M120" s="219"/>
      <c r="N120" s="220"/>
      <c r="O120" s="220"/>
      <c r="P120" s="221">
        <f>P121</f>
        <v>0</v>
      </c>
      <c r="Q120" s="220"/>
      <c r="R120" s="221">
        <f>R121</f>
        <v>1.9995260000000001</v>
      </c>
      <c r="S120" s="220"/>
      <c r="T120" s="222">
        <f>T121</f>
        <v>0</v>
      </c>
      <c r="U120" s="12"/>
      <c r="V120" s="12"/>
      <c r="W120" s="12"/>
      <c r="X120" s="12"/>
      <c r="Y120" s="12"/>
      <c r="Z120" s="12"/>
      <c r="AA120" s="12"/>
      <c r="AB120" s="12"/>
      <c r="AC120" s="12"/>
      <c r="AD120" s="12"/>
      <c r="AE120" s="12"/>
      <c r="AR120" s="223" t="s">
        <v>81</v>
      </c>
      <c r="AT120" s="224" t="s">
        <v>72</v>
      </c>
      <c r="AU120" s="224" t="s">
        <v>73</v>
      </c>
      <c r="AY120" s="223" t="s">
        <v>241</v>
      </c>
      <c r="BK120" s="225">
        <f>BK121</f>
        <v>0</v>
      </c>
    </row>
    <row r="121" s="12" customFormat="1" ht="22.8" customHeight="1">
      <c r="A121" s="12"/>
      <c r="B121" s="212"/>
      <c r="C121" s="213"/>
      <c r="D121" s="214" t="s">
        <v>72</v>
      </c>
      <c r="E121" s="226" t="s">
        <v>259</v>
      </c>
      <c r="F121" s="226" t="s">
        <v>527</v>
      </c>
      <c r="G121" s="213"/>
      <c r="H121" s="213"/>
      <c r="I121" s="216"/>
      <c r="J121" s="227">
        <f>BK121</f>
        <v>0</v>
      </c>
      <c r="K121" s="213"/>
      <c r="L121" s="218"/>
      <c r="M121" s="219"/>
      <c r="N121" s="220"/>
      <c r="O121" s="220"/>
      <c r="P121" s="221">
        <f>SUM(P122:P185)</f>
        <v>0</v>
      </c>
      <c r="Q121" s="220"/>
      <c r="R121" s="221">
        <f>SUM(R122:R185)</f>
        <v>1.9995260000000001</v>
      </c>
      <c r="S121" s="220"/>
      <c r="T121" s="222">
        <f>SUM(T122:T185)</f>
        <v>0</v>
      </c>
      <c r="U121" s="12"/>
      <c r="V121" s="12"/>
      <c r="W121" s="12"/>
      <c r="X121" s="12"/>
      <c r="Y121" s="12"/>
      <c r="Z121" s="12"/>
      <c r="AA121" s="12"/>
      <c r="AB121" s="12"/>
      <c r="AC121" s="12"/>
      <c r="AD121" s="12"/>
      <c r="AE121" s="12"/>
      <c r="AR121" s="223" t="s">
        <v>81</v>
      </c>
      <c r="AT121" s="224" t="s">
        <v>72</v>
      </c>
      <c r="AU121" s="224" t="s">
        <v>81</v>
      </c>
      <c r="AY121" s="223" t="s">
        <v>241</v>
      </c>
      <c r="BK121" s="225">
        <f>SUM(BK122:BK185)</f>
        <v>0</v>
      </c>
    </row>
    <row r="122" s="2" customFormat="1" ht="16.5" customHeight="1">
      <c r="A122" s="39"/>
      <c r="B122" s="40"/>
      <c r="C122" s="228" t="s">
        <v>81</v>
      </c>
      <c r="D122" s="228" t="s">
        <v>243</v>
      </c>
      <c r="E122" s="229" t="s">
        <v>4095</v>
      </c>
      <c r="F122" s="230" t="s">
        <v>4096</v>
      </c>
      <c r="G122" s="231" t="s">
        <v>263</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247</v>
      </c>
      <c r="AT122" s="240" t="s">
        <v>243</v>
      </c>
      <c r="AU122" s="240" t="s">
        <v>83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247</v>
      </c>
      <c r="BM122" s="240" t="s">
        <v>4097</v>
      </c>
    </row>
    <row r="123" s="2" customFormat="1">
      <c r="A123" s="39"/>
      <c r="B123" s="40"/>
      <c r="C123" s="41"/>
      <c r="D123" s="242" t="s">
        <v>248</v>
      </c>
      <c r="E123" s="41"/>
      <c r="F123" s="243" t="s">
        <v>4098</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83</v>
      </c>
    </row>
    <row r="124" s="14" customFormat="1">
      <c r="A124" s="14"/>
      <c r="B124" s="274"/>
      <c r="C124" s="275"/>
      <c r="D124" s="242" t="s">
        <v>1584</v>
      </c>
      <c r="E124" s="276" t="s">
        <v>1</v>
      </c>
      <c r="F124" s="277" t="s">
        <v>4099</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1584</v>
      </c>
      <c r="AU124" s="283" t="s">
        <v>83</v>
      </c>
      <c r="AV124" s="14" t="s">
        <v>81</v>
      </c>
      <c r="AW124" s="14" t="s">
        <v>30</v>
      </c>
      <c r="AX124" s="14" t="s">
        <v>73</v>
      </c>
      <c r="AY124" s="283" t="s">
        <v>241</v>
      </c>
    </row>
    <row r="125" s="13" customFormat="1">
      <c r="A125" s="13"/>
      <c r="B125" s="263"/>
      <c r="C125" s="264"/>
      <c r="D125" s="242" t="s">
        <v>1584</v>
      </c>
      <c r="E125" s="265" t="s">
        <v>1</v>
      </c>
      <c r="F125" s="266" t="s">
        <v>81</v>
      </c>
      <c r="G125" s="264"/>
      <c r="H125" s="267">
        <v>1</v>
      </c>
      <c r="I125" s="268"/>
      <c r="J125" s="264"/>
      <c r="K125" s="264"/>
      <c r="L125" s="269"/>
      <c r="M125" s="270"/>
      <c r="N125" s="271"/>
      <c r="O125" s="271"/>
      <c r="P125" s="271"/>
      <c r="Q125" s="271"/>
      <c r="R125" s="271"/>
      <c r="S125" s="271"/>
      <c r="T125" s="272"/>
      <c r="U125" s="13"/>
      <c r="V125" s="13"/>
      <c r="W125" s="13"/>
      <c r="X125" s="13"/>
      <c r="Y125" s="13"/>
      <c r="Z125" s="13"/>
      <c r="AA125" s="13"/>
      <c r="AB125" s="13"/>
      <c r="AC125" s="13"/>
      <c r="AD125" s="13"/>
      <c r="AE125" s="13"/>
      <c r="AT125" s="273" t="s">
        <v>1584</v>
      </c>
      <c r="AU125" s="273" t="s">
        <v>83</v>
      </c>
      <c r="AV125" s="13" t="s">
        <v>83</v>
      </c>
      <c r="AW125" s="13" t="s">
        <v>30</v>
      </c>
      <c r="AX125" s="13" t="s">
        <v>81</v>
      </c>
      <c r="AY125" s="273" t="s">
        <v>241</v>
      </c>
    </row>
    <row r="126" s="2" customFormat="1" ht="21.75" customHeight="1">
      <c r="A126" s="39"/>
      <c r="B126" s="40"/>
      <c r="C126" s="247" t="s">
        <v>83</v>
      </c>
      <c r="D126" s="247" t="s">
        <v>260</v>
      </c>
      <c r="E126" s="248" t="s">
        <v>2156</v>
      </c>
      <c r="F126" s="249" t="s">
        <v>2157</v>
      </c>
      <c r="G126" s="250" t="s">
        <v>263</v>
      </c>
      <c r="H126" s="251">
        <v>1</v>
      </c>
      <c r="I126" s="252"/>
      <c r="J126" s="253">
        <f>ROUND(I126*H126,2)</f>
        <v>0</v>
      </c>
      <c r="K126" s="254"/>
      <c r="L126" s="255"/>
      <c r="M126" s="256" t="s">
        <v>1</v>
      </c>
      <c r="N126" s="257" t="s">
        <v>38</v>
      </c>
      <c r="O126" s="92"/>
      <c r="P126" s="238">
        <f>O126*H126</f>
        <v>0</v>
      </c>
      <c r="Q126" s="238">
        <v>0.00014999999999999999</v>
      </c>
      <c r="R126" s="238">
        <f>Q126*H126</f>
        <v>0.00014999999999999999</v>
      </c>
      <c r="S126" s="238">
        <v>0</v>
      </c>
      <c r="T126" s="239">
        <f>S126*H126</f>
        <v>0</v>
      </c>
      <c r="U126" s="39"/>
      <c r="V126" s="39"/>
      <c r="W126" s="39"/>
      <c r="X126" s="39"/>
      <c r="Y126" s="39"/>
      <c r="Z126" s="39"/>
      <c r="AA126" s="39"/>
      <c r="AB126" s="39"/>
      <c r="AC126" s="39"/>
      <c r="AD126" s="39"/>
      <c r="AE126" s="39"/>
      <c r="AR126" s="240" t="s">
        <v>258</v>
      </c>
      <c r="AT126" s="240" t="s">
        <v>260</v>
      </c>
      <c r="AU126" s="240" t="s">
        <v>83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4100</v>
      </c>
    </row>
    <row r="127" s="2" customFormat="1">
      <c r="A127" s="39"/>
      <c r="B127" s="40"/>
      <c r="C127" s="41"/>
      <c r="D127" s="242" t="s">
        <v>248</v>
      </c>
      <c r="E127" s="41"/>
      <c r="F127" s="243" t="s">
        <v>2157</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83</v>
      </c>
    </row>
    <row r="128" s="2" customFormat="1" ht="16.5" customHeight="1">
      <c r="A128" s="39"/>
      <c r="B128" s="40"/>
      <c r="C128" s="247" t="s">
        <v>251</v>
      </c>
      <c r="D128" s="247" t="s">
        <v>260</v>
      </c>
      <c r="E128" s="248" t="s">
        <v>4101</v>
      </c>
      <c r="F128" s="249" t="s">
        <v>4102</v>
      </c>
      <c r="G128" s="250" t="s">
        <v>263</v>
      </c>
      <c r="H128" s="251">
        <v>1</v>
      </c>
      <c r="I128" s="252"/>
      <c r="J128" s="253">
        <f>ROUND(I128*H128,2)</f>
        <v>0</v>
      </c>
      <c r="K128" s="254"/>
      <c r="L128" s="255"/>
      <c r="M128" s="256" t="s">
        <v>1</v>
      </c>
      <c r="N128" s="25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258</v>
      </c>
      <c r="AT128" s="240" t="s">
        <v>260</v>
      </c>
      <c r="AU128" s="240" t="s">
        <v>83</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4103</v>
      </c>
    </row>
    <row r="129" s="2" customFormat="1">
      <c r="A129" s="39"/>
      <c r="B129" s="40"/>
      <c r="C129" s="41"/>
      <c r="D129" s="242" t="s">
        <v>248</v>
      </c>
      <c r="E129" s="41"/>
      <c r="F129" s="243" t="s">
        <v>4102</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83</v>
      </c>
    </row>
    <row r="130" s="2" customFormat="1" ht="16.5" customHeight="1">
      <c r="A130" s="39"/>
      <c r="B130" s="40"/>
      <c r="C130" s="228" t="s">
        <v>247</v>
      </c>
      <c r="D130" s="228" t="s">
        <v>243</v>
      </c>
      <c r="E130" s="229" t="s">
        <v>4104</v>
      </c>
      <c r="F130" s="230" t="s">
        <v>4105</v>
      </c>
      <c r="G130" s="231" t="s">
        <v>263</v>
      </c>
      <c r="H130" s="232">
        <v>4</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4106</v>
      </c>
    </row>
    <row r="131" s="2" customFormat="1">
      <c r="A131" s="39"/>
      <c r="B131" s="40"/>
      <c r="C131" s="41"/>
      <c r="D131" s="242" t="s">
        <v>248</v>
      </c>
      <c r="E131" s="41"/>
      <c r="F131" s="243" t="s">
        <v>4105</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14" customFormat="1">
      <c r="A132" s="14"/>
      <c r="B132" s="274"/>
      <c r="C132" s="275"/>
      <c r="D132" s="242" t="s">
        <v>1584</v>
      </c>
      <c r="E132" s="276" t="s">
        <v>1</v>
      </c>
      <c r="F132" s="277" t="s">
        <v>4107</v>
      </c>
      <c r="G132" s="275"/>
      <c r="H132" s="276" t="s">
        <v>1</v>
      </c>
      <c r="I132" s="278"/>
      <c r="J132" s="275"/>
      <c r="K132" s="275"/>
      <c r="L132" s="279"/>
      <c r="M132" s="280"/>
      <c r="N132" s="281"/>
      <c r="O132" s="281"/>
      <c r="P132" s="281"/>
      <c r="Q132" s="281"/>
      <c r="R132" s="281"/>
      <c r="S132" s="281"/>
      <c r="T132" s="282"/>
      <c r="U132" s="14"/>
      <c r="V132" s="14"/>
      <c r="W132" s="14"/>
      <c r="X132" s="14"/>
      <c r="Y132" s="14"/>
      <c r="Z132" s="14"/>
      <c r="AA132" s="14"/>
      <c r="AB132" s="14"/>
      <c r="AC132" s="14"/>
      <c r="AD132" s="14"/>
      <c r="AE132" s="14"/>
      <c r="AT132" s="283" t="s">
        <v>1584</v>
      </c>
      <c r="AU132" s="283" t="s">
        <v>83</v>
      </c>
      <c r="AV132" s="14" t="s">
        <v>81</v>
      </c>
      <c r="AW132" s="14" t="s">
        <v>30</v>
      </c>
      <c r="AX132" s="14" t="s">
        <v>73</v>
      </c>
      <c r="AY132" s="283" t="s">
        <v>241</v>
      </c>
    </row>
    <row r="133" s="14" customFormat="1">
      <c r="A133" s="14"/>
      <c r="B133" s="274"/>
      <c r="C133" s="275"/>
      <c r="D133" s="242" t="s">
        <v>1584</v>
      </c>
      <c r="E133" s="276" t="s">
        <v>1</v>
      </c>
      <c r="F133" s="277" t="s">
        <v>4108</v>
      </c>
      <c r="G133" s="275"/>
      <c r="H133" s="276" t="s">
        <v>1</v>
      </c>
      <c r="I133" s="278"/>
      <c r="J133" s="275"/>
      <c r="K133" s="275"/>
      <c r="L133" s="279"/>
      <c r="M133" s="280"/>
      <c r="N133" s="281"/>
      <c r="O133" s="281"/>
      <c r="P133" s="281"/>
      <c r="Q133" s="281"/>
      <c r="R133" s="281"/>
      <c r="S133" s="281"/>
      <c r="T133" s="282"/>
      <c r="U133" s="14"/>
      <c r="V133" s="14"/>
      <c r="W133" s="14"/>
      <c r="X133" s="14"/>
      <c r="Y133" s="14"/>
      <c r="Z133" s="14"/>
      <c r="AA133" s="14"/>
      <c r="AB133" s="14"/>
      <c r="AC133" s="14"/>
      <c r="AD133" s="14"/>
      <c r="AE133" s="14"/>
      <c r="AT133" s="283" t="s">
        <v>1584</v>
      </c>
      <c r="AU133" s="283" t="s">
        <v>83</v>
      </c>
      <c r="AV133" s="14" t="s">
        <v>81</v>
      </c>
      <c r="AW133" s="14" t="s">
        <v>30</v>
      </c>
      <c r="AX133" s="14" t="s">
        <v>73</v>
      </c>
      <c r="AY133" s="283" t="s">
        <v>241</v>
      </c>
    </row>
    <row r="134" s="13" customFormat="1">
      <c r="A134" s="13"/>
      <c r="B134" s="263"/>
      <c r="C134" s="264"/>
      <c r="D134" s="242" t="s">
        <v>1584</v>
      </c>
      <c r="E134" s="265" t="s">
        <v>1</v>
      </c>
      <c r="F134" s="266" t="s">
        <v>81</v>
      </c>
      <c r="G134" s="264"/>
      <c r="H134" s="267">
        <v>1</v>
      </c>
      <c r="I134" s="268"/>
      <c r="J134" s="264"/>
      <c r="K134" s="264"/>
      <c r="L134" s="269"/>
      <c r="M134" s="270"/>
      <c r="N134" s="271"/>
      <c r="O134" s="271"/>
      <c r="P134" s="271"/>
      <c r="Q134" s="271"/>
      <c r="R134" s="271"/>
      <c r="S134" s="271"/>
      <c r="T134" s="272"/>
      <c r="U134" s="13"/>
      <c r="V134" s="13"/>
      <c r="W134" s="13"/>
      <c r="X134" s="13"/>
      <c r="Y134" s="13"/>
      <c r="Z134" s="13"/>
      <c r="AA134" s="13"/>
      <c r="AB134" s="13"/>
      <c r="AC134" s="13"/>
      <c r="AD134" s="13"/>
      <c r="AE134" s="13"/>
      <c r="AT134" s="273" t="s">
        <v>1584</v>
      </c>
      <c r="AU134" s="273" t="s">
        <v>83</v>
      </c>
      <c r="AV134" s="13" t="s">
        <v>83</v>
      </c>
      <c r="AW134" s="13" t="s">
        <v>30</v>
      </c>
      <c r="AX134" s="13" t="s">
        <v>73</v>
      </c>
      <c r="AY134" s="273" t="s">
        <v>241</v>
      </c>
    </row>
    <row r="135" s="14" customFormat="1">
      <c r="A135" s="14"/>
      <c r="B135" s="274"/>
      <c r="C135" s="275"/>
      <c r="D135" s="242" t="s">
        <v>1584</v>
      </c>
      <c r="E135" s="276" t="s">
        <v>1</v>
      </c>
      <c r="F135" s="277" t="s">
        <v>4109</v>
      </c>
      <c r="G135" s="275"/>
      <c r="H135" s="276" t="s">
        <v>1</v>
      </c>
      <c r="I135" s="278"/>
      <c r="J135" s="275"/>
      <c r="K135" s="275"/>
      <c r="L135" s="279"/>
      <c r="M135" s="280"/>
      <c r="N135" s="281"/>
      <c r="O135" s="281"/>
      <c r="P135" s="281"/>
      <c r="Q135" s="281"/>
      <c r="R135" s="281"/>
      <c r="S135" s="281"/>
      <c r="T135" s="282"/>
      <c r="U135" s="14"/>
      <c r="V135" s="14"/>
      <c r="W135" s="14"/>
      <c r="X135" s="14"/>
      <c r="Y135" s="14"/>
      <c r="Z135" s="14"/>
      <c r="AA135" s="14"/>
      <c r="AB135" s="14"/>
      <c r="AC135" s="14"/>
      <c r="AD135" s="14"/>
      <c r="AE135" s="14"/>
      <c r="AT135" s="283" t="s">
        <v>1584</v>
      </c>
      <c r="AU135" s="283" t="s">
        <v>83</v>
      </c>
      <c r="AV135" s="14" t="s">
        <v>81</v>
      </c>
      <c r="AW135" s="14" t="s">
        <v>30</v>
      </c>
      <c r="AX135" s="14" t="s">
        <v>73</v>
      </c>
      <c r="AY135" s="283" t="s">
        <v>241</v>
      </c>
    </row>
    <row r="136" s="13" customFormat="1">
      <c r="A136" s="13"/>
      <c r="B136" s="263"/>
      <c r="C136" s="264"/>
      <c r="D136" s="242" t="s">
        <v>1584</v>
      </c>
      <c r="E136" s="265" t="s">
        <v>1</v>
      </c>
      <c r="F136" s="266" t="s">
        <v>81</v>
      </c>
      <c r="G136" s="264"/>
      <c r="H136" s="267">
        <v>1</v>
      </c>
      <c r="I136" s="268"/>
      <c r="J136" s="264"/>
      <c r="K136" s="264"/>
      <c r="L136" s="269"/>
      <c r="M136" s="270"/>
      <c r="N136" s="271"/>
      <c r="O136" s="271"/>
      <c r="P136" s="271"/>
      <c r="Q136" s="271"/>
      <c r="R136" s="271"/>
      <c r="S136" s="271"/>
      <c r="T136" s="272"/>
      <c r="U136" s="13"/>
      <c r="V136" s="13"/>
      <c r="W136" s="13"/>
      <c r="X136" s="13"/>
      <c r="Y136" s="13"/>
      <c r="Z136" s="13"/>
      <c r="AA136" s="13"/>
      <c r="AB136" s="13"/>
      <c r="AC136" s="13"/>
      <c r="AD136" s="13"/>
      <c r="AE136" s="13"/>
      <c r="AT136" s="273" t="s">
        <v>1584</v>
      </c>
      <c r="AU136" s="273" t="s">
        <v>83</v>
      </c>
      <c r="AV136" s="13" t="s">
        <v>83</v>
      </c>
      <c r="AW136" s="13" t="s">
        <v>30</v>
      </c>
      <c r="AX136" s="13" t="s">
        <v>73</v>
      </c>
      <c r="AY136" s="273" t="s">
        <v>241</v>
      </c>
    </row>
    <row r="137" s="14" customFormat="1">
      <c r="A137" s="14"/>
      <c r="B137" s="274"/>
      <c r="C137" s="275"/>
      <c r="D137" s="242" t="s">
        <v>1584</v>
      </c>
      <c r="E137" s="276" t="s">
        <v>1</v>
      </c>
      <c r="F137" s="277" t="s">
        <v>4110</v>
      </c>
      <c r="G137" s="275"/>
      <c r="H137" s="276" t="s">
        <v>1</v>
      </c>
      <c r="I137" s="278"/>
      <c r="J137" s="275"/>
      <c r="K137" s="275"/>
      <c r="L137" s="279"/>
      <c r="M137" s="280"/>
      <c r="N137" s="281"/>
      <c r="O137" s="281"/>
      <c r="P137" s="281"/>
      <c r="Q137" s="281"/>
      <c r="R137" s="281"/>
      <c r="S137" s="281"/>
      <c r="T137" s="282"/>
      <c r="U137" s="14"/>
      <c r="V137" s="14"/>
      <c r="W137" s="14"/>
      <c r="X137" s="14"/>
      <c r="Y137" s="14"/>
      <c r="Z137" s="14"/>
      <c r="AA137" s="14"/>
      <c r="AB137" s="14"/>
      <c r="AC137" s="14"/>
      <c r="AD137" s="14"/>
      <c r="AE137" s="14"/>
      <c r="AT137" s="283" t="s">
        <v>1584</v>
      </c>
      <c r="AU137" s="283" t="s">
        <v>83</v>
      </c>
      <c r="AV137" s="14" t="s">
        <v>81</v>
      </c>
      <c r="AW137" s="14" t="s">
        <v>30</v>
      </c>
      <c r="AX137" s="14" t="s">
        <v>73</v>
      </c>
      <c r="AY137" s="283" t="s">
        <v>241</v>
      </c>
    </row>
    <row r="138" s="13" customFormat="1">
      <c r="A138" s="13"/>
      <c r="B138" s="263"/>
      <c r="C138" s="264"/>
      <c r="D138" s="242" t="s">
        <v>1584</v>
      </c>
      <c r="E138" s="265" t="s">
        <v>1</v>
      </c>
      <c r="F138" s="266" t="s">
        <v>4111</v>
      </c>
      <c r="G138" s="264"/>
      <c r="H138" s="267">
        <v>2</v>
      </c>
      <c r="I138" s="268"/>
      <c r="J138" s="264"/>
      <c r="K138" s="264"/>
      <c r="L138" s="269"/>
      <c r="M138" s="270"/>
      <c r="N138" s="271"/>
      <c r="O138" s="271"/>
      <c r="P138" s="271"/>
      <c r="Q138" s="271"/>
      <c r="R138" s="271"/>
      <c r="S138" s="271"/>
      <c r="T138" s="272"/>
      <c r="U138" s="13"/>
      <c r="V138" s="13"/>
      <c r="W138" s="13"/>
      <c r="X138" s="13"/>
      <c r="Y138" s="13"/>
      <c r="Z138" s="13"/>
      <c r="AA138" s="13"/>
      <c r="AB138" s="13"/>
      <c r="AC138" s="13"/>
      <c r="AD138" s="13"/>
      <c r="AE138" s="13"/>
      <c r="AT138" s="273" t="s">
        <v>1584</v>
      </c>
      <c r="AU138" s="273" t="s">
        <v>83</v>
      </c>
      <c r="AV138" s="13" t="s">
        <v>83</v>
      </c>
      <c r="AW138" s="13" t="s">
        <v>30</v>
      </c>
      <c r="AX138" s="13" t="s">
        <v>73</v>
      </c>
      <c r="AY138" s="273" t="s">
        <v>241</v>
      </c>
    </row>
    <row r="139" s="15" customFormat="1">
      <c r="A139" s="15"/>
      <c r="B139" s="287"/>
      <c r="C139" s="288"/>
      <c r="D139" s="242" t="s">
        <v>1584</v>
      </c>
      <c r="E139" s="289" t="s">
        <v>1</v>
      </c>
      <c r="F139" s="290" t="s">
        <v>2061</v>
      </c>
      <c r="G139" s="288"/>
      <c r="H139" s="291">
        <v>4</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1584</v>
      </c>
      <c r="AU139" s="297" t="s">
        <v>83</v>
      </c>
      <c r="AV139" s="15" t="s">
        <v>247</v>
      </c>
      <c r="AW139" s="15" t="s">
        <v>30</v>
      </c>
      <c r="AX139" s="15" t="s">
        <v>81</v>
      </c>
      <c r="AY139" s="297" t="s">
        <v>241</v>
      </c>
    </row>
    <row r="140" s="2" customFormat="1" ht="21.75" customHeight="1">
      <c r="A140" s="39"/>
      <c r="B140" s="40"/>
      <c r="C140" s="247" t="s">
        <v>259</v>
      </c>
      <c r="D140" s="247" t="s">
        <v>260</v>
      </c>
      <c r="E140" s="248" t="s">
        <v>1567</v>
      </c>
      <c r="F140" s="249" t="s">
        <v>1568</v>
      </c>
      <c r="G140" s="250" t="s">
        <v>246</v>
      </c>
      <c r="H140" s="251">
        <v>0.28799999999999998</v>
      </c>
      <c r="I140" s="252"/>
      <c r="J140" s="253">
        <f>ROUND(I140*H140,2)</f>
        <v>0</v>
      </c>
      <c r="K140" s="254"/>
      <c r="L140" s="255"/>
      <c r="M140" s="256" t="s">
        <v>1</v>
      </c>
      <c r="N140" s="257" t="s">
        <v>38</v>
      </c>
      <c r="O140" s="92"/>
      <c r="P140" s="238">
        <f>O140*H140</f>
        <v>0</v>
      </c>
      <c r="Q140" s="238">
        <v>2.234</v>
      </c>
      <c r="R140" s="238">
        <f>Q140*H140</f>
        <v>0.64339199999999996</v>
      </c>
      <c r="S140" s="238">
        <v>0</v>
      </c>
      <c r="T140" s="239">
        <f>S140*H140</f>
        <v>0</v>
      </c>
      <c r="U140" s="39"/>
      <c r="V140" s="39"/>
      <c r="W140" s="39"/>
      <c r="X140" s="39"/>
      <c r="Y140" s="39"/>
      <c r="Z140" s="39"/>
      <c r="AA140" s="39"/>
      <c r="AB140" s="39"/>
      <c r="AC140" s="39"/>
      <c r="AD140" s="39"/>
      <c r="AE140" s="39"/>
      <c r="AR140" s="240" t="s">
        <v>258</v>
      </c>
      <c r="AT140" s="240" t="s">
        <v>260</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4112</v>
      </c>
    </row>
    <row r="141" s="2" customFormat="1">
      <c r="A141" s="39"/>
      <c r="B141" s="40"/>
      <c r="C141" s="41"/>
      <c r="D141" s="242" t="s">
        <v>248</v>
      </c>
      <c r="E141" s="41"/>
      <c r="F141" s="243" t="s">
        <v>1568</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13" customFormat="1">
      <c r="A142" s="13"/>
      <c r="B142" s="263"/>
      <c r="C142" s="264"/>
      <c r="D142" s="242" t="s">
        <v>1584</v>
      </c>
      <c r="E142" s="265" t="s">
        <v>1</v>
      </c>
      <c r="F142" s="266" t="s">
        <v>4113</v>
      </c>
      <c r="G142" s="264"/>
      <c r="H142" s="267">
        <v>0.28799999999999998</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1584</v>
      </c>
      <c r="AU142" s="273" t="s">
        <v>83</v>
      </c>
      <c r="AV142" s="13" t="s">
        <v>83</v>
      </c>
      <c r="AW142" s="13" t="s">
        <v>30</v>
      </c>
      <c r="AX142" s="13" t="s">
        <v>81</v>
      </c>
      <c r="AY142" s="273" t="s">
        <v>241</v>
      </c>
    </row>
    <row r="143" s="2" customFormat="1" ht="16.5" customHeight="1">
      <c r="A143" s="39"/>
      <c r="B143" s="40"/>
      <c r="C143" s="247" t="s">
        <v>254</v>
      </c>
      <c r="D143" s="247" t="s">
        <v>260</v>
      </c>
      <c r="E143" s="248" t="s">
        <v>2153</v>
      </c>
      <c r="F143" s="249" t="s">
        <v>2154</v>
      </c>
      <c r="G143" s="250" t="s">
        <v>263</v>
      </c>
      <c r="H143" s="251">
        <v>4</v>
      </c>
      <c r="I143" s="252"/>
      <c r="J143" s="253">
        <f>ROUND(I143*H143,2)</f>
        <v>0</v>
      </c>
      <c r="K143" s="254"/>
      <c r="L143" s="255"/>
      <c r="M143" s="256" t="s">
        <v>1</v>
      </c>
      <c r="N143" s="257" t="s">
        <v>38</v>
      </c>
      <c r="O143" s="92"/>
      <c r="P143" s="238">
        <f>O143*H143</f>
        <v>0</v>
      </c>
      <c r="Q143" s="238">
        <v>0.00265</v>
      </c>
      <c r="R143" s="238">
        <f>Q143*H143</f>
        <v>0.0106</v>
      </c>
      <c r="S143" s="238">
        <v>0</v>
      </c>
      <c r="T143" s="239">
        <f>S143*H143</f>
        <v>0</v>
      </c>
      <c r="U143" s="39"/>
      <c r="V143" s="39"/>
      <c r="W143" s="39"/>
      <c r="X143" s="39"/>
      <c r="Y143" s="39"/>
      <c r="Z143" s="39"/>
      <c r="AA143" s="39"/>
      <c r="AB143" s="39"/>
      <c r="AC143" s="39"/>
      <c r="AD143" s="39"/>
      <c r="AE143" s="39"/>
      <c r="AR143" s="240" t="s">
        <v>258</v>
      </c>
      <c r="AT143" s="240" t="s">
        <v>260</v>
      </c>
      <c r="AU143" s="240" t="s">
        <v>83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4114</v>
      </c>
    </row>
    <row r="144" s="2" customFormat="1">
      <c r="A144" s="39"/>
      <c r="B144" s="40"/>
      <c r="C144" s="41"/>
      <c r="D144" s="242" t="s">
        <v>248</v>
      </c>
      <c r="E144" s="41"/>
      <c r="F144" s="243" t="s">
        <v>2154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83</v>
      </c>
    </row>
    <row r="145" s="13" customFormat="1">
      <c r="A145" s="13"/>
      <c r="B145" s="263"/>
      <c r="C145" s="264"/>
      <c r="D145" s="242" t="s">
        <v>1584</v>
      </c>
      <c r="E145" s="265" t="s">
        <v>1</v>
      </c>
      <c r="F145" s="266" t="s">
        <v>247</v>
      </c>
      <c r="G145" s="264"/>
      <c r="H145" s="267">
        <v>4</v>
      </c>
      <c r="I145" s="268"/>
      <c r="J145" s="264"/>
      <c r="K145" s="264"/>
      <c r="L145" s="269"/>
      <c r="M145" s="270"/>
      <c r="N145" s="271"/>
      <c r="O145" s="271"/>
      <c r="P145" s="271"/>
      <c r="Q145" s="271"/>
      <c r="R145" s="271"/>
      <c r="S145" s="271"/>
      <c r="T145" s="272"/>
      <c r="U145" s="13"/>
      <c r="V145" s="13"/>
      <c r="W145" s="13"/>
      <c r="X145" s="13"/>
      <c r="Y145" s="13"/>
      <c r="Z145" s="13"/>
      <c r="AA145" s="13"/>
      <c r="AB145" s="13"/>
      <c r="AC145" s="13"/>
      <c r="AD145" s="13"/>
      <c r="AE145" s="13"/>
      <c r="AT145" s="273" t="s">
        <v>1584</v>
      </c>
      <c r="AU145" s="273" t="s">
        <v>83</v>
      </c>
      <c r="AV145" s="13" t="s">
        <v>83</v>
      </c>
      <c r="AW145" s="13" t="s">
        <v>30</v>
      </c>
      <c r="AX145" s="13" t="s">
        <v>81</v>
      </c>
      <c r="AY145" s="273" t="s">
        <v>241</v>
      </c>
    </row>
    <row r="146" s="2" customFormat="1" ht="21.75" customHeight="1">
      <c r="A146" s="39"/>
      <c r="B146" s="40"/>
      <c r="C146" s="247" t="s">
        <v>269</v>
      </c>
      <c r="D146" s="247" t="s">
        <v>260</v>
      </c>
      <c r="E146" s="248" t="s">
        <v>2156</v>
      </c>
      <c r="F146" s="249" t="s">
        <v>2157</v>
      </c>
      <c r="G146" s="250" t="s">
        <v>263</v>
      </c>
      <c r="H146" s="251">
        <v>12</v>
      </c>
      <c r="I146" s="252"/>
      <c r="J146" s="253">
        <f>ROUND(I146*H146,2)</f>
        <v>0</v>
      </c>
      <c r="K146" s="254"/>
      <c r="L146" s="255"/>
      <c r="M146" s="256" t="s">
        <v>1</v>
      </c>
      <c r="N146" s="257" t="s">
        <v>38</v>
      </c>
      <c r="O146" s="92"/>
      <c r="P146" s="238">
        <f>O146*H146</f>
        <v>0</v>
      </c>
      <c r="Q146" s="238">
        <v>0.00014999999999999999</v>
      </c>
      <c r="R146" s="238">
        <f>Q146*H146</f>
        <v>0.0018</v>
      </c>
      <c r="S146" s="238">
        <v>0</v>
      </c>
      <c r="T146" s="239">
        <f>S146*H146</f>
        <v>0</v>
      </c>
      <c r="U146" s="39"/>
      <c r="V146" s="39"/>
      <c r="W146" s="39"/>
      <c r="X146" s="39"/>
      <c r="Y146" s="39"/>
      <c r="Z146" s="39"/>
      <c r="AA146" s="39"/>
      <c r="AB146" s="39"/>
      <c r="AC146" s="39"/>
      <c r="AD146" s="39"/>
      <c r="AE146" s="39"/>
      <c r="AR146" s="240" t="s">
        <v>258</v>
      </c>
      <c r="AT146" s="240" t="s">
        <v>260</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4115</v>
      </c>
    </row>
    <row r="147" s="2" customFormat="1">
      <c r="A147" s="39"/>
      <c r="B147" s="40"/>
      <c r="C147" s="41"/>
      <c r="D147" s="242" t="s">
        <v>248</v>
      </c>
      <c r="E147" s="41"/>
      <c r="F147" s="243" t="s">
        <v>2157</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13" customFormat="1">
      <c r="A148" s="13"/>
      <c r="B148" s="263"/>
      <c r="C148" s="264"/>
      <c r="D148" s="242" t="s">
        <v>1584</v>
      </c>
      <c r="E148" s="265" t="s">
        <v>1</v>
      </c>
      <c r="F148" s="266" t="s">
        <v>268</v>
      </c>
      <c r="G148" s="264"/>
      <c r="H148" s="267">
        <v>12</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83</v>
      </c>
      <c r="AV148" s="13" t="s">
        <v>83</v>
      </c>
      <c r="AW148" s="13" t="s">
        <v>30</v>
      </c>
      <c r="AX148" s="13" t="s">
        <v>81</v>
      </c>
      <c r="AY148" s="273" t="s">
        <v>241</v>
      </c>
    </row>
    <row r="149" s="2" customFormat="1" ht="16.5" customHeight="1">
      <c r="A149" s="39"/>
      <c r="B149" s="40"/>
      <c r="C149" s="247" t="s">
        <v>258</v>
      </c>
      <c r="D149" s="247" t="s">
        <v>260</v>
      </c>
      <c r="E149" s="248" t="s">
        <v>2159</v>
      </c>
      <c r="F149" s="249" t="s">
        <v>2160</v>
      </c>
      <c r="G149" s="250" t="s">
        <v>263</v>
      </c>
      <c r="H149" s="251">
        <v>4</v>
      </c>
      <c r="I149" s="252"/>
      <c r="J149" s="253">
        <f>ROUND(I149*H149,2)</f>
        <v>0</v>
      </c>
      <c r="K149" s="254"/>
      <c r="L149" s="255"/>
      <c r="M149" s="256" t="s">
        <v>1</v>
      </c>
      <c r="N149" s="25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258</v>
      </c>
      <c r="AT149" s="240" t="s">
        <v>260</v>
      </c>
      <c r="AU149" s="240" t="s">
        <v>83</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247</v>
      </c>
      <c r="BM149" s="240" t="s">
        <v>4116</v>
      </c>
    </row>
    <row r="150" s="2" customFormat="1">
      <c r="A150" s="39"/>
      <c r="B150" s="40"/>
      <c r="C150" s="41"/>
      <c r="D150" s="242" t="s">
        <v>248</v>
      </c>
      <c r="E150" s="41"/>
      <c r="F150" s="243" t="s">
        <v>2160</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83</v>
      </c>
    </row>
    <row r="151" s="13" customFormat="1">
      <c r="A151" s="13"/>
      <c r="B151" s="263"/>
      <c r="C151" s="264"/>
      <c r="D151" s="242" t="s">
        <v>1584</v>
      </c>
      <c r="E151" s="265" t="s">
        <v>1</v>
      </c>
      <c r="F151" s="266" t="s">
        <v>247</v>
      </c>
      <c r="G151" s="264"/>
      <c r="H151" s="267">
        <v>4</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1584</v>
      </c>
      <c r="AU151" s="273" t="s">
        <v>83</v>
      </c>
      <c r="AV151" s="13" t="s">
        <v>83</v>
      </c>
      <c r="AW151" s="13" t="s">
        <v>30</v>
      </c>
      <c r="AX151" s="13" t="s">
        <v>81</v>
      </c>
      <c r="AY151" s="273" t="s">
        <v>241</v>
      </c>
    </row>
    <row r="152" s="2" customFormat="1" ht="16.5" customHeight="1">
      <c r="A152" s="39"/>
      <c r="B152" s="40"/>
      <c r="C152" s="247" t="s">
        <v>276</v>
      </c>
      <c r="D152" s="247" t="s">
        <v>260</v>
      </c>
      <c r="E152" s="248" t="s">
        <v>4117</v>
      </c>
      <c r="F152" s="249" t="s">
        <v>4118</v>
      </c>
      <c r="G152" s="250" t="s">
        <v>263</v>
      </c>
      <c r="H152" s="251">
        <v>4</v>
      </c>
      <c r="I152" s="252"/>
      <c r="J152" s="253">
        <f>ROUND(I152*H152,2)</f>
        <v>0</v>
      </c>
      <c r="K152" s="254"/>
      <c r="L152" s="255"/>
      <c r="M152" s="256" t="s">
        <v>1</v>
      </c>
      <c r="N152" s="257" t="s">
        <v>38</v>
      </c>
      <c r="O152" s="92"/>
      <c r="P152" s="238">
        <f>O152*H152</f>
        <v>0</v>
      </c>
      <c r="Q152" s="238">
        <v>0.0080000000000000002</v>
      </c>
      <c r="R152" s="238">
        <f>Q152*H152</f>
        <v>0.032000000000000001</v>
      </c>
      <c r="S152" s="238">
        <v>0</v>
      </c>
      <c r="T152" s="239">
        <f>S152*H152</f>
        <v>0</v>
      </c>
      <c r="U152" s="39"/>
      <c r="V152" s="39"/>
      <c r="W152" s="39"/>
      <c r="X152" s="39"/>
      <c r="Y152" s="39"/>
      <c r="Z152" s="39"/>
      <c r="AA152" s="39"/>
      <c r="AB152" s="39"/>
      <c r="AC152" s="39"/>
      <c r="AD152" s="39"/>
      <c r="AE152" s="39"/>
      <c r="AR152" s="240" t="s">
        <v>258</v>
      </c>
      <c r="AT152" s="240" t="s">
        <v>260</v>
      </c>
      <c r="AU152" s="240" t="s">
        <v>83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4119</v>
      </c>
    </row>
    <row r="153" s="2" customFormat="1">
      <c r="A153" s="39"/>
      <c r="B153" s="40"/>
      <c r="C153" s="41"/>
      <c r="D153" s="242" t="s">
        <v>248</v>
      </c>
      <c r="E153" s="41"/>
      <c r="F153" s="243" t="s">
        <v>4118</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83</v>
      </c>
    </row>
    <row r="154" s="13" customFormat="1">
      <c r="A154" s="13"/>
      <c r="B154" s="263"/>
      <c r="C154" s="264"/>
      <c r="D154" s="242" t="s">
        <v>1584</v>
      </c>
      <c r="E154" s="265" t="s">
        <v>1</v>
      </c>
      <c r="F154" s="266" t="s">
        <v>247</v>
      </c>
      <c r="G154" s="264"/>
      <c r="H154" s="267">
        <v>4</v>
      </c>
      <c r="I154" s="268"/>
      <c r="J154" s="264"/>
      <c r="K154" s="264"/>
      <c r="L154" s="269"/>
      <c r="M154" s="270"/>
      <c r="N154" s="271"/>
      <c r="O154" s="271"/>
      <c r="P154" s="271"/>
      <c r="Q154" s="271"/>
      <c r="R154" s="271"/>
      <c r="S154" s="271"/>
      <c r="T154" s="272"/>
      <c r="U154" s="13"/>
      <c r="V154" s="13"/>
      <c r="W154" s="13"/>
      <c r="X154" s="13"/>
      <c r="Y154" s="13"/>
      <c r="Z154" s="13"/>
      <c r="AA154" s="13"/>
      <c r="AB154" s="13"/>
      <c r="AC154" s="13"/>
      <c r="AD154" s="13"/>
      <c r="AE154" s="13"/>
      <c r="AT154" s="273" t="s">
        <v>1584</v>
      </c>
      <c r="AU154" s="273" t="s">
        <v>83</v>
      </c>
      <c r="AV154" s="13" t="s">
        <v>83</v>
      </c>
      <c r="AW154" s="13" t="s">
        <v>30</v>
      </c>
      <c r="AX154" s="13" t="s">
        <v>81</v>
      </c>
      <c r="AY154" s="273" t="s">
        <v>241</v>
      </c>
    </row>
    <row r="155" s="2" customFormat="1" ht="24.15" customHeight="1">
      <c r="A155" s="39"/>
      <c r="B155" s="40"/>
      <c r="C155" s="228" t="s">
        <v>264</v>
      </c>
      <c r="D155" s="228" t="s">
        <v>243</v>
      </c>
      <c r="E155" s="229" t="s">
        <v>4120</v>
      </c>
      <c r="F155" s="230" t="s">
        <v>4121</v>
      </c>
      <c r="G155" s="231" t="s">
        <v>263</v>
      </c>
      <c r="H155" s="232">
        <v>4</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247</v>
      </c>
      <c r="AT155" s="240" t="s">
        <v>243</v>
      </c>
      <c r="AU155" s="240" t="s">
        <v>83</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247</v>
      </c>
      <c r="BM155" s="240" t="s">
        <v>4122</v>
      </c>
    </row>
    <row r="156" s="2" customFormat="1">
      <c r="A156" s="39"/>
      <c r="B156" s="40"/>
      <c r="C156" s="41"/>
      <c r="D156" s="242" t="s">
        <v>248</v>
      </c>
      <c r="E156" s="41"/>
      <c r="F156" s="243" t="s">
        <v>4123</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83</v>
      </c>
    </row>
    <row r="157" s="14" customFormat="1">
      <c r="A157" s="14"/>
      <c r="B157" s="274"/>
      <c r="C157" s="275"/>
      <c r="D157" s="242" t="s">
        <v>1584</v>
      </c>
      <c r="E157" s="276" t="s">
        <v>1</v>
      </c>
      <c r="F157" s="277" t="s">
        <v>4124</v>
      </c>
      <c r="G157" s="275"/>
      <c r="H157" s="276" t="s">
        <v>1</v>
      </c>
      <c r="I157" s="278"/>
      <c r="J157" s="275"/>
      <c r="K157" s="275"/>
      <c r="L157" s="279"/>
      <c r="M157" s="280"/>
      <c r="N157" s="281"/>
      <c r="O157" s="281"/>
      <c r="P157" s="281"/>
      <c r="Q157" s="281"/>
      <c r="R157" s="281"/>
      <c r="S157" s="281"/>
      <c r="T157" s="282"/>
      <c r="U157" s="14"/>
      <c r="V157" s="14"/>
      <c r="W157" s="14"/>
      <c r="X157" s="14"/>
      <c r="Y157" s="14"/>
      <c r="Z157" s="14"/>
      <c r="AA157" s="14"/>
      <c r="AB157" s="14"/>
      <c r="AC157" s="14"/>
      <c r="AD157" s="14"/>
      <c r="AE157" s="14"/>
      <c r="AT157" s="283" t="s">
        <v>1584</v>
      </c>
      <c r="AU157" s="283" t="s">
        <v>83</v>
      </c>
      <c r="AV157" s="14" t="s">
        <v>81</v>
      </c>
      <c r="AW157" s="14" t="s">
        <v>30</v>
      </c>
      <c r="AX157" s="14" t="s">
        <v>73</v>
      </c>
      <c r="AY157" s="283" t="s">
        <v>241</v>
      </c>
    </row>
    <row r="158" s="14" customFormat="1">
      <c r="A158" s="14"/>
      <c r="B158" s="274"/>
      <c r="C158" s="275"/>
      <c r="D158" s="242" t="s">
        <v>1584</v>
      </c>
      <c r="E158" s="276" t="s">
        <v>1</v>
      </c>
      <c r="F158" s="277" t="s">
        <v>4125</v>
      </c>
      <c r="G158" s="275"/>
      <c r="H158" s="276" t="s">
        <v>1</v>
      </c>
      <c r="I158" s="278"/>
      <c r="J158" s="275"/>
      <c r="K158" s="275"/>
      <c r="L158" s="279"/>
      <c r="M158" s="280"/>
      <c r="N158" s="281"/>
      <c r="O158" s="281"/>
      <c r="P158" s="281"/>
      <c r="Q158" s="281"/>
      <c r="R158" s="281"/>
      <c r="S158" s="281"/>
      <c r="T158" s="282"/>
      <c r="U158" s="14"/>
      <c r="V158" s="14"/>
      <c r="W158" s="14"/>
      <c r="X158" s="14"/>
      <c r="Y158" s="14"/>
      <c r="Z158" s="14"/>
      <c r="AA158" s="14"/>
      <c r="AB158" s="14"/>
      <c r="AC158" s="14"/>
      <c r="AD158" s="14"/>
      <c r="AE158" s="14"/>
      <c r="AT158" s="283" t="s">
        <v>1584</v>
      </c>
      <c r="AU158" s="283" t="s">
        <v>83</v>
      </c>
      <c r="AV158" s="14" t="s">
        <v>81</v>
      </c>
      <c r="AW158" s="14" t="s">
        <v>30</v>
      </c>
      <c r="AX158" s="14" t="s">
        <v>73</v>
      </c>
      <c r="AY158" s="283" t="s">
        <v>241</v>
      </c>
    </row>
    <row r="159" s="13" customFormat="1">
      <c r="A159" s="13"/>
      <c r="B159" s="263"/>
      <c r="C159" s="264"/>
      <c r="D159" s="242" t="s">
        <v>1584</v>
      </c>
      <c r="E159" s="265" t="s">
        <v>1</v>
      </c>
      <c r="F159" s="266" t="s">
        <v>2531</v>
      </c>
      <c r="G159" s="264"/>
      <c r="H159" s="267">
        <v>4</v>
      </c>
      <c r="I159" s="268"/>
      <c r="J159" s="264"/>
      <c r="K159" s="264"/>
      <c r="L159" s="269"/>
      <c r="M159" s="270"/>
      <c r="N159" s="271"/>
      <c r="O159" s="271"/>
      <c r="P159" s="271"/>
      <c r="Q159" s="271"/>
      <c r="R159" s="271"/>
      <c r="S159" s="271"/>
      <c r="T159" s="272"/>
      <c r="U159" s="13"/>
      <c r="V159" s="13"/>
      <c r="W159" s="13"/>
      <c r="X159" s="13"/>
      <c r="Y159" s="13"/>
      <c r="Z159" s="13"/>
      <c r="AA159" s="13"/>
      <c r="AB159" s="13"/>
      <c r="AC159" s="13"/>
      <c r="AD159" s="13"/>
      <c r="AE159" s="13"/>
      <c r="AT159" s="273" t="s">
        <v>1584</v>
      </c>
      <c r="AU159" s="273" t="s">
        <v>83</v>
      </c>
      <c r="AV159" s="13" t="s">
        <v>83</v>
      </c>
      <c r="AW159" s="13" t="s">
        <v>30</v>
      </c>
      <c r="AX159" s="13" t="s">
        <v>81</v>
      </c>
      <c r="AY159" s="273" t="s">
        <v>241</v>
      </c>
    </row>
    <row r="160" s="2" customFormat="1" ht="16.5" customHeight="1">
      <c r="A160" s="39"/>
      <c r="B160" s="40"/>
      <c r="C160" s="247" t="s">
        <v>283</v>
      </c>
      <c r="D160" s="247" t="s">
        <v>260</v>
      </c>
      <c r="E160" s="248" t="s">
        <v>4126</v>
      </c>
      <c r="F160" s="249" t="s">
        <v>4127</v>
      </c>
      <c r="G160" s="250" t="s">
        <v>263</v>
      </c>
      <c r="H160" s="251">
        <v>1</v>
      </c>
      <c r="I160" s="252"/>
      <c r="J160" s="253">
        <f>ROUND(I160*H160,2)</f>
        <v>0</v>
      </c>
      <c r="K160" s="254"/>
      <c r="L160" s="255"/>
      <c r="M160" s="256" t="s">
        <v>1</v>
      </c>
      <c r="N160" s="25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258</v>
      </c>
      <c r="AT160" s="240" t="s">
        <v>260</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4128</v>
      </c>
    </row>
    <row r="161" s="2" customFormat="1">
      <c r="A161" s="39"/>
      <c r="B161" s="40"/>
      <c r="C161" s="41"/>
      <c r="D161" s="242" t="s">
        <v>248</v>
      </c>
      <c r="E161" s="41"/>
      <c r="F161" s="243" t="s">
        <v>4127</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13" customFormat="1">
      <c r="A162" s="13"/>
      <c r="B162" s="263"/>
      <c r="C162" s="264"/>
      <c r="D162" s="242" t="s">
        <v>1584</v>
      </c>
      <c r="E162" s="265" t="s">
        <v>1</v>
      </c>
      <c r="F162" s="266" t="s">
        <v>81</v>
      </c>
      <c r="G162" s="264"/>
      <c r="H162" s="267">
        <v>1</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1584</v>
      </c>
      <c r="AU162" s="273" t="s">
        <v>83</v>
      </c>
      <c r="AV162" s="13" t="s">
        <v>83</v>
      </c>
      <c r="AW162" s="13" t="s">
        <v>30</v>
      </c>
      <c r="AX162" s="13" t="s">
        <v>81</v>
      </c>
      <c r="AY162" s="273" t="s">
        <v>241</v>
      </c>
    </row>
    <row r="163" s="2" customFormat="1" ht="21.75" customHeight="1">
      <c r="A163" s="39"/>
      <c r="B163" s="40"/>
      <c r="C163" s="247" t="s">
        <v>268</v>
      </c>
      <c r="D163" s="247" t="s">
        <v>260</v>
      </c>
      <c r="E163" s="248" t="s">
        <v>2156</v>
      </c>
      <c r="F163" s="249" t="s">
        <v>2157</v>
      </c>
      <c r="G163" s="250" t="s">
        <v>263</v>
      </c>
      <c r="H163" s="251">
        <v>8</v>
      </c>
      <c r="I163" s="252"/>
      <c r="J163" s="253">
        <f>ROUND(I163*H163,2)</f>
        <v>0</v>
      </c>
      <c r="K163" s="254"/>
      <c r="L163" s="255"/>
      <c r="M163" s="256" t="s">
        <v>1</v>
      </c>
      <c r="N163" s="257" t="s">
        <v>38</v>
      </c>
      <c r="O163" s="92"/>
      <c r="P163" s="238">
        <f>O163*H163</f>
        <v>0</v>
      </c>
      <c r="Q163" s="238">
        <v>0.00014999999999999999</v>
      </c>
      <c r="R163" s="238">
        <f>Q163*H163</f>
        <v>0.0011999999999999999</v>
      </c>
      <c r="S163" s="238">
        <v>0</v>
      </c>
      <c r="T163" s="239">
        <f>S163*H163</f>
        <v>0</v>
      </c>
      <c r="U163" s="39"/>
      <c r="V163" s="39"/>
      <c r="W163" s="39"/>
      <c r="X163" s="39"/>
      <c r="Y163" s="39"/>
      <c r="Z163" s="39"/>
      <c r="AA163" s="39"/>
      <c r="AB163" s="39"/>
      <c r="AC163" s="39"/>
      <c r="AD163" s="39"/>
      <c r="AE163" s="39"/>
      <c r="AR163" s="240" t="s">
        <v>258</v>
      </c>
      <c r="AT163" s="240" t="s">
        <v>260</v>
      </c>
      <c r="AU163" s="240" t="s">
        <v>83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4129</v>
      </c>
    </row>
    <row r="164" s="2" customFormat="1">
      <c r="A164" s="39"/>
      <c r="B164" s="40"/>
      <c r="C164" s="41"/>
      <c r="D164" s="242" t="s">
        <v>248</v>
      </c>
      <c r="E164" s="41"/>
      <c r="F164" s="243" t="s">
        <v>2157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83</v>
      </c>
    </row>
    <row r="165" s="2" customFormat="1" ht="16.5" customHeight="1">
      <c r="A165" s="39"/>
      <c r="B165" s="40"/>
      <c r="C165" s="247" t="s">
        <v>290</v>
      </c>
      <c r="D165" s="247" t="s">
        <v>260</v>
      </c>
      <c r="E165" s="248" t="s">
        <v>4130</v>
      </c>
      <c r="F165" s="249" t="s">
        <v>4131</v>
      </c>
      <c r="G165" s="250" t="s">
        <v>263</v>
      </c>
      <c r="H165" s="251">
        <v>4</v>
      </c>
      <c r="I165" s="252"/>
      <c r="J165" s="253">
        <f>ROUND(I165*H165,2)</f>
        <v>0</v>
      </c>
      <c r="K165" s="254"/>
      <c r="L165" s="255"/>
      <c r="M165" s="256" t="s">
        <v>1</v>
      </c>
      <c r="N165" s="25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258</v>
      </c>
      <c r="AT165" s="240" t="s">
        <v>260</v>
      </c>
      <c r="AU165" s="240" t="s">
        <v>83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4132</v>
      </c>
    </row>
    <row r="166" s="2" customFormat="1">
      <c r="A166" s="39"/>
      <c r="B166" s="40"/>
      <c r="C166" s="41"/>
      <c r="D166" s="242" t="s">
        <v>248</v>
      </c>
      <c r="E166" s="41"/>
      <c r="F166" s="243" t="s">
        <v>4131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83</v>
      </c>
    </row>
    <row r="167" s="14" customFormat="1">
      <c r="A167" s="14"/>
      <c r="B167" s="274"/>
      <c r="C167" s="275"/>
      <c r="D167" s="242" t="s">
        <v>1584</v>
      </c>
      <c r="E167" s="276" t="s">
        <v>1</v>
      </c>
      <c r="F167" s="277" t="s">
        <v>4133</v>
      </c>
      <c r="G167" s="275"/>
      <c r="H167" s="276" t="s">
        <v>1</v>
      </c>
      <c r="I167" s="278"/>
      <c r="J167" s="275"/>
      <c r="K167" s="275"/>
      <c r="L167" s="279"/>
      <c r="M167" s="280"/>
      <c r="N167" s="281"/>
      <c r="O167" s="281"/>
      <c r="P167" s="281"/>
      <c r="Q167" s="281"/>
      <c r="R167" s="281"/>
      <c r="S167" s="281"/>
      <c r="T167" s="282"/>
      <c r="U167" s="14"/>
      <c r="V167" s="14"/>
      <c r="W167" s="14"/>
      <c r="X167" s="14"/>
      <c r="Y167" s="14"/>
      <c r="Z167" s="14"/>
      <c r="AA167" s="14"/>
      <c r="AB167" s="14"/>
      <c r="AC167" s="14"/>
      <c r="AD167" s="14"/>
      <c r="AE167" s="14"/>
      <c r="AT167" s="283" t="s">
        <v>1584</v>
      </c>
      <c r="AU167" s="283" t="s">
        <v>83</v>
      </c>
      <c r="AV167" s="14" t="s">
        <v>81</v>
      </c>
      <c r="AW167" s="14" t="s">
        <v>30</v>
      </c>
      <c r="AX167" s="14" t="s">
        <v>73</v>
      </c>
      <c r="AY167" s="283" t="s">
        <v>241</v>
      </c>
    </row>
    <row r="168" s="14" customFormat="1">
      <c r="A168" s="14"/>
      <c r="B168" s="274"/>
      <c r="C168" s="275"/>
      <c r="D168" s="242" t="s">
        <v>1584</v>
      </c>
      <c r="E168" s="276" t="s">
        <v>1</v>
      </c>
      <c r="F168" s="277" t="s">
        <v>4124</v>
      </c>
      <c r="G168" s="275"/>
      <c r="H168" s="276" t="s">
        <v>1</v>
      </c>
      <c r="I168" s="278"/>
      <c r="J168" s="275"/>
      <c r="K168" s="275"/>
      <c r="L168" s="279"/>
      <c r="M168" s="280"/>
      <c r="N168" s="281"/>
      <c r="O168" s="281"/>
      <c r="P168" s="281"/>
      <c r="Q168" s="281"/>
      <c r="R168" s="281"/>
      <c r="S168" s="281"/>
      <c r="T168" s="282"/>
      <c r="U168" s="14"/>
      <c r="V168" s="14"/>
      <c r="W168" s="14"/>
      <c r="X168" s="14"/>
      <c r="Y168" s="14"/>
      <c r="Z168" s="14"/>
      <c r="AA168" s="14"/>
      <c r="AB168" s="14"/>
      <c r="AC168" s="14"/>
      <c r="AD168" s="14"/>
      <c r="AE168" s="14"/>
      <c r="AT168" s="283" t="s">
        <v>1584</v>
      </c>
      <c r="AU168" s="283" t="s">
        <v>83</v>
      </c>
      <c r="AV168" s="14" t="s">
        <v>81</v>
      </c>
      <c r="AW168" s="14" t="s">
        <v>30</v>
      </c>
      <c r="AX168" s="14" t="s">
        <v>73</v>
      </c>
      <c r="AY168" s="283" t="s">
        <v>241</v>
      </c>
    </row>
    <row r="169" s="13" customFormat="1">
      <c r="A169" s="13"/>
      <c r="B169" s="263"/>
      <c r="C169" s="264"/>
      <c r="D169" s="242" t="s">
        <v>1584</v>
      </c>
      <c r="E169" s="265" t="s">
        <v>1</v>
      </c>
      <c r="F169" s="266" t="s">
        <v>2531</v>
      </c>
      <c r="G169" s="264"/>
      <c r="H169" s="267">
        <v>4</v>
      </c>
      <c r="I169" s="268"/>
      <c r="J169" s="264"/>
      <c r="K169" s="264"/>
      <c r="L169" s="269"/>
      <c r="M169" s="270"/>
      <c r="N169" s="271"/>
      <c r="O169" s="271"/>
      <c r="P169" s="271"/>
      <c r="Q169" s="271"/>
      <c r="R169" s="271"/>
      <c r="S169" s="271"/>
      <c r="T169" s="272"/>
      <c r="U169" s="13"/>
      <c r="V169" s="13"/>
      <c r="W169" s="13"/>
      <c r="X169" s="13"/>
      <c r="Y169" s="13"/>
      <c r="Z169" s="13"/>
      <c r="AA169" s="13"/>
      <c r="AB169" s="13"/>
      <c r="AC169" s="13"/>
      <c r="AD169" s="13"/>
      <c r="AE169" s="13"/>
      <c r="AT169" s="273" t="s">
        <v>1584</v>
      </c>
      <c r="AU169" s="273" t="s">
        <v>83</v>
      </c>
      <c r="AV169" s="13" t="s">
        <v>83</v>
      </c>
      <c r="AW169" s="13" t="s">
        <v>30</v>
      </c>
      <c r="AX169" s="13" t="s">
        <v>81</v>
      </c>
      <c r="AY169" s="273" t="s">
        <v>241</v>
      </c>
    </row>
    <row r="170" s="2" customFormat="1" ht="16.5" customHeight="1">
      <c r="A170" s="39"/>
      <c r="B170" s="40"/>
      <c r="C170" s="228" t="s">
        <v>272</v>
      </c>
      <c r="D170" s="228" t="s">
        <v>243</v>
      </c>
      <c r="E170" s="229" t="s">
        <v>4134</v>
      </c>
      <c r="F170" s="230" t="s">
        <v>4135</v>
      </c>
      <c r="G170" s="231" t="s">
        <v>263</v>
      </c>
      <c r="H170" s="232">
        <v>6</v>
      </c>
      <c r="I170" s="233"/>
      <c r="J170" s="234">
        <f>ROUND(I170*H170,2)</f>
        <v>0</v>
      </c>
      <c r="K170" s="235"/>
      <c r="L170" s="45"/>
      <c r="M170" s="236" t="s">
        <v>1</v>
      </c>
      <c r="N170" s="237" t="s">
        <v>38</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247</v>
      </c>
      <c r="AT170" s="240" t="s">
        <v>243</v>
      </c>
      <c r="AU170" s="240" t="s">
        <v>83</v>
      </c>
      <c r="AY170" s="18" t="s">
        <v>241</v>
      </c>
      <c r="BE170" s="241">
        <f>IF(N170="základní",J170,0)</f>
        <v>0</v>
      </c>
      <c r="BF170" s="241">
        <f>IF(N170="snížená",J170,0)</f>
        <v>0</v>
      </c>
      <c r="BG170" s="241">
        <f>IF(N170="zákl. přenesená",J170,0)</f>
        <v>0</v>
      </c>
      <c r="BH170" s="241">
        <f>IF(N170="sníž. přenesená",J170,0)</f>
        <v>0</v>
      </c>
      <c r="BI170" s="241">
        <f>IF(N170="nulová",J170,0)</f>
        <v>0</v>
      </c>
      <c r="BJ170" s="18" t="s">
        <v>81</v>
      </c>
      <c r="BK170" s="241">
        <f>ROUND(I170*H170,2)</f>
        <v>0</v>
      </c>
      <c r="BL170" s="18" t="s">
        <v>247</v>
      </c>
      <c r="BM170" s="240" t="s">
        <v>4136</v>
      </c>
    </row>
    <row r="171" s="2" customFormat="1">
      <c r="A171" s="39"/>
      <c r="B171" s="40"/>
      <c r="C171" s="41"/>
      <c r="D171" s="242" t="s">
        <v>248</v>
      </c>
      <c r="E171" s="41"/>
      <c r="F171" s="243" t="s">
        <v>4137</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248</v>
      </c>
      <c r="AU171" s="18" t="s">
        <v>83</v>
      </c>
    </row>
    <row r="172" s="2" customFormat="1" ht="21.75" customHeight="1">
      <c r="A172" s="39"/>
      <c r="B172" s="40"/>
      <c r="C172" s="247" t="s">
        <v>8</v>
      </c>
      <c r="D172" s="247" t="s">
        <v>260</v>
      </c>
      <c r="E172" s="248" t="s">
        <v>1567</v>
      </c>
      <c r="F172" s="249" t="s">
        <v>1568</v>
      </c>
      <c r="G172" s="250" t="s">
        <v>246</v>
      </c>
      <c r="H172" s="251">
        <v>0.57599999999999996</v>
      </c>
      <c r="I172" s="252"/>
      <c r="J172" s="253">
        <f>ROUND(I172*H172,2)</f>
        <v>0</v>
      </c>
      <c r="K172" s="254"/>
      <c r="L172" s="255"/>
      <c r="M172" s="256" t="s">
        <v>1</v>
      </c>
      <c r="N172" s="257" t="s">
        <v>38</v>
      </c>
      <c r="O172" s="92"/>
      <c r="P172" s="238">
        <f>O172*H172</f>
        <v>0</v>
      </c>
      <c r="Q172" s="238">
        <v>2.234</v>
      </c>
      <c r="R172" s="238">
        <f>Q172*H172</f>
        <v>1.2867839999999999</v>
      </c>
      <c r="S172" s="238">
        <v>0</v>
      </c>
      <c r="T172" s="239">
        <f>S172*H172</f>
        <v>0</v>
      </c>
      <c r="U172" s="39"/>
      <c r="V172" s="39"/>
      <c r="W172" s="39"/>
      <c r="X172" s="39"/>
      <c r="Y172" s="39"/>
      <c r="Z172" s="39"/>
      <c r="AA172" s="39"/>
      <c r="AB172" s="39"/>
      <c r="AC172" s="39"/>
      <c r="AD172" s="39"/>
      <c r="AE172" s="39"/>
      <c r="AR172" s="240" t="s">
        <v>258</v>
      </c>
      <c r="AT172" s="240" t="s">
        <v>260</v>
      </c>
      <c r="AU172" s="240" t="s">
        <v>83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4138</v>
      </c>
    </row>
    <row r="173" s="2" customFormat="1">
      <c r="A173" s="39"/>
      <c r="B173" s="40"/>
      <c r="C173" s="41"/>
      <c r="D173" s="242" t="s">
        <v>248</v>
      </c>
      <c r="E173" s="41"/>
      <c r="F173" s="243" t="s">
        <v>1568</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83</v>
      </c>
    </row>
    <row r="174" s="2" customFormat="1" ht="16.5" customHeight="1">
      <c r="A174" s="39"/>
      <c r="B174" s="40"/>
      <c r="C174" s="247" t="s">
        <v>275</v>
      </c>
      <c r="D174" s="247" t="s">
        <v>260</v>
      </c>
      <c r="E174" s="248" t="s">
        <v>4139</v>
      </c>
      <c r="F174" s="249" t="s">
        <v>4140</v>
      </c>
      <c r="G174" s="250" t="s">
        <v>263</v>
      </c>
      <c r="H174" s="251">
        <v>2</v>
      </c>
      <c r="I174" s="252"/>
      <c r="J174" s="253">
        <f>ROUND(I174*H174,2)</f>
        <v>0</v>
      </c>
      <c r="K174" s="254"/>
      <c r="L174" s="255"/>
      <c r="M174" s="256" t="s">
        <v>1</v>
      </c>
      <c r="N174" s="257" t="s">
        <v>38</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258</v>
      </c>
      <c r="AT174" s="240" t="s">
        <v>260</v>
      </c>
      <c r="AU174" s="240" t="s">
        <v>83</v>
      </c>
      <c r="AY174" s="18" t="s">
        <v>241</v>
      </c>
      <c r="BE174" s="241">
        <f>IF(N174="základní",J174,0)</f>
        <v>0</v>
      </c>
      <c r="BF174" s="241">
        <f>IF(N174="snížená",J174,0)</f>
        <v>0</v>
      </c>
      <c r="BG174" s="241">
        <f>IF(N174="zákl. přenesená",J174,0)</f>
        <v>0</v>
      </c>
      <c r="BH174" s="241">
        <f>IF(N174="sníž. přenesená",J174,0)</f>
        <v>0</v>
      </c>
      <c r="BI174" s="241">
        <f>IF(N174="nulová",J174,0)</f>
        <v>0</v>
      </c>
      <c r="BJ174" s="18" t="s">
        <v>81</v>
      </c>
      <c r="BK174" s="241">
        <f>ROUND(I174*H174,2)</f>
        <v>0</v>
      </c>
      <c r="BL174" s="18" t="s">
        <v>247</v>
      </c>
      <c r="BM174" s="240" t="s">
        <v>4141</v>
      </c>
    </row>
    <row r="175" s="2" customFormat="1">
      <c r="A175" s="39"/>
      <c r="B175" s="40"/>
      <c r="C175" s="41"/>
      <c r="D175" s="242" t="s">
        <v>248</v>
      </c>
      <c r="E175" s="41"/>
      <c r="F175" s="243" t="s">
        <v>4140</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248</v>
      </c>
      <c r="AU175" s="18" t="s">
        <v>83</v>
      </c>
    </row>
    <row r="176" s="14" customFormat="1">
      <c r="A176" s="14"/>
      <c r="B176" s="274"/>
      <c r="C176" s="275"/>
      <c r="D176" s="242" t="s">
        <v>1584</v>
      </c>
      <c r="E176" s="276" t="s">
        <v>1</v>
      </c>
      <c r="F176" s="277" t="s">
        <v>4142</v>
      </c>
      <c r="G176" s="275"/>
      <c r="H176" s="276" t="s">
        <v>1</v>
      </c>
      <c r="I176" s="278"/>
      <c r="J176" s="275"/>
      <c r="K176" s="275"/>
      <c r="L176" s="279"/>
      <c r="M176" s="280"/>
      <c r="N176" s="281"/>
      <c r="O176" s="281"/>
      <c r="P176" s="281"/>
      <c r="Q176" s="281"/>
      <c r="R176" s="281"/>
      <c r="S176" s="281"/>
      <c r="T176" s="282"/>
      <c r="U176" s="14"/>
      <c r="V176" s="14"/>
      <c r="W176" s="14"/>
      <c r="X176" s="14"/>
      <c r="Y176" s="14"/>
      <c r="Z176" s="14"/>
      <c r="AA176" s="14"/>
      <c r="AB176" s="14"/>
      <c r="AC176" s="14"/>
      <c r="AD176" s="14"/>
      <c r="AE176" s="14"/>
      <c r="AT176" s="283" t="s">
        <v>1584</v>
      </c>
      <c r="AU176" s="283" t="s">
        <v>83</v>
      </c>
      <c r="AV176" s="14" t="s">
        <v>81</v>
      </c>
      <c r="AW176" s="14" t="s">
        <v>30</v>
      </c>
      <c r="AX176" s="14" t="s">
        <v>73</v>
      </c>
      <c r="AY176" s="283" t="s">
        <v>241</v>
      </c>
    </row>
    <row r="177" s="13" customFormat="1">
      <c r="A177" s="13"/>
      <c r="B177" s="263"/>
      <c r="C177" s="264"/>
      <c r="D177" s="242" t="s">
        <v>1584</v>
      </c>
      <c r="E177" s="265" t="s">
        <v>1</v>
      </c>
      <c r="F177" s="266" t="s">
        <v>83</v>
      </c>
      <c r="G177" s="264"/>
      <c r="H177" s="267">
        <v>2</v>
      </c>
      <c r="I177" s="268"/>
      <c r="J177" s="264"/>
      <c r="K177" s="264"/>
      <c r="L177" s="269"/>
      <c r="M177" s="270"/>
      <c r="N177" s="271"/>
      <c r="O177" s="271"/>
      <c r="P177" s="271"/>
      <c r="Q177" s="271"/>
      <c r="R177" s="271"/>
      <c r="S177" s="271"/>
      <c r="T177" s="272"/>
      <c r="U177" s="13"/>
      <c r="V177" s="13"/>
      <c r="W177" s="13"/>
      <c r="X177" s="13"/>
      <c r="Y177" s="13"/>
      <c r="Z177" s="13"/>
      <c r="AA177" s="13"/>
      <c r="AB177" s="13"/>
      <c r="AC177" s="13"/>
      <c r="AD177" s="13"/>
      <c r="AE177" s="13"/>
      <c r="AT177" s="273" t="s">
        <v>1584</v>
      </c>
      <c r="AU177" s="273" t="s">
        <v>83</v>
      </c>
      <c r="AV177" s="13" t="s">
        <v>83</v>
      </c>
      <c r="AW177" s="13" t="s">
        <v>30</v>
      </c>
      <c r="AX177" s="13" t="s">
        <v>81</v>
      </c>
      <c r="AY177" s="273" t="s">
        <v>241</v>
      </c>
    </row>
    <row r="178" s="2" customFormat="1" ht="16.5" customHeight="1">
      <c r="A178" s="39"/>
      <c r="B178" s="40"/>
      <c r="C178" s="247" t="s">
        <v>303</v>
      </c>
      <c r="D178" s="247" t="s">
        <v>260</v>
      </c>
      <c r="E178" s="248" t="s">
        <v>2153</v>
      </c>
      <c r="F178" s="249" t="s">
        <v>2154</v>
      </c>
      <c r="G178" s="250" t="s">
        <v>263</v>
      </c>
      <c r="H178" s="251">
        <v>8</v>
      </c>
      <c r="I178" s="252"/>
      <c r="J178" s="253">
        <f>ROUND(I178*H178,2)</f>
        <v>0</v>
      </c>
      <c r="K178" s="254"/>
      <c r="L178" s="255"/>
      <c r="M178" s="256" t="s">
        <v>1</v>
      </c>
      <c r="N178" s="257" t="s">
        <v>38</v>
      </c>
      <c r="O178" s="92"/>
      <c r="P178" s="238">
        <f>O178*H178</f>
        <v>0</v>
      </c>
      <c r="Q178" s="238">
        <v>0.00265</v>
      </c>
      <c r="R178" s="238">
        <f>Q178*H178</f>
        <v>0.0212</v>
      </c>
      <c r="S178" s="238">
        <v>0</v>
      </c>
      <c r="T178" s="239">
        <f>S178*H178</f>
        <v>0</v>
      </c>
      <c r="U178" s="39"/>
      <c r="V178" s="39"/>
      <c r="W178" s="39"/>
      <c r="X178" s="39"/>
      <c r="Y178" s="39"/>
      <c r="Z178" s="39"/>
      <c r="AA178" s="39"/>
      <c r="AB178" s="39"/>
      <c r="AC178" s="39"/>
      <c r="AD178" s="39"/>
      <c r="AE178" s="39"/>
      <c r="AR178" s="240" t="s">
        <v>258</v>
      </c>
      <c r="AT178" s="240" t="s">
        <v>260</v>
      </c>
      <c r="AU178" s="240" t="s">
        <v>83</v>
      </c>
      <c r="AY178" s="18" t="s">
        <v>241</v>
      </c>
      <c r="BE178" s="241">
        <f>IF(N178="základní",J178,0)</f>
        <v>0</v>
      </c>
      <c r="BF178" s="241">
        <f>IF(N178="snížená",J178,0)</f>
        <v>0</v>
      </c>
      <c r="BG178" s="241">
        <f>IF(N178="zákl. přenesená",J178,0)</f>
        <v>0</v>
      </c>
      <c r="BH178" s="241">
        <f>IF(N178="sníž. přenesená",J178,0)</f>
        <v>0</v>
      </c>
      <c r="BI178" s="241">
        <f>IF(N178="nulová",J178,0)</f>
        <v>0</v>
      </c>
      <c r="BJ178" s="18" t="s">
        <v>81</v>
      </c>
      <c r="BK178" s="241">
        <f>ROUND(I178*H178,2)</f>
        <v>0</v>
      </c>
      <c r="BL178" s="18" t="s">
        <v>247</v>
      </c>
      <c r="BM178" s="240" t="s">
        <v>4143</v>
      </c>
    </row>
    <row r="179" s="2" customFormat="1">
      <c r="A179" s="39"/>
      <c r="B179" s="40"/>
      <c r="C179" s="41"/>
      <c r="D179" s="242" t="s">
        <v>248</v>
      </c>
      <c r="E179" s="41"/>
      <c r="F179" s="243" t="s">
        <v>2154</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248</v>
      </c>
      <c r="AU179" s="18" t="s">
        <v>83</v>
      </c>
    </row>
    <row r="180" s="2" customFormat="1" ht="21.75" customHeight="1">
      <c r="A180" s="39"/>
      <c r="B180" s="40"/>
      <c r="C180" s="247" t="s">
        <v>279</v>
      </c>
      <c r="D180" s="247" t="s">
        <v>260</v>
      </c>
      <c r="E180" s="248" t="s">
        <v>2156</v>
      </c>
      <c r="F180" s="249" t="s">
        <v>2157</v>
      </c>
      <c r="G180" s="250" t="s">
        <v>263</v>
      </c>
      <c r="H180" s="251">
        <v>16</v>
      </c>
      <c r="I180" s="252"/>
      <c r="J180" s="253">
        <f>ROUND(I180*H180,2)</f>
        <v>0</v>
      </c>
      <c r="K180" s="254"/>
      <c r="L180" s="255"/>
      <c r="M180" s="256" t="s">
        <v>1</v>
      </c>
      <c r="N180" s="257" t="s">
        <v>38</v>
      </c>
      <c r="O180" s="92"/>
      <c r="P180" s="238">
        <f>O180*H180</f>
        <v>0</v>
      </c>
      <c r="Q180" s="238">
        <v>0.00014999999999999999</v>
      </c>
      <c r="R180" s="238">
        <f>Q180*H180</f>
        <v>0.0023999999999999998</v>
      </c>
      <c r="S180" s="238">
        <v>0</v>
      </c>
      <c r="T180" s="239">
        <f>S180*H180</f>
        <v>0</v>
      </c>
      <c r="U180" s="39"/>
      <c r="V180" s="39"/>
      <c r="W180" s="39"/>
      <c r="X180" s="39"/>
      <c r="Y180" s="39"/>
      <c r="Z180" s="39"/>
      <c r="AA180" s="39"/>
      <c r="AB180" s="39"/>
      <c r="AC180" s="39"/>
      <c r="AD180" s="39"/>
      <c r="AE180" s="39"/>
      <c r="AR180" s="240" t="s">
        <v>258</v>
      </c>
      <c r="AT180" s="240" t="s">
        <v>260</v>
      </c>
      <c r="AU180" s="240" t="s">
        <v>83</v>
      </c>
      <c r="AY180" s="18" t="s">
        <v>241</v>
      </c>
      <c r="BE180" s="241">
        <f>IF(N180="základní",J180,0)</f>
        <v>0</v>
      </c>
      <c r="BF180" s="241">
        <f>IF(N180="snížená",J180,0)</f>
        <v>0</v>
      </c>
      <c r="BG180" s="241">
        <f>IF(N180="zákl. přenesená",J180,0)</f>
        <v>0</v>
      </c>
      <c r="BH180" s="241">
        <f>IF(N180="sníž. přenesená",J180,0)</f>
        <v>0</v>
      </c>
      <c r="BI180" s="241">
        <f>IF(N180="nulová",J180,0)</f>
        <v>0</v>
      </c>
      <c r="BJ180" s="18" t="s">
        <v>81</v>
      </c>
      <c r="BK180" s="241">
        <f>ROUND(I180*H180,2)</f>
        <v>0</v>
      </c>
      <c r="BL180" s="18" t="s">
        <v>247</v>
      </c>
      <c r="BM180" s="240" t="s">
        <v>4144</v>
      </c>
    </row>
    <row r="181" s="2" customFormat="1">
      <c r="A181" s="39"/>
      <c r="B181" s="40"/>
      <c r="C181" s="41"/>
      <c r="D181" s="242" t="s">
        <v>248</v>
      </c>
      <c r="E181" s="41"/>
      <c r="F181" s="243" t="s">
        <v>2157</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248</v>
      </c>
      <c r="AU181" s="18" t="s">
        <v>83</v>
      </c>
    </row>
    <row r="182" s="2" customFormat="1" ht="16.5" customHeight="1">
      <c r="A182" s="39"/>
      <c r="B182" s="40"/>
      <c r="C182" s="247" t="s">
        <v>310</v>
      </c>
      <c r="D182" s="247" t="s">
        <v>260</v>
      </c>
      <c r="E182" s="248" t="s">
        <v>2159</v>
      </c>
      <c r="F182" s="249" t="s">
        <v>2160</v>
      </c>
      <c r="G182" s="250" t="s">
        <v>263</v>
      </c>
      <c r="H182" s="251">
        <v>8</v>
      </c>
      <c r="I182" s="252"/>
      <c r="J182" s="253">
        <f>ROUND(I182*H182,2)</f>
        <v>0</v>
      </c>
      <c r="K182" s="254"/>
      <c r="L182" s="255"/>
      <c r="M182" s="256" t="s">
        <v>1</v>
      </c>
      <c r="N182" s="257" t="s">
        <v>38</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258</v>
      </c>
      <c r="AT182" s="240" t="s">
        <v>260</v>
      </c>
      <c r="AU182" s="240" t="s">
        <v>83</v>
      </c>
      <c r="AY182" s="18" t="s">
        <v>241</v>
      </c>
      <c r="BE182" s="241">
        <f>IF(N182="základní",J182,0)</f>
        <v>0</v>
      </c>
      <c r="BF182" s="241">
        <f>IF(N182="snížená",J182,0)</f>
        <v>0</v>
      </c>
      <c r="BG182" s="241">
        <f>IF(N182="zákl. přenesená",J182,0)</f>
        <v>0</v>
      </c>
      <c r="BH182" s="241">
        <f>IF(N182="sníž. přenesená",J182,0)</f>
        <v>0</v>
      </c>
      <c r="BI182" s="241">
        <f>IF(N182="nulová",J182,0)</f>
        <v>0</v>
      </c>
      <c r="BJ182" s="18" t="s">
        <v>81</v>
      </c>
      <c r="BK182" s="241">
        <f>ROUND(I182*H182,2)</f>
        <v>0</v>
      </c>
      <c r="BL182" s="18" t="s">
        <v>247</v>
      </c>
      <c r="BM182" s="240" t="s">
        <v>4145</v>
      </c>
    </row>
    <row r="183" s="2" customFormat="1">
      <c r="A183" s="39"/>
      <c r="B183" s="40"/>
      <c r="C183" s="41"/>
      <c r="D183" s="242" t="s">
        <v>248</v>
      </c>
      <c r="E183" s="41"/>
      <c r="F183" s="243" t="s">
        <v>2160</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248</v>
      </c>
      <c r="AU183" s="18" t="s">
        <v>83</v>
      </c>
    </row>
    <row r="184" s="2" customFormat="1" ht="16.5" customHeight="1">
      <c r="A184" s="39"/>
      <c r="B184" s="40"/>
      <c r="C184" s="247" t="s">
        <v>282</v>
      </c>
      <c r="D184" s="247" t="s">
        <v>260</v>
      </c>
      <c r="E184" s="248" t="s">
        <v>4146</v>
      </c>
      <c r="F184" s="249" t="s">
        <v>4147</v>
      </c>
      <c r="G184" s="250" t="s">
        <v>257</v>
      </c>
      <c r="H184" s="251">
        <v>6.5279999999999996</v>
      </c>
      <c r="I184" s="252"/>
      <c r="J184" s="253">
        <f>ROUND(I184*H184,2)</f>
        <v>0</v>
      </c>
      <c r="K184" s="254"/>
      <c r="L184" s="255"/>
      <c r="M184" s="256" t="s">
        <v>1</v>
      </c>
      <c r="N184" s="257" t="s">
        <v>38</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258</v>
      </c>
      <c r="AT184" s="240" t="s">
        <v>260</v>
      </c>
      <c r="AU184" s="240" t="s">
        <v>83</v>
      </c>
      <c r="AY184" s="18" t="s">
        <v>241</v>
      </c>
      <c r="BE184" s="241">
        <f>IF(N184="základní",J184,0)</f>
        <v>0</v>
      </c>
      <c r="BF184" s="241">
        <f>IF(N184="snížená",J184,0)</f>
        <v>0</v>
      </c>
      <c r="BG184" s="241">
        <f>IF(N184="zákl. přenesená",J184,0)</f>
        <v>0</v>
      </c>
      <c r="BH184" s="241">
        <f>IF(N184="sníž. přenesená",J184,0)</f>
        <v>0</v>
      </c>
      <c r="BI184" s="241">
        <f>IF(N184="nulová",J184,0)</f>
        <v>0</v>
      </c>
      <c r="BJ184" s="18" t="s">
        <v>81</v>
      </c>
      <c r="BK184" s="241">
        <f>ROUND(I184*H184,2)</f>
        <v>0</v>
      </c>
      <c r="BL184" s="18" t="s">
        <v>247</v>
      </c>
      <c r="BM184" s="240" t="s">
        <v>4148</v>
      </c>
    </row>
    <row r="185" s="2" customFormat="1">
      <c r="A185" s="39"/>
      <c r="B185" s="40"/>
      <c r="C185" s="41"/>
      <c r="D185" s="242" t="s">
        <v>248</v>
      </c>
      <c r="E185" s="41"/>
      <c r="F185" s="243" t="s">
        <v>4147</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248</v>
      </c>
      <c r="AU185" s="18" t="s">
        <v>83</v>
      </c>
    </row>
    <row r="186" s="12" customFormat="1" ht="25.92" customHeight="1">
      <c r="A186" s="12"/>
      <c r="B186" s="212"/>
      <c r="C186" s="213"/>
      <c r="D186" s="214" t="s">
        <v>72</v>
      </c>
      <c r="E186" s="215" t="s">
        <v>636</v>
      </c>
      <c r="F186" s="215" t="s">
        <v>637</v>
      </c>
      <c r="G186" s="213"/>
      <c r="H186" s="213"/>
      <c r="I186" s="216"/>
      <c r="J186" s="217">
        <f>BK186</f>
        <v>0</v>
      </c>
      <c r="K186" s="213"/>
      <c r="L186" s="218"/>
      <c r="M186" s="219"/>
      <c r="N186" s="220"/>
      <c r="O186" s="220"/>
      <c r="P186" s="221">
        <f>SUM(P187:P202)</f>
        <v>0</v>
      </c>
      <c r="Q186" s="220"/>
      <c r="R186" s="221">
        <f>SUM(R187:R202)</f>
        <v>0</v>
      </c>
      <c r="S186" s="220"/>
      <c r="T186" s="222">
        <f>SUM(T187:T202)</f>
        <v>0</v>
      </c>
      <c r="U186" s="12"/>
      <c r="V186" s="12"/>
      <c r="W186" s="12"/>
      <c r="X186" s="12"/>
      <c r="Y186" s="12"/>
      <c r="Z186" s="12"/>
      <c r="AA186" s="12"/>
      <c r="AB186" s="12"/>
      <c r="AC186" s="12"/>
      <c r="AD186" s="12"/>
      <c r="AE186" s="12"/>
      <c r="AR186" s="223" t="s">
        <v>247</v>
      </c>
      <c r="AT186" s="224" t="s">
        <v>72</v>
      </c>
      <c r="AU186" s="224" t="s">
        <v>73</v>
      </c>
      <c r="AY186" s="223" t="s">
        <v>241</v>
      </c>
      <c r="BK186" s="225">
        <f>SUM(BK187:BK202)</f>
        <v>0</v>
      </c>
    </row>
    <row r="187" s="2" customFormat="1" ht="16.5" customHeight="1">
      <c r="A187" s="39"/>
      <c r="B187" s="40"/>
      <c r="C187" s="228" t="s">
        <v>7</v>
      </c>
      <c r="D187" s="228" t="s">
        <v>243</v>
      </c>
      <c r="E187" s="229" t="s">
        <v>4149</v>
      </c>
      <c r="F187" s="230" t="s">
        <v>4150</v>
      </c>
      <c r="G187" s="231" t="s">
        <v>263</v>
      </c>
      <c r="H187" s="232">
        <v>2</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1164</v>
      </c>
      <c r="AT187" s="240" t="s">
        <v>243</v>
      </c>
      <c r="AU187" s="240" t="s">
        <v>81</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1164</v>
      </c>
      <c r="BM187" s="240" t="s">
        <v>4151</v>
      </c>
    </row>
    <row r="188" s="2" customFormat="1">
      <c r="A188" s="39"/>
      <c r="B188" s="40"/>
      <c r="C188" s="41"/>
      <c r="D188" s="242" t="s">
        <v>248</v>
      </c>
      <c r="E188" s="41"/>
      <c r="F188" s="243" t="s">
        <v>4152</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81</v>
      </c>
    </row>
    <row r="189" s="14" customFormat="1">
      <c r="A189" s="14"/>
      <c r="B189" s="274"/>
      <c r="C189" s="275"/>
      <c r="D189" s="242" t="s">
        <v>1584</v>
      </c>
      <c r="E189" s="276" t="s">
        <v>1</v>
      </c>
      <c r="F189" s="277" t="s">
        <v>4153</v>
      </c>
      <c r="G189" s="275"/>
      <c r="H189" s="276" t="s">
        <v>1</v>
      </c>
      <c r="I189" s="278"/>
      <c r="J189" s="275"/>
      <c r="K189" s="275"/>
      <c r="L189" s="279"/>
      <c r="M189" s="280"/>
      <c r="N189" s="281"/>
      <c r="O189" s="281"/>
      <c r="P189" s="281"/>
      <c r="Q189" s="281"/>
      <c r="R189" s="281"/>
      <c r="S189" s="281"/>
      <c r="T189" s="282"/>
      <c r="U189" s="14"/>
      <c r="V189" s="14"/>
      <c r="W189" s="14"/>
      <c r="X189" s="14"/>
      <c r="Y189" s="14"/>
      <c r="Z189" s="14"/>
      <c r="AA189" s="14"/>
      <c r="AB189" s="14"/>
      <c r="AC189" s="14"/>
      <c r="AD189" s="14"/>
      <c r="AE189" s="14"/>
      <c r="AT189" s="283" t="s">
        <v>1584</v>
      </c>
      <c r="AU189" s="283" t="s">
        <v>81</v>
      </c>
      <c r="AV189" s="14" t="s">
        <v>81</v>
      </c>
      <c r="AW189" s="14" t="s">
        <v>30</v>
      </c>
      <c r="AX189" s="14" t="s">
        <v>73</v>
      </c>
      <c r="AY189" s="283" t="s">
        <v>241</v>
      </c>
    </row>
    <row r="190" s="14" customFormat="1">
      <c r="A190" s="14"/>
      <c r="B190" s="274"/>
      <c r="C190" s="275"/>
      <c r="D190" s="242" t="s">
        <v>1584</v>
      </c>
      <c r="E190" s="276" t="s">
        <v>1</v>
      </c>
      <c r="F190" s="277" t="s">
        <v>4154</v>
      </c>
      <c r="G190" s="275"/>
      <c r="H190" s="276" t="s">
        <v>1</v>
      </c>
      <c r="I190" s="278"/>
      <c r="J190" s="275"/>
      <c r="K190" s="275"/>
      <c r="L190" s="279"/>
      <c r="M190" s="280"/>
      <c r="N190" s="281"/>
      <c r="O190" s="281"/>
      <c r="P190" s="281"/>
      <c r="Q190" s="281"/>
      <c r="R190" s="281"/>
      <c r="S190" s="281"/>
      <c r="T190" s="282"/>
      <c r="U190" s="14"/>
      <c r="V190" s="14"/>
      <c r="W190" s="14"/>
      <c r="X190" s="14"/>
      <c r="Y190" s="14"/>
      <c r="Z190" s="14"/>
      <c r="AA190" s="14"/>
      <c r="AB190" s="14"/>
      <c r="AC190" s="14"/>
      <c r="AD190" s="14"/>
      <c r="AE190" s="14"/>
      <c r="AT190" s="283" t="s">
        <v>1584</v>
      </c>
      <c r="AU190" s="283" t="s">
        <v>81</v>
      </c>
      <c r="AV190" s="14" t="s">
        <v>81</v>
      </c>
      <c r="AW190" s="14" t="s">
        <v>30</v>
      </c>
      <c r="AX190" s="14" t="s">
        <v>73</v>
      </c>
      <c r="AY190" s="283" t="s">
        <v>241</v>
      </c>
    </row>
    <row r="191" s="13" customFormat="1">
      <c r="A191" s="13"/>
      <c r="B191" s="263"/>
      <c r="C191" s="264"/>
      <c r="D191" s="242" t="s">
        <v>1584</v>
      </c>
      <c r="E191" s="265" t="s">
        <v>1</v>
      </c>
      <c r="F191" s="266" t="s">
        <v>83</v>
      </c>
      <c r="G191" s="264"/>
      <c r="H191" s="267">
        <v>2</v>
      </c>
      <c r="I191" s="268"/>
      <c r="J191" s="264"/>
      <c r="K191" s="264"/>
      <c r="L191" s="269"/>
      <c r="M191" s="270"/>
      <c r="N191" s="271"/>
      <c r="O191" s="271"/>
      <c r="P191" s="271"/>
      <c r="Q191" s="271"/>
      <c r="R191" s="271"/>
      <c r="S191" s="271"/>
      <c r="T191" s="272"/>
      <c r="U191" s="13"/>
      <c r="V191" s="13"/>
      <c r="W191" s="13"/>
      <c r="X191" s="13"/>
      <c r="Y191" s="13"/>
      <c r="Z191" s="13"/>
      <c r="AA191" s="13"/>
      <c r="AB191" s="13"/>
      <c r="AC191" s="13"/>
      <c r="AD191" s="13"/>
      <c r="AE191" s="13"/>
      <c r="AT191" s="273" t="s">
        <v>1584</v>
      </c>
      <c r="AU191" s="273" t="s">
        <v>81</v>
      </c>
      <c r="AV191" s="13" t="s">
        <v>83</v>
      </c>
      <c r="AW191" s="13" t="s">
        <v>30</v>
      </c>
      <c r="AX191" s="13" t="s">
        <v>81</v>
      </c>
      <c r="AY191" s="273" t="s">
        <v>241</v>
      </c>
    </row>
    <row r="192" s="2" customFormat="1" ht="55.5" customHeight="1">
      <c r="A192" s="39"/>
      <c r="B192" s="40"/>
      <c r="C192" s="247" t="s">
        <v>286</v>
      </c>
      <c r="D192" s="247" t="s">
        <v>260</v>
      </c>
      <c r="E192" s="248" t="s">
        <v>4155</v>
      </c>
      <c r="F192" s="249" t="s">
        <v>4156</v>
      </c>
      <c r="G192" s="250" t="s">
        <v>263</v>
      </c>
      <c r="H192" s="251">
        <v>2</v>
      </c>
      <c r="I192" s="252"/>
      <c r="J192" s="253">
        <f>ROUND(I192*H192,2)</f>
        <v>0</v>
      </c>
      <c r="K192" s="254"/>
      <c r="L192" s="255"/>
      <c r="M192" s="256" t="s">
        <v>1</v>
      </c>
      <c r="N192" s="257" t="s">
        <v>38</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1164</v>
      </c>
      <c r="AT192" s="240" t="s">
        <v>260</v>
      </c>
      <c r="AU192" s="240" t="s">
        <v>81</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1164</v>
      </c>
      <c r="BM192" s="240" t="s">
        <v>4157</v>
      </c>
    </row>
    <row r="193" s="2" customFormat="1">
      <c r="A193" s="39"/>
      <c r="B193" s="40"/>
      <c r="C193" s="41"/>
      <c r="D193" s="242" t="s">
        <v>248</v>
      </c>
      <c r="E193" s="41"/>
      <c r="F193" s="243" t="s">
        <v>4156</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81</v>
      </c>
    </row>
    <row r="194" s="13" customFormat="1">
      <c r="A194" s="13"/>
      <c r="B194" s="263"/>
      <c r="C194" s="264"/>
      <c r="D194" s="242" t="s">
        <v>1584</v>
      </c>
      <c r="E194" s="265" t="s">
        <v>1</v>
      </c>
      <c r="F194" s="266" t="s">
        <v>83</v>
      </c>
      <c r="G194" s="264"/>
      <c r="H194" s="267">
        <v>2</v>
      </c>
      <c r="I194" s="268"/>
      <c r="J194" s="264"/>
      <c r="K194" s="264"/>
      <c r="L194" s="269"/>
      <c r="M194" s="270"/>
      <c r="N194" s="271"/>
      <c r="O194" s="271"/>
      <c r="P194" s="271"/>
      <c r="Q194" s="271"/>
      <c r="R194" s="271"/>
      <c r="S194" s="271"/>
      <c r="T194" s="272"/>
      <c r="U194" s="13"/>
      <c r="V194" s="13"/>
      <c r="W194" s="13"/>
      <c r="X194" s="13"/>
      <c r="Y194" s="13"/>
      <c r="Z194" s="13"/>
      <c r="AA194" s="13"/>
      <c r="AB194" s="13"/>
      <c r="AC194" s="13"/>
      <c r="AD194" s="13"/>
      <c r="AE194" s="13"/>
      <c r="AT194" s="273" t="s">
        <v>1584</v>
      </c>
      <c r="AU194" s="273" t="s">
        <v>81</v>
      </c>
      <c r="AV194" s="13" t="s">
        <v>83</v>
      </c>
      <c r="AW194" s="13" t="s">
        <v>30</v>
      </c>
      <c r="AX194" s="13" t="s">
        <v>81</v>
      </c>
      <c r="AY194" s="273" t="s">
        <v>241</v>
      </c>
    </row>
    <row r="195" s="2" customFormat="1" ht="62.7" customHeight="1">
      <c r="A195" s="39"/>
      <c r="B195" s="40"/>
      <c r="C195" s="228" t="s">
        <v>323</v>
      </c>
      <c r="D195" s="228" t="s">
        <v>243</v>
      </c>
      <c r="E195" s="229" t="s">
        <v>2243</v>
      </c>
      <c r="F195" s="230" t="s">
        <v>2244</v>
      </c>
      <c r="G195" s="231" t="s">
        <v>263</v>
      </c>
      <c r="H195" s="232">
        <v>1</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247</v>
      </c>
      <c r="AT195" s="240" t="s">
        <v>243</v>
      </c>
      <c r="AU195" s="240" t="s">
        <v>81</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4158</v>
      </c>
    </row>
    <row r="196" s="2" customFormat="1">
      <c r="A196" s="39"/>
      <c r="B196" s="40"/>
      <c r="C196" s="41"/>
      <c r="D196" s="242" t="s">
        <v>248</v>
      </c>
      <c r="E196" s="41"/>
      <c r="F196" s="243" t="s">
        <v>2246</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248</v>
      </c>
      <c r="AU196" s="18" t="s">
        <v>81</v>
      </c>
    </row>
    <row r="197" s="14" customFormat="1">
      <c r="A197" s="14"/>
      <c r="B197" s="274"/>
      <c r="C197" s="275"/>
      <c r="D197" s="242" t="s">
        <v>1584</v>
      </c>
      <c r="E197" s="276" t="s">
        <v>1</v>
      </c>
      <c r="F197" s="277" t="s">
        <v>4159</v>
      </c>
      <c r="G197" s="275"/>
      <c r="H197" s="276" t="s">
        <v>1</v>
      </c>
      <c r="I197" s="278"/>
      <c r="J197" s="275"/>
      <c r="K197" s="275"/>
      <c r="L197" s="279"/>
      <c r="M197" s="280"/>
      <c r="N197" s="281"/>
      <c r="O197" s="281"/>
      <c r="P197" s="281"/>
      <c r="Q197" s="281"/>
      <c r="R197" s="281"/>
      <c r="S197" s="281"/>
      <c r="T197" s="282"/>
      <c r="U197" s="14"/>
      <c r="V197" s="14"/>
      <c r="W197" s="14"/>
      <c r="X197" s="14"/>
      <c r="Y197" s="14"/>
      <c r="Z197" s="14"/>
      <c r="AA197" s="14"/>
      <c r="AB197" s="14"/>
      <c r="AC197" s="14"/>
      <c r="AD197" s="14"/>
      <c r="AE197" s="14"/>
      <c r="AT197" s="283" t="s">
        <v>1584</v>
      </c>
      <c r="AU197" s="283" t="s">
        <v>81</v>
      </c>
      <c r="AV197" s="14" t="s">
        <v>81</v>
      </c>
      <c r="AW197" s="14" t="s">
        <v>30</v>
      </c>
      <c r="AX197" s="14" t="s">
        <v>73</v>
      </c>
      <c r="AY197" s="283" t="s">
        <v>241</v>
      </c>
    </row>
    <row r="198" s="13" customFormat="1">
      <c r="A198" s="13"/>
      <c r="B198" s="263"/>
      <c r="C198" s="264"/>
      <c r="D198" s="242" t="s">
        <v>1584</v>
      </c>
      <c r="E198" s="265" t="s">
        <v>1</v>
      </c>
      <c r="F198" s="266" t="s">
        <v>81</v>
      </c>
      <c r="G198" s="264"/>
      <c r="H198" s="267">
        <v>1</v>
      </c>
      <c r="I198" s="268"/>
      <c r="J198" s="264"/>
      <c r="K198" s="264"/>
      <c r="L198" s="269"/>
      <c r="M198" s="270"/>
      <c r="N198" s="271"/>
      <c r="O198" s="271"/>
      <c r="P198" s="271"/>
      <c r="Q198" s="271"/>
      <c r="R198" s="271"/>
      <c r="S198" s="271"/>
      <c r="T198" s="272"/>
      <c r="U198" s="13"/>
      <c r="V198" s="13"/>
      <c r="W198" s="13"/>
      <c r="X198" s="13"/>
      <c r="Y198" s="13"/>
      <c r="Z198" s="13"/>
      <c r="AA198" s="13"/>
      <c r="AB198" s="13"/>
      <c r="AC198" s="13"/>
      <c r="AD198" s="13"/>
      <c r="AE198" s="13"/>
      <c r="AT198" s="273" t="s">
        <v>1584</v>
      </c>
      <c r="AU198" s="273" t="s">
        <v>81</v>
      </c>
      <c r="AV198" s="13" t="s">
        <v>83</v>
      </c>
      <c r="AW198" s="13" t="s">
        <v>30</v>
      </c>
      <c r="AX198" s="13" t="s">
        <v>81</v>
      </c>
      <c r="AY198" s="273" t="s">
        <v>241</v>
      </c>
    </row>
    <row r="199" s="2" customFormat="1" ht="55.5" customHeight="1">
      <c r="A199" s="39"/>
      <c r="B199" s="40"/>
      <c r="C199" s="228" t="s">
        <v>289</v>
      </c>
      <c r="D199" s="228" t="s">
        <v>243</v>
      </c>
      <c r="E199" s="229" t="s">
        <v>2249</v>
      </c>
      <c r="F199" s="230" t="s">
        <v>2250</v>
      </c>
      <c r="G199" s="231" t="s">
        <v>563</v>
      </c>
      <c r="H199" s="232">
        <v>1.9290000000000001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1164</v>
      </c>
      <c r="AT199" s="240" t="s">
        <v>243</v>
      </c>
      <c r="AU199" s="240" t="s">
        <v>81</v>
      </c>
      <c r="AY199" s="18" t="s">
        <v>241</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1164</v>
      </c>
      <c r="BM199" s="240" t="s">
        <v>4160</v>
      </c>
    </row>
    <row r="200" s="2" customFormat="1">
      <c r="A200" s="39"/>
      <c r="B200" s="40"/>
      <c r="C200" s="41"/>
      <c r="D200" s="242" t="s">
        <v>248</v>
      </c>
      <c r="E200" s="41"/>
      <c r="F200" s="243" t="s">
        <v>2252</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248</v>
      </c>
      <c r="AU200" s="18" t="s">
        <v>81</v>
      </c>
    </row>
    <row r="201" s="14" customFormat="1">
      <c r="A201" s="14"/>
      <c r="B201" s="274"/>
      <c r="C201" s="275"/>
      <c r="D201" s="242" t="s">
        <v>1584</v>
      </c>
      <c r="E201" s="276" t="s">
        <v>1</v>
      </c>
      <c r="F201" s="277" t="s">
        <v>4161</v>
      </c>
      <c r="G201" s="275"/>
      <c r="H201" s="276" t="s">
        <v>1</v>
      </c>
      <c r="I201" s="278"/>
      <c r="J201" s="275"/>
      <c r="K201" s="275"/>
      <c r="L201" s="279"/>
      <c r="M201" s="280"/>
      <c r="N201" s="281"/>
      <c r="O201" s="281"/>
      <c r="P201" s="281"/>
      <c r="Q201" s="281"/>
      <c r="R201" s="281"/>
      <c r="S201" s="281"/>
      <c r="T201" s="282"/>
      <c r="U201" s="14"/>
      <c r="V201" s="14"/>
      <c r="W201" s="14"/>
      <c r="X201" s="14"/>
      <c r="Y201" s="14"/>
      <c r="Z201" s="14"/>
      <c r="AA201" s="14"/>
      <c r="AB201" s="14"/>
      <c r="AC201" s="14"/>
      <c r="AD201" s="14"/>
      <c r="AE201" s="14"/>
      <c r="AT201" s="283" t="s">
        <v>1584</v>
      </c>
      <c r="AU201" s="283" t="s">
        <v>81</v>
      </c>
      <c r="AV201" s="14" t="s">
        <v>81</v>
      </c>
      <c r="AW201" s="14" t="s">
        <v>30</v>
      </c>
      <c r="AX201" s="14" t="s">
        <v>73</v>
      </c>
      <c r="AY201" s="283" t="s">
        <v>241</v>
      </c>
    </row>
    <row r="202" s="13" customFormat="1">
      <c r="A202" s="13"/>
      <c r="B202" s="263"/>
      <c r="C202" s="264"/>
      <c r="D202" s="242" t="s">
        <v>1584</v>
      </c>
      <c r="E202" s="265" t="s">
        <v>1</v>
      </c>
      <c r="F202" s="266" t="s">
        <v>4162</v>
      </c>
      <c r="G202" s="264"/>
      <c r="H202" s="267">
        <v>1.9290000000000001</v>
      </c>
      <c r="I202" s="268"/>
      <c r="J202" s="264"/>
      <c r="K202" s="264"/>
      <c r="L202" s="269"/>
      <c r="M202" s="284"/>
      <c r="N202" s="285"/>
      <c r="O202" s="285"/>
      <c r="P202" s="285"/>
      <c r="Q202" s="285"/>
      <c r="R202" s="285"/>
      <c r="S202" s="285"/>
      <c r="T202" s="286"/>
      <c r="U202" s="13"/>
      <c r="V202" s="13"/>
      <c r="W202" s="13"/>
      <c r="X202" s="13"/>
      <c r="Y202" s="13"/>
      <c r="Z202" s="13"/>
      <c r="AA202" s="13"/>
      <c r="AB202" s="13"/>
      <c r="AC202" s="13"/>
      <c r="AD202" s="13"/>
      <c r="AE202" s="13"/>
      <c r="AT202" s="273" t="s">
        <v>1584</v>
      </c>
      <c r="AU202" s="273" t="s">
        <v>81</v>
      </c>
      <c r="AV202" s="13" t="s">
        <v>83</v>
      </c>
      <c r="AW202" s="13" t="s">
        <v>30</v>
      </c>
      <c r="AX202" s="13" t="s">
        <v>81</v>
      </c>
      <c r="AY202" s="273" t="s">
        <v>241</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f8jQmKQjjEEGAw18Sx4H0kdNpWft64iSw7n+mH+rts4d+64Oh/Q28W6PWALynXFLqFFHNRat1lfMoShvGKr8BA==" hashValue="4D6fsupkxZs+hx1hLP8b0lcKcmEFvtD8qWSU59ed3vq8PVSR+tHURU199cybnTzEWgZbIaGVFkV8Dj03WMzJ6A==" algorithmName="SHA-512" password="CC35"/>
  <autoFilter ref="C118:K20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4163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4164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ROUND((SUM(BE121:BE190)),  2)</f>
        <v>0</v>
      </c>
      <c r="G35" s="39"/>
      <c r="H35" s="39"/>
      <c r="I35" s="165">
        <v>0.20999999999999999</v>
      </c>
      <c r="J35" s="164">
        <f>ROUND(((SUM(BE121:BE190))*I35),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ROUND((SUM(BF121:BF190)),  2)</f>
        <v>0</v>
      </c>
      <c r="G36" s="39"/>
      <c r="H36" s="39"/>
      <c r="I36" s="165">
        <v>0.14999999999999999</v>
      </c>
      <c r="J36" s="164">
        <f>ROUND(((SUM(BF121:BF190))*I36),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ROUND((SUM(BG121:BG190)),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ROUND((SUM(BH121:BH190)),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ROUND((SUM(BI121:BI190)),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4163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R01 - Infrastruktura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225</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4163</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3927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R01 - Infrastruktura</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227</v>
      </c>
      <c r="D120" s="203" t="s">
        <v>58</v>
      </c>
      <c r="E120" s="203" t="s">
        <v>54</v>
      </c>
      <c r="F120" s="203" t="s">
        <v>55</v>
      </c>
      <c r="G120" s="203" t="s">
        <v>228</v>
      </c>
      <c r="H120" s="203" t="s">
        <v>229</v>
      </c>
      <c r="I120" s="203" t="s">
        <v>230</v>
      </c>
      <c r="J120" s="204" t="s">
        <v>210</v>
      </c>
      <c r="K120" s="205" t="s">
        <v>231</v>
      </c>
      <c r="L120" s="206"/>
      <c r="M120" s="101" t="s">
        <v>1</v>
      </c>
      <c r="N120" s="102" t="s">
        <v>37</v>
      </c>
      <c r="O120" s="102" t="s">
        <v>232</v>
      </c>
      <c r="P120" s="102" t="s">
        <v>233</v>
      </c>
      <c r="Q120" s="102" t="s">
        <v>234</v>
      </c>
      <c r="R120" s="102" t="s">
        <v>235</v>
      </c>
      <c r="S120" s="102" t="s">
        <v>236</v>
      </c>
      <c r="T120" s="103" t="s">
        <v>237</v>
      </c>
      <c r="U120" s="200"/>
      <c r="V120" s="200"/>
      <c r="W120" s="200"/>
      <c r="X120" s="200"/>
      <c r="Y120" s="200"/>
      <c r="Z120" s="200"/>
      <c r="AA120" s="200"/>
      <c r="AB120" s="200"/>
      <c r="AC120" s="200"/>
      <c r="AD120" s="200"/>
      <c r="AE120" s="200"/>
    </row>
    <row r="121" s="2" customFormat="1" ht="22.8" customHeight="1">
      <c r="A121" s="39"/>
      <c r="B121" s="40"/>
      <c r="C121" s="108" t="s">
        <v>238</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212</v>
      </c>
      <c r="BK121" s="211">
        <f>BK122</f>
        <v>0</v>
      </c>
    </row>
    <row r="122" s="12" customFormat="1" ht="25.92" customHeight="1">
      <c r="A122" s="12"/>
      <c r="B122" s="212"/>
      <c r="C122" s="213"/>
      <c r="D122" s="214" t="s">
        <v>72</v>
      </c>
      <c r="E122" s="215" t="s">
        <v>636</v>
      </c>
      <c r="F122" s="215" t="s">
        <v>637</v>
      </c>
      <c r="G122" s="213"/>
      <c r="H122" s="213"/>
      <c r="I122" s="216"/>
      <c r="J122" s="217">
        <f>BK122</f>
        <v>0</v>
      </c>
      <c r="K122" s="213"/>
      <c r="L122" s="218"/>
      <c r="M122" s="219"/>
      <c r="N122" s="220"/>
      <c r="O122" s="220"/>
      <c r="P122" s="221">
        <f>SUM(P123:P190)</f>
        <v>0</v>
      </c>
      <c r="Q122" s="220"/>
      <c r="R122" s="221">
        <f>SUM(R123:R190)</f>
        <v>0</v>
      </c>
      <c r="S122" s="220"/>
      <c r="T122" s="222">
        <f>SUM(T123:T190)</f>
        <v>0</v>
      </c>
      <c r="U122" s="12"/>
      <c r="V122" s="12"/>
      <c r="W122" s="12"/>
      <c r="X122" s="12"/>
      <c r="Y122" s="12"/>
      <c r="Z122" s="12"/>
      <c r="AA122" s="12"/>
      <c r="AB122" s="12"/>
      <c r="AC122" s="12"/>
      <c r="AD122" s="12"/>
      <c r="AE122" s="12"/>
      <c r="AR122" s="223" t="s">
        <v>247</v>
      </c>
      <c r="AT122" s="224" t="s">
        <v>72</v>
      </c>
      <c r="AU122" s="224" t="s">
        <v>73</v>
      </c>
      <c r="AY122" s="223" t="s">
        <v>241</v>
      </c>
      <c r="BK122" s="225">
        <f>SUM(BK123:BK190)</f>
        <v>0</v>
      </c>
    </row>
    <row r="123" s="2" customFormat="1" ht="78" customHeight="1">
      <c r="A123" s="39"/>
      <c r="B123" s="40"/>
      <c r="C123" s="228" t="s">
        <v>81</v>
      </c>
      <c r="D123" s="228" t="s">
        <v>243</v>
      </c>
      <c r="E123" s="229" t="s">
        <v>4166</v>
      </c>
      <c r="F123" s="230" t="s">
        <v>4167</v>
      </c>
      <c r="G123" s="231" t="s">
        <v>263</v>
      </c>
      <c r="H123" s="232">
        <v>2</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1164</v>
      </c>
      <c r="AT123" s="240" t="s">
        <v>243</v>
      </c>
      <c r="AU123" s="240" t="s">
        <v>81</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1164</v>
      </c>
      <c r="BM123" s="240" t="s">
        <v>4168</v>
      </c>
    </row>
    <row r="124" s="2" customFormat="1">
      <c r="A124" s="39"/>
      <c r="B124" s="40"/>
      <c r="C124" s="41"/>
      <c r="D124" s="242" t="s">
        <v>248</v>
      </c>
      <c r="E124" s="41"/>
      <c r="F124" s="243" t="s">
        <v>4169</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81</v>
      </c>
    </row>
    <row r="125" s="2" customFormat="1" ht="24.15" customHeight="1">
      <c r="A125" s="39"/>
      <c r="B125" s="40"/>
      <c r="C125" s="247" t="s">
        <v>83</v>
      </c>
      <c r="D125" s="247" t="s">
        <v>260</v>
      </c>
      <c r="E125" s="248" t="s">
        <v>4170</v>
      </c>
      <c r="F125" s="249" t="s">
        <v>4171</v>
      </c>
      <c r="G125" s="250" t="s">
        <v>733</v>
      </c>
      <c r="H125" s="251">
        <v>2</v>
      </c>
      <c r="I125" s="252"/>
      <c r="J125" s="253">
        <f>ROUND(I125*H125,2)</f>
        <v>0</v>
      </c>
      <c r="K125" s="254"/>
      <c r="L125" s="255"/>
      <c r="M125" s="256" t="s">
        <v>1</v>
      </c>
      <c r="N125" s="25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1164</v>
      </c>
      <c r="AT125" s="240" t="s">
        <v>260</v>
      </c>
      <c r="AU125" s="240" t="s">
        <v>81</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1164</v>
      </c>
      <c r="BM125" s="240" t="s">
        <v>4172</v>
      </c>
    </row>
    <row r="126" s="2" customFormat="1">
      <c r="A126" s="39"/>
      <c r="B126" s="40"/>
      <c r="C126" s="41"/>
      <c r="D126" s="242" t="s">
        <v>248</v>
      </c>
      <c r="E126" s="41"/>
      <c r="F126" s="243" t="s">
        <v>4171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81</v>
      </c>
    </row>
    <row r="127" s="2" customFormat="1" ht="66.75" customHeight="1">
      <c r="A127" s="39"/>
      <c r="B127" s="40"/>
      <c r="C127" s="228" t="s">
        <v>251</v>
      </c>
      <c r="D127" s="228" t="s">
        <v>243</v>
      </c>
      <c r="E127" s="229" t="s">
        <v>4173</v>
      </c>
      <c r="F127" s="230" t="s">
        <v>4174</v>
      </c>
      <c r="G127" s="231" t="s">
        <v>263</v>
      </c>
      <c r="H127" s="232">
        <v>2</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1164</v>
      </c>
      <c r="AT127" s="240" t="s">
        <v>243</v>
      </c>
      <c r="AU127" s="240" t="s">
        <v>81</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1164</v>
      </c>
      <c r="BM127" s="240" t="s">
        <v>4175</v>
      </c>
    </row>
    <row r="128" s="2" customFormat="1">
      <c r="A128" s="39"/>
      <c r="B128" s="40"/>
      <c r="C128" s="41"/>
      <c r="D128" s="242" t="s">
        <v>248</v>
      </c>
      <c r="E128" s="41"/>
      <c r="F128" s="243" t="s">
        <v>4176</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81</v>
      </c>
    </row>
    <row r="129" s="2" customFormat="1" ht="24.15" customHeight="1">
      <c r="A129" s="39"/>
      <c r="B129" s="40"/>
      <c r="C129" s="228" t="s">
        <v>247</v>
      </c>
      <c r="D129" s="228" t="s">
        <v>243</v>
      </c>
      <c r="E129" s="229" t="s">
        <v>4177</v>
      </c>
      <c r="F129" s="230" t="s">
        <v>4178</v>
      </c>
      <c r="G129" s="231" t="s">
        <v>263</v>
      </c>
      <c r="H129" s="232">
        <v>2</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1164</v>
      </c>
      <c r="AT129" s="240" t="s">
        <v>243</v>
      </c>
      <c r="AU129" s="240" t="s">
        <v>81</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1164</v>
      </c>
      <c r="BM129" s="240" t="s">
        <v>4179</v>
      </c>
    </row>
    <row r="130" s="2" customFormat="1">
      <c r="A130" s="39"/>
      <c r="B130" s="40"/>
      <c r="C130" s="41"/>
      <c r="D130" s="242" t="s">
        <v>248</v>
      </c>
      <c r="E130" s="41"/>
      <c r="F130" s="243" t="s">
        <v>4178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81</v>
      </c>
    </row>
    <row r="131" s="2" customFormat="1" ht="24.15" customHeight="1">
      <c r="A131" s="39"/>
      <c r="B131" s="40"/>
      <c r="C131" s="247" t="s">
        <v>259</v>
      </c>
      <c r="D131" s="247" t="s">
        <v>260</v>
      </c>
      <c r="E131" s="248" t="s">
        <v>4180</v>
      </c>
      <c r="F131" s="249" t="s">
        <v>4181</v>
      </c>
      <c r="G131" s="250" t="s">
        <v>263</v>
      </c>
      <c r="H131" s="251">
        <v>2</v>
      </c>
      <c r="I131" s="252"/>
      <c r="J131" s="253">
        <f>ROUND(I131*H131,2)</f>
        <v>0</v>
      </c>
      <c r="K131" s="254"/>
      <c r="L131" s="255"/>
      <c r="M131" s="256" t="s">
        <v>1</v>
      </c>
      <c r="N131" s="25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1164</v>
      </c>
      <c r="AT131" s="240" t="s">
        <v>260</v>
      </c>
      <c r="AU131" s="240" t="s">
        <v>81</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1164</v>
      </c>
      <c r="BM131" s="240" t="s">
        <v>4182</v>
      </c>
    </row>
    <row r="132" s="2" customFormat="1">
      <c r="A132" s="39"/>
      <c r="B132" s="40"/>
      <c r="C132" s="41"/>
      <c r="D132" s="242" t="s">
        <v>248</v>
      </c>
      <c r="E132" s="41"/>
      <c r="F132" s="243" t="s">
        <v>4181</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81</v>
      </c>
    </row>
    <row r="133" s="2" customFormat="1" ht="62.7" customHeight="1">
      <c r="A133" s="39"/>
      <c r="B133" s="40"/>
      <c r="C133" s="228" t="s">
        <v>254</v>
      </c>
      <c r="D133" s="228" t="s">
        <v>243</v>
      </c>
      <c r="E133" s="229" t="s">
        <v>4183</v>
      </c>
      <c r="F133" s="230" t="s">
        <v>4184</v>
      </c>
      <c r="G133" s="231" t="s">
        <v>263</v>
      </c>
      <c r="H133" s="232">
        <v>2</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1164</v>
      </c>
      <c r="AT133" s="240" t="s">
        <v>243</v>
      </c>
      <c r="AU133" s="240" t="s">
        <v>81</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1164</v>
      </c>
      <c r="BM133" s="240" t="s">
        <v>4185</v>
      </c>
    </row>
    <row r="134" s="2" customFormat="1">
      <c r="A134" s="39"/>
      <c r="B134" s="40"/>
      <c r="C134" s="41"/>
      <c r="D134" s="242" t="s">
        <v>248</v>
      </c>
      <c r="E134" s="41"/>
      <c r="F134" s="243" t="s">
        <v>4184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81</v>
      </c>
    </row>
    <row r="135" s="2" customFormat="1" ht="24.15" customHeight="1">
      <c r="A135" s="39"/>
      <c r="B135" s="40"/>
      <c r="C135" s="247" t="s">
        <v>269</v>
      </c>
      <c r="D135" s="247" t="s">
        <v>260</v>
      </c>
      <c r="E135" s="248" t="s">
        <v>4186</v>
      </c>
      <c r="F135" s="249" t="s">
        <v>4187</v>
      </c>
      <c r="G135" s="250" t="s">
        <v>267</v>
      </c>
      <c r="H135" s="251">
        <v>30</v>
      </c>
      <c r="I135" s="252"/>
      <c r="J135" s="253">
        <f>ROUND(I135*H135,2)</f>
        <v>0</v>
      </c>
      <c r="K135" s="254"/>
      <c r="L135" s="255"/>
      <c r="M135" s="256" t="s">
        <v>1</v>
      </c>
      <c r="N135" s="25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1164</v>
      </c>
      <c r="AT135" s="240" t="s">
        <v>260</v>
      </c>
      <c r="AU135" s="240" t="s">
        <v>81</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1164</v>
      </c>
      <c r="BM135" s="240" t="s">
        <v>4188</v>
      </c>
    </row>
    <row r="136" s="2" customFormat="1">
      <c r="A136" s="39"/>
      <c r="B136" s="40"/>
      <c r="C136" s="41"/>
      <c r="D136" s="242" t="s">
        <v>248</v>
      </c>
      <c r="E136" s="41"/>
      <c r="F136" s="243" t="s">
        <v>4187</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81</v>
      </c>
    </row>
    <row r="137" s="2" customFormat="1" ht="24.15" customHeight="1">
      <c r="A137" s="39"/>
      <c r="B137" s="40"/>
      <c r="C137" s="247" t="s">
        <v>258</v>
      </c>
      <c r="D137" s="247" t="s">
        <v>260</v>
      </c>
      <c r="E137" s="248" t="s">
        <v>499</v>
      </c>
      <c r="F137" s="249" t="s">
        <v>500</v>
      </c>
      <c r="G137" s="250" t="s">
        <v>267</v>
      </c>
      <c r="H137" s="251">
        <v>20</v>
      </c>
      <c r="I137" s="252"/>
      <c r="J137" s="253">
        <f>ROUND(I137*H137,2)</f>
        <v>0</v>
      </c>
      <c r="K137" s="254"/>
      <c r="L137" s="255"/>
      <c r="M137" s="256" t="s">
        <v>1</v>
      </c>
      <c r="N137" s="25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1164</v>
      </c>
      <c r="AT137" s="240" t="s">
        <v>260</v>
      </c>
      <c r="AU137" s="240" t="s">
        <v>81</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1164</v>
      </c>
      <c r="BM137" s="240" t="s">
        <v>4189</v>
      </c>
    </row>
    <row r="138" s="2" customFormat="1">
      <c r="A138" s="39"/>
      <c r="B138" s="40"/>
      <c r="C138" s="41"/>
      <c r="D138" s="242" t="s">
        <v>248</v>
      </c>
      <c r="E138" s="41"/>
      <c r="F138" s="243" t="s">
        <v>500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81</v>
      </c>
    </row>
    <row r="139" s="2" customFormat="1" ht="33" customHeight="1">
      <c r="A139" s="39"/>
      <c r="B139" s="40"/>
      <c r="C139" s="228" t="s">
        <v>276</v>
      </c>
      <c r="D139" s="228" t="s">
        <v>243</v>
      </c>
      <c r="E139" s="229" t="s">
        <v>4190</v>
      </c>
      <c r="F139" s="230" t="s">
        <v>4191</v>
      </c>
      <c r="G139" s="231" t="s">
        <v>267</v>
      </c>
      <c r="H139" s="232">
        <v>50</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1164</v>
      </c>
      <c r="AT139" s="240" t="s">
        <v>243</v>
      </c>
      <c r="AU139" s="240" t="s">
        <v>81</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1164</v>
      </c>
      <c r="BM139" s="240" t="s">
        <v>4192</v>
      </c>
    </row>
    <row r="140" s="2" customFormat="1">
      <c r="A140" s="39"/>
      <c r="B140" s="40"/>
      <c r="C140" s="41"/>
      <c r="D140" s="242" t="s">
        <v>248</v>
      </c>
      <c r="E140" s="41"/>
      <c r="F140" s="243" t="s">
        <v>4191</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81</v>
      </c>
    </row>
    <row r="141" s="2" customFormat="1" ht="24.15" customHeight="1">
      <c r="A141" s="39"/>
      <c r="B141" s="40"/>
      <c r="C141" s="247" t="s">
        <v>264</v>
      </c>
      <c r="D141" s="247" t="s">
        <v>260</v>
      </c>
      <c r="E141" s="248" t="s">
        <v>4193</v>
      </c>
      <c r="F141" s="249" t="s">
        <v>4194</v>
      </c>
      <c r="G141" s="250" t="s">
        <v>267</v>
      </c>
      <c r="H141" s="251">
        <v>30</v>
      </c>
      <c r="I141" s="252"/>
      <c r="J141" s="253">
        <f>ROUND(I141*H141,2)</f>
        <v>0</v>
      </c>
      <c r="K141" s="254"/>
      <c r="L141" s="255"/>
      <c r="M141" s="256" t="s">
        <v>1</v>
      </c>
      <c r="N141" s="25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1164</v>
      </c>
      <c r="AT141" s="240" t="s">
        <v>260</v>
      </c>
      <c r="AU141" s="240" t="s">
        <v>81</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1164</v>
      </c>
      <c r="BM141" s="240" t="s">
        <v>4195</v>
      </c>
    </row>
    <row r="142" s="2" customFormat="1">
      <c r="A142" s="39"/>
      <c r="B142" s="40"/>
      <c r="C142" s="41"/>
      <c r="D142" s="242" t="s">
        <v>248</v>
      </c>
      <c r="E142" s="41"/>
      <c r="F142" s="243" t="s">
        <v>4194</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81</v>
      </c>
    </row>
    <row r="143" s="2" customFormat="1" ht="33" customHeight="1">
      <c r="A143" s="39"/>
      <c r="B143" s="40"/>
      <c r="C143" s="228" t="s">
        <v>283</v>
      </c>
      <c r="D143" s="228" t="s">
        <v>243</v>
      </c>
      <c r="E143" s="229" t="s">
        <v>1592</v>
      </c>
      <c r="F143" s="230" t="s">
        <v>4196</v>
      </c>
      <c r="G143" s="231" t="s">
        <v>267</v>
      </c>
      <c r="H143" s="232">
        <v>30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1164</v>
      </c>
      <c r="AT143" s="240" t="s">
        <v>243</v>
      </c>
      <c r="AU143" s="240" t="s">
        <v>81</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1164</v>
      </c>
      <c r="BM143" s="240" t="s">
        <v>4197</v>
      </c>
    </row>
    <row r="144" s="2" customFormat="1">
      <c r="A144" s="39"/>
      <c r="B144" s="40"/>
      <c r="C144" s="41"/>
      <c r="D144" s="242" t="s">
        <v>248</v>
      </c>
      <c r="E144" s="41"/>
      <c r="F144" s="243" t="s">
        <v>4196</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81</v>
      </c>
    </row>
    <row r="145" s="2" customFormat="1" ht="24.15" customHeight="1">
      <c r="A145" s="39"/>
      <c r="B145" s="40"/>
      <c r="C145" s="247" t="s">
        <v>268</v>
      </c>
      <c r="D145" s="247" t="s">
        <v>260</v>
      </c>
      <c r="E145" s="248" t="s">
        <v>4198</v>
      </c>
      <c r="F145" s="249" t="s">
        <v>4199</v>
      </c>
      <c r="G145" s="250" t="s">
        <v>267</v>
      </c>
      <c r="H145" s="251">
        <v>875</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1164</v>
      </c>
      <c r="AT145" s="240" t="s">
        <v>260</v>
      </c>
      <c r="AU145" s="240" t="s">
        <v>81</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1164</v>
      </c>
      <c r="BM145" s="240" t="s">
        <v>4200</v>
      </c>
    </row>
    <row r="146" s="2" customFormat="1">
      <c r="A146" s="39"/>
      <c r="B146" s="40"/>
      <c r="C146" s="41"/>
      <c r="D146" s="242" t="s">
        <v>248</v>
      </c>
      <c r="E146" s="41"/>
      <c r="F146" s="243" t="s">
        <v>4199</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81</v>
      </c>
    </row>
    <row r="147" s="2" customFormat="1" ht="33" customHeight="1">
      <c r="A147" s="39"/>
      <c r="B147" s="40"/>
      <c r="C147" s="228" t="s">
        <v>290</v>
      </c>
      <c r="D147" s="228" t="s">
        <v>243</v>
      </c>
      <c r="E147" s="229" t="s">
        <v>4201</v>
      </c>
      <c r="F147" s="230" t="s">
        <v>4202</v>
      </c>
      <c r="G147" s="231" t="s">
        <v>267</v>
      </c>
      <c r="H147" s="232">
        <v>875</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1164</v>
      </c>
      <c r="AT147" s="240" t="s">
        <v>243</v>
      </c>
      <c r="AU147" s="240" t="s">
        <v>81</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1164</v>
      </c>
      <c r="BM147" s="240" t="s">
        <v>4203</v>
      </c>
    </row>
    <row r="148" s="2" customFormat="1">
      <c r="A148" s="39"/>
      <c r="B148" s="40"/>
      <c r="C148" s="41"/>
      <c r="D148" s="242" t="s">
        <v>248</v>
      </c>
      <c r="E148" s="41"/>
      <c r="F148" s="243" t="s">
        <v>4202</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81</v>
      </c>
    </row>
    <row r="149" s="2" customFormat="1" ht="33" customHeight="1">
      <c r="A149" s="39"/>
      <c r="B149" s="40"/>
      <c r="C149" s="247" t="s">
        <v>272</v>
      </c>
      <c r="D149" s="247" t="s">
        <v>260</v>
      </c>
      <c r="E149" s="248" t="s">
        <v>4204</v>
      </c>
      <c r="F149" s="249" t="s">
        <v>4205</v>
      </c>
      <c r="G149" s="250" t="s">
        <v>263</v>
      </c>
      <c r="H149" s="251">
        <v>8</v>
      </c>
      <c r="I149" s="252"/>
      <c r="J149" s="253">
        <f>ROUND(I149*H149,2)</f>
        <v>0</v>
      </c>
      <c r="K149" s="254"/>
      <c r="L149" s="255"/>
      <c r="M149" s="256" t="s">
        <v>1</v>
      </c>
      <c r="N149" s="25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1164</v>
      </c>
      <c r="AT149" s="240" t="s">
        <v>260</v>
      </c>
      <c r="AU149" s="240" t="s">
        <v>81</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1164</v>
      </c>
      <c r="BM149" s="240" t="s">
        <v>4206</v>
      </c>
    </row>
    <row r="150" s="2" customFormat="1">
      <c r="A150" s="39"/>
      <c r="B150" s="40"/>
      <c r="C150" s="41"/>
      <c r="D150" s="242" t="s">
        <v>248</v>
      </c>
      <c r="E150" s="41"/>
      <c r="F150" s="243" t="s">
        <v>4205</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81</v>
      </c>
    </row>
    <row r="151" s="2" customFormat="1" ht="66.75" customHeight="1">
      <c r="A151" s="39"/>
      <c r="B151" s="40"/>
      <c r="C151" s="228" t="s">
        <v>8</v>
      </c>
      <c r="D151" s="228" t="s">
        <v>243</v>
      </c>
      <c r="E151" s="229" t="s">
        <v>1198</v>
      </c>
      <c r="F151" s="230" t="s">
        <v>4207</v>
      </c>
      <c r="G151" s="231" t="s">
        <v>263</v>
      </c>
      <c r="H151" s="232">
        <v>12</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1164</v>
      </c>
      <c r="AT151" s="240" t="s">
        <v>243</v>
      </c>
      <c r="AU151" s="240" t="s">
        <v>81</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1164</v>
      </c>
      <c r="BM151" s="240" t="s">
        <v>4208</v>
      </c>
    </row>
    <row r="152" s="2" customFormat="1">
      <c r="A152" s="39"/>
      <c r="B152" s="40"/>
      <c r="C152" s="41"/>
      <c r="D152" s="242" t="s">
        <v>248</v>
      </c>
      <c r="E152" s="41"/>
      <c r="F152" s="243" t="s">
        <v>4209</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81</v>
      </c>
    </row>
    <row r="153" s="2" customFormat="1" ht="66.75" customHeight="1">
      <c r="A153" s="39"/>
      <c r="B153" s="40"/>
      <c r="C153" s="228" t="s">
        <v>275</v>
      </c>
      <c r="D153" s="228" t="s">
        <v>243</v>
      </c>
      <c r="E153" s="229" t="s">
        <v>4210</v>
      </c>
      <c r="F153" s="230" t="s">
        <v>4211</v>
      </c>
      <c r="G153" s="231" t="s">
        <v>263</v>
      </c>
      <c r="H153" s="232">
        <v>4</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1164</v>
      </c>
      <c r="AT153" s="240" t="s">
        <v>243</v>
      </c>
      <c r="AU153" s="240" t="s">
        <v>81</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1164</v>
      </c>
      <c r="BM153" s="240" t="s">
        <v>4212</v>
      </c>
    </row>
    <row r="154" s="2" customFormat="1">
      <c r="A154" s="39"/>
      <c r="B154" s="40"/>
      <c r="C154" s="41"/>
      <c r="D154" s="242" t="s">
        <v>248</v>
      </c>
      <c r="E154" s="41"/>
      <c r="F154" s="243" t="s">
        <v>4213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81</v>
      </c>
    </row>
    <row r="155" s="2" customFormat="1" ht="24.15" customHeight="1">
      <c r="A155" s="39"/>
      <c r="B155" s="40"/>
      <c r="C155" s="247" t="s">
        <v>303</v>
      </c>
      <c r="D155" s="247" t="s">
        <v>260</v>
      </c>
      <c r="E155" s="248" t="s">
        <v>4214</v>
      </c>
      <c r="F155" s="249" t="s">
        <v>4215</v>
      </c>
      <c r="G155" s="250" t="s">
        <v>263</v>
      </c>
      <c r="H155" s="251">
        <v>6</v>
      </c>
      <c r="I155" s="252"/>
      <c r="J155" s="253">
        <f>ROUND(I155*H155,2)</f>
        <v>0</v>
      </c>
      <c r="K155" s="254"/>
      <c r="L155" s="255"/>
      <c r="M155" s="256" t="s">
        <v>1</v>
      </c>
      <c r="N155" s="25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1164</v>
      </c>
      <c r="AT155" s="240" t="s">
        <v>260</v>
      </c>
      <c r="AU155" s="240" t="s">
        <v>81</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1164</v>
      </c>
      <c r="BM155" s="240" t="s">
        <v>4216</v>
      </c>
    </row>
    <row r="156" s="2" customFormat="1">
      <c r="A156" s="39"/>
      <c r="B156" s="40"/>
      <c r="C156" s="41"/>
      <c r="D156" s="242" t="s">
        <v>248</v>
      </c>
      <c r="E156" s="41"/>
      <c r="F156" s="243" t="s">
        <v>4215</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81</v>
      </c>
    </row>
    <row r="157" s="2" customFormat="1" ht="37.8" customHeight="1">
      <c r="A157" s="39"/>
      <c r="B157" s="40"/>
      <c r="C157" s="228" t="s">
        <v>279</v>
      </c>
      <c r="D157" s="228" t="s">
        <v>243</v>
      </c>
      <c r="E157" s="229" t="s">
        <v>739</v>
      </c>
      <c r="F157" s="230" t="s">
        <v>4217</v>
      </c>
      <c r="G157" s="231" t="s">
        <v>263</v>
      </c>
      <c r="H157" s="232">
        <v>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1164</v>
      </c>
      <c r="AT157" s="240" t="s">
        <v>243</v>
      </c>
      <c r="AU157" s="240" t="s">
        <v>81</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1164</v>
      </c>
      <c r="BM157" s="240" t="s">
        <v>4218</v>
      </c>
    </row>
    <row r="158" s="2" customFormat="1">
      <c r="A158" s="39"/>
      <c r="B158" s="40"/>
      <c r="C158" s="41"/>
      <c r="D158" s="242" t="s">
        <v>248</v>
      </c>
      <c r="E158" s="41"/>
      <c r="F158" s="243" t="s">
        <v>4217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81</v>
      </c>
    </row>
    <row r="159" s="2" customFormat="1" ht="33" customHeight="1">
      <c r="A159" s="39"/>
      <c r="B159" s="40"/>
      <c r="C159" s="247" t="s">
        <v>310</v>
      </c>
      <c r="D159" s="247" t="s">
        <v>260</v>
      </c>
      <c r="E159" s="248" t="s">
        <v>4219</v>
      </c>
      <c r="F159" s="249" t="s">
        <v>4220</v>
      </c>
      <c r="G159" s="250" t="s">
        <v>267</v>
      </c>
      <c r="H159" s="251">
        <v>30</v>
      </c>
      <c r="I159" s="252"/>
      <c r="J159" s="253">
        <f>ROUND(I159*H159,2)</f>
        <v>0</v>
      </c>
      <c r="K159" s="254"/>
      <c r="L159" s="255"/>
      <c r="M159" s="256" t="s">
        <v>1</v>
      </c>
      <c r="N159" s="25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1164</v>
      </c>
      <c r="AT159" s="240" t="s">
        <v>260</v>
      </c>
      <c r="AU159" s="240" t="s">
        <v>81</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1164</v>
      </c>
      <c r="BM159" s="240" t="s">
        <v>4221</v>
      </c>
    </row>
    <row r="160" s="2" customFormat="1">
      <c r="A160" s="39"/>
      <c r="B160" s="40"/>
      <c r="C160" s="41"/>
      <c r="D160" s="242" t="s">
        <v>248</v>
      </c>
      <c r="E160" s="41"/>
      <c r="F160" s="243" t="s">
        <v>4220</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81</v>
      </c>
    </row>
    <row r="161" s="2" customFormat="1" ht="33" customHeight="1">
      <c r="A161" s="39"/>
      <c r="B161" s="40"/>
      <c r="C161" s="247" t="s">
        <v>282</v>
      </c>
      <c r="D161" s="247" t="s">
        <v>260</v>
      </c>
      <c r="E161" s="248" t="s">
        <v>4222</v>
      </c>
      <c r="F161" s="249" t="s">
        <v>4223</v>
      </c>
      <c r="G161" s="250" t="s">
        <v>267</v>
      </c>
      <c r="H161" s="251">
        <v>875</v>
      </c>
      <c r="I161" s="252"/>
      <c r="J161" s="253">
        <f>ROUND(I161*H161,2)</f>
        <v>0</v>
      </c>
      <c r="K161" s="254"/>
      <c r="L161" s="255"/>
      <c r="M161" s="256" t="s">
        <v>1</v>
      </c>
      <c r="N161" s="25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1164</v>
      </c>
      <c r="AT161" s="240" t="s">
        <v>260</v>
      </c>
      <c r="AU161" s="240" t="s">
        <v>81</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1164</v>
      </c>
      <c r="BM161" s="240" t="s">
        <v>4224</v>
      </c>
    </row>
    <row r="162" s="2" customFormat="1">
      <c r="A162" s="39"/>
      <c r="B162" s="40"/>
      <c r="C162" s="41"/>
      <c r="D162" s="242" t="s">
        <v>248</v>
      </c>
      <c r="E162" s="41"/>
      <c r="F162" s="243" t="s">
        <v>4223</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81</v>
      </c>
    </row>
    <row r="163" s="2" customFormat="1" ht="76.35" customHeight="1">
      <c r="A163" s="39"/>
      <c r="B163" s="40"/>
      <c r="C163" s="228" t="s">
        <v>7</v>
      </c>
      <c r="D163" s="228" t="s">
        <v>243</v>
      </c>
      <c r="E163" s="229" t="s">
        <v>654</v>
      </c>
      <c r="F163" s="230" t="s">
        <v>4225</v>
      </c>
      <c r="G163" s="231" t="s">
        <v>267</v>
      </c>
      <c r="H163" s="232">
        <v>905</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1164</v>
      </c>
      <c r="AT163" s="240" t="s">
        <v>243</v>
      </c>
      <c r="AU163" s="240" t="s">
        <v>81</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1164</v>
      </c>
      <c r="BM163" s="240" t="s">
        <v>4226</v>
      </c>
    </row>
    <row r="164" s="2" customFormat="1">
      <c r="A164" s="39"/>
      <c r="B164" s="40"/>
      <c r="C164" s="41"/>
      <c r="D164" s="242" t="s">
        <v>248</v>
      </c>
      <c r="E164" s="41"/>
      <c r="F164" s="243" t="s">
        <v>4227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81</v>
      </c>
    </row>
    <row r="165" s="2" customFormat="1" ht="24.15" customHeight="1">
      <c r="A165" s="39"/>
      <c r="B165" s="40"/>
      <c r="C165" s="247" t="s">
        <v>286</v>
      </c>
      <c r="D165" s="247" t="s">
        <v>260</v>
      </c>
      <c r="E165" s="248" t="s">
        <v>731</v>
      </c>
      <c r="F165" s="249" t="s">
        <v>732</v>
      </c>
      <c r="G165" s="250" t="s">
        <v>733</v>
      </c>
      <c r="H165" s="251">
        <v>1</v>
      </c>
      <c r="I165" s="252"/>
      <c r="J165" s="253">
        <f>ROUND(I165*H165,2)</f>
        <v>0</v>
      </c>
      <c r="K165" s="254"/>
      <c r="L165" s="255"/>
      <c r="M165" s="256" t="s">
        <v>1</v>
      </c>
      <c r="N165" s="25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1164</v>
      </c>
      <c r="AT165" s="240" t="s">
        <v>260</v>
      </c>
      <c r="AU165" s="240" t="s">
        <v>81</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1164</v>
      </c>
      <c r="BM165" s="240" t="s">
        <v>4228</v>
      </c>
    </row>
    <row r="166" s="2" customFormat="1">
      <c r="A166" s="39"/>
      <c r="B166" s="40"/>
      <c r="C166" s="41"/>
      <c r="D166" s="242" t="s">
        <v>248</v>
      </c>
      <c r="E166" s="41"/>
      <c r="F166" s="243" t="s">
        <v>732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81</v>
      </c>
    </row>
    <row r="167" s="2" customFormat="1" ht="24.15" customHeight="1">
      <c r="A167" s="39"/>
      <c r="B167" s="40"/>
      <c r="C167" s="228" t="s">
        <v>323</v>
      </c>
      <c r="D167" s="228" t="s">
        <v>243</v>
      </c>
      <c r="E167" s="229" t="s">
        <v>4229</v>
      </c>
      <c r="F167" s="230" t="s">
        <v>4230</v>
      </c>
      <c r="G167" s="231" t="s">
        <v>263</v>
      </c>
      <c r="H167" s="232">
        <v>20</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1164</v>
      </c>
      <c r="AT167" s="240" t="s">
        <v>243</v>
      </c>
      <c r="AU167" s="240" t="s">
        <v>81</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1164</v>
      </c>
      <c r="BM167" s="240" t="s">
        <v>4231</v>
      </c>
    </row>
    <row r="168" s="2" customFormat="1">
      <c r="A168" s="39"/>
      <c r="B168" s="40"/>
      <c r="C168" s="41"/>
      <c r="D168" s="242" t="s">
        <v>248</v>
      </c>
      <c r="E168" s="41"/>
      <c r="F168" s="243" t="s">
        <v>4230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81</v>
      </c>
    </row>
    <row r="169" s="2" customFormat="1" ht="33" customHeight="1">
      <c r="A169" s="39"/>
      <c r="B169" s="40"/>
      <c r="C169" s="247" t="s">
        <v>289</v>
      </c>
      <c r="D169" s="247" t="s">
        <v>260</v>
      </c>
      <c r="E169" s="248" t="s">
        <v>4232</v>
      </c>
      <c r="F169" s="249" t="s">
        <v>4233</v>
      </c>
      <c r="G169" s="250" t="s">
        <v>267</v>
      </c>
      <c r="H169" s="251">
        <v>30</v>
      </c>
      <c r="I169" s="252"/>
      <c r="J169" s="253">
        <f>ROUND(I169*H169,2)</f>
        <v>0</v>
      </c>
      <c r="K169" s="254"/>
      <c r="L169" s="255"/>
      <c r="M169" s="256" t="s">
        <v>1</v>
      </c>
      <c r="N169" s="25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1164</v>
      </c>
      <c r="AT169" s="240" t="s">
        <v>260</v>
      </c>
      <c r="AU169" s="240" t="s">
        <v>81</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1164</v>
      </c>
      <c r="BM169" s="240" t="s">
        <v>4234</v>
      </c>
    </row>
    <row r="170" s="2" customFormat="1">
      <c r="A170" s="39"/>
      <c r="B170" s="40"/>
      <c r="C170" s="41"/>
      <c r="D170" s="242" t="s">
        <v>248</v>
      </c>
      <c r="E170" s="41"/>
      <c r="F170" s="243" t="s">
        <v>4233</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81</v>
      </c>
    </row>
    <row r="171" s="2" customFormat="1" ht="21.75" customHeight="1">
      <c r="A171" s="39"/>
      <c r="B171" s="40"/>
      <c r="C171" s="228" t="s">
        <v>330</v>
      </c>
      <c r="D171" s="228" t="s">
        <v>243</v>
      </c>
      <c r="E171" s="229" t="s">
        <v>1658</v>
      </c>
      <c r="F171" s="230" t="s">
        <v>1659</v>
      </c>
      <c r="G171" s="231" t="s">
        <v>267</v>
      </c>
      <c r="H171" s="232">
        <v>30</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1164</v>
      </c>
      <c r="AT171" s="240" t="s">
        <v>243</v>
      </c>
      <c r="AU171" s="240" t="s">
        <v>81</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1164</v>
      </c>
      <c r="BM171" s="240" t="s">
        <v>4235</v>
      </c>
    </row>
    <row r="172" s="2" customFormat="1">
      <c r="A172" s="39"/>
      <c r="B172" s="40"/>
      <c r="C172" s="41"/>
      <c r="D172" s="242" t="s">
        <v>248</v>
      </c>
      <c r="E172" s="41"/>
      <c r="F172" s="243" t="s">
        <v>1659</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81</v>
      </c>
    </row>
    <row r="173" s="2" customFormat="1" ht="33" customHeight="1">
      <c r="A173" s="39"/>
      <c r="B173" s="40"/>
      <c r="C173" s="228" t="s">
        <v>293</v>
      </c>
      <c r="D173" s="228" t="s">
        <v>243</v>
      </c>
      <c r="E173" s="229" t="s">
        <v>4236</v>
      </c>
      <c r="F173" s="230" t="s">
        <v>4237</v>
      </c>
      <c r="G173" s="231" t="s">
        <v>267</v>
      </c>
      <c r="H173" s="232">
        <v>500</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1164</v>
      </c>
      <c r="AT173" s="240" t="s">
        <v>243</v>
      </c>
      <c r="AU173" s="240" t="s">
        <v>81</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1164</v>
      </c>
      <c r="BM173" s="240" t="s">
        <v>4238</v>
      </c>
    </row>
    <row r="174" s="2" customFormat="1">
      <c r="A174" s="39"/>
      <c r="B174" s="40"/>
      <c r="C174" s="41"/>
      <c r="D174" s="242" t="s">
        <v>248</v>
      </c>
      <c r="E174" s="41"/>
      <c r="F174" s="243" t="s">
        <v>4237</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81</v>
      </c>
    </row>
    <row r="175" s="2" customFormat="1" ht="37.8" customHeight="1">
      <c r="A175" s="39"/>
      <c r="B175" s="40"/>
      <c r="C175" s="228" t="s">
        <v>337</v>
      </c>
      <c r="D175" s="228" t="s">
        <v>243</v>
      </c>
      <c r="E175" s="229" t="s">
        <v>4239</v>
      </c>
      <c r="F175" s="230" t="s">
        <v>4240</v>
      </c>
      <c r="G175" s="231" t="s">
        <v>263</v>
      </c>
      <c r="H175" s="232">
        <v>8</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1164</v>
      </c>
      <c r="AT175" s="240" t="s">
        <v>243</v>
      </c>
      <c r="AU175" s="240" t="s">
        <v>81</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1164</v>
      </c>
      <c r="BM175" s="240" t="s">
        <v>4241</v>
      </c>
    </row>
    <row r="176" s="2" customFormat="1">
      <c r="A176" s="39"/>
      <c r="B176" s="40"/>
      <c r="C176" s="41"/>
      <c r="D176" s="242" t="s">
        <v>248</v>
      </c>
      <c r="E176" s="41"/>
      <c r="F176" s="243" t="s">
        <v>4240</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81</v>
      </c>
    </row>
    <row r="177" s="2" customFormat="1" ht="49.05" customHeight="1">
      <c r="A177" s="39"/>
      <c r="B177" s="40"/>
      <c r="C177" s="228" t="s">
        <v>296</v>
      </c>
      <c r="D177" s="228" t="s">
        <v>243</v>
      </c>
      <c r="E177" s="229" t="s">
        <v>1211</v>
      </c>
      <c r="F177" s="230" t="s">
        <v>4242</v>
      </c>
      <c r="G177" s="231" t="s">
        <v>1163</v>
      </c>
      <c r="H177" s="232">
        <v>24</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1164</v>
      </c>
      <c r="AT177" s="240" t="s">
        <v>243</v>
      </c>
      <c r="AU177" s="240" t="s">
        <v>81</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1164</v>
      </c>
      <c r="BM177" s="240" t="s">
        <v>4243</v>
      </c>
    </row>
    <row r="178" s="2" customFormat="1">
      <c r="A178" s="39"/>
      <c r="B178" s="40"/>
      <c r="C178" s="41"/>
      <c r="D178" s="242" t="s">
        <v>248</v>
      </c>
      <c r="E178" s="41"/>
      <c r="F178" s="243" t="s">
        <v>4242</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81</v>
      </c>
    </row>
    <row r="179" s="2" customFormat="1" ht="76.35" customHeight="1">
      <c r="A179" s="39"/>
      <c r="B179" s="40"/>
      <c r="C179" s="228" t="s">
        <v>344</v>
      </c>
      <c r="D179" s="228" t="s">
        <v>243</v>
      </c>
      <c r="E179" s="229" t="s">
        <v>4244</v>
      </c>
      <c r="F179" s="230" t="s">
        <v>4245</v>
      </c>
      <c r="G179" s="231" t="s">
        <v>1163</v>
      </c>
      <c r="H179" s="232">
        <v>24</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1164</v>
      </c>
      <c r="AT179" s="240" t="s">
        <v>243</v>
      </c>
      <c r="AU179" s="240" t="s">
        <v>81</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1164</v>
      </c>
      <c r="BM179" s="240" t="s">
        <v>4246</v>
      </c>
    </row>
    <row r="180" s="2" customFormat="1">
      <c r="A180" s="39"/>
      <c r="B180" s="40"/>
      <c r="C180" s="41"/>
      <c r="D180" s="242" t="s">
        <v>248</v>
      </c>
      <c r="E180" s="41"/>
      <c r="F180" s="243" t="s">
        <v>4247</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81</v>
      </c>
    </row>
    <row r="181" s="2" customFormat="1" ht="44.25" customHeight="1">
      <c r="A181" s="39"/>
      <c r="B181" s="40"/>
      <c r="C181" s="228" t="s">
        <v>299</v>
      </c>
      <c r="D181" s="228" t="s">
        <v>243</v>
      </c>
      <c r="E181" s="229" t="s">
        <v>4248</v>
      </c>
      <c r="F181" s="230" t="s">
        <v>4249</v>
      </c>
      <c r="G181" s="231" t="s">
        <v>1163</v>
      </c>
      <c r="H181" s="232">
        <v>24</v>
      </c>
      <c r="I181" s="233"/>
      <c r="J181" s="234">
        <f>ROUND(I181*H181,2)</f>
        <v>0</v>
      </c>
      <c r="K181" s="235"/>
      <c r="L181" s="45"/>
      <c r="M181" s="236" t="s">
        <v>1</v>
      </c>
      <c r="N181" s="23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1164</v>
      </c>
      <c r="AT181" s="240" t="s">
        <v>243</v>
      </c>
      <c r="AU181" s="240" t="s">
        <v>81</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1164</v>
      </c>
      <c r="BM181" s="240" t="s">
        <v>4250</v>
      </c>
    </row>
    <row r="182" s="2" customFormat="1">
      <c r="A182" s="39"/>
      <c r="B182" s="40"/>
      <c r="C182" s="41"/>
      <c r="D182" s="242" t="s">
        <v>248</v>
      </c>
      <c r="E182" s="41"/>
      <c r="F182" s="243" t="s">
        <v>4249</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81</v>
      </c>
    </row>
    <row r="183" s="2" customFormat="1" ht="33" customHeight="1">
      <c r="A183" s="39"/>
      <c r="B183" s="40"/>
      <c r="C183" s="228" t="s">
        <v>351</v>
      </c>
      <c r="D183" s="228" t="s">
        <v>243</v>
      </c>
      <c r="E183" s="229" t="s">
        <v>1214</v>
      </c>
      <c r="F183" s="230" t="s">
        <v>4251</v>
      </c>
      <c r="G183" s="231" t="s">
        <v>1163</v>
      </c>
      <c r="H183" s="232">
        <v>24</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1164</v>
      </c>
      <c r="AT183" s="240" t="s">
        <v>243</v>
      </c>
      <c r="AU183" s="240" t="s">
        <v>81</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1164</v>
      </c>
      <c r="BM183" s="240" t="s">
        <v>4252</v>
      </c>
    </row>
    <row r="184" s="2" customFormat="1">
      <c r="A184" s="39"/>
      <c r="B184" s="40"/>
      <c r="C184" s="41"/>
      <c r="D184" s="242" t="s">
        <v>248</v>
      </c>
      <c r="E184" s="41"/>
      <c r="F184" s="243" t="s">
        <v>4251</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81</v>
      </c>
    </row>
    <row r="185" s="2" customFormat="1" ht="33" customHeight="1">
      <c r="A185" s="39"/>
      <c r="B185" s="40"/>
      <c r="C185" s="228" t="s">
        <v>302</v>
      </c>
      <c r="D185" s="228" t="s">
        <v>243</v>
      </c>
      <c r="E185" s="229" t="s">
        <v>4253</v>
      </c>
      <c r="F185" s="230" t="s">
        <v>4254</v>
      </c>
      <c r="G185" s="231" t="s">
        <v>1030</v>
      </c>
      <c r="H185" s="258"/>
      <c r="I185" s="233"/>
      <c r="J185" s="234">
        <f>ROUND(I185*H185,2)</f>
        <v>0</v>
      </c>
      <c r="K185" s="235"/>
      <c r="L185" s="45"/>
      <c r="M185" s="236" t="s">
        <v>1</v>
      </c>
      <c r="N185" s="23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247</v>
      </c>
      <c r="AT185" s="240" t="s">
        <v>243</v>
      </c>
      <c r="AU185" s="240" t="s">
        <v>81</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4255</v>
      </c>
    </row>
    <row r="186" s="2" customFormat="1">
      <c r="A186" s="39"/>
      <c r="B186" s="40"/>
      <c r="C186" s="41"/>
      <c r="D186" s="242" t="s">
        <v>248</v>
      </c>
      <c r="E186" s="41"/>
      <c r="F186" s="243" t="s">
        <v>4254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81</v>
      </c>
    </row>
    <row r="187" s="2" customFormat="1" ht="16.5" customHeight="1">
      <c r="A187" s="39"/>
      <c r="B187" s="40"/>
      <c r="C187" s="228" t="s">
        <v>358</v>
      </c>
      <c r="D187" s="228" t="s">
        <v>243</v>
      </c>
      <c r="E187" s="229" t="s">
        <v>4256</v>
      </c>
      <c r="F187" s="230" t="s">
        <v>4257</v>
      </c>
      <c r="G187" s="231" t="s">
        <v>1030</v>
      </c>
      <c r="H187" s="258"/>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247</v>
      </c>
      <c r="AT187" s="240" t="s">
        <v>243</v>
      </c>
      <c r="AU187" s="240" t="s">
        <v>81</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4258</v>
      </c>
    </row>
    <row r="188" s="2" customFormat="1">
      <c r="A188" s="39"/>
      <c r="B188" s="40"/>
      <c r="C188" s="41"/>
      <c r="D188" s="242" t="s">
        <v>248</v>
      </c>
      <c r="E188" s="41"/>
      <c r="F188" s="243" t="s">
        <v>4257</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81</v>
      </c>
    </row>
    <row r="189" s="2" customFormat="1" ht="16.5" customHeight="1">
      <c r="A189" s="39"/>
      <c r="B189" s="40"/>
      <c r="C189" s="228" t="s">
        <v>306</v>
      </c>
      <c r="D189" s="228" t="s">
        <v>243</v>
      </c>
      <c r="E189" s="229" t="s">
        <v>4259</v>
      </c>
      <c r="F189" s="230" t="s">
        <v>4260</v>
      </c>
      <c r="G189" s="231" t="s">
        <v>1030</v>
      </c>
      <c r="H189" s="258"/>
      <c r="I189" s="233"/>
      <c r="J189" s="234">
        <f>ROUND(I189*H189,2)</f>
        <v>0</v>
      </c>
      <c r="K189" s="235"/>
      <c r="L189" s="45"/>
      <c r="M189" s="236" t="s">
        <v>1</v>
      </c>
      <c r="N189" s="23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247</v>
      </c>
      <c r="AT189" s="240" t="s">
        <v>243</v>
      </c>
      <c r="AU189" s="240" t="s">
        <v>81</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247</v>
      </c>
      <c r="BM189" s="240" t="s">
        <v>4261</v>
      </c>
    </row>
    <row r="190" s="2" customFormat="1">
      <c r="A190" s="39"/>
      <c r="B190" s="40"/>
      <c r="C190" s="41"/>
      <c r="D190" s="242" t="s">
        <v>248</v>
      </c>
      <c r="E190" s="41"/>
      <c r="F190" s="243" t="s">
        <v>4260</v>
      </c>
      <c r="G190" s="41"/>
      <c r="H190" s="41"/>
      <c r="I190" s="244"/>
      <c r="J190" s="41"/>
      <c r="K190" s="41"/>
      <c r="L190" s="45"/>
      <c r="M190" s="259"/>
      <c r="N190" s="260"/>
      <c r="O190" s="261"/>
      <c r="P190" s="261"/>
      <c r="Q190" s="261"/>
      <c r="R190" s="261"/>
      <c r="S190" s="261"/>
      <c r="T190" s="262"/>
      <c r="U190" s="39"/>
      <c r="V190" s="39"/>
      <c r="W190" s="39"/>
      <c r="X190" s="39"/>
      <c r="Y190" s="39"/>
      <c r="Z190" s="39"/>
      <c r="AA190" s="39"/>
      <c r="AB190" s="39"/>
      <c r="AC190" s="39"/>
      <c r="AD190" s="39"/>
      <c r="AE190" s="39"/>
      <c r="AT190" s="18" t="s">
        <v>248</v>
      </c>
      <c r="AU190" s="18" t="s">
        <v>81</v>
      </c>
    </row>
    <row r="191" s="2" customFormat="1" ht="6.96" customHeight="1">
      <c r="A191" s="39"/>
      <c r="B191" s="67"/>
      <c r="C191" s="68"/>
      <c r="D191" s="68"/>
      <c r="E191" s="68"/>
      <c r="F191" s="68"/>
      <c r="G191" s="68"/>
      <c r="H191" s="68"/>
      <c r="I191" s="68"/>
      <c r="J191" s="68"/>
      <c r="K191" s="68"/>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z/wmxFquwFqKcfvHAcyxjsR1QiEx+m27jcTod3lkxMeVwUBnUoLmbETCw13wiZ1RUEfnCal1wjH01Ss2a8hSWg==" hashValue="5fnS+dAnnTUdVgOt1La8Xacb36Lx9PwV/V9AB4beGnXcMKMUrcFN7Ma0umt9lnXGxDnarJ3ChdXTSvY8iCls2w==" algorithmName="SHA-512" password="CC35"/>
  <autoFilter ref="C120:K19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180</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4163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4262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ROUND((SUM(BE124:BE144)),  2)</f>
        <v>0</v>
      </c>
      <c r="G35" s="39"/>
      <c r="H35" s="39"/>
      <c r="I35" s="165">
        <v>0.20999999999999999</v>
      </c>
      <c r="J35" s="164">
        <f>ROUND(((SUM(BE124:BE144))*I35),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ROUND((SUM(BF124:BF144)),  2)</f>
        <v>0</v>
      </c>
      <c r="G36" s="39"/>
      <c r="H36" s="39"/>
      <c r="I36" s="165">
        <v>0.14999999999999999</v>
      </c>
      <c r="J36" s="164">
        <f>ROUND(((SUM(BF124:BF144))*I36),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ROUND((SUM(BG124:BG144)),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ROUND((SUM(BH124:BH144)),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ROUND((SUM(BI124:BI144)),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4163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R02 -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2036</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214</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222</v>
      </c>
      <c r="E101" s="192"/>
      <c r="F101" s="192"/>
      <c r="G101" s="192"/>
      <c r="H101" s="192"/>
      <c r="I101" s="192"/>
      <c r="J101" s="193">
        <f>J137</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224</v>
      </c>
      <c r="E102" s="197"/>
      <c r="F102" s="197"/>
      <c r="G102" s="197"/>
      <c r="H102" s="197"/>
      <c r="I102" s="197"/>
      <c r="J102" s="198">
        <f>J138</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Oprava trati v úseku Krásná Studánka – Mníšek u Liberce</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206</v>
      </c>
      <c r="D113" s="23"/>
      <c r="E113" s="23"/>
      <c r="F113" s="23"/>
      <c r="G113" s="23"/>
      <c r="H113" s="23"/>
      <c r="I113" s="23"/>
      <c r="J113" s="23"/>
      <c r="K113" s="23"/>
      <c r="L113" s="21"/>
    </row>
    <row r="114" s="2" customFormat="1" ht="16.5" customHeight="1">
      <c r="A114" s="39"/>
      <c r="B114" s="40"/>
      <c r="C114" s="41"/>
      <c r="D114" s="41"/>
      <c r="E114" s="184" t="s">
        <v>4163</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3927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R02 - Stavební část</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 </v>
      </c>
      <c r="G118" s="41"/>
      <c r="H118" s="41"/>
      <c r="I118" s="33" t="s">
        <v>22</v>
      </c>
      <c r="J118" s="80" t="str">
        <f>IF(J14="","",J14)</f>
        <v>30. 6. 2023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 xml:space="preserve"> </v>
      </c>
      <c r="G120" s="41"/>
      <c r="H120" s="41"/>
      <c r="I120" s="33" t="s">
        <v>29</v>
      </c>
      <c r="J120" s="37" t="str">
        <f>E23</f>
        <v>Ing. Petr Kortyš</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27</v>
      </c>
      <c r="D121" s="41"/>
      <c r="E121" s="41"/>
      <c r="F121" s="28" t="str">
        <f>IF(E20="","",E20)</f>
        <v>Vyplň údaj</v>
      </c>
      <c r="G121" s="41"/>
      <c r="H121" s="41"/>
      <c r="I121" s="33" t="s">
        <v>31</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227</v>
      </c>
      <c r="D123" s="203" t="s">
        <v>58</v>
      </c>
      <c r="E123" s="203" t="s">
        <v>54</v>
      </c>
      <c r="F123" s="203" t="s">
        <v>55</v>
      </c>
      <c r="G123" s="203" t="s">
        <v>228</v>
      </c>
      <c r="H123" s="203" t="s">
        <v>229</v>
      </c>
      <c r="I123" s="203" t="s">
        <v>230</v>
      </c>
      <c r="J123" s="204" t="s">
        <v>210</v>
      </c>
      <c r="K123" s="205" t="s">
        <v>231</v>
      </c>
      <c r="L123" s="206"/>
      <c r="M123" s="101" t="s">
        <v>1</v>
      </c>
      <c r="N123" s="102" t="s">
        <v>37</v>
      </c>
      <c r="O123" s="102" t="s">
        <v>232</v>
      </c>
      <c r="P123" s="102" t="s">
        <v>233</v>
      </c>
      <c r="Q123" s="102" t="s">
        <v>234</v>
      </c>
      <c r="R123" s="102" t="s">
        <v>235</v>
      </c>
      <c r="S123" s="102" t="s">
        <v>236</v>
      </c>
      <c r="T123" s="103" t="s">
        <v>237</v>
      </c>
      <c r="U123" s="200"/>
      <c r="V123" s="200"/>
      <c r="W123" s="200"/>
      <c r="X123" s="200"/>
      <c r="Y123" s="200"/>
      <c r="Z123" s="200"/>
      <c r="AA123" s="200"/>
      <c r="AB123" s="200"/>
      <c r="AC123" s="200"/>
      <c r="AD123" s="200"/>
      <c r="AE123" s="200"/>
    </row>
    <row r="124" s="2" customFormat="1" ht="22.8" customHeight="1">
      <c r="A124" s="39"/>
      <c r="B124" s="40"/>
      <c r="C124" s="108" t="s">
        <v>238</v>
      </c>
      <c r="D124" s="41"/>
      <c r="E124" s="41"/>
      <c r="F124" s="41"/>
      <c r="G124" s="41"/>
      <c r="H124" s="41"/>
      <c r="I124" s="41"/>
      <c r="J124" s="207">
        <f>BK124</f>
        <v>0</v>
      </c>
      <c r="K124" s="41"/>
      <c r="L124" s="45"/>
      <c r="M124" s="104"/>
      <c r="N124" s="208"/>
      <c r="O124" s="105"/>
      <c r="P124" s="209">
        <f>P125+P137</f>
        <v>0</v>
      </c>
      <c r="Q124" s="105"/>
      <c r="R124" s="209">
        <f>R125+R137</f>
        <v>4.2504999999999997</v>
      </c>
      <c r="S124" s="105"/>
      <c r="T124" s="210">
        <f>T125+T137</f>
        <v>0</v>
      </c>
      <c r="U124" s="39"/>
      <c r="V124" s="39"/>
      <c r="W124" s="39"/>
      <c r="X124" s="39"/>
      <c r="Y124" s="39"/>
      <c r="Z124" s="39"/>
      <c r="AA124" s="39"/>
      <c r="AB124" s="39"/>
      <c r="AC124" s="39"/>
      <c r="AD124" s="39"/>
      <c r="AE124" s="39"/>
      <c r="AT124" s="18" t="s">
        <v>72</v>
      </c>
      <c r="AU124" s="18" t="s">
        <v>212</v>
      </c>
      <c r="BK124" s="211">
        <f>BK125+BK137</f>
        <v>0</v>
      </c>
    </row>
    <row r="125" s="12" customFormat="1" ht="25.92" customHeight="1">
      <c r="A125" s="12"/>
      <c r="B125" s="212"/>
      <c r="C125" s="213"/>
      <c r="D125" s="214" t="s">
        <v>72</v>
      </c>
      <c r="E125" s="215" t="s">
        <v>239</v>
      </c>
      <c r="F125" s="215" t="s">
        <v>2037</v>
      </c>
      <c r="G125" s="213"/>
      <c r="H125" s="213"/>
      <c r="I125" s="216"/>
      <c r="J125" s="217">
        <f>BK125</f>
        <v>0</v>
      </c>
      <c r="K125" s="213"/>
      <c r="L125" s="218"/>
      <c r="M125" s="219"/>
      <c r="N125" s="220"/>
      <c r="O125" s="220"/>
      <c r="P125" s="221">
        <f>P126</f>
        <v>0</v>
      </c>
      <c r="Q125" s="220"/>
      <c r="R125" s="221">
        <f>R126</f>
        <v>1</v>
      </c>
      <c r="S125" s="220"/>
      <c r="T125" s="222">
        <f>T126</f>
        <v>0</v>
      </c>
      <c r="U125" s="12"/>
      <c r="V125" s="12"/>
      <c r="W125" s="12"/>
      <c r="X125" s="12"/>
      <c r="Y125" s="12"/>
      <c r="Z125" s="12"/>
      <c r="AA125" s="12"/>
      <c r="AB125" s="12"/>
      <c r="AC125" s="12"/>
      <c r="AD125" s="12"/>
      <c r="AE125" s="12"/>
      <c r="AR125" s="223" t="s">
        <v>81</v>
      </c>
      <c r="AT125" s="224" t="s">
        <v>72</v>
      </c>
      <c r="AU125" s="224" t="s">
        <v>73</v>
      </c>
      <c r="AY125" s="223" t="s">
        <v>241</v>
      </c>
      <c r="BK125" s="225">
        <f>BK126</f>
        <v>0</v>
      </c>
    </row>
    <row r="126" s="12" customFormat="1" ht="22.8" customHeight="1">
      <c r="A126" s="12"/>
      <c r="B126" s="212"/>
      <c r="C126" s="213"/>
      <c r="D126" s="214" t="s">
        <v>72</v>
      </c>
      <c r="E126" s="226" t="s">
        <v>81</v>
      </c>
      <c r="F126" s="226" t="s">
        <v>242</v>
      </c>
      <c r="G126" s="213"/>
      <c r="H126" s="213"/>
      <c r="I126" s="216"/>
      <c r="J126" s="227">
        <f>BK126</f>
        <v>0</v>
      </c>
      <c r="K126" s="213"/>
      <c r="L126" s="218"/>
      <c r="M126" s="219"/>
      <c r="N126" s="220"/>
      <c r="O126" s="220"/>
      <c r="P126" s="221">
        <f>SUM(P127:P136)</f>
        <v>0</v>
      </c>
      <c r="Q126" s="220"/>
      <c r="R126" s="221">
        <f>SUM(R127:R136)</f>
        <v>1</v>
      </c>
      <c r="S126" s="220"/>
      <c r="T126" s="222">
        <f>SUM(T127:T136)</f>
        <v>0</v>
      </c>
      <c r="U126" s="12"/>
      <c r="V126" s="12"/>
      <c r="W126" s="12"/>
      <c r="X126" s="12"/>
      <c r="Y126" s="12"/>
      <c r="Z126" s="12"/>
      <c r="AA126" s="12"/>
      <c r="AB126" s="12"/>
      <c r="AC126" s="12"/>
      <c r="AD126" s="12"/>
      <c r="AE126" s="12"/>
      <c r="AR126" s="223" t="s">
        <v>81</v>
      </c>
      <c r="AT126" s="224" t="s">
        <v>72</v>
      </c>
      <c r="AU126" s="224" t="s">
        <v>81</v>
      </c>
      <c r="AY126" s="223" t="s">
        <v>241</v>
      </c>
      <c r="BK126" s="225">
        <f>SUM(BK127:BK136)</f>
        <v>0</v>
      </c>
    </row>
    <row r="127" s="2" customFormat="1" ht="44.25" customHeight="1">
      <c r="A127" s="39"/>
      <c r="B127" s="40"/>
      <c r="C127" s="228" t="s">
        <v>81</v>
      </c>
      <c r="D127" s="228" t="s">
        <v>243</v>
      </c>
      <c r="E127" s="229" t="s">
        <v>4263</v>
      </c>
      <c r="F127" s="230" t="s">
        <v>4264</v>
      </c>
      <c r="G127" s="231" t="s">
        <v>246</v>
      </c>
      <c r="H127" s="232">
        <v>3</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247</v>
      </c>
      <c r="AT127" s="240" t="s">
        <v>243</v>
      </c>
      <c r="AU127" s="240" t="s">
        <v>83</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247</v>
      </c>
      <c r="BM127" s="240" t="s">
        <v>4265</v>
      </c>
    </row>
    <row r="128" s="2" customFormat="1">
      <c r="A128" s="39"/>
      <c r="B128" s="40"/>
      <c r="C128" s="41"/>
      <c r="D128" s="242" t="s">
        <v>248</v>
      </c>
      <c r="E128" s="41"/>
      <c r="F128" s="243" t="s">
        <v>4264</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83</v>
      </c>
    </row>
    <row r="129" s="2" customFormat="1" ht="44.25" customHeight="1">
      <c r="A129" s="39"/>
      <c r="B129" s="40"/>
      <c r="C129" s="228" t="s">
        <v>83</v>
      </c>
      <c r="D129" s="228" t="s">
        <v>243</v>
      </c>
      <c r="E129" s="229" t="s">
        <v>4266</v>
      </c>
      <c r="F129" s="230" t="s">
        <v>4267</v>
      </c>
      <c r="G129" s="231" t="s">
        <v>246</v>
      </c>
      <c r="H129" s="232">
        <v>3</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247</v>
      </c>
      <c r="AT129" s="240" t="s">
        <v>243</v>
      </c>
      <c r="AU129" s="240" t="s">
        <v>83</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247</v>
      </c>
      <c r="BM129" s="240" t="s">
        <v>4268</v>
      </c>
    </row>
    <row r="130" s="2" customFormat="1">
      <c r="A130" s="39"/>
      <c r="B130" s="40"/>
      <c r="C130" s="41"/>
      <c r="D130" s="242" t="s">
        <v>248</v>
      </c>
      <c r="E130" s="41"/>
      <c r="F130" s="243" t="s">
        <v>4267</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83</v>
      </c>
    </row>
    <row r="131" s="2" customFormat="1" ht="66.75" customHeight="1">
      <c r="A131" s="39"/>
      <c r="B131" s="40"/>
      <c r="C131" s="228" t="s">
        <v>251</v>
      </c>
      <c r="D131" s="228" t="s">
        <v>243</v>
      </c>
      <c r="E131" s="229" t="s">
        <v>4269</v>
      </c>
      <c r="F131" s="230" t="s">
        <v>4270</v>
      </c>
      <c r="G131" s="231" t="s">
        <v>246</v>
      </c>
      <c r="H131" s="232">
        <v>1</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247</v>
      </c>
      <c r="AT131" s="240" t="s">
        <v>243</v>
      </c>
      <c r="AU131" s="240" t="s">
        <v>83</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247</v>
      </c>
      <c r="BM131" s="240" t="s">
        <v>4271</v>
      </c>
    </row>
    <row r="132" s="2" customFormat="1">
      <c r="A132" s="39"/>
      <c r="B132" s="40"/>
      <c r="C132" s="41"/>
      <c r="D132" s="242" t="s">
        <v>248</v>
      </c>
      <c r="E132" s="41"/>
      <c r="F132" s="243" t="s">
        <v>4270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83</v>
      </c>
    </row>
    <row r="133" s="2" customFormat="1" ht="16.5" customHeight="1">
      <c r="A133" s="39"/>
      <c r="B133" s="40"/>
      <c r="C133" s="247" t="s">
        <v>247</v>
      </c>
      <c r="D133" s="247" t="s">
        <v>260</v>
      </c>
      <c r="E133" s="248" t="s">
        <v>4272</v>
      </c>
      <c r="F133" s="249" t="s">
        <v>4273</v>
      </c>
      <c r="G133" s="250" t="s">
        <v>563</v>
      </c>
      <c r="H133" s="251">
        <v>1</v>
      </c>
      <c r="I133" s="252"/>
      <c r="J133" s="253">
        <f>ROUND(I133*H133,2)</f>
        <v>0</v>
      </c>
      <c r="K133" s="254"/>
      <c r="L133" s="255"/>
      <c r="M133" s="256" t="s">
        <v>1</v>
      </c>
      <c r="N133" s="257" t="s">
        <v>38</v>
      </c>
      <c r="O133" s="92"/>
      <c r="P133" s="238">
        <f>O133*H133</f>
        <v>0</v>
      </c>
      <c r="Q133" s="238">
        <v>1</v>
      </c>
      <c r="R133" s="238">
        <f>Q133*H133</f>
        <v>1</v>
      </c>
      <c r="S133" s="238">
        <v>0</v>
      </c>
      <c r="T133" s="239">
        <f>S133*H133</f>
        <v>0</v>
      </c>
      <c r="U133" s="39"/>
      <c r="V133" s="39"/>
      <c r="W133" s="39"/>
      <c r="X133" s="39"/>
      <c r="Y133" s="39"/>
      <c r="Z133" s="39"/>
      <c r="AA133" s="39"/>
      <c r="AB133" s="39"/>
      <c r="AC133" s="39"/>
      <c r="AD133" s="39"/>
      <c r="AE133" s="39"/>
      <c r="AR133" s="240" t="s">
        <v>258</v>
      </c>
      <c r="AT133" s="240" t="s">
        <v>260</v>
      </c>
      <c r="AU133" s="240" t="s">
        <v>83</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247</v>
      </c>
      <c r="BM133" s="240" t="s">
        <v>4274</v>
      </c>
    </row>
    <row r="134" s="2" customFormat="1">
      <c r="A134" s="39"/>
      <c r="B134" s="40"/>
      <c r="C134" s="41"/>
      <c r="D134" s="242" t="s">
        <v>248</v>
      </c>
      <c r="E134" s="41"/>
      <c r="F134" s="243" t="s">
        <v>4273</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83</v>
      </c>
    </row>
    <row r="135" s="2" customFormat="1" ht="55.5" customHeight="1">
      <c r="A135" s="39"/>
      <c r="B135" s="40"/>
      <c r="C135" s="228" t="s">
        <v>259</v>
      </c>
      <c r="D135" s="228" t="s">
        <v>243</v>
      </c>
      <c r="E135" s="229" t="s">
        <v>4275</v>
      </c>
      <c r="F135" s="230" t="s">
        <v>4276</v>
      </c>
      <c r="G135" s="231" t="s">
        <v>257</v>
      </c>
      <c r="H135" s="232">
        <v>10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247</v>
      </c>
      <c r="AT135" s="240" t="s">
        <v>243</v>
      </c>
      <c r="AU135" s="240" t="s">
        <v>83</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247</v>
      </c>
      <c r="BM135" s="240" t="s">
        <v>4277</v>
      </c>
    </row>
    <row r="136" s="2" customFormat="1">
      <c r="A136" s="39"/>
      <c r="B136" s="40"/>
      <c r="C136" s="41"/>
      <c r="D136" s="242" t="s">
        <v>248</v>
      </c>
      <c r="E136" s="41"/>
      <c r="F136" s="243" t="s">
        <v>4276</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83</v>
      </c>
    </row>
    <row r="137" s="12" customFormat="1" ht="25.92" customHeight="1">
      <c r="A137" s="12"/>
      <c r="B137" s="212"/>
      <c r="C137" s="213"/>
      <c r="D137" s="214" t="s">
        <v>72</v>
      </c>
      <c r="E137" s="215" t="s">
        <v>260</v>
      </c>
      <c r="F137" s="215" t="s">
        <v>593</v>
      </c>
      <c r="G137" s="213"/>
      <c r="H137" s="213"/>
      <c r="I137" s="216"/>
      <c r="J137" s="217">
        <f>BK137</f>
        <v>0</v>
      </c>
      <c r="K137" s="213"/>
      <c r="L137" s="218"/>
      <c r="M137" s="219"/>
      <c r="N137" s="220"/>
      <c r="O137" s="220"/>
      <c r="P137" s="221">
        <f>P138</f>
        <v>0</v>
      </c>
      <c r="Q137" s="220"/>
      <c r="R137" s="221">
        <f>R138</f>
        <v>3.2504999999999997</v>
      </c>
      <c r="S137" s="220"/>
      <c r="T137" s="222">
        <f>T138</f>
        <v>0</v>
      </c>
      <c r="U137" s="12"/>
      <c r="V137" s="12"/>
      <c r="W137" s="12"/>
      <c r="X137" s="12"/>
      <c r="Y137" s="12"/>
      <c r="Z137" s="12"/>
      <c r="AA137" s="12"/>
      <c r="AB137" s="12"/>
      <c r="AC137" s="12"/>
      <c r="AD137" s="12"/>
      <c r="AE137" s="12"/>
      <c r="AR137" s="223" t="s">
        <v>251</v>
      </c>
      <c r="AT137" s="224" t="s">
        <v>72</v>
      </c>
      <c r="AU137" s="224" t="s">
        <v>73</v>
      </c>
      <c r="AY137" s="223" t="s">
        <v>241</v>
      </c>
      <c r="BK137" s="225">
        <f>BK138</f>
        <v>0</v>
      </c>
    </row>
    <row r="138" s="12" customFormat="1" ht="22.8" customHeight="1">
      <c r="A138" s="12"/>
      <c r="B138" s="212"/>
      <c r="C138" s="213"/>
      <c r="D138" s="214" t="s">
        <v>72</v>
      </c>
      <c r="E138" s="226" t="s">
        <v>604</v>
      </c>
      <c r="F138" s="226" t="s">
        <v>605</v>
      </c>
      <c r="G138" s="213"/>
      <c r="H138" s="213"/>
      <c r="I138" s="216"/>
      <c r="J138" s="227">
        <f>BK138</f>
        <v>0</v>
      </c>
      <c r="K138" s="213"/>
      <c r="L138" s="218"/>
      <c r="M138" s="219"/>
      <c r="N138" s="220"/>
      <c r="O138" s="220"/>
      <c r="P138" s="221">
        <f>SUM(P139:P144)</f>
        <v>0</v>
      </c>
      <c r="Q138" s="220"/>
      <c r="R138" s="221">
        <f>SUM(R139:R144)</f>
        <v>3.2504999999999997</v>
      </c>
      <c r="S138" s="220"/>
      <c r="T138" s="222">
        <f>SUM(T139:T144)</f>
        <v>0</v>
      </c>
      <c r="U138" s="12"/>
      <c r="V138" s="12"/>
      <c r="W138" s="12"/>
      <c r="X138" s="12"/>
      <c r="Y138" s="12"/>
      <c r="Z138" s="12"/>
      <c r="AA138" s="12"/>
      <c r="AB138" s="12"/>
      <c r="AC138" s="12"/>
      <c r="AD138" s="12"/>
      <c r="AE138" s="12"/>
      <c r="AR138" s="223" t="s">
        <v>251</v>
      </c>
      <c r="AT138" s="224" t="s">
        <v>72</v>
      </c>
      <c r="AU138" s="224" t="s">
        <v>81</v>
      </c>
      <c r="AY138" s="223" t="s">
        <v>241</v>
      </c>
      <c r="BK138" s="225">
        <f>SUM(BK139:BK144)</f>
        <v>0</v>
      </c>
    </row>
    <row r="139" s="2" customFormat="1" ht="44.25" customHeight="1">
      <c r="A139" s="39"/>
      <c r="B139" s="40"/>
      <c r="C139" s="228" t="s">
        <v>254</v>
      </c>
      <c r="D139" s="228" t="s">
        <v>243</v>
      </c>
      <c r="E139" s="229" t="s">
        <v>4278</v>
      </c>
      <c r="F139" s="230" t="s">
        <v>4279</v>
      </c>
      <c r="G139" s="231" t="s">
        <v>267</v>
      </c>
      <c r="H139" s="232">
        <v>30</v>
      </c>
      <c r="I139" s="233"/>
      <c r="J139" s="234">
        <f>ROUND(I139*H139,2)</f>
        <v>0</v>
      </c>
      <c r="K139" s="235"/>
      <c r="L139" s="45"/>
      <c r="M139" s="236" t="s">
        <v>1</v>
      </c>
      <c r="N139" s="237" t="s">
        <v>38</v>
      </c>
      <c r="O139" s="92"/>
      <c r="P139" s="238">
        <f>O139*H139</f>
        <v>0</v>
      </c>
      <c r="Q139" s="238">
        <v>0.108</v>
      </c>
      <c r="R139" s="238">
        <f>Q139*H139</f>
        <v>3.2399999999999998</v>
      </c>
      <c r="S139" s="238">
        <v>0</v>
      </c>
      <c r="T139" s="239">
        <f>S139*H139</f>
        <v>0</v>
      </c>
      <c r="U139" s="39"/>
      <c r="V139" s="39"/>
      <c r="W139" s="39"/>
      <c r="X139" s="39"/>
      <c r="Y139" s="39"/>
      <c r="Z139" s="39"/>
      <c r="AA139" s="39"/>
      <c r="AB139" s="39"/>
      <c r="AC139" s="39"/>
      <c r="AD139" s="39"/>
      <c r="AE139" s="39"/>
      <c r="AR139" s="240" t="s">
        <v>357</v>
      </c>
      <c r="AT139" s="240" t="s">
        <v>243</v>
      </c>
      <c r="AU139" s="240" t="s">
        <v>83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357</v>
      </c>
      <c r="BM139" s="240" t="s">
        <v>4280</v>
      </c>
    </row>
    <row r="140" s="2" customFormat="1">
      <c r="A140" s="39"/>
      <c r="B140" s="40"/>
      <c r="C140" s="41"/>
      <c r="D140" s="242" t="s">
        <v>248</v>
      </c>
      <c r="E140" s="41"/>
      <c r="F140" s="243" t="s">
        <v>4279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83</v>
      </c>
    </row>
    <row r="141" s="2" customFormat="1" ht="24.15" customHeight="1">
      <c r="A141" s="39"/>
      <c r="B141" s="40"/>
      <c r="C141" s="247" t="s">
        <v>269</v>
      </c>
      <c r="D141" s="247" t="s">
        <v>260</v>
      </c>
      <c r="E141" s="248" t="s">
        <v>4281</v>
      </c>
      <c r="F141" s="249" t="s">
        <v>4282</v>
      </c>
      <c r="G141" s="250" t="s">
        <v>267</v>
      </c>
      <c r="H141" s="251">
        <v>30</v>
      </c>
      <c r="I141" s="252"/>
      <c r="J141" s="253">
        <f>ROUND(I141*H141,2)</f>
        <v>0</v>
      </c>
      <c r="K141" s="254"/>
      <c r="L141" s="255"/>
      <c r="M141" s="256" t="s">
        <v>1</v>
      </c>
      <c r="N141" s="257" t="s">
        <v>38</v>
      </c>
      <c r="O141" s="92"/>
      <c r="P141" s="238">
        <f>O141*H141</f>
        <v>0</v>
      </c>
      <c r="Q141" s="238">
        <v>0.00035</v>
      </c>
      <c r="R141" s="238">
        <f>Q141*H141</f>
        <v>0.010500000000000001</v>
      </c>
      <c r="S141" s="238">
        <v>0</v>
      </c>
      <c r="T141" s="239">
        <f>S141*H141</f>
        <v>0</v>
      </c>
      <c r="U141" s="39"/>
      <c r="V141" s="39"/>
      <c r="W141" s="39"/>
      <c r="X141" s="39"/>
      <c r="Y141" s="39"/>
      <c r="Z141" s="39"/>
      <c r="AA141" s="39"/>
      <c r="AB141" s="39"/>
      <c r="AC141" s="39"/>
      <c r="AD141" s="39"/>
      <c r="AE141" s="39"/>
      <c r="AR141" s="240" t="s">
        <v>627</v>
      </c>
      <c r="AT141" s="240" t="s">
        <v>260</v>
      </c>
      <c r="AU141" s="240" t="s">
        <v>83</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357</v>
      </c>
      <c r="BM141" s="240" t="s">
        <v>4283</v>
      </c>
    </row>
    <row r="142" s="2" customFormat="1">
      <c r="A142" s="39"/>
      <c r="B142" s="40"/>
      <c r="C142" s="41"/>
      <c r="D142" s="242" t="s">
        <v>248</v>
      </c>
      <c r="E142" s="41"/>
      <c r="F142" s="243" t="s">
        <v>4282</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83</v>
      </c>
    </row>
    <row r="143" s="2" customFormat="1" ht="24.15" customHeight="1">
      <c r="A143" s="39"/>
      <c r="B143" s="40"/>
      <c r="C143" s="228" t="s">
        <v>258</v>
      </c>
      <c r="D143" s="228" t="s">
        <v>243</v>
      </c>
      <c r="E143" s="229" t="s">
        <v>4284</v>
      </c>
      <c r="F143" s="230" t="s">
        <v>4285</v>
      </c>
      <c r="G143" s="231" t="s">
        <v>563</v>
      </c>
      <c r="H143" s="232">
        <v>32.509999999999998</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357</v>
      </c>
      <c r="AT143" s="240" t="s">
        <v>243</v>
      </c>
      <c r="AU143" s="240" t="s">
        <v>83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357</v>
      </c>
      <c r="BM143" s="240" t="s">
        <v>4286</v>
      </c>
    </row>
    <row r="144" s="2" customFormat="1">
      <c r="A144" s="39"/>
      <c r="B144" s="40"/>
      <c r="C144" s="41"/>
      <c r="D144" s="242" t="s">
        <v>248</v>
      </c>
      <c r="E144" s="41"/>
      <c r="F144" s="243" t="s">
        <v>4285</v>
      </c>
      <c r="G144" s="41"/>
      <c r="H144" s="41"/>
      <c r="I144" s="244"/>
      <c r="J144" s="41"/>
      <c r="K144" s="41"/>
      <c r="L144" s="45"/>
      <c r="M144" s="259"/>
      <c r="N144" s="260"/>
      <c r="O144" s="261"/>
      <c r="P144" s="261"/>
      <c r="Q144" s="261"/>
      <c r="R144" s="261"/>
      <c r="S144" s="261"/>
      <c r="T144" s="262"/>
      <c r="U144" s="39"/>
      <c r="V144" s="39"/>
      <c r="W144" s="39"/>
      <c r="X144" s="39"/>
      <c r="Y144" s="39"/>
      <c r="Z144" s="39"/>
      <c r="AA144" s="39"/>
      <c r="AB144" s="39"/>
      <c r="AC144" s="39"/>
      <c r="AD144" s="39"/>
      <c r="AE144" s="39"/>
      <c r="AT144" s="18" t="s">
        <v>248</v>
      </c>
      <c r="AU144" s="18" t="s">
        <v>83</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IW5AhWbZB9/rOoQagvMzGy8Bsn1YyGAsF4Qjm5JIni95GUrxa93TuPIE525xGdOW2k64HTWahIU+EoHRmYmJLQ==" hashValue="vUjGtJJc3JR53ofJVE7ZrJoJpo+RbDG76KpoBMLw6an583rXZR1L57pEfYWrLemu9AQZ7RaWA35E1vAXjCyR4A==" algorithmName="SHA-512" password="CC35"/>
  <autoFilter ref="C123:K14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4163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4287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ROUND((SUM(BE121:BE136)),  2)</f>
        <v>0</v>
      </c>
      <c r="G35" s="39"/>
      <c r="H35" s="39"/>
      <c r="I35" s="165">
        <v>0.20999999999999999</v>
      </c>
      <c r="J35" s="164">
        <f>ROUND(((SUM(BE121:BE136))*I35),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ROUND((SUM(BF121:BF136)),  2)</f>
        <v>0</v>
      </c>
      <c r="G36" s="39"/>
      <c r="H36" s="39"/>
      <c r="I36" s="165">
        <v>0.14999999999999999</v>
      </c>
      <c r="J36" s="164">
        <f>ROUND(((SUM(BF121:BF136))*I36),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ROUND((SUM(BG121:BG136)),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ROUND((SUM(BH121:BH136)),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ROUND((SUM(BI121:BI136)),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4163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R03 - 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225</v>
      </c>
      <c r="E99" s="192"/>
      <c r="F99" s="192"/>
      <c r="G99" s="192"/>
      <c r="H99" s="192"/>
      <c r="I99" s="192"/>
      <c r="J99" s="193">
        <f>J126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4163</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3927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R03 - ON</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227</v>
      </c>
      <c r="D120" s="203" t="s">
        <v>58</v>
      </c>
      <c r="E120" s="203" t="s">
        <v>54</v>
      </c>
      <c r="F120" s="203" t="s">
        <v>55</v>
      </c>
      <c r="G120" s="203" t="s">
        <v>228</v>
      </c>
      <c r="H120" s="203" t="s">
        <v>229</v>
      </c>
      <c r="I120" s="203" t="s">
        <v>230</v>
      </c>
      <c r="J120" s="204" t="s">
        <v>210</v>
      </c>
      <c r="K120" s="205" t="s">
        <v>231</v>
      </c>
      <c r="L120" s="206"/>
      <c r="M120" s="101" t="s">
        <v>1</v>
      </c>
      <c r="N120" s="102" t="s">
        <v>37</v>
      </c>
      <c r="O120" s="102" t="s">
        <v>232</v>
      </c>
      <c r="P120" s="102" t="s">
        <v>233</v>
      </c>
      <c r="Q120" s="102" t="s">
        <v>234</v>
      </c>
      <c r="R120" s="102" t="s">
        <v>235</v>
      </c>
      <c r="S120" s="102" t="s">
        <v>236</v>
      </c>
      <c r="T120" s="103" t="s">
        <v>237</v>
      </c>
      <c r="U120" s="200"/>
      <c r="V120" s="200"/>
      <c r="W120" s="200"/>
      <c r="X120" s="200"/>
      <c r="Y120" s="200"/>
      <c r="Z120" s="200"/>
      <c r="AA120" s="200"/>
      <c r="AB120" s="200"/>
      <c r="AC120" s="200"/>
      <c r="AD120" s="200"/>
      <c r="AE120" s="200"/>
    </row>
    <row r="121" s="2" customFormat="1" ht="22.8" customHeight="1">
      <c r="A121" s="39"/>
      <c r="B121" s="40"/>
      <c r="C121" s="108" t="s">
        <v>238</v>
      </c>
      <c r="D121" s="41"/>
      <c r="E121" s="41"/>
      <c r="F121" s="41"/>
      <c r="G121" s="41"/>
      <c r="H121" s="41"/>
      <c r="I121" s="41"/>
      <c r="J121" s="207">
        <f>BK121</f>
        <v>0</v>
      </c>
      <c r="K121" s="41"/>
      <c r="L121" s="45"/>
      <c r="M121" s="104"/>
      <c r="N121" s="208"/>
      <c r="O121" s="105"/>
      <c r="P121" s="209">
        <f>P122+SUM(P123:P126)</f>
        <v>0</v>
      </c>
      <c r="Q121" s="105"/>
      <c r="R121" s="209">
        <f>R122+SUM(R123:R126)</f>
        <v>0</v>
      </c>
      <c r="S121" s="105"/>
      <c r="T121" s="210">
        <f>T122+SUM(T123:T126)</f>
        <v>0</v>
      </c>
      <c r="U121" s="39"/>
      <c r="V121" s="39"/>
      <c r="W121" s="39"/>
      <c r="X121" s="39"/>
      <c r="Y121" s="39"/>
      <c r="Z121" s="39"/>
      <c r="AA121" s="39"/>
      <c r="AB121" s="39"/>
      <c r="AC121" s="39"/>
      <c r="AD121" s="39"/>
      <c r="AE121" s="39"/>
      <c r="AT121" s="18" t="s">
        <v>72</v>
      </c>
      <c r="AU121" s="18" t="s">
        <v>212</v>
      </c>
      <c r="BK121" s="211">
        <f>BK122+SUM(BK123:BK126)</f>
        <v>0</v>
      </c>
    </row>
    <row r="122" s="2" customFormat="1" ht="66.75" customHeight="1">
      <c r="A122" s="39"/>
      <c r="B122" s="40"/>
      <c r="C122" s="228" t="s">
        <v>81</v>
      </c>
      <c r="D122" s="228" t="s">
        <v>243</v>
      </c>
      <c r="E122" s="229" t="s">
        <v>4288</v>
      </c>
      <c r="F122" s="230" t="s">
        <v>4289</v>
      </c>
      <c r="G122" s="231" t="s">
        <v>263</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1164</v>
      </c>
      <c r="AT122" s="240" t="s">
        <v>243</v>
      </c>
      <c r="AU122" s="240" t="s">
        <v>73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1164</v>
      </c>
      <c r="BM122" s="240" t="s">
        <v>4290</v>
      </c>
    </row>
    <row r="123" s="2" customFormat="1">
      <c r="A123" s="39"/>
      <c r="B123" s="40"/>
      <c r="C123" s="41"/>
      <c r="D123" s="242" t="s">
        <v>248</v>
      </c>
      <c r="E123" s="41"/>
      <c r="F123" s="243" t="s">
        <v>4291</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73</v>
      </c>
    </row>
    <row r="124" s="2" customFormat="1" ht="44.25" customHeight="1">
      <c r="A124" s="39"/>
      <c r="B124" s="40"/>
      <c r="C124" s="228" t="s">
        <v>83</v>
      </c>
      <c r="D124" s="228" t="s">
        <v>243</v>
      </c>
      <c r="E124" s="229" t="s">
        <v>4292</v>
      </c>
      <c r="F124" s="230" t="s">
        <v>4293</v>
      </c>
      <c r="G124" s="231" t="s">
        <v>263</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1164</v>
      </c>
      <c r="AT124" s="240" t="s">
        <v>243</v>
      </c>
      <c r="AU124" s="240" t="s">
        <v>73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1164</v>
      </c>
      <c r="BM124" s="240" t="s">
        <v>4294</v>
      </c>
    </row>
    <row r="125" s="2" customFormat="1">
      <c r="A125" s="39"/>
      <c r="B125" s="40"/>
      <c r="C125" s="41"/>
      <c r="D125" s="242" t="s">
        <v>248</v>
      </c>
      <c r="E125" s="41"/>
      <c r="F125" s="243" t="s">
        <v>4293</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73</v>
      </c>
    </row>
    <row r="126" s="12" customFormat="1" ht="25.92" customHeight="1">
      <c r="A126" s="12"/>
      <c r="B126" s="212"/>
      <c r="C126" s="213"/>
      <c r="D126" s="214" t="s">
        <v>72</v>
      </c>
      <c r="E126" s="215" t="s">
        <v>636</v>
      </c>
      <c r="F126" s="215" t="s">
        <v>637</v>
      </c>
      <c r="G126" s="213"/>
      <c r="H126" s="213"/>
      <c r="I126" s="216"/>
      <c r="J126" s="217">
        <f>BK126</f>
        <v>0</v>
      </c>
      <c r="K126" s="213"/>
      <c r="L126" s="218"/>
      <c r="M126" s="219"/>
      <c r="N126" s="220"/>
      <c r="O126" s="220"/>
      <c r="P126" s="221">
        <f>SUM(P127:P136)</f>
        <v>0</v>
      </c>
      <c r="Q126" s="220"/>
      <c r="R126" s="221">
        <f>SUM(R127:R136)</f>
        <v>0</v>
      </c>
      <c r="S126" s="220"/>
      <c r="T126" s="222">
        <f>SUM(T127:T136)</f>
        <v>0</v>
      </c>
      <c r="U126" s="12"/>
      <c r="V126" s="12"/>
      <c r="W126" s="12"/>
      <c r="X126" s="12"/>
      <c r="Y126" s="12"/>
      <c r="Z126" s="12"/>
      <c r="AA126" s="12"/>
      <c r="AB126" s="12"/>
      <c r="AC126" s="12"/>
      <c r="AD126" s="12"/>
      <c r="AE126" s="12"/>
      <c r="AR126" s="223" t="s">
        <v>247</v>
      </c>
      <c r="AT126" s="224" t="s">
        <v>72</v>
      </c>
      <c r="AU126" s="224" t="s">
        <v>73</v>
      </c>
      <c r="AY126" s="223" t="s">
        <v>241</v>
      </c>
      <c r="BK126" s="225">
        <f>SUM(BK127:BK136)</f>
        <v>0</v>
      </c>
    </row>
    <row r="127" s="2" customFormat="1" ht="76.35" customHeight="1">
      <c r="A127" s="39"/>
      <c r="B127" s="40"/>
      <c r="C127" s="228" t="s">
        <v>251</v>
      </c>
      <c r="D127" s="228" t="s">
        <v>243</v>
      </c>
      <c r="E127" s="229" t="s">
        <v>4295</v>
      </c>
      <c r="F127" s="230" t="s">
        <v>4296</v>
      </c>
      <c r="G127" s="231" t="s">
        <v>263</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1164</v>
      </c>
      <c r="AT127" s="240" t="s">
        <v>243</v>
      </c>
      <c r="AU127" s="240" t="s">
        <v>81</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1164</v>
      </c>
      <c r="BM127" s="240" t="s">
        <v>4297</v>
      </c>
    </row>
    <row r="128" s="2" customFormat="1">
      <c r="A128" s="39"/>
      <c r="B128" s="40"/>
      <c r="C128" s="41"/>
      <c r="D128" s="242" t="s">
        <v>248</v>
      </c>
      <c r="E128" s="41"/>
      <c r="F128" s="243" t="s">
        <v>4298</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81</v>
      </c>
    </row>
    <row r="129" s="2" customFormat="1" ht="76.35" customHeight="1">
      <c r="A129" s="39"/>
      <c r="B129" s="40"/>
      <c r="C129" s="228" t="s">
        <v>247</v>
      </c>
      <c r="D129" s="228" t="s">
        <v>243</v>
      </c>
      <c r="E129" s="229" t="s">
        <v>4299</v>
      </c>
      <c r="F129" s="230" t="s">
        <v>4300</v>
      </c>
      <c r="G129" s="231" t="s">
        <v>263</v>
      </c>
      <c r="H129" s="232">
        <v>5</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1164</v>
      </c>
      <c r="AT129" s="240" t="s">
        <v>243</v>
      </c>
      <c r="AU129" s="240" t="s">
        <v>81</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1164</v>
      </c>
      <c r="BM129" s="240" t="s">
        <v>4301</v>
      </c>
    </row>
    <row r="130" s="2" customFormat="1">
      <c r="A130" s="39"/>
      <c r="B130" s="40"/>
      <c r="C130" s="41"/>
      <c r="D130" s="242" t="s">
        <v>248</v>
      </c>
      <c r="E130" s="41"/>
      <c r="F130" s="243" t="s">
        <v>4302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81</v>
      </c>
    </row>
    <row r="131" s="2" customFormat="1" ht="76.35" customHeight="1">
      <c r="A131" s="39"/>
      <c r="B131" s="40"/>
      <c r="C131" s="228" t="s">
        <v>259</v>
      </c>
      <c r="D131" s="228" t="s">
        <v>243</v>
      </c>
      <c r="E131" s="229" t="s">
        <v>3509</v>
      </c>
      <c r="F131" s="230" t="s">
        <v>4303</v>
      </c>
      <c r="G131" s="231" t="s">
        <v>263</v>
      </c>
      <c r="H131" s="232">
        <v>5</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1164</v>
      </c>
      <c r="AT131" s="240" t="s">
        <v>243</v>
      </c>
      <c r="AU131" s="240" t="s">
        <v>81</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1164</v>
      </c>
      <c r="BM131" s="240" t="s">
        <v>4304</v>
      </c>
    </row>
    <row r="132" s="2" customFormat="1">
      <c r="A132" s="39"/>
      <c r="B132" s="40"/>
      <c r="C132" s="41"/>
      <c r="D132" s="242" t="s">
        <v>248</v>
      </c>
      <c r="E132" s="41"/>
      <c r="F132" s="243" t="s">
        <v>4305</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81</v>
      </c>
    </row>
    <row r="133" s="2" customFormat="1" ht="76.35" customHeight="1">
      <c r="A133" s="39"/>
      <c r="B133" s="40"/>
      <c r="C133" s="228" t="s">
        <v>254</v>
      </c>
      <c r="D133" s="228" t="s">
        <v>243</v>
      </c>
      <c r="E133" s="229" t="s">
        <v>2263</v>
      </c>
      <c r="F133" s="230" t="s">
        <v>4306</v>
      </c>
      <c r="G133" s="231" t="s">
        <v>563</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1164</v>
      </c>
      <c r="AT133" s="240" t="s">
        <v>243</v>
      </c>
      <c r="AU133" s="240" t="s">
        <v>81</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1164</v>
      </c>
      <c r="BM133" s="240" t="s">
        <v>4307</v>
      </c>
    </row>
    <row r="134" s="2" customFormat="1">
      <c r="A134" s="39"/>
      <c r="B134" s="40"/>
      <c r="C134" s="41"/>
      <c r="D134" s="242" t="s">
        <v>248</v>
      </c>
      <c r="E134" s="41"/>
      <c r="F134" s="243" t="s">
        <v>2266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81</v>
      </c>
    </row>
    <row r="135" s="2" customFormat="1" ht="66.75" customHeight="1">
      <c r="A135" s="39"/>
      <c r="B135" s="40"/>
      <c r="C135" s="228" t="s">
        <v>269</v>
      </c>
      <c r="D135" s="228" t="s">
        <v>243</v>
      </c>
      <c r="E135" s="229" t="s">
        <v>4308</v>
      </c>
      <c r="F135" s="230" t="s">
        <v>4309</v>
      </c>
      <c r="G135" s="231" t="s">
        <v>263</v>
      </c>
      <c r="H135" s="232">
        <v>2</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1164</v>
      </c>
      <c r="AT135" s="240" t="s">
        <v>243</v>
      </c>
      <c r="AU135" s="240" t="s">
        <v>81</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1164</v>
      </c>
      <c r="BM135" s="240" t="s">
        <v>4310</v>
      </c>
    </row>
    <row r="136" s="2" customFormat="1">
      <c r="A136" s="39"/>
      <c r="B136" s="40"/>
      <c r="C136" s="41"/>
      <c r="D136" s="242" t="s">
        <v>248</v>
      </c>
      <c r="E136" s="41"/>
      <c r="F136" s="243" t="s">
        <v>4311</v>
      </c>
      <c r="G136" s="41"/>
      <c r="H136" s="41"/>
      <c r="I136" s="244"/>
      <c r="J136" s="41"/>
      <c r="K136" s="41"/>
      <c r="L136" s="45"/>
      <c r="M136" s="259"/>
      <c r="N136" s="260"/>
      <c r="O136" s="261"/>
      <c r="P136" s="261"/>
      <c r="Q136" s="261"/>
      <c r="R136" s="261"/>
      <c r="S136" s="261"/>
      <c r="T136" s="262"/>
      <c r="U136" s="39"/>
      <c r="V136" s="39"/>
      <c r="W136" s="39"/>
      <c r="X136" s="39"/>
      <c r="Y136" s="39"/>
      <c r="Z136" s="39"/>
      <c r="AA136" s="39"/>
      <c r="AB136" s="39"/>
      <c r="AC136" s="39"/>
      <c r="AD136" s="39"/>
      <c r="AE136" s="39"/>
      <c r="AT136" s="18" t="s">
        <v>248</v>
      </c>
      <c r="AU136" s="18" t="s">
        <v>81</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nI+TqKETs5VjCM+7jR67KlpIAkilFJtFm7+fzBz/uUkUy5uzqJgNFzD3rnm3UkspPf4Gs2xwsBLASCVaFHa0WQ==" hashValue="16mrU69dKcKS6+fgCof6g2TbdO+vawtO4hqqaVn1uKQmE7/wHB5Pv13/4w5YLk3hCAV5lNZO1X69fzRZBh44DQ==" algorithmName="SHA-512" password="CC35"/>
  <autoFilter ref="C120:K13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4312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4164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ROUND((SUM(BE121:BE174)),  2)</f>
        <v>0</v>
      </c>
      <c r="G35" s="39"/>
      <c r="H35" s="39"/>
      <c r="I35" s="165">
        <v>0.20999999999999999</v>
      </c>
      <c r="J35" s="164">
        <f>ROUND(((SUM(BE121:BE174))*I35),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ROUND((SUM(BF121:BF174)),  2)</f>
        <v>0</v>
      </c>
      <c r="G36" s="39"/>
      <c r="H36" s="39"/>
      <c r="I36" s="165">
        <v>0.14999999999999999</v>
      </c>
      <c r="J36" s="164">
        <f>ROUND(((SUM(BF121:BF174))*I36),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ROUND((SUM(BG121:BG174)),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ROUND((SUM(BH121:BH174)),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ROUND((SUM(BI121:BI174)),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4312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R01 - Infrastruktura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225</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4312</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3927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R01 - Infrastruktura</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227</v>
      </c>
      <c r="D120" s="203" t="s">
        <v>58</v>
      </c>
      <c r="E120" s="203" t="s">
        <v>54</v>
      </c>
      <c r="F120" s="203" t="s">
        <v>55</v>
      </c>
      <c r="G120" s="203" t="s">
        <v>228</v>
      </c>
      <c r="H120" s="203" t="s">
        <v>229</v>
      </c>
      <c r="I120" s="203" t="s">
        <v>230</v>
      </c>
      <c r="J120" s="204" t="s">
        <v>210</v>
      </c>
      <c r="K120" s="205" t="s">
        <v>231</v>
      </c>
      <c r="L120" s="206"/>
      <c r="M120" s="101" t="s">
        <v>1</v>
      </c>
      <c r="N120" s="102" t="s">
        <v>37</v>
      </c>
      <c r="O120" s="102" t="s">
        <v>232</v>
      </c>
      <c r="P120" s="102" t="s">
        <v>233</v>
      </c>
      <c r="Q120" s="102" t="s">
        <v>234</v>
      </c>
      <c r="R120" s="102" t="s">
        <v>235</v>
      </c>
      <c r="S120" s="102" t="s">
        <v>236</v>
      </c>
      <c r="T120" s="103" t="s">
        <v>237</v>
      </c>
      <c r="U120" s="200"/>
      <c r="V120" s="200"/>
      <c r="W120" s="200"/>
      <c r="X120" s="200"/>
      <c r="Y120" s="200"/>
      <c r="Z120" s="200"/>
      <c r="AA120" s="200"/>
      <c r="AB120" s="200"/>
      <c r="AC120" s="200"/>
      <c r="AD120" s="200"/>
      <c r="AE120" s="200"/>
    </row>
    <row r="121" s="2" customFormat="1" ht="22.8" customHeight="1">
      <c r="A121" s="39"/>
      <c r="B121" s="40"/>
      <c r="C121" s="108" t="s">
        <v>238</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212</v>
      </c>
      <c r="BK121" s="211">
        <f>BK122</f>
        <v>0</v>
      </c>
    </row>
    <row r="122" s="12" customFormat="1" ht="25.92" customHeight="1">
      <c r="A122" s="12"/>
      <c r="B122" s="212"/>
      <c r="C122" s="213"/>
      <c r="D122" s="214" t="s">
        <v>72</v>
      </c>
      <c r="E122" s="215" t="s">
        <v>636</v>
      </c>
      <c r="F122" s="215" t="s">
        <v>637</v>
      </c>
      <c r="G122" s="213"/>
      <c r="H122" s="213"/>
      <c r="I122" s="216"/>
      <c r="J122" s="217">
        <f>BK122</f>
        <v>0</v>
      </c>
      <c r="K122" s="213"/>
      <c r="L122" s="218"/>
      <c r="M122" s="219"/>
      <c r="N122" s="220"/>
      <c r="O122" s="220"/>
      <c r="P122" s="221">
        <f>SUM(P123:P174)</f>
        <v>0</v>
      </c>
      <c r="Q122" s="220"/>
      <c r="R122" s="221">
        <f>SUM(R123:R174)</f>
        <v>0</v>
      </c>
      <c r="S122" s="220"/>
      <c r="T122" s="222">
        <f>SUM(T123:T174)</f>
        <v>0</v>
      </c>
      <c r="U122" s="12"/>
      <c r="V122" s="12"/>
      <c r="W122" s="12"/>
      <c r="X122" s="12"/>
      <c r="Y122" s="12"/>
      <c r="Z122" s="12"/>
      <c r="AA122" s="12"/>
      <c r="AB122" s="12"/>
      <c r="AC122" s="12"/>
      <c r="AD122" s="12"/>
      <c r="AE122" s="12"/>
      <c r="AR122" s="223" t="s">
        <v>247</v>
      </c>
      <c r="AT122" s="224" t="s">
        <v>72</v>
      </c>
      <c r="AU122" s="224" t="s">
        <v>73</v>
      </c>
      <c r="AY122" s="223" t="s">
        <v>241</v>
      </c>
      <c r="BK122" s="225">
        <f>SUM(BK123:BK174)</f>
        <v>0</v>
      </c>
    </row>
    <row r="123" s="2" customFormat="1" ht="24.15" customHeight="1">
      <c r="A123" s="39"/>
      <c r="B123" s="40"/>
      <c r="C123" s="247" t="s">
        <v>81</v>
      </c>
      <c r="D123" s="247" t="s">
        <v>260</v>
      </c>
      <c r="E123" s="248" t="s">
        <v>4313</v>
      </c>
      <c r="F123" s="249" t="s">
        <v>4314</v>
      </c>
      <c r="G123" s="250" t="s">
        <v>267</v>
      </c>
      <c r="H123" s="251">
        <v>1655</v>
      </c>
      <c r="I123" s="252"/>
      <c r="J123" s="253">
        <f>ROUND(I123*H123,2)</f>
        <v>0</v>
      </c>
      <c r="K123" s="254"/>
      <c r="L123" s="255"/>
      <c r="M123" s="256" t="s">
        <v>1</v>
      </c>
      <c r="N123" s="25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1164</v>
      </c>
      <c r="AT123" s="240" t="s">
        <v>260</v>
      </c>
      <c r="AU123" s="240" t="s">
        <v>81</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1164</v>
      </c>
      <c r="BM123" s="240" t="s">
        <v>4315</v>
      </c>
    </row>
    <row r="124" s="2" customFormat="1">
      <c r="A124" s="39"/>
      <c r="B124" s="40"/>
      <c r="C124" s="41"/>
      <c r="D124" s="242" t="s">
        <v>248</v>
      </c>
      <c r="E124" s="41"/>
      <c r="F124" s="243" t="s">
        <v>4314</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81</v>
      </c>
    </row>
    <row r="125" s="2" customFormat="1" ht="33" customHeight="1">
      <c r="A125" s="39"/>
      <c r="B125" s="40"/>
      <c r="C125" s="228" t="s">
        <v>83</v>
      </c>
      <c r="D125" s="228" t="s">
        <v>243</v>
      </c>
      <c r="E125" s="229" t="s">
        <v>4316</v>
      </c>
      <c r="F125" s="230" t="s">
        <v>4317</v>
      </c>
      <c r="G125" s="231" t="s">
        <v>267</v>
      </c>
      <c r="H125" s="232">
        <v>1655</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1164</v>
      </c>
      <c r="AT125" s="240" t="s">
        <v>243</v>
      </c>
      <c r="AU125" s="240" t="s">
        <v>81</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1164</v>
      </c>
      <c r="BM125" s="240" t="s">
        <v>4318</v>
      </c>
    </row>
    <row r="126" s="2" customFormat="1">
      <c r="A126" s="39"/>
      <c r="B126" s="40"/>
      <c r="C126" s="41"/>
      <c r="D126" s="242" t="s">
        <v>248</v>
      </c>
      <c r="E126" s="41"/>
      <c r="F126" s="243" t="s">
        <v>4317</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81</v>
      </c>
    </row>
    <row r="127" s="2" customFormat="1" ht="33" customHeight="1">
      <c r="A127" s="39"/>
      <c r="B127" s="40"/>
      <c r="C127" s="247" t="s">
        <v>251</v>
      </c>
      <c r="D127" s="247" t="s">
        <v>260</v>
      </c>
      <c r="E127" s="248" t="s">
        <v>1590</v>
      </c>
      <c r="F127" s="249" t="s">
        <v>1591</v>
      </c>
      <c r="G127" s="250" t="s">
        <v>267</v>
      </c>
      <c r="H127" s="251">
        <v>15</v>
      </c>
      <c r="I127" s="252"/>
      <c r="J127" s="253">
        <f>ROUND(I127*H127,2)</f>
        <v>0</v>
      </c>
      <c r="K127" s="254"/>
      <c r="L127" s="255"/>
      <c r="M127" s="256" t="s">
        <v>1</v>
      </c>
      <c r="N127" s="25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1164</v>
      </c>
      <c r="AT127" s="240" t="s">
        <v>260</v>
      </c>
      <c r="AU127" s="240" t="s">
        <v>81</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1164</v>
      </c>
      <c r="BM127" s="240" t="s">
        <v>4319</v>
      </c>
    </row>
    <row r="128" s="2" customFormat="1">
      <c r="A128" s="39"/>
      <c r="B128" s="40"/>
      <c r="C128" s="41"/>
      <c r="D128" s="242" t="s">
        <v>248</v>
      </c>
      <c r="E128" s="41"/>
      <c r="F128" s="243" t="s">
        <v>1591</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81</v>
      </c>
    </row>
    <row r="129" s="2" customFormat="1" ht="33" customHeight="1">
      <c r="A129" s="39"/>
      <c r="B129" s="40"/>
      <c r="C129" s="228" t="s">
        <v>247</v>
      </c>
      <c r="D129" s="228" t="s">
        <v>243</v>
      </c>
      <c r="E129" s="229" t="s">
        <v>1592</v>
      </c>
      <c r="F129" s="230" t="s">
        <v>4196</v>
      </c>
      <c r="G129" s="231" t="s">
        <v>267</v>
      </c>
      <c r="H129" s="232">
        <v>15</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1164</v>
      </c>
      <c r="AT129" s="240" t="s">
        <v>243</v>
      </c>
      <c r="AU129" s="240" t="s">
        <v>81</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1164</v>
      </c>
      <c r="BM129" s="240" t="s">
        <v>4320</v>
      </c>
    </row>
    <row r="130" s="2" customFormat="1">
      <c r="A130" s="39"/>
      <c r="B130" s="40"/>
      <c r="C130" s="41"/>
      <c r="D130" s="242" t="s">
        <v>248</v>
      </c>
      <c r="E130" s="41"/>
      <c r="F130" s="243" t="s">
        <v>4196</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81</v>
      </c>
    </row>
    <row r="131" s="2" customFormat="1" ht="33" customHeight="1">
      <c r="A131" s="39"/>
      <c r="B131" s="40"/>
      <c r="C131" s="247" t="s">
        <v>259</v>
      </c>
      <c r="D131" s="247" t="s">
        <v>260</v>
      </c>
      <c r="E131" s="248" t="s">
        <v>4204</v>
      </c>
      <c r="F131" s="249" t="s">
        <v>4205</v>
      </c>
      <c r="G131" s="250" t="s">
        <v>263</v>
      </c>
      <c r="H131" s="251">
        <v>2</v>
      </c>
      <c r="I131" s="252"/>
      <c r="J131" s="253">
        <f>ROUND(I131*H131,2)</f>
        <v>0</v>
      </c>
      <c r="K131" s="254"/>
      <c r="L131" s="255"/>
      <c r="M131" s="256" t="s">
        <v>1</v>
      </c>
      <c r="N131" s="25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1164</v>
      </c>
      <c r="AT131" s="240" t="s">
        <v>260</v>
      </c>
      <c r="AU131" s="240" t="s">
        <v>81</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1164</v>
      </c>
      <c r="BM131" s="240" t="s">
        <v>4321</v>
      </c>
    </row>
    <row r="132" s="2" customFormat="1">
      <c r="A132" s="39"/>
      <c r="B132" s="40"/>
      <c r="C132" s="41"/>
      <c r="D132" s="242" t="s">
        <v>248</v>
      </c>
      <c r="E132" s="41"/>
      <c r="F132" s="243" t="s">
        <v>4205</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81</v>
      </c>
    </row>
    <row r="133" s="2" customFormat="1" ht="37.8" customHeight="1">
      <c r="A133" s="39"/>
      <c r="B133" s="40"/>
      <c r="C133" s="247" t="s">
        <v>254</v>
      </c>
      <c r="D133" s="247" t="s">
        <v>260</v>
      </c>
      <c r="E133" s="248" t="s">
        <v>4322</v>
      </c>
      <c r="F133" s="249" t="s">
        <v>4323</v>
      </c>
      <c r="G133" s="250" t="s">
        <v>263</v>
      </c>
      <c r="H133" s="251">
        <v>8</v>
      </c>
      <c r="I133" s="252"/>
      <c r="J133" s="253">
        <f>ROUND(I133*H133,2)</f>
        <v>0</v>
      </c>
      <c r="K133" s="254"/>
      <c r="L133" s="255"/>
      <c r="M133" s="256" t="s">
        <v>1</v>
      </c>
      <c r="N133" s="25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1164</v>
      </c>
      <c r="AT133" s="240" t="s">
        <v>260</v>
      </c>
      <c r="AU133" s="240" t="s">
        <v>81</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1164</v>
      </c>
      <c r="BM133" s="240" t="s">
        <v>4324</v>
      </c>
    </row>
    <row r="134" s="2" customFormat="1">
      <c r="A134" s="39"/>
      <c r="B134" s="40"/>
      <c r="C134" s="41"/>
      <c r="D134" s="242" t="s">
        <v>248</v>
      </c>
      <c r="E134" s="41"/>
      <c r="F134" s="243" t="s">
        <v>4323</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81</v>
      </c>
    </row>
    <row r="135" s="2" customFormat="1" ht="66.75" customHeight="1">
      <c r="A135" s="39"/>
      <c r="B135" s="40"/>
      <c r="C135" s="228" t="s">
        <v>269</v>
      </c>
      <c r="D135" s="228" t="s">
        <v>243</v>
      </c>
      <c r="E135" s="229" t="s">
        <v>1198</v>
      </c>
      <c r="F135" s="230" t="s">
        <v>4207</v>
      </c>
      <c r="G135" s="231" t="s">
        <v>263</v>
      </c>
      <c r="H135" s="232">
        <v>2</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1164</v>
      </c>
      <c r="AT135" s="240" t="s">
        <v>243</v>
      </c>
      <c r="AU135" s="240" t="s">
        <v>81</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1164</v>
      </c>
      <c r="BM135" s="240" t="s">
        <v>4325</v>
      </c>
    </row>
    <row r="136" s="2" customFormat="1">
      <c r="A136" s="39"/>
      <c r="B136" s="40"/>
      <c r="C136" s="41"/>
      <c r="D136" s="242" t="s">
        <v>248</v>
      </c>
      <c r="E136" s="41"/>
      <c r="F136" s="243" t="s">
        <v>4209</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81</v>
      </c>
    </row>
    <row r="137" s="2" customFormat="1" ht="66.75" customHeight="1">
      <c r="A137" s="39"/>
      <c r="B137" s="40"/>
      <c r="C137" s="228" t="s">
        <v>258</v>
      </c>
      <c r="D137" s="228" t="s">
        <v>243</v>
      </c>
      <c r="E137" s="229" t="s">
        <v>4326</v>
      </c>
      <c r="F137" s="230" t="s">
        <v>4327</v>
      </c>
      <c r="G137" s="231" t="s">
        <v>263</v>
      </c>
      <c r="H137" s="232">
        <v>7</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1164</v>
      </c>
      <c r="AT137" s="240" t="s">
        <v>243</v>
      </c>
      <c r="AU137" s="240" t="s">
        <v>81</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1164</v>
      </c>
      <c r="BM137" s="240" t="s">
        <v>4328</v>
      </c>
    </row>
    <row r="138" s="2" customFormat="1">
      <c r="A138" s="39"/>
      <c r="B138" s="40"/>
      <c r="C138" s="41"/>
      <c r="D138" s="242" t="s">
        <v>248</v>
      </c>
      <c r="E138" s="41"/>
      <c r="F138" s="243" t="s">
        <v>4329</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81</v>
      </c>
    </row>
    <row r="139" s="2" customFormat="1" ht="49.05" customHeight="1">
      <c r="A139" s="39"/>
      <c r="B139" s="40"/>
      <c r="C139" s="228" t="s">
        <v>276</v>
      </c>
      <c r="D139" s="228" t="s">
        <v>243</v>
      </c>
      <c r="E139" s="229" t="s">
        <v>4330</v>
      </c>
      <c r="F139" s="230" t="s">
        <v>4331</v>
      </c>
      <c r="G139" s="231" t="s">
        <v>263</v>
      </c>
      <c r="H139" s="232">
        <v>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1164</v>
      </c>
      <c r="AT139" s="240" t="s">
        <v>243</v>
      </c>
      <c r="AU139" s="240" t="s">
        <v>81</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1164</v>
      </c>
      <c r="BM139" s="240" t="s">
        <v>4332</v>
      </c>
    </row>
    <row r="140" s="2" customFormat="1">
      <c r="A140" s="39"/>
      <c r="B140" s="40"/>
      <c r="C140" s="41"/>
      <c r="D140" s="242" t="s">
        <v>248</v>
      </c>
      <c r="E140" s="41"/>
      <c r="F140" s="243" t="s">
        <v>4331</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81</v>
      </c>
    </row>
    <row r="141" s="2" customFormat="1" ht="24.15" customHeight="1">
      <c r="A141" s="39"/>
      <c r="B141" s="40"/>
      <c r="C141" s="247" t="s">
        <v>264</v>
      </c>
      <c r="D141" s="247" t="s">
        <v>260</v>
      </c>
      <c r="E141" s="248" t="s">
        <v>4214</v>
      </c>
      <c r="F141" s="249" t="s">
        <v>4215</v>
      </c>
      <c r="G141" s="250" t="s">
        <v>263</v>
      </c>
      <c r="H141" s="251">
        <v>20</v>
      </c>
      <c r="I141" s="252"/>
      <c r="J141" s="253">
        <f>ROUND(I141*H141,2)</f>
        <v>0</v>
      </c>
      <c r="K141" s="254"/>
      <c r="L141" s="255"/>
      <c r="M141" s="256" t="s">
        <v>1</v>
      </c>
      <c r="N141" s="25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1164</v>
      </c>
      <c r="AT141" s="240" t="s">
        <v>260</v>
      </c>
      <c r="AU141" s="240" t="s">
        <v>81</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1164</v>
      </c>
      <c r="BM141" s="240" t="s">
        <v>4333</v>
      </c>
    </row>
    <row r="142" s="2" customFormat="1">
      <c r="A142" s="39"/>
      <c r="B142" s="40"/>
      <c r="C142" s="41"/>
      <c r="D142" s="242" t="s">
        <v>248</v>
      </c>
      <c r="E142" s="41"/>
      <c r="F142" s="243" t="s">
        <v>4215</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81</v>
      </c>
    </row>
    <row r="143" s="2" customFormat="1" ht="37.8" customHeight="1">
      <c r="A143" s="39"/>
      <c r="B143" s="40"/>
      <c r="C143" s="228" t="s">
        <v>283</v>
      </c>
      <c r="D143" s="228" t="s">
        <v>243</v>
      </c>
      <c r="E143" s="229" t="s">
        <v>739</v>
      </c>
      <c r="F143" s="230" t="s">
        <v>4217</v>
      </c>
      <c r="G143" s="231" t="s">
        <v>263</v>
      </c>
      <c r="H143" s="232">
        <v>20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1164</v>
      </c>
      <c r="AT143" s="240" t="s">
        <v>243</v>
      </c>
      <c r="AU143" s="240" t="s">
        <v>81</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1164</v>
      </c>
      <c r="BM143" s="240" t="s">
        <v>4334</v>
      </c>
    </row>
    <row r="144" s="2" customFormat="1">
      <c r="A144" s="39"/>
      <c r="B144" s="40"/>
      <c r="C144" s="41"/>
      <c r="D144" s="242" t="s">
        <v>248</v>
      </c>
      <c r="E144" s="41"/>
      <c r="F144" s="243" t="s">
        <v>4217</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81</v>
      </c>
    </row>
    <row r="145" s="2" customFormat="1" ht="24.15" customHeight="1">
      <c r="A145" s="39"/>
      <c r="B145" s="40"/>
      <c r="C145" s="247" t="s">
        <v>268</v>
      </c>
      <c r="D145" s="247" t="s">
        <v>260</v>
      </c>
      <c r="E145" s="248" t="s">
        <v>731</v>
      </c>
      <c r="F145" s="249" t="s">
        <v>732</v>
      </c>
      <c r="G145" s="250" t="s">
        <v>733</v>
      </c>
      <c r="H145" s="251">
        <v>1</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1164</v>
      </c>
      <c r="AT145" s="240" t="s">
        <v>260</v>
      </c>
      <c r="AU145" s="240" t="s">
        <v>81</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1164</v>
      </c>
      <c r="BM145" s="240" t="s">
        <v>4335</v>
      </c>
    </row>
    <row r="146" s="2" customFormat="1">
      <c r="A146" s="39"/>
      <c r="B146" s="40"/>
      <c r="C146" s="41"/>
      <c r="D146" s="242" t="s">
        <v>248</v>
      </c>
      <c r="E146" s="41"/>
      <c r="F146" s="243" t="s">
        <v>732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81</v>
      </c>
    </row>
    <row r="147" s="2" customFormat="1" ht="24.15" customHeight="1">
      <c r="A147" s="39"/>
      <c r="B147" s="40"/>
      <c r="C147" s="228" t="s">
        <v>290</v>
      </c>
      <c r="D147" s="228" t="s">
        <v>243</v>
      </c>
      <c r="E147" s="229" t="s">
        <v>4229</v>
      </c>
      <c r="F147" s="230" t="s">
        <v>4230</v>
      </c>
      <c r="G147" s="231" t="s">
        <v>263</v>
      </c>
      <c r="H147" s="232">
        <v>50</v>
      </c>
      <c r="I147" s="233"/>
      <c r="J147" s="234">
        <f>ROUND(I147*H147,2)</f>
        <v>0</v>
      </c>
      <c r="K147" s="235"/>
      <c r="L147" s="45"/>
      <c r="M147" s="236" t="s">
        <v>1</v>
      </c>
      <c r="N147" s="23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1164</v>
      </c>
      <c r="AT147" s="240" t="s">
        <v>243</v>
      </c>
      <c r="AU147" s="240" t="s">
        <v>81</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1164</v>
      </c>
      <c r="BM147" s="240" t="s">
        <v>4336</v>
      </c>
    </row>
    <row r="148" s="2" customFormat="1">
      <c r="A148" s="39"/>
      <c r="B148" s="40"/>
      <c r="C148" s="41"/>
      <c r="D148" s="242" t="s">
        <v>248</v>
      </c>
      <c r="E148" s="41"/>
      <c r="F148" s="243" t="s">
        <v>4230</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81</v>
      </c>
    </row>
    <row r="149" s="2" customFormat="1" ht="24.15" customHeight="1">
      <c r="A149" s="39"/>
      <c r="B149" s="40"/>
      <c r="C149" s="247" t="s">
        <v>272</v>
      </c>
      <c r="D149" s="247" t="s">
        <v>260</v>
      </c>
      <c r="E149" s="248" t="s">
        <v>4337</v>
      </c>
      <c r="F149" s="249" t="s">
        <v>4338</v>
      </c>
      <c r="G149" s="250" t="s">
        <v>263</v>
      </c>
      <c r="H149" s="251">
        <v>5</v>
      </c>
      <c r="I149" s="252"/>
      <c r="J149" s="253">
        <f>ROUND(I149*H149,2)</f>
        <v>0</v>
      </c>
      <c r="K149" s="254"/>
      <c r="L149" s="255"/>
      <c r="M149" s="256" t="s">
        <v>1</v>
      </c>
      <c r="N149" s="25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1164</v>
      </c>
      <c r="AT149" s="240" t="s">
        <v>260</v>
      </c>
      <c r="AU149" s="240" t="s">
        <v>81</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1164</v>
      </c>
      <c r="BM149" s="240" t="s">
        <v>4339</v>
      </c>
    </row>
    <row r="150" s="2" customFormat="1">
      <c r="A150" s="39"/>
      <c r="B150" s="40"/>
      <c r="C150" s="41"/>
      <c r="D150" s="242" t="s">
        <v>248</v>
      </c>
      <c r="E150" s="41"/>
      <c r="F150" s="243" t="s">
        <v>4338</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81</v>
      </c>
    </row>
    <row r="151" s="2" customFormat="1" ht="49.05" customHeight="1">
      <c r="A151" s="39"/>
      <c r="B151" s="40"/>
      <c r="C151" s="228" t="s">
        <v>8</v>
      </c>
      <c r="D151" s="228" t="s">
        <v>243</v>
      </c>
      <c r="E151" s="229" t="s">
        <v>4340</v>
      </c>
      <c r="F151" s="230" t="s">
        <v>4341</v>
      </c>
      <c r="G151" s="231" t="s">
        <v>267</v>
      </c>
      <c r="H151" s="232">
        <v>15</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1164</v>
      </c>
      <c r="AT151" s="240" t="s">
        <v>243</v>
      </c>
      <c r="AU151" s="240" t="s">
        <v>81</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1164</v>
      </c>
      <c r="BM151" s="240" t="s">
        <v>4342</v>
      </c>
    </row>
    <row r="152" s="2" customFormat="1">
      <c r="A152" s="39"/>
      <c r="B152" s="40"/>
      <c r="C152" s="41"/>
      <c r="D152" s="242" t="s">
        <v>248</v>
      </c>
      <c r="E152" s="41"/>
      <c r="F152" s="243" t="s">
        <v>4341</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81</v>
      </c>
    </row>
    <row r="153" s="2" customFormat="1" ht="37.8" customHeight="1">
      <c r="A153" s="39"/>
      <c r="B153" s="40"/>
      <c r="C153" s="247" t="s">
        <v>275</v>
      </c>
      <c r="D153" s="247" t="s">
        <v>260</v>
      </c>
      <c r="E153" s="248" t="s">
        <v>4343</v>
      </c>
      <c r="F153" s="249" t="s">
        <v>4344</v>
      </c>
      <c r="G153" s="250" t="s">
        <v>263</v>
      </c>
      <c r="H153" s="251">
        <v>1</v>
      </c>
      <c r="I153" s="252"/>
      <c r="J153" s="253">
        <f>ROUND(I153*H153,2)</f>
        <v>0</v>
      </c>
      <c r="K153" s="254"/>
      <c r="L153" s="255"/>
      <c r="M153" s="256" t="s">
        <v>1</v>
      </c>
      <c r="N153" s="25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1164</v>
      </c>
      <c r="AT153" s="240" t="s">
        <v>260</v>
      </c>
      <c r="AU153" s="240" t="s">
        <v>81</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1164</v>
      </c>
      <c r="BM153" s="240" t="s">
        <v>4345</v>
      </c>
    </row>
    <row r="154" s="2" customFormat="1">
      <c r="A154" s="39"/>
      <c r="B154" s="40"/>
      <c r="C154" s="41"/>
      <c r="D154" s="242" t="s">
        <v>248</v>
      </c>
      <c r="E154" s="41"/>
      <c r="F154" s="243" t="s">
        <v>4344</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81</v>
      </c>
    </row>
    <row r="155" s="2" customFormat="1" ht="24.15" customHeight="1">
      <c r="A155" s="39"/>
      <c r="B155" s="40"/>
      <c r="C155" s="228" t="s">
        <v>303</v>
      </c>
      <c r="D155" s="228" t="s">
        <v>243</v>
      </c>
      <c r="E155" s="229" t="s">
        <v>4346</v>
      </c>
      <c r="F155" s="230" t="s">
        <v>4347</v>
      </c>
      <c r="G155" s="231" t="s">
        <v>263</v>
      </c>
      <c r="H155" s="232">
        <v>1</v>
      </c>
      <c r="I155" s="233"/>
      <c r="J155" s="234">
        <f>ROUND(I155*H155,2)</f>
        <v>0</v>
      </c>
      <c r="K155" s="235"/>
      <c r="L155" s="45"/>
      <c r="M155" s="236" t="s">
        <v>1</v>
      </c>
      <c r="N155" s="23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1164</v>
      </c>
      <c r="AT155" s="240" t="s">
        <v>243</v>
      </c>
      <c r="AU155" s="240" t="s">
        <v>81</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1164</v>
      </c>
      <c r="BM155" s="240" t="s">
        <v>4348</v>
      </c>
    </row>
    <row r="156" s="2" customFormat="1">
      <c r="A156" s="39"/>
      <c r="B156" s="40"/>
      <c r="C156" s="41"/>
      <c r="D156" s="242" t="s">
        <v>248</v>
      </c>
      <c r="E156" s="41"/>
      <c r="F156" s="243" t="s">
        <v>4347</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81</v>
      </c>
    </row>
    <row r="157" s="2" customFormat="1" ht="44.25" customHeight="1">
      <c r="A157" s="39"/>
      <c r="B157" s="40"/>
      <c r="C157" s="228" t="s">
        <v>279</v>
      </c>
      <c r="D157" s="228" t="s">
        <v>243</v>
      </c>
      <c r="E157" s="229" t="s">
        <v>4349</v>
      </c>
      <c r="F157" s="230" t="s">
        <v>4350</v>
      </c>
      <c r="G157" s="231" t="s">
        <v>263</v>
      </c>
      <c r="H157" s="232">
        <v>3</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1164</v>
      </c>
      <c r="AT157" s="240" t="s">
        <v>243</v>
      </c>
      <c r="AU157" s="240" t="s">
        <v>81</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1164</v>
      </c>
      <c r="BM157" s="240" t="s">
        <v>4351</v>
      </c>
    </row>
    <row r="158" s="2" customFormat="1">
      <c r="A158" s="39"/>
      <c r="B158" s="40"/>
      <c r="C158" s="41"/>
      <c r="D158" s="242" t="s">
        <v>248</v>
      </c>
      <c r="E158" s="41"/>
      <c r="F158" s="243" t="s">
        <v>4350</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81</v>
      </c>
    </row>
    <row r="159" s="2" customFormat="1" ht="33" customHeight="1">
      <c r="A159" s="39"/>
      <c r="B159" s="40"/>
      <c r="C159" s="228" t="s">
        <v>310</v>
      </c>
      <c r="D159" s="228" t="s">
        <v>243</v>
      </c>
      <c r="E159" s="229" t="s">
        <v>4236</v>
      </c>
      <c r="F159" s="230" t="s">
        <v>4237</v>
      </c>
      <c r="G159" s="231" t="s">
        <v>267</v>
      </c>
      <c r="H159" s="232">
        <v>500</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1164</v>
      </c>
      <c r="AT159" s="240" t="s">
        <v>243</v>
      </c>
      <c r="AU159" s="240" t="s">
        <v>81</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1164</v>
      </c>
      <c r="BM159" s="240" t="s">
        <v>4352</v>
      </c>
    </row>
    <row r="160" s="2" customFormat="1">
      <c r="A160" s="39"/>
      <c r="B160" s="40"/>
      <c r="C160" s="41"/>
      <c r="D160" s="242" t="s">
        <v>248</v>
      </c>
      <c r="E160" s="41"/>
      <c r="F160" s="243" t="s">
        <v>4237</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81</v>
      </c>
    </row>
    <row r="161" s="2" customFormat="1" ht="37.8" customHeight="1">
      <c r="A161" s="39"/>
      <c r="B161" s="40"/>
      <c r="C161" s="228" t="s">
        <v>282</v>
      </c>
      <c r="D161" s="228" t="s">
        <v>243</v>
      </c>
      <c r="E161" s="229" t="s">
        <v>4239</v>
      </c>
      <c r="F161" s="230" t="s">
        <v>4240</v>
      </c>
      <c r="G161" s="231" t="s">
        <v>263</v>
      </c>
      <c r="H161" s="232">
        <v>4</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1164</v>
      </c>
      <c r="AT161" s="240" t="s">
        <v>243</v>
      </c>
      <c r="AU161" s="240" t="s">
        <v>81</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1164</v>
      </c>
      <c r="BM161" s="240" t="s">
        <v>4353</v>
      </c>
    </row>
    <row r="162" s="2" customFormat="1">
      <c r="A162" s="39"/>
      <c r="B162" s="40"/>
      <c r="C162" s="41"/>
      <c r="D162" s="242" t="s">
        <v>248</v>
      </c>
      <c r="E162" s="41"/>
      <c r="F162" s="243" t="s">
        <v>4240</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81</v>
      </c>
    </row>
    <row r="163" s="2" customFormat="1" ht="49.05" customHeight="1">
      <c r="A163" s="39"/>
      <c r="B163" s="40"/>
      <c r="C163" s="228" t="s">
        <v>7</v>
      </c>
      <c r="D163" s="228" t="s">
        <v>243</v>
      </c>
      <c r="E163" s="229" t="s">
        <v>1211</v>
      </c>
      <c r="F163" s="230" t="s">
        <v>4242</v>
      </c>
      <c r="G163" s="231" t="s">
        <v>1163</v>
      </c>
      <c r="H163" s="232">
        <v>48</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1164</v>
      </c>
      <c r="AT163" s="240" t="s">
        <v>243</v>
      </c>
      <c r="AU163" s="240" t="s">
        <v>81</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1164</v>
      </c>
      <c r="BM163" s="240" t="s">
        <v>4354</v>
      </c>
    </row>
    <row r="164" s="2" customFormat="1">
      <c r="A164" s="39"/>
      <c r="B164" s="40"/>
      <c r="C164" s="41"/>
      <c r="D164" s="242" t="s">
        <v>248</v>
      </c>
      <c r="E164" s="41"/>
      <c r="F164" s="243" t="s">
        <v>4242</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81</v>
      </c>
    </row>
    <row r="165" s="2" customFormat="1" ht="76.35" customHeight="1">
      <c r="A165" s="39"/>
      <c r="B165" s="40"/>
      <c r="C165" s="228" t="s">
        <v>286</v>
      </c>
      <c r="D165" s="228" t="s">
        <v>243</v>
      </c>
      <c r="E165" s="229" t="s">
        <v>4244</v>
      </c>
      <c r="F165" s="230" t="s">
        <v>4245</v>
      </c>
      <c r="G165" s="231" t="s">
        <v>1163</v>
      </c>
      <c r="H165" s="232">
        <v>24</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1164</v>
      </c>
      <c r="AT165" s="240" t="s">
        <v>243</v>
      </c>
      <c r="AU165" s="240" t="s">
        <v>81</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1164</v>
      </c>
      <c r="BM165" s="240" t="s">
        <v>4355</v>
      </c>
    </row>
    <row r="166" s="2" customFormat="1">
      <c r="A166" s="39"/>
      <c r="B166" s="40"/>
      <c r="C166" s="41"/>
      <c r="D166" s="242" t="s">
        <v>248</v>
      </c>
      <c r="E166" s="41"/>
      <c r="F166" s="243" t="s">
        <v>4247</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81</v>
      </c>
    </row>
    <row r="167" s="2" customFormat="1" ht="44.25" customHeight="1">
      <c r="A167" s="39"/>
      <c r="B167" s="40"/>
      <c r="C167" s="228" t="s">
        <v>323</v>
      </c>
      <c r="D167" s="228" t="s">
        <v>243</v>
      </c>
      <c r="E167" s="229" t="s">
        <v>4248</v>
      </c>
      <c r="F167" s="230" t="s">
        <v>4249</v>
      </c>
      <c r="G167" s="231" t="s">
        <v>1163</v>
      </c>
      <c r="H167" s="232">
        <v>24</v>
      </c>
      <c r="I167" s="233"/>
      <c r="J167" s="234">
        <f>ROUND(I167*H167,2)</f>
        <v>0</v>
      </c>
      <c r="K167" s="235"/>
      <c r="L167" s="45"/>
      <c r="M167" s="236" t="s">
        <v>1</v>
      </c>
      <c r="N167" s="23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1164</v>
      </c>
      <c r="AT167" s="240" t="s">
        <v>243</v>
      </c>
      <c r="AU167" s="240" t="s">
        <v>81</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1164</v>
      </c>
      <c r="BM167" s="240" t="s">
        <v>4356</v>
      </c>
    </row>
    <row r="168" s="2" customFormat="1">
      <c r="A168" s="39"/>
      <c r="B168" s="40"/>
      <c r="C168" s="41"/>
      <c r="D168" s="242" t="s">
        <v>248</v>
      </c>
      <c r="E168" s="41"/>
      <c r="F168" s="243" t="s">
        <v>4249</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81</v>
      </c>
    </row>
    <row r="169" s="2" customFormat="1" ht="33" customHeight="1">
      <c r="A169" s="39"/>
      <c r="B169" s="40"/>
      <c r="C169" s="228" t="s">
        <v>289</v>
      </c>
      <c r="D169" s="228" t="s">
        <v>243</v>
      </c>
      <c r="E169" s="229" t="s">
        <v>4253</v>
      </c>
      <c r="F169" s="230" t="s">
        <v>4254</v>
      </c>
      <c r="G169" s="231" t="s">
        <v>1030</v>
      </c>
      <c r="H169" s="258"/>
      <c r="I169" s="233"/>
      <c r="J169" s="234">
        <f>ROUND(I169*H169,2)</f>
        <v>0</v>
      </c>
      <c r="K169" s="235"/>
      <c r="L169" s="45"/>
      <c r="M169" s="236" t="s">
        <v>1</v>
      </c>
      <c r="N169" s="23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247</v>
      </c>
      <c r="AT169" s="240" t="s">
        <v>243</v>
      </c>
      <c r="AU169" s="240" t="s">
        <v>81</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4357</v>
      </c>
    </row>
    <row r="170" s="2" customFormat="1">
      <c r="A170" s="39"/>
      <c r="B170" s="40"/>
      <c r="C170" s="41"/>
      <c r="D170" s="242" t="s">
        <v>248</v>
      </c>
      <c r="E170" s="41"/>
      <c r="F170" s="243" t="s">
        <v>4254</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81</v>
      </c>
    </row>
    <row r="171" s="2" customFormat="1" ht="16.5" customHeight="1">
      <c r="A171" s="39"/>
      <c r="B171" s="40"/>
      <c r="C171" s="228" t="s">
        <v>330</v>
      </c>
      <c r="D171" s="228" t="s">
        <v>243</v>
      </c>
      <c r="E171" s="229" t="s">
        <v>4256</v>
      </c>
      <c r="F171" s="230" t="s">
        <v>4257</v>
      </c>
      <c r="G171" s="231" t="s">
        <v>1030</v>
      </c>
      <c r="H171" s="258"/>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247</v>
      </c>
      <c r="AT171" s="240" t="s">
        <v>243</v>
      </c>
      <c r="AU171" s="240" t="s">
        <v>81</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247</v>
      </c>
      <c r="BM171" s="240" t="s">
        <v>4358</v>
      </c>
    </row>
    <row r="172" s="2" customFormat="1">
      <c r="A172" s="39"/>
      <c r="B172" s="40"/>
      <c r="C172" s="41"/>
      <c r="D172" s="242" t="s">
        <v>248</v>
      </c>
      <c r="E172" s="41"/>
      <c r="F172" s="243" t="s">
        <v>4257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81</v>
      </c>
    </row>
    <row r="173" s="2" customFormat="1" ht="16.5" customHeight="1">
      <c r="A173" s="39"/>
      <c r="B173" s="40"/>
      <c r="C173" s="228" t="s">
        <v>293</v>
      </c>
      <c r="D173" s="228" t="s">
        <v>243</v>
      </c>
      <c r="E173" s="229" t="s">
        <v>4259</v>
      </c>
      <c r="F173" s="230" t="s">
        <v>4260</v>
      </c>
      <c r="G173" s="231" t="s">
        <v>1030</v>
      </c>
      <c r="H173" s="258"/>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81</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4359</v>
      </c>
    </row>
    <row r="174" s="2" customFormat="1">
      <c r="A174" s="39"/>
      <c r="B174" s="40"/>
      <c r="C174" s="41"/>
      <c r="D174" s="242" t="s">
        <v>248</v>
      </c>
      <c r="E174" s="41"/>
      <c r="F174" s="243" t="s">
        <v>4260</v>
      </c>
      <c r="G174" s="41"/>
      <c r="H174" s="41"/>
      <c r="I174" s="244"/>
      <c r="J174" s="41"/>
      <c r="K174" s="41"/>
      <c r="L174" s="45"/>
      <c r="M174" s="259"/>
      <c r="N174" s="260"/>
      <c r="O174" s="261"/>
      <c r="P174" s="261"/>
      <c r="Q174" s="261"/>
      <c r="R174" s="261"/>
      <c r="S174" s="261"/>
      <c r="T174" s="262"/>
      <c r="U174" s="39"/>
      <c r="V174" s="39"/>
      <c r="W174" s="39"/>
      <c r="X174" s="39"/>
      <c r="Y174" s="39"/>
      <c r="Z174" s="39"/>
      <c r="AA174" s="39"/>
      <c r="AB174" s="39"/>
      <c r="AC174" s="39"/>
      <c r="AD174" s="39"/>
      <c r="AE174" s="39"/>
      <c r="AT174" s="18" t="s">
        <v>248</v>
      </c>
      <c r="AU174" s="18" t="s">
        <v>81</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Iqjm7nEZV99RXDcnoREau6S9kmXE4HAEDC3c6lseUR/mXj0GIQgVQczWx5EQNcXr416M5dYLMbb5vuGryF1Tkg==" hashValue="AVAJRZV7BYWHiXpKHD8fuR2nUIv3vhzz4yK07cLmkCQNyYf+nj5mqo+VoWomAXY768HzNp5CgrkJ+MvbvF7B8Q==" algorithmName="SHA-512" password="CC35"/>
  <autoFilter ref="C120:K17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4312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4262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ROUND((SUM(BE127:BE178)),  2)</f>
        <v>0</v>
      </c>
      <c r="G35" s="39"/>
      <c r="H35" s="39"/>
      <c r="I35" s="165">
        <v>0.20999999999999999</v>
      </c>
      <c r="J35" s="164">
        <f>ROUND(((SUM(BE127:BE178))*I35),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ROUND((SUM(BF127:BF178)),  2)</f>
        <v>0</v>
      </c>
      <c r="G36" s="39"/>
      <c r="H36" s="39"/>
      <c r="I36" s="165">
        <v>0.14999999999999999</v>
      </c>
      <c r="J36" s="164">
        <f>ROUND(((SUM(BF127:BF178))*I36),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ROUND((SUM(BG127:BG178)),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ROUND((SUM(BH127:BH178)),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ROUND((SUM(BI127:BI178)),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4312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R02 -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2036</v>
      </c>
      <c r="E99" s="192"/>
      <c r="F99" s="192"/>
      <c r="G99" s="192"/>
      <c r="H99" s="192"/>
      <c r="I99" s="192"/>
      <c r="J99" s="193">
        <f>J128</f>
        <v>0</v>
      </c>
      <c r="K99" s="190"/>
      <c r="L99" s="194"/>
      <c r="S99" s="9"/>
      <c r="T99" s="9"/>
      <c r="U99" s="9"/>
      <c r="V99" s="9"/>
      <c r="W99" s="9"/>
      <c r="X99" s="9"/>
      <c r="Y99" s="9"/>
      <c r="Z99" s="9"/>
      <c r="AA99" s="9"/>
      <c r="AB99" s="9"/>
      <c r="AC99" s="9"/>
      <c r="AD99" s="9"/>
      <c r="AE99" s="9"/>
    </row>
    <row r="100" s="10" customFormat="1" ht="19.92" customHeight="1">
      <c r="A100" s="10"/>
      <c r="B100" s="195"/>
      <c r="C100" s="134"/>
      <c r="D100" s="196" t="s">
        <v>214</v>
      </c>
      <c r="E100" s="197"/>
      <c r="F100" s="197"/>
      <c r="G100" s="197"/>
      <c r="H100" s="197"/>
      <c r="I100" s="197"/>
      <c r="J100" s="198">
        <f>J129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219</v>
      </c>
      <c r="E101" s="197"/>
      <c r="F101" s="197"/>
      <c r="G101" s="197"/>
      <c r="H101" s="197"/>
      <c r="I101" s="197"/>
      <c r="J101" s="198">
        <f>J150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4360</v>
      </c>
      <c r="E102" s="197"/>
      <c r="F102" s="197"/>
      <c r="G102" s="197"/>
      <c r="H102" s="197"/>
      <c r="I102" s="197"/>
      <c r="J102" s="198">
        <f>J155</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1036</v>
      </c>
      <c r="E103" s="197"/>
      <c r="F103" s="197"/>
      <c r="G103" s="197"/>
      <c r="H103" s="197"/>
      <c r="I103" s="197"/>
      <c r="J103" s="198">
        <f>J160</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222</v>
      </c>
      <c r="E104" s="192"/>
      <c r="F104" s="192"/>
      <c r="G104" s="192"/>
      <c r="H104" s="192"/>
      <c r="I104" s="192"/>
      <c r="J104" s="193">
        <f>J163</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224</v>
      </c>
      <c r="E105" s="197"/>
      <c r="F105" s="197"/>
      <c r="G105" s="197"/>
      <c r="H105" s="197"/>
      <c r="I105" s="197"/>
      <c r="J105" s="198">
        <f>J164</f>
        <v>0</v>
      </c>
      <c r="K105" s="134"/>
      <c r="L105" s="199"/>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Oprava trati v úseku Krásná Studánka – Mníšek u Liberce</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206</v>
      </c>
      <c r="D116" s="23"/>
      <c r="E116" s="23"/>
      <c r="F116" s="23"/>
      <c r="G116" s="23"/>
      <c r="H116" s="23"/>
      <c r="I116" s="23"/>
      <c r="J116" s="23"/>
      <c r="K116" s="23"/>
      <c r="L116" s="21"/>
    </row>
    <row r="117" s="2" customFormat="1" ht="16.5" customHeight="1">
      <c r="A117" s="39"/>
      <c r="B117" s="40"/>
      <c r="C117" s="41"/>
      <c r="D117" s="41"/>
      <c r="E117" s="184" t="s">
        <v>4312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3927</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R02 - Stavební část</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 xml:space="preserve"> </v>
      </c>
      <c r="G121" s="41"/>
      <c r="H121" s="41"/>
      <c r="I121" s="33" t="s">
        <v>22</v>
      </c>
      <c r="J121" s="80" t="str">
        <f>IF(J14="","",J14)</f>
        <v>30. 6. 2023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 xml:space="preserve"> </v>
      </c>
      <c r="G123" s="41"/>
      <c r="H123" s="41"/>
      <c r="I123" s="33" t="s">
        <v>29</v>
      </c>
      <c r="J123" s="37" t="str">
        <f>E23</f>
        <v>Ing. Petr Kortyš</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27</v>
      </c>
      <c r="D124" s="41"/>
      <c r="E124" s="41"/>
      <c r="F124" s="28" t="str">
        <f>IF(E20="","",E20)</f>
        <v>Vyplň údaj</v>
      </c>
      <c r="G124" s="41"/>
      <c r="H124" s="41"/>
      <c r="I124" s="33" t="s">
        <v>31</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227</v>
      </c>
      <c r="D126" s="203" t="s">
        <v>58</v>
      </c>
      <c r="E126" s="203" t="s">
        <v>54</v>
      </c>
      <c r="F126" s="203" t="s">
        <v>55</v>
      </c>
      <c r="G126" s="203" t="s">
        <v>228</v>
      </c>
      <c r="H126" s="203" t="s">
        <v>229</v>
      </c>
      <c r="I126" s="203" t="s">
        <v>230</v>
      </c>
      <c r="J126" s="204" t="s">
        <v>210</v>
      </c>
      <c r="K126" s="205" t="s">
        <v>231</v>
      </c>
      <c r="L126" s="206"/>
      <c r="M126" s="101" t="s">
        <v>1</v>
      </c>
      <c r="N126" s="102" t="s">
        <v>37</v>
      </c>
      <c r="O126" s="102" t="s">
        <v>232</v>
      </c>
      <c r="P126" s="102" t="s">
        <v>233</v>
      </c>
      <c r="Q126" s="102" t="s">
        <v>234</v>
      </c>
      <c r="R126" s="102" t="s">
        <v>235</v>
      </c>
      <c r="S126" s="102" t="s">
        <v>236</v>
      </c>
      <c r="T126" s="103" t="s">
        <v>237</v>
      </c>
      <c r="U126" s="200"/>
      <c r="V126" s="200"/>
      <c r="W126" s="200"/>
      <c r="X126" s="200"/>
      <c r="Y126" s="200"/>
      <c r="Z126" s="200"/>
      <c r="AA126" s="200"/>
      <c r="AB126" s="200"/>
      <c r="AC126" s="200"/>
      <c r="AD126" s="200"/>
      <c r="AE126" s="200"/>
    </row>
    <row r="127" s="2" customFormat="1" ht="22.8" customHeight="1">
      <c r="A127" s="39"/>
      <c r="B127" s="40"/>
      <c r="C127" s="108" t="s">
        <v>238</v>
      </c>
      <c r="D127" s="41"/>
      <c r="E127" s="41"/>
      <c r="F127" s="41"/>
      <c r="G127" s="41"/>
      <c r="H127" s="41"/>
      <c r="I127" s="41"/>
      <c r="J127" s="207">
        <f>BK127</f>
        <v>0</v>
      </c>
      <c r="K127" s="41"/>
      <c r="L127" s="45"/>
      <c r="M127" s="104"/>
      <c r="N127" s="208"/>
      <c r="O127" s="105"/>
      <c r="P127" s="209">
        <f>P128+P163</f>
        <v>0</v>
      </c>
      <c r="Q127" s="105"/>
      <c r="R127" s="209">
        <f>R128+R163</f>
        <v>299.53219999999999</v>
      </c>
      <c r="S127" s="105"/>
      <c r="T127" s="210">
        <f>T128+T163</f>
        <v>25.219999999999999</v>
      </c>
      <c r="U127" s="39"/>
      <c r="V127" s="39"/>
      <c r="W127" s="39"/>
      <c r="X127" s="39"/>
      <c r="Y127" s="39"/>
      <c r="Z127" s="39"/>
      <c r="AA127" s="39"/>
      <c r="AB127" s="39"/>
      <c r="AC127" s="39"/>
      <c r="AD127" s="39"/>
      <c r="AE127" s="39"/>
      <c r="AT127" s="18" t="s">
        <v>72</v>
      </c>
      <c r="AU127" s="18" t="s">
        <v>212</v>
      </c>
      <c r="BK127" s="211">
        <f>BK128+BK163</f>
        <v>0</v>
      </c>
    </row>
    <row r="128" s="12" customFormat="1" ht="25.92" customHeight="1">
      <c r="A128" s="12"/>
      <c r="B128" s="212"/>
      <c r="C128" s="213"/>
      <c r="D128" s="214" t="s">
        <v>72</v>
      </c>
      <c r="E128" s="215" t="s">
        <v>239</v>
      </c>
      <c r="F128" s="215" t="s">
        <v>2037</v>
      </c>
      <c r="G128" s="213"/>
      <c r="H128" s="213"/>
      <c r="I128" s="216"/>
      <c r="J128" s="217">
        <f>BK128</f>
        <v>0</v>
      </c>
      <c r="K128" s="213"/>
      <c r="L128" s="218"/>
      <c r="M128" s="219"/>
      <c r="N128" s="220"/>
      <c r="O128" s="220"/>
      <c r="P128" s="221">
        <f>P129+P150+P155+P160</f>
        <v>0</v>
      </c>
      <c r="Q128" s="220"/>
      <c r="R128" s="221">
        <f>R129+R150+R155+R160</f>
        <v>261.702</v>
      </c>
      <c r="S128" s="220"/>
      <c r="T128" s="222">
        <f>T129+T150+T155+T160</f>
        <v>25.219999999999999</v>
      </c>
      <c r="U128" s="12"/>
      <c r="V128" s="12"/>
      <c r="W128" s="12"/>
      <c r="X128" s="12"/>
      <c r="Y128" s="12"/>
      <c r="Z128" s="12"/>
      <c r="AA128" s="12"/>
      <c r="AB128" s="12"/>
      <c r="AC128" s="12"/>
      <c r="AD128" s="12"/>
      <c r="AE128" s="12"/>
      <c r="AR128" s="223" t="s">
        <v>81</v>
      </c>
      <c r="AT128" s="224" t="s">
        <v>72</v>
      </c>
      <c r="AU128" s="224" t="s">
        <v>73</v>
      </c>
      <c r="AY128" s="223" t="s">
        <v>241</v>
      </c>
      <c r="BK128" s="225">
        <f>BK129+BK150+BK155+BK160</f>
        <v>0</v>
      </c>
    </row>
    <row r="129" s="12" customFormat="1" ht="22.8" customHeight="1">
      <c r="A129" s="12"/>
      <c r="B129" s="212"/>
      <c r="C129" s="213"/>
      <c r="D129" s="214" t="s">
        <v>72</v>
      </c>
      <c r="E129" s="226" t="s">
        <v>81</v>
      </c>
      <c r="F129" s="226" t="s">
        <v>242</v>
      </c>
      <c r="G129" s="213"/>
      <c r="H129" s="213"/>
      <c r="I129" s="216"/>
      <c r="J129" s="227">
        <f>BK129</f>
        <v>0</v>
      </c>
      <c r="K129" s="213"/>
      <c r="L129" s="218"/>
      <c r="M129" s="219"/>
      <c r="N129" s="220"/>
      <c r="O129" s="220"/>
      <c r="P129" s="221">
        <f>SUM(P130:P149)</f>
        <v>0</v>
      </c>
      <c r="Q129" s="220"/>
      <c r="R129" s="221">
        <f>SUM(R130:R149)</f>
        <v>216.66</v>
      </c>
      <c r="S129" s="220"/>
      <c r="T129" s="222">
        <f>SUM(T130:T149)</f>
        <v>25.219999999999999</v>
      </c>
      <c r="U129" s="12"/>
      <c r="V129" s="12"/>
      <c r="W129" s="12"/>
      <c r="X129" s="12"/>
      <c r="Y129" s="12"/>
      <c r="Z129" s="12"/>
      <c r="AA129" s="12"/>
      <c r="AB129" s="12"/>
      <c r="AC129" s="12"/>
      <c r="AD129" s="12"/>
      <c r="AE129" s="12"/>
      <c r="AR129" s="223" t="s">
        <v>81</v>
      </c>
      <c r="AT129" s="224" t="s">
        <v>72</v>
      </c>
      <c r="AU129" s="224" t="s">
        <v>81</v>
      </c>
      <c r="AY129" s="223" t="s">
        <v>241</v>
      </c>
      <c r="BK129" s="225">
        <f>SUM(BK130:BK149)</f>
        <v>0</v>
      </c>
    </row>
    <row r="130" s="2" customFormat="1" ht="44.25" customHeight="1">
      <c r="A130" s="39"/>
      <c r="B130" s="40"/>
      <c r="C130" s="228" t="s">
        <v>81</v>
      </c>
      <c r="D130" s="228" t="s">
        <v>243</v>
      </c>
      <c r="E130" s="229" t="s">
        <v>4361</v>
      </c>
      <c r="F130" s="230" t="s">
        <v>4362</v>
      </c>
      <c r="G130" s="231" t="s">
        <v>257</v>
      </c>
      <c r="H130" s="232">
        <v>100</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4363</v>
      </c>
    </row>
    <row r="131" s="2" customFormat="1">
      <c r="A131" s="39"/>
      <c r="B131" s="40"/>
      <c r="C131" s="41"/>
      <c r="D131" s="242" t="s">
        <v>248</v>
      </c>
      <c r="E131" s="41"/>
      <c r="F131" s="243" t="s">
        <v>4362</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83</v>
      </c>
    </row>
    <row r="132" s="2" customFormat="1" ht="62.7" customHeight="1">
      <c r="A132" s="39"/>
      <c r="B132" s="40"/>
      <c r="C132" s="228" t="s">
        <v>83</v>
      </c>
      <c r="D132" s="228" t="s">
        <v>243</v>
      </c>
      <c r="E132" s="229" t="s">
        <v>4364</v>
      </c>
      <c r="F132" s="230" t="s">
        <v>4365</v>
      </c>
      <c r="G132" s="231" t="s">
        <v>257</v>
      </c>
      <c r="H132" s="232">
        <v>26</v>
      </c>
      <c r="I132" s="233"/>
      <c r="J132" s="234">
        <f>ROUND(I132*H132,2)</f>
        <v>0</v>
      </c>
      <c r="K132" s="235"/>
      <c r="L132" s="45"/>
      <c r="M132" s="236" t="s">
        <v>1</v>
      </c>
      <c r="N132" s="237" t="s">
        <v>38</v>
      </c>
      <c r="O132" s="92"/>
      <c r="P132" s="238">
        <f>O132*H132</f>
        <v>0</v>
      </c>
      <c r="Q132" s="238">
        <v>0</v>
      </c>
      <c r="R132" s="238">
        <f>Q132*H132</f>
        <v>0</v>
      </c>
      <c r="S132" s="238">
        <v>0.22</v>
      </c>
      <c r="T132" s="239">
        <f>S132*H132</f>
        <v>5.7199999999999998</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4366</v>
      </c>
    </row>
    <row r="133" s="2" customFormat="1">
      <c r="A133" s="39"/>
      <c r="B133" s="40"/>
      <c r="C133" s="41"/>
      <c r="D133" s="242" t="s">
        <v>248</v>
      </c>
      <c r="E133" s="41"/>
      <c r="F133" s="243" t="s">
        <v>4365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2" customFormat="1" ht="62.7" customHeight="1">
      <c r="A134" s="39"/>
      <c r="B134" s="40"/>
      <c r="C134" s="228" t="s">
        <v>251</v>
      </c>
      <c r="D134" s="228" t="s">
        <v>243</v>
      </c>
      <c r="E134" s="229" t="s">
        <v>4367</v>
      </c>
      <c r="F134" s="230" t="s">
        <v>4368</v>
      </c>
      <c r="G134" s="231" t="s">
        <v>257</v>
      </c>
      <c r="H134" s="232">
        <v>26</v>
      </c>
      <c r="I134" s="233"/>
      <c r="J134" s="234">
        <f>ROUND(I134*H134,2)</f>
        <v>0</v>
      </c>
      <c r="K134" s="235"/>
      <c r="L134" s="45"/>
      <c r="M134" s="236" t="s">
        <v>1</v>
      </c>
      <c r="N134" s="237" t="s">
        <v>38</v>
      </c>
      <c r="O134" s="92"/>
      <c r="P134" s="238">
        <f>O134*H134</f>
        <v>0</v>
      </c>
      <c r="Q134" s="238">
        <v>0</v>
      </c>
      <c r="R134" s="238">
        <f>Q134*H134</f>
        <v>0</v>
      </c>
      <c r="S134" s="238">
        <v>0.75</v>
      </c>
      <c r="T134" s="239">
        <f>S134*H134</f>
        <v>19.5</v>
      </c>
      <c r="U134" s="39"/>
      <c r="V134" s="39"/>
      <c r="W134" s="39"/>
      <c r="X134" s="39"/>
      <c r="Y134" s="39"/>
      <c r="Z134" s="39"/>
      <c r="AA134" s="39"/>
      <c r="AB134" s="39"/>
      <c r="AC134" s="39"/>
      <c r="AD134" s="39"/>
      <c r="AE134" s="39"/>
      <c r="AR134" s="240" t="s">
        <v>247</v>
      </c>
      <c r="AT134" s="240" t="s">
        <v>243</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4369</v>
      </c>
    </row>
    <row r="135" s="2" customFormat="1">
      <c r="A135" s="39"/>
      <c r="B135" s="40"/>
      <c r="C135" s="41"/>
      <c r="D135" s="242" t="s">
        <v>248</v>
      </c>
      <c r="E135" s="41"/>
      <c r="F135" s="243" t="s">
        <v>4368</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2" customFormat="1" ht="66.75" customHeight="1">
      <c r="A136" s="39"/>
      <c r="B136" s="40"/>
      <c r="C136" s="228" t="s">
        <v>247</v>
      </c>
      <c r="D136" s="228" t="s">
        <v>243</v>
      </c>
      <c r="E136" s="229" t="s">
        <v>4370</v>
      </c>
      <c r="F136" s="230" t="s">
        <v>4371</v>
      </c>
      <c r="G136" s="231" t="s">
        <v>267</v>
      </c>
      <c r="H136" s="232">
        <v>700</v>
      </c>
      <c r="I136" s="233"/>
      <c r="J136" s="234">
        <f>ROUND(I136*H136,2)</f>
        <v>0</v>
      </c>
      <c r="K136" s="235"/>
      <c r="L136" s="45"/>
      <c r="M136" s="236" t="s">
        <v>1</v>
      </c>
      <c r="N136" s="237" t="s">
        <v>38</v>
      </c>
      <c r="O136" s="92"/>
      <c r="P136" s="238">
        <f>O136*H136</f>
        <v>0</v>
      </c>
      <c r="Q136" s="238">
        <v>0.036900000000000002</v>
      </c>
      <c r="R136" s="238">
        <f>Q136*H136</f>
        <v>25.830000000000002</v>
      </c>
      <c r="S136" s="238">
        <v>0</v>
      </c>
      <c r="T136" s="239">
        <f>S136*H136</f>
        <v>0</v>
      </c>
      <c r="U136" s="39"/>
      <c r="V136" s="39"/>
      <c r="W136" s="39"/>
      <c r="X136" s="39"/>
      <c r="Y136" s="39"/>
      <c r="Z136" s="39"/>
      <c r="AA136" s="39"/>
      <c r="AB136" s="39"/>
      <c r="AC136" s="39"/>
      <c r="AD136" s="39"/>
      <c r="AE136" s="39"/>
      <c r="AR136" s="240" t="s">
        <v>247</v>
      </c>
      <c r="AT136" s="240" t="s">
        <v>243</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4372</v>
      </c>
    </row>
    <row r="137" s="2" customFormat="1">
      <c r="A137" s="39"/>
      <c r="B137" s="40"/>
      <c r="C137" s="41"/>
      <c r="D137" s="242" t="s">
        <v>248</v>
      </c>
      <c r="E137" s="41"/>
      <c r="F137" s="243" t="s">
        <v>4373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2" customFormat="1" ht="24.15" customHeight="1">
      <c r="A138" s="39"/>
      <c r="B138" s="40"/>
      <c r="C138" s="228" t="s">
        <v>259</v>
      </c>
      <c r="D138" s="228" t="s">
        <v>243</v>
      </c>
      <c r="E138" s="229" t="s">
        <v>4374</v>
      </c>
      <c r="F138" s="230" t="s">
        <v>4375</v>
      </c>
      <c r="G138" s="231" t="s">
        <v>267</v>
      </c>
      <c r="H138" s="232">
        <v>700</v>
      </c>
      <c r="I138" s="233"/>
      <c r="J138" s="234">
        <f>ROUND(I138*H138,2)</f>
        <v>0</v>
      </c>
      <c r="K138" s="235"/>
      <c r="L138" s="45"/>
      <c r="M138" s="236" t="s">
        <v>1</v>
      </c>
      <c r="N138" s="237" t="s">
        <v>38</v>
      </c>
      <c r="O138" s="92"/>
      <c r="P138" s="238">
        <f>O138*H138</f>
        <v>0</v>
      </c>
      <c r="Q138" s="238">
        <v>0.036900000000000002</v>
      </c>
      <c r="R138" s="238">
        <f>Q138*H138</f>
        <v>25.830000000000002</v>
      </c>
      <c r="S138" s="238">
        <v>0</v>
      </c>
      <c r="T138" s="239">
        <f>S138*H138</f>
        <v>0</v>
      </c>
      <c r="U138" s="39"/>
      <c r="V138" s="39"/>
      <c r="W138" s="39"/>
      <c r="X138" s="39"/>
      <c r="Y138" s="39"/>
      <c r="Z138" s="39"/>
      <c r="AA138" s="39"/>
      <c r="AB138" s="39"/>
      <c r="AC138" s="39"/>
      <c r="AD138" s="39"/>
      <c r="AE138" s="39"/>
      <c r="AR138" s="240" t="s">
        <v>247</v>
      </c>
      <c r="AT138" s="240" t="s">
        <v>243</v>
      </c>
      <c r="AU138" s="240" t="s">
        <v>83</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4376</v>
      </c>
    </row>
    <row r="139" s="2" customFormat="1">
      <c r="A139" s="39"/>
      <c r="B139" s="40"/>
      <c r="C139" s="41"/>
      <c r="D139" s="242" t="s">
        <v>248</v>
      </c>
      <c r="E139" s="41"/>
      <c r="F139" s="243" t="s">
        <v>4375</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83</v>
      </c>
    </row>
    <row r="140" s="2" customFormat="1" ht="44.25" customHeight="1">
      <c r="A140" s="39"/>
      <c r="B140" s="40"/>
      <c r="C140" s="228" t="s">
        <v>254</v>
      </c>
      <c r="D140" s="228" t="s">
        <v>243</v>
      </c>
      <c r="E140" s="229" t="s">
        <v>4263</v>
      </c>
      <c r="F140" s="230" t="s">
        <v>4264</v>
      </c>
      <c r="G140" s="231" t="s">
        <v>246</v>
      </c>
      <c r="H140" s="232">
        <v>242</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247</v>
      </c>
      <c r="AT140" s="240" t="s">
        <v>243</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4377</v>
      </c>
    </row>
    <row r="141" s="2" customFormat="1">
      <c r="A141" s="39"/>
      <c r="B141" s="40"/>
      <c r="C141" s="41"/>
      <c r="D141" s="242" t="s">
        <v>248</v>
      </c>
      <c r="E141" s="41"/>
      <c r="F141" s="243" t="s">
        <v>4264</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2" customFormat="1" ht="44.25" customHeight="1">
      <c r="A142" s="39"/>
      <c r="B142" s="40"/>
      <c r="C142" s="228" t="s">
        <v>269</v>
      </c>
      <c r="D142" s="228" t="s">
        <v>243</v>
      </c>
      <c r="E142" s="229" t="s">
        <v>4266</v>
      </c>
      <c r="F142" s="230" t="s">
        <v>4267</v>
      </c>
      <c r="G142" s="231" t="s">
        <v>246</v>
      </c>
      <c r="H142" s="232">
        <v>123</v>
      </c>
      <c r="I142" s="233"/>
      <c r="J142" s="234">
        <f>ROUND(I142*H142,2)</f>
        <v>0</v>
      </c>
      <c r="K142" s="235"/>
      <c r="L142" s="45"/>
      <c r="M142" s="236" t="s">
        <v>1</v>
      </c>
      <c r="N142" s="237" t="s">
        <v>38</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247</v>
      </c>
      <c r="AT142" s="240" t="s">
        <v>243</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4378</v>
      </c>
    </row>
    <row r="143" s="2" customFormat="1">
      <c r="A143" s="39"/>
      <c r="B143" s="40"/>
      <c r="C143" s="41"/>
      <c r="D143" s="242" t="s">
        <v>248</v>
      </c>
      <c r="E143" s="41"/>
      <c r="F143" s="243" t="s">
        <v>4267</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2" customFormat="1" ht="66.75" customHeight="1">
      <c r="A144" s="39"/>
      <c r="B144" s="40"/>
      <c r="C144" s="228" t="s">
        <v>258</v>
      </c>
      <c r="D144" s="228" t="s">
        <v>243</v>
      </c>
      <c r="E144" s="229" t="s">
        <v>4269</v>
      </c>
      <c r="F144" s="230" t="s">
        <v>4270</v>
      </c>
      <c r="G144" s="231" t="s">
        <v>246</v>
      </c>
      <c r="H144" s="232">
        <v>92</v>
      </c>
      <c r="I144" s="233"/>
      <c r="J144" s="234">
        <f>ROUND(I144*H144,2)</f>
        <v>0</v>
      </c>
      <c r="K144" s="235"/>
      <c r="L144" s="45"/>
      <c r="M144" s="236" t="s">
        <v>1</v>
      </c>
      <c r="N144" s="237" t="s">
        <v>38</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247</v>
      </c>
      <c r="AT144" s="240" t="s">
        <v>243</v>
      </c>
      <c r="AU144" s="240" t="s">
        <v>83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4379</v>
      </c>
    </row>
    <row r="145" s="2" customFormat="1">
      <c r="A145" s="39"/>
      <c r="B145" s="40"/>
      <c r="C145" s="41"/>
      <c r="D145" s="242" t="s">
        <v>248</v>
      </c>
      <c r="E145" s="41"/>
      <c r="F145" s="243" t="s">
        <v>4270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83</v>
      </c>
    </row>
    <row r="146" s="2" customFormat="1" ht="16.5" customHeight="1">
      <c r="A146" s="39"/>
      <c r="B146" s="40"/>
      <c r="C146" s="247" t="s">
        <v>276</v>
      </c>
      <c r="D146" s="247" t="s">
        <v>260</v>
      </c>
      <c r="E146" s="248" t="s">
        <v>4272</v>
      </c>
      <c r="F146" s="249" t="s">
        <v>4273</v>
      </c>
      <c r="G146" s="250" t="s">
        <v>563</v>
      </c>
      <c r="H146" s="251">
        <v>165</v>
      </c>
      <c r="I146" s="252"/>
      <c r="J146" s="253">
        <f>ROUND(I146*H146,2)</f>
        <v>0</v>
      </c>
      <c r="K146" s="254"/>
      <c r="L146" s="255"/>
      <c r="M146" s="256" t="s">
        <v>1</v>
      </c>
      <c r="N146" s="257" t="s">
        <v>38</v>
      </c>
      <c r="O146" s="92"/>
      <c r="P146" s="238">
        <f>O146*H146</f>
        <v>0</v>
      </c>
      <c r="Q146" s="238">
        <v>1</v>
      </c>
      <c r="R146" s="238">
        <f>Q146*H146</f>
        <v>165</v>
      </c>
      <c r="S146" s="238">
        <v>0</v>
      </c>
      <c r="T146" s="239">
        <f>S146*H146</f>
        <v>0</v>
      </c>
      <c r="U146" s="39"/>
      <c r="V146" s="39"/>
      <c r="W146" s="39"/>
      <c r="X146" s="39"/>
      <c r="Y146" s="39"/>
      <c r="Z146" s="39"/>
      <c r="AA146" s="39"/>
      <c r="AB146" s="39"/>
      <c r="AC146" s="39"/>
      <c r="AD146" s="39"/>
      <c r="AE146" s="39"/>
      <c r="AR146" s="240" t="s">
        <v>258</v>
      </c>
      <c r="AT146" s="240" t="s">
        <v>260</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4380</v>
      </c>
    </row>
    <row r="147" s="2" customFormat="1">
      <c r="A147" s="39"/>
      <c r="B147" s="40"/>
      <c r="C147" s="41"/>
      <c r="D147" s="242" t="s">
        <v>248</v>
      </c>
      <c r="E147" s="41"/>
      <c r="F147" s="243" t="s">
        <v>4273</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2" customFormat="1" ht="55.5" customHeight="1">
      <c r="A148" s="39"/>
      <c r="B148" s="40"/>
      <c r="C148" s="228" t="s">
        <v>264</v>
      </c>
      <c r="D148" s="228" t="s">
        <v>243</v>
      </c>
      <c r="E148" s="229" t="s">
        <v>4275</v>
      </c>
      <c r="F148" s="230" t="s">
        <v>4276</v>
      </c>
      <c r="G148" s="231" t="s">
        <v>257</v>
      </c>
      <c r="H148" s="232">
        <v>600</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247</v>
      </c>
      <c r="AT148" s="240" t="s">
        <v>243</v>
      </c>
      <c r="AU148" s="240" t="s">
        <v>83</v>
      </c>
      <c r="AY148" s="18" t="s">
        <v>241</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247</v>
      </c>
      <c r="BM148" s="240" t="s">
        <v>4381</v>
      </c>
    </row>
    <row r="149" s="2" customFormat="1">
      <c r="A149" s="39"/>
      <c r="B149" s="40"/>
      <c r="C149" s="41"/>
      <c r="D149" s="242" t="s">
        <v>248</v>
      </c>
      <c r="E149" s="41"/>
      <c r="F149" s="243" t="s">
        <v>4276</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248</v>
      </c>
      <c r="AU149" s="18" t="s">
        <v>83</v>
      </c>
    </row>
    <row r="150" s="12" customFormat="1" ht="22.8" customHeight="1">
      <c r="A150" s="12"/>
      <c r="B150" s="212"/>
      <c r="C150" s="213"/>
      <c r="D150" s="214" t="s">
        <v>72</v>
      </c>
      <c r="E150" s="226" t="s">
        <v>259</v>
      </c>
      <c r="F150" s="226" t="s">
        <v>527</v>
      </c>
      <c r="G150" s="213"/>
      <c r="H150" s="213"/>
      <c r="I150" s="216"/>
      <c r="J150" s="227">
        <f>BK150</f>
        <v>0</v>
      </c>
      <c r="K150" s="213"/>
      <c r="L150" s="218"/>
      <c r="M150" s="219"/>
      <c r="N150" s="220"/>
      <c r="O150" s="220"/>
      <c r="P150" s="221">
        <f>SUM(P151:P154)</f>
        <v>0</v>
      </c>
      <c r="Q150" s="220"/>
      <c r="R150" s="221">
        <f>SUM(R151:R154)</f>
        <v>16</v>
      </c>
      <c r="S150" s="220"/>
      <c r="T150" s="222">
        <f>SUM(T151:T154)</f>
        <v>0</v>
      </c>
      <c r="U150" s="12"/>
      <c r="V150" s="12"/>
      <c r="W150" s="12"/>
      <c r="X150" s="12"/>
      <c r="Y150" s="12"/>
      <c r="Z150" s="12"/>
      <c r="AA150" s="12"/>
      <c r="AB150" s="12"/>
      <c r="AC150" s="12"/>
      <c r="AD150" s="12"/>
      <c r="AE150" s="12"/>
      <c r="AR150" s="223" t="s">
        <v>81</v>
      </c>
      <c r="AT150" s="224" t="s">
        <v>72</v>
      </c>
      <c r="AU150" s="224" t="s">
        <v>81</v>
      </c>
      <c r="AY150" s="223" t="s">
        <v>241</v>
      </c>
      <c r="BK150" s="225">
        <f>SUM(BK151:BK154)</f>
        <v>0</v>
      </c>
    </row>
    <row r="151" s="2" customFormat="1" ht="33" customHeight="1">
      <c r="A151" s="39"/>
      <c r="B151" s="40"/>
      <c r="C151" s="228" t="s">
        <v>283</v>
      </c>
      <c r="D151" s="228" t="s">
        <v>243</v>
      </c>
      <c r="E151" s="229" t="s">
        <v>4382</v>
      </c>
      <c r="F151" s="230" t="s">
        <v>4383</v>
      </c>
      <c r="G151" s="231" t="s">
        <v>257</v>
      </c>
      <c r="H151" s="232">
        <v>26</v>
      </c>
      <c r="I151" s="233"/>
      <c r="J151" s="234">
        <f>ROUND(I151*H151,2)</f>
        <v>0</v>
      </c>
      <c r="K151" s="235"/>
      <c r="L151" s="45"/>
      <c r="M151" s="236" t="s">
        <v>1</v>
      </c>
      <c r="N151" s="23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247</v>
      </c>
      <c r="AT151" s="240" t="s">
        <v>243</v>
      </c>
      <c r="AU151" s="240" t="s">
        <v>83</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247</v>
      </c>
      <c r="BM151" s="240" t="s">
        <v>4384</v>
      </c>
    </row>
    <row r="152" s="2" customFormat="1">
      <c r="A152" s="39"/>
      <c r="B152" s="40"/>
      <c r="C152" s="41"/>
      <c r="D152" s="242" t="s">
        <v>248</v>
      </c>
      <c r="E152" s="41"/>
      <c r="F152" s="243" t="s">
        <v>4383</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83</v>
      </c>
    </row>
    <row r="153" s="2" customFormat="1" ht="16.5" customHeight="1">
      <c r="A153" s="39"/>
      <c r="B153" s="40"/>
      <c r="C153" s="247" t="s">
        <v>268</v>
      </c>
      <c r="D153" s="247" t="s">
        <v>260</v>
      </c>
      <c r="E153" s="248" t="s">
        <v>4385</v>
      </c>
      <c r="F153" s="249" t="s">
        <v>4386</v>
      </c>
      <c r="G153" s="250" t="s">
        <v>563</v>
      </c>
      <c r="H153" s="251">
        <v>16</v>
      </c>
      <c r="I153" s="252"/>
      <c r="J153" s="253">
        <f>ROUND(I153*H153,2)</f>
        <v>0</v>
      </c>
      <c r="K153" s="254"/>
      <c r="L153" s="255"/>
      <c r="M153" s="256" t="s">
        <v>1</v>
      </c>
      <c r="N153" s="257" t="s">
        <v>38</v>
      </c>
      <c r="O153" s="92"/>
      <c r="P153" s="238">
        <f>O153*H153</f>
        <v>0</v>
      </c>
      <c r="Q153" s="238">
        <v>1</v>
      </c>
      <c r="R153" s="238">
        <f>Q153*H153</f>
        <v>16</v>
      </c>
      <c r="S153" s="238">
        <v>0</v>
      </c>
      <c r="T153" s="239">
        <f>S153*H153</f>
        <v>0</v>
      </c>
      <c r="U153" s="39"/>
      <c r="V153" s="39"/>
      <c r="W153" s="39"/>
      <c r="X153" s="39"/>
      <c r="Y153" s="39"/>
      <c r="Z153" s="39"/>
      <c r="AA153" s="39"/>
      <c r="AB153" s="39"/>
      <c r="AC153" s="39"/>
      <c r="AD153" s="39"/>
      <c r="AE153" s="39"/>
      <c r="AR153" s="240" t="s">
        <v>258</v>
      </c>
      <c r="AT153" s="240" t="s">
        <v>260</v>
      </c>
      <c r="AU153" s="240" t="s">
        <v>83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4387</v>
      </c>
    </row>
    <row r="154" s="2" customFormat="1">
      <c r="A154" s="39"/>
      <c r="B154" s="40"/>
      <c r="C154" s="41"/>
      <c r="D154" s="242" t="s">
        <v>248</v>
      </c>
      <c r="E154" s="41"/>
      <c r="F154" s="243" t="s">
        <v>4386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83</v>
      </c>
    </row>
    <row r="155" s="12" customFormat="1" ht="22.8" customHeight="1">
      <c r="A155" s="12"/>
      <c r="B155" s="212"/>
      <c r="C155" s="213"/>
      <c r="D155" s="214" t="s">
        <v>72</v>
      </c>
      <c r="E155" s="226" t="s">
        <v>258</v>
      </c>
      <c r="F155" s="226" t="s">
        <v>4388</v>
      </c>
      <c r="G155" s="213"/>
      <c r="H155" s="213"/>
      <c r="I155" s="216"/>
      <c r="J155" s="227">
        <f>BK155</f>
        <v>0</v>
      </c>
      <c r="K155" s="213"/>
      <c r="L155" s="218"/>
      <c r="M155" s="219"/>
      <c r="N155" s="220"/>
      <c r="O155" s="220"/>
      <c r="P155" s="221">
        <f>SUM(P156:P159)</f>
        <v>0</v>
      </c>
      <c r="Q155" s="220"/>
      <c r="R155" s="221">
        <f>SUM(R156:R159)</f>
        <v>29.042000000000002</v>
      </c>
      <c r="S155" s="220"/>
      <c r="T155" s="222">
        <f>SUM(T156:T159)</f>
        <v>0</v>
      </c>
      <c r="U155" s="12"/>
      <c r="V155" s="12"/>
      <c r="W155" s="12"/>
      <c r="X155" s="12"/>
      <c r="Y155" s="12"/>
      <c r="Z155" s="12"/>
      <c r="AA155" s="12"/>
      <c r="AB155" s="12"/>
      <c r="AC155" s="12"/>
      <c r="AD155" s="12"/>
      <c r="AE155" s="12"/>
      <c r="AR155" s="223" t="s">
        <v>81</v>
      </c>
      <c r="AT155" s="224" t="s">
        <v>72</v>
      </c>
      <c r="AU155" s="224" t="s">
        <v>81</v>
      </c>
      <c r="AY155" s="223" t="s">
        <v>241</v>
      </c>
      <c r="BK155" s="225">
        <f>SUM(BK156:BK159)</f>
        <v>0</v>
      </c>
    </row>
    <row r="156" s="2" customFormat="1" ht="33" customHeight="1">
      <c r="A156" s="39"/>
      <c r="B156" s="40"/>
      <c r="C156" s="228" t="s">
        <v>290</v>
      </c>
      <c r="D156" s="228" t="s">
        <v>243</v>
      </c>
      <c r="E156" s="229" t="s">
        <v>4389</v>
      </c>
      <c r="F156" s="230" t="s">
        <v>4390</v>
      </c>
      <c r="G156" s="231" t="s">
        <v>246</v>
      </c>
      <c r="H156" s="232">
        <v>13</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247</v>
      </c>
      <c r="AT156" s="240" t="s">
        <v>243</v>
      </c>
      <c r="AU156" s="240" t="s">
        <v>83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4391</v>
      </c>
    </row>
    <row r="157" s="2" customFormat="1">
      <c r="A157" s="39"/>
      <c r="B157" s="40"/>
      <c r="C157" s="41"/>
      <c r="D157" s="242" t="s">
        <v>248</v>
      </c>
      <c r="E157" s="41"/>
      <c r="F157" s="243" t="s">
        <v>4390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83</v>
      </c>
    </row>
    <row r="158" s="2" customFormat="1" ht="16.5" customHeight="1">
      <c r="A158" s="39"/>
      <c r="B158" s="40"/>
      <c r="C158" s="247" t="s">
        <v>272</v>
      </c>
      <c r="D158" s="247" t="s">
        <v>260</v>
      </c>
      <c r="E158" s="248" t="s">
        <v>4392</v>
      </c>
      <c r="F158" s="249" t="s">
        <v>4393</v>
      </c>
      <c r="G158" s="250" t="s">
        <v>246</v>
      </c>
      <c r="H158" s="251">
        <v>13</v>
      </c>
      <c r="I158" s="252"/>
      <c r="J158" s="253">
        <f>ROUND(I158*H158,2)</f>
        <v>0</v>
      </c>
      <c r="K158" s="254"/>
      <c r="L158" s="255"/>
      <c r="M158" s="256" t="s">
        <v>1</v>
      </c>
      <c r="N158" s="257" t="s">
        <v>38</v>
      </c>
      <c r="O158" s="92"/>
      <c r="P158" s="238">
        <f>O158*H158</f>
        <v>0</v>
      </c>
      <c r="Q158" s="238">
        <v>2.234</v>
      </c>
      <c r="R158" s="238">
        <f>Q158*H158</f>
        <v>29.042000000000002</v>
      </c>
      <c r="S158" s="238">
        <v>0</v>
      </c>
      <c r="T158" s="239">
        <f>S158*H158</f>
        <v>0</v>
      </c>
      <c r="U158" s="39"/>
      <c r="V158" s="39"/>
      <c r="W158" s="39"/>
      <c r="X158" s="39"/>
      <c r="Y158" s="39"/>
      <c r="Z158" s="39"/>
      <c r="AA158" s="39"/>
      <c r="AB158" s="39"/>
      <c r="AC158" s="39"/>
      <c r="AD158" s="39"/>
      <c r="AE158" s="39"/>
      <c r="AR158" s="240" t="s">
        <v>258</v>
      </c>
      <c r="AT158" s="240" t="s">
        <v>260</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4394</v>
      </c>
    </row>
    <row r="159" s="2" customFormat="1">
      <c r="A159" s="39"/>
      <c r="B159" s="40"/>
      <c r="C159" s="41"/>
      <c r="D159" s="242" t="s">
        <v>248</v>
      </c>
      <c r="E159" s="41"/>
      <c r="F159" s="243" t="s">
        <v>4393</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12" customFormat="1" ht="22.8" customHeight="1">
      <c r="A160" s="12"/>
      <c r="B160" s="212"/>
      <c r="C160" s="213"/>
      <c r="D160" s="214" t="s">
        <v>72</v>
      </c>
      <c r="E160" s="226" t="s">
        <v>276</v>
      </c>
      <c r="F160" s="226" t="s">
        <v>1144</v>
      </c>
      <c r="G160" s="213"/>
      <c r="H160" s="213"/>
      <c r="I160" s="216"/>
      <c r="J160" s="227">
        <f>BK160</f>
        <v>0</v>
      </c>
      <c r="K160" s="213"/>
      <c r="L160" s="218"/>
      <c r="M160" s="219"/>
      <c r="N160" s="220"/>
      <c r="O160" s="220"/>
      <c r="P160" s="221">
        <f>SUM(P161:P162)</f>
        <v>0</v>
      </c>
      <c r="Q160" s="220"/>
      <c r="R160" s="221">
        <f>SUM(R161:R162)</f>
        <v>0</v>
      </c>
      <c r="S160" s="220"/>
      <c r="T160" s="222">
        <f>SUM(T161:T162)</f>
        <v>0</v>
      </c>
      <c r="U160" s="12"/>
      <c r="V160" s="12"/>
      <c r="W160" s="12"/>
      <c r="X160" s="12"/>
      <c r="Y160" s="12"/>
      <c r="Z160" s="12"/>
      <c r="AA160" s="12"/>
      <c r="AB160" s="12"/>
      <c r="AC160" s="12"/>
      <c r="AD160" s="12"/>
      <c r="AE160" s="12"/>
      <c r="AR160" s="223" t="s">
        <v>81</v>
      </c>
      <c r="AT160" s="224" t="s">
        <v>72</v>
      </c>
      <c r="AU160" s="224" t="s">
        <v>81</v>
      </c>
      <c r="AY160" s="223" t="s">
        <v>241</v>
      </c>
      <c r="BK160" s="225">
        <f>SUM(BK161:BK162)</f>
        <v>0</v>
      </c>
    </row>
    <row r="161" s="2" customFormat="1" ht="24.15" customHeight="1">
      <c r="A161" s="39"/>
      <c r="B161" s="40"/>
      <c r="C161" s="228" t="s">
        <v>8</v>
      </c>
      <c r="D161" s="228" t="s">
        <v>243</v>
      </c>
      <c r="E161" s="229" t="s">
        <v>4395</v>
      </c>
      <c r="F161" s="230" t="s">
        <v>4396</v>
      </c>
      <c r="G161" s="231" t="s">
        <v>267</v>
      </c>
      <c r="H161" s="232">
        <v>52</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247</v>
      </c>
      <c r="AT161" s="240" t="s">
        <v>243</v>
      </c>
      <c r="AU161" s="240" t="s">
        <v>83</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247</v>
      </c>
      <c r="BM161" s="240" t="s">
        <v>4397</v>
      </c>
    </row>
    <row r="162" s="2" customFormat="1">
      <c r="A162" s="39"/>
      <c r="B162" s="40"/>
      <c r="C162" s="41"/>
      <c r="D162" s="242" t="s">
        <v>248</v>
      </c>
      <c r="E162" s="41"/>
      <c r="F162" s="243" t="s">
        <v>4396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83</v>
      </c>
    </row>
    <row r="163" s="12" customFormat="1" ht="25.92" customHeight="1">
      <c r="A163" s="12"/>
      <c r="B163" s="212"/>
      <c r="C163" s="213"/>
      <c r="D163" s="214" t="s">
        <v>72</v>
      </c>
      <c r="E163" s="215" t="s">
        <v>260</v>
      </c>
      <c r="F163" s="215" t="s">
        <v>593</v>
      </c>
      <c r="G163" s="213"/>
      <c r="H163" s="213"/>
      <c r="I163" s="216"/>
      <c r="J163" s="217">
        <f>BK163</f>
        <v>0</v>
      </c>
      <c r="K163" s="213"/>
      <c r="L163" s="218"/>
      <c r="M163" s="219"/>
      <c r="N163" s="220"/>
      <c r="O163" s="220"/>
      <c r="P163" s="221">
        <f>P164</f>
        <v>0</v>
      </c>
      <c r="Q163" s="220"/>
      <c r="R163" s="221">
        <f>R164</f>
        <v>37.830199999999998</v>
      </c>
      <c r="S163" s="220"/>
      <c r="T163" s="222">
        <f>T164</f>
        <v>0</v>
      </c>
      <c r="U163" s="12"/>
      <c r="V163" s="12"/>
      <c r="W163" s="12"/>
      <c r="X163" s="12"/>
      <c r="Y163" s="12"/>
      <c r="Z163" s="12"/>
      <c r="AA163" s="12"/>
      <c r="AB163" s="12"/>
      <c r="AC163" s="12"/>
      <c r="AD163" s="12"/>
      <c r="AE163" s="12"/>
      <c r="AR163" s="223" t="s">
        <v>251</v>
      </c>
      <c r="AT163" s="224" t="s">
        <v>72</v>
      </c>
      <c r="AU163" s="224" t="s">
        <v>73</v>
      </c>
      <c r="AY163" s="223" t="s">
        <v>241</v>
      </c>
      <c r="BK163" s="225">
        <f>BK164</f>
        <v>0</v>
      </c>
    </row>
    <row r="164" s="12" customFormat="1" ht="22.8" customHeight="1">
      <c r="A164" s="12"/>
      <c r="B164" s="212"/>
      <c r="C164" s="213"/>
      <c r="D164" s="214" t="s">
        <v>72</v>
      </c>
      <c r="E164" s="226" t="s">
        <v>604</v>
      </c>
      <c r="F164" s="226" t="s">
        <v>605</v>
      </c>
      <c r="G164" s="213"/>
      <c r="H164" s="213"/>
      <c r="I164" s="216"/>
      <c r="J164" s="227">
        <f>BK164</f>
        <v>0</v>
      </c>
      <c r="K164" s="213"/>
      <c r="L164" s="218"/>
      <c r="M164" s="219"/>
      <c r="N164" s="220"/>
      <c r="O164" s="220"/>
      <c r="P164" s="221">
        <f>SUM(P165:P178)</f>
        <v>0</v>
      </c>
      <c r="Q164" s="220"/>
      <c r="R164" s="221">
        <f>SUM(R165:R178)</f>
        <v>37.830199999999998</v>
      </c>
      <c r="S164" s="220"/>
      <c r="T164" s="222">
        <f>SUM(T165:T178)</f>
        <v>0</v>
      </c>
      <c r="U164" s="12"/>
      <c r="V164" s="12"/>
      <c r="W164" s="12"/>
      <c r="X164" s="12"/>
      <c r="Y164" s="12"/>
      <c r="Z164" s="12"/>
      <c r="AA164" s="12"/>
      <c r="AB164" s="12"/>
      <c r="AC164" s="12"/>
      <c r="AD164" s="12"/>
      <c r="AE164" s="12"/>
      <c r="AR164" s="223" t="s">
        <v>251</v>
      </c>
      <c r="AT164" s="224" t="s">
        <v>72</v>
      </c>
      <c r="AU164" s="224" t="s">
        <v>81</v>
      </c>
      <c r="AY164" s="223" t="s">
        <v>241</v>
      </c>
      <c r="BK164" s="225">
        <f>SUM(BK165:BK178)</f>
        <v>0</v>
      </c>
    </row>
    <row r="165" s="2" customFormat="1" ht="33" customHeight="1">
      <c r="A165" s="39"/>
      <c r="B165" s="40"/>
      <c r="C165" s="228" t="s">
        <v>275</v>
      </c>
      <c r="D165" s="228" t="s">
        <v>243</v>
      </c>
      <c r="E165" s="229" t="s">
        <v>4398</v>
      </c>
      <c r="F165" s="230" t="s">
        <v>4399</v>
      </c>
      <c r="G165" s="231" t="s">
        <v>267</v>
      </c>
      <c r="H165" s="232">
        <v>1140</v>
      </c>
      <c r="I165" s="233"/>
      <c r="J165" s="234">
        <f>ROUND(I165*H165,2)</f>
        <v>0</v>
      </c>
      <c r="K165" s="235"/>
      <c r="L165" s="45"/>
      <c r="M165" s="236" t="s">
        <v>1</v>
      </c>
      <c r="N165" s="237" t="s">
        <v>38</v>
      </c>
      <c r="O165" s="92"/>
      <c r="P165" s="238">
        <f>O165*H165</f>
        <v>0</v>
      </c>
      <c r="Q165" s="238">
        <v>9.0000000000000006E-05</v>
      </c>
      <c r="R165" s="238">
        <f>Q165*H165</f>
        <v>0.10260000000000001</v>
      </c>
      <c r="S165" s="238">
        <v>0</v>
      </c>
      <c r="T165" s="239">
        <f>S165*H165</f>
        <v>0</v>
      </c>
      <c r="U165" s="39"/>
      <c r="V165" s="39"/>
      <c r="W165" s="39"/>
      <c r="X165" s="39"/>
      <c r="Y165" s="39"/>
      <c r="Z165" s="39"/>
      <c r="AA165" s="39"/>
      <c r="AB165" s="39"/>
      <c r="AC165" s="39"/>
      <c r="AD165" s="39"/>
      <c r="AE165" s="39"/>
      <c r="AR165" s="240" t="s">
        <v>357</v>
      </c>
      <c r="AT165" s="240" t="s">
        <v>243</v>
      </c>
      <c r="AU165" s="240" t="s">
        <v>83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357</v>
      </c>
      <c r="BM165" s="240" t="s">
        <v>4400</v>
      </c>
    </row>
    <row r="166" s="2" customFormat="1">
      <c r="A166" s="39"/>
      <c r="B166" s="40"/>
      <c r="C166" s="41"/>
      <c r="D166" s="242" t="s">
        <v>248</v>
      </c>
      <c r="E166" s="41"/>
      <c r="F166" s="243" t="s">
        <v>4399</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83</v>
      </c>
    </row>
    <row r="167" s="2" customFormat="1" ht="49.05" customHeight="1">
      <c r="A167" s="39"/>
      <c r="B167" s="40"/>
      <c r="C167" s="228" t="s">
        <v>303</v>
      </c>
      <c r="D167" s="228" t="s">
        <v>243</v>
      </c>
      <c r="E167" s="229" t="s">
        <v>4401</v>
      </c>
      <c r="F167" s="230" t="s">
        <v>4402</v>
      </c>
      <c r="G167" s="231" t="s">
        <v>267</v>
      </c>
      <c r="H167" s="232">
        <v>120</v>
      </c>
      <c r="I167" s="233"/>
      <c r="J167" s="234">
        <f>ROUND(I167*H167,2)</f>
        <v>0</v>
      </c>
      <c r="K167" s="235"/>
      <c r="L167" s="45"/>
      <c r="M167" s="236" t="s">
        <v>1</v>
      </c>
      <c r="N167" s="237" t="s">
        <v>38</v>
      </c>
      <c r="O167" s="92"/>
      <c r="P167" s="238">
        <f>O167*H167</f>
        <v>0</v>
      </c>
      <c r="Q167" s="238">
        <v>0.27030999999999999</v>
      </c>
      <c r="R167" s="238">
        <f>Q167*H167</f>
        <v>32.437199999999997</v>
      </c>
      <c r="S167" s="238">
        <v>0</v>
      </c>
      <c r="T167" s="239">
        <f>S167*H167</f>
        <v>0</v>
      </c>
      <c r="U167" s="39"/>
      <c r="V167" s="39"/>
      <c r="W167" s="39"/>
      <c r="X167" s="39"/>
      <c r="Y167" s="39"/>
      <c r="Z167" s="39"/>
      <c r="AA167" s="39"/>
      <c r="AB167" s="39"/>
      <c r="AC167" s="39"/>
      <c r="AD167" s="39"/>
      <c r="AE167" s="39"/>
      <c r="AR167" s="240" t="s">
        <v>357</v>
      </c>
      <c r="AT167" s="240" t="s">
        <v>243</v>
      </c>
      <c r="AU167" s="240" t="s">
        <v>83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357</v>
      </c>
      <c r="BM167" s="240" t="s">
        <v>4403</v>
      </c>
    </row>
    <row r="168" s="2" customFormat="1">
      <c r="A168" s="39"/>
      <c r="B168" s="40"/>
      <c r="C168" s="41"/>
      <c r="D168" s="242" t="s">
        <v>248</v>
      </c>
      <c r="E168" s="41"/>
      <c r="F168" s="243" t="s">
        <v>4402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83</v>
      </c>
    </row>
    <row r="169" s="2" customFormat="1" ht="33" customHeight="1">
      <c r="A169" s="39"/>
      <c r="B169" s="40"/>
      <c r="C169" s="247" t="s">
        <v>279</v>
      </c>
      <c r="D169" s="247" t="s">
        <v>260</v>
      </c>
      <c r="E169" s="248" t="s">
        <v>4404</v>
      </c>
      <c r="F169" s="249" t="s">
        <v>4405</v>
      </c>
      <c r="G169" s="250" t="s">
        <v>267</v>
      </c>
      <c r="H169" s="251">
        <v>120</v>
      </c>
      <c r="I169" s="252"/>
      <c r="J169" s="253">
        <f>ROUND(I169*H169,2)</f>
        <v>0</v>
      </c>
      <c r="K169" s="254"/>
      <c r="L169" s="255"/>
      <c r="M169" s="256" t="s">
        <v>1</v>
      </c>
      <c r="N169" s="257" t="s">
        <v>38</v>
      </c>
      <c r="O169" s="92"/>
      <c r="P169" s="238">
        <f>O169*H169</f>
        <v>0</v>
      </c>
      <c r="Q169" s="238">
        <v>0.00092000000000000003</v>
      </c>
      <c r="R169" s="238">
        <f>Q169*H169</f>
        <v>0.1104</v>
      </c>
      <c r="S169" s="238">
        <v>0</v>
      </c>
      <c r="T169" s="239">
        <f>S169*H169</f>
        <v>0</v>
      </c>
      <c r="U169" s="39"/>
      <c r="V169" s="39"/>
      <c r="W169" s="39"/>
      <c r="X169" s="39"/>
      <c r="Y169" s="39"/>
      <c r="Z169" s="39"/>
      <c r="AA169" s="39"/>
      <c r="AB169" s="39"/>
      <c r="AC169" s="39"/>
      <c r="AD169" s="39"/>
      <c r="AE169" s="39"/>
      <c r="AR169" s="240" t="s">
        <v>627</v>
      </c>
      <c r="AT169" s="240" t="s">
        <v>260</v>
      </c>
      <c r="AU169" s="240" t="s">
        <v>83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357</v>
      </c>
      <c r="BM169" s="240" t="s">
        <v>4406</v>
      </c>
    </row>
    <row r="170" s="2" customFormat="1">
      <c r="A170" s="39"/>
      <c r="B170" s="40"/>
      <c r="C170" s="41"/>
      <c r="D170" s="242" t="s">
        <v>248</v>
      </c>
      <c r="E170" s="41"/>
      <c r="F170" s="243" t="s">
        <v>4405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83</v>
      </c>
    </row>
    <row r="171" s="2" customFormat="1" ht="44.25" customHeight="1">
      <c r="A171" s="39"/>
      <c r="B171" s="40"/>
      <c r="C171" s="228" t="s">
        <v>310</v>
      </c>
      <c r="D171" s="228" t="s">
        <v>243</v>
      </c>
      <c r="E171" s="229" t="s">
        <v>4407</v>
      </c>
      <c r="F171" s="230" t="s">
        <v>4408</v>
      </c>
      <c r="G171" s="231" t="s">
        <v>267</v>
      </c>
      <c r="H171" s="232">
        <v>1080</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357</v>
      </c>
      <c r="AT171" s="240" t="s">
        <v>243</v>
      </c>
      <c r="AU171" s="240" t="s">
        <v>83</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357</v>
      </c>
      <c r="BM171" s="240" t="s">
        <v>4409</v>
      </c>
    </row>
    <row r="172" s="2" customFormat="1">
      <c r="A172" s="39"/>
      <c r="B172" s="40"/>
      <c r="C172" s="41"/>
      <c r="D172" s="242" t="s">
        <v>248</v>
      </c>
      <c r="E172" s="41"/>
      <c r="F172" s="243" t="s">
        <v>4408</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83</v>
      </c>
    </row>
    <row r="173" s="2" customFormat="1" ht="16.5" customHeight="1">
      <c r="A173" s="39"/>
      <c r="B173" s="40"/>
      <c r="C173" s="247" t="s">
        <v>282</v>
      </c>
      <c r="D173" s="247" t="s">
        <v>260</v>
      </c>
      <c r="E173" s="248" t="s">
        <v>4410</v>
      </c>
      <c r="F173" s="249" t="s">
        <v>4411</v>
      </c>
      <c r="G173" s="250" t="s">
        <v>267</v>
      </c>
      <c r="H173" s="251">
        <v>1080</v>
      </c>
      <c r="I173" s="252"/>
      <c r="J173" s="253">
        <f>ROUND(I173*H173,2)</f>
        <v>0</v>
      </c>
      <c r="K173" s="254"/>
      <c r="L173" s="255"/>
      <c r="M173" s="256" t="s">
        <v>1</v>
      </c>
      <c r="N173" s="257" t="s">
        <v>38</v>
      </c>
      <c r="O173" s="92"/>
      <c r="P173" s="238">
        <f>O173*H173</f>
        <v>0</v>
      </c>
      <c r="Q173" s="238">
        <v>0.0030000000000000001</v>
      </c>
      <c r="R173" s="238">
        <f>Q173*H173</f>
        <v>3.2400000000000002</v>
      </c>
      <c r="S173" s="238">
        <v>0</v>
      </c>
      <c r="T173" s="239">
        <f>S173*H173</f>
        <v>0</v>
      </c>
      <c r="U173" s="39"/>
      <c r="V173" s="39"/>
      <c r="W173" s="39"/>
      <c r="X173" s="39"/>
      <c r="Y173" s="39"/>
      <c r="Z173" s="39"/>
      <c r="AA173" s="39"/>
      <c r="AB173" s="39"/>
      <c r="AC173" s="39"/>
      <c r="AD173" s="39"/>
      <c r="AE173" s="39"/>
      <c r="AR173" s="240" t="s">
        <v>469</v>
      </c>
      <c r="AT173" s="240" t="s">
        <v>260</v>
      </c>
      <c r="AU173" s="240" t="s">
        <v>83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469</v>
      </c>
      <c r="BM173" s="240" t="s">
        <v>4412</v>
      </c>
    </row>
    <row r="174" s="2" customFormat="1">
      <c r="A174" s="39"/>
      <c r="B174" s="40"/>
      <c r="C174" s="41"/>
      <c r="D174" s="242" t="s">
        <v>248</v>
      </c>
      <c r="E174" s="41"/>
      <c r="F174" s="243" t="s">
        <v>4411</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83</v>
      </c>
    </row>
    <row r="175" s="2" customFormat="1" ht="37.8" customHeight="1">
      <c r="A175" s="39"/>
      <c r="B175" s="40"/>
      <c r="C175" s="228" t="s">
        <v>7</v>
      </c>
      <c r="D175" s="228" t="s">
        <v>243</v>
      </c>
      <c r="E175" s="229" t="s">
        <v>4413</v>
      </c>
      <c r="F175" s="230" t="s">
        <v>4414</v>
      </c>
      <c r="G175" s="231" t="s">
        <v>263</v>
      </c>
      <c r="H175" s="232">
        <v>10</v>
      </c>
      <c r="I175" s="233"/>
      <c r="J175" s="234">
        <f>ROUND(I175*H175,2)</f>
        <v>0</v>
      </c>
      <c r="K175" s="235"/>
      <c r="L175" s="45"/>
      <c r="M175" s="236" t="s">
        <v>1</v>
      </c>
      <c r="N175" s="237" t="s">
        <v>38</v>
      </c>
      <c r="O175" s="92"/>
      <c r="P175" s="238">
        <f>O175*H175</f>
        <v>0</v>
      </c>
      <c r="Q175" s="238">
        <v>0.19400000000000001</v>
      </c>
      <c r="R175" s="238">
        <f>Q175*H175</f>
        <v>1.94</v>
      </c>
      <c r="S175" s="238">
        <v>0</v>
      </c>
      <c r="T175" s="239">
        <f>S175*H175</f>
        <v>0</v>
      </c>
      <c r="U175" s="39"/>
      <c r="V175" s="39"/>
      <c r="W175" s="39"/>
      <c r="X175" s="39"/>
      <c r="Y175" s="39"/>
      <c r="Z175" s="39"/>
      <c r="AA175" s="39"/>
      <c r="AB175" s="39"/>
      <c r="AC175" s="39"/>
      <c r="AD175" s="39"/>
      <c r="AE175" s="39"/>
      <c r="AR175" s="240" t="s">
        <v>357</v>
      </c>
      <c r="AT175" s="240" t="s">
        <v>243</v>
      </c>
      <c r="AU175" s="240" t="s">
        <v>83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357</v>
      </c>
      <c r="BM175" s="240" t="s">
        <v>4415</v>
      </c>
    </row>
    <row r="176" s="2" customFormat="1">
      <c r="A176" s="39"/>
      <c r="B176" s="40"/>
      <c r="C176" s="41"/>
      <c r="D176" s="242" t="s">
        <v>248</v>
      </c>
      <c r="E176" s="41"/>
      <c r="F176" s="243" t="s">
        <v>4414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83</v>
      </c>
    </row>
    <row r="177" s="2" customFormat="1" ht="24.15" customHeight="1">
      <c r="A177" s="39"/>
      <c r="B177" s="40"/>
      <c r="C177" s="228" t="s">
        <v>286</v>
      </c>
      <c r="D177" s="228" t="s">
        <v>243</v>
      </c>
      <c r="E177" s="229" t="s">
        <v>4284</v>
      </c>
      <c r="F177" s="230" t="s">
        <v>4285</v>
      </c>
      <c r="G177" s="231" t="s">
        <v>563</v>
      </c>
      <c r="H177" s="232">
        <v>377.27999999999997</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357</v>
      </c>
      <c r="AT177" s="240" t="s">
        <v>243</v>
      </c>
      <c r="AU177" s="240" t="s">
        <v>83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357</v>
      </c>
      <c r="BM177" s="240" t="s">
        <v>4416</v>
      </c>
    </row>
    <row r="178" s="2" customFormat="1">
      <c r="A178" s="39"/>
      <c r="B178" s="40"/>
      <c r="C178" s="41"/>
      <c r="D178" s="242" t="s">
        <v>248</v>
      </c>
      <c r="E178" s="41"/>
      <c r="F178" s="243" t="s">
        <v>4285</v>
      </c>
      <c r="G178" s="41"/>
      <c r="H178" s="41"/>
      <c r="I178" s="244"/>
      <c r="J178" s="41"/>
      <c r="K178" s="41"/>
      <c r="L178" s="45"/>
      <c r="M178" s="259"/>
      <c r="N178" s="260"/>
      <c r="O178" s="261"/>
      <c r="P178" s="261"/>
      <c r="Q178" s="261"/>
      <c r="R178" s="261"/>
      <c r="S178" s="261"/>
      <c r="T178" s="262"/>
      <c r="U178" s="39"/>
      <c r="V178" s="39"/>
      <c r="W178" s="39"/>
      <c r="X178" s="39"/>
      <c r="Y178" s="39"/>
      <c r="Z178" s="39"/>
      <c r="AA178" s="39"/>
      <c r="AB178" s="39"/>
      <c r="AC178" s="39"/>
      <c r="AD178" s="39"/>
      <c r="AE178" s="39"/>
      <c r="AT178" s="18" t="s">
        <v>248</v>
      </c>
      <c r="AU178" s="18" t="s">
        <v>83</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INvj0FLU9exF3PZvM+ReilJb5Fl15NkEoTsrkbKMiEpyt9W+1Zj7nT0UwEHQ0w39npPh3DISNlGHIT3wu7dT+Q==" hashValue="DQd34A48tGLM9vsSB/e62xvk+d+qAqc4MdOz/owT+2H0+yWM+iTZTSgHnGfqiYEVbaYk3KwZplFw1RdKc5ZVAw==" algorithmName="SHA-512" password="CC35"/>
  <autoFilter ref="C126:K178"/>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189</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4312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4287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ROUND((SUM(BE121:BE146)),  2)</f>
        <v>0</v>
      </c>
      <c r="G35" s="39"/>
      <c r="H35" s="39"/>
      <c r="I35" s="165">
        <v>0.20999999999999999</v>
      </c>
      <c r="J35" s="164">
        <f>ROUND(((SUM(BE121:BE146))*I35),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ROUND((SUM(BF121:BF146)),  2)</f>
        <v>0</v>
      </c>
      <c r="G36" s="39"/>
      <c r="H36" s="39"/>
      <c r="I36" s="165">
        <v>0.14999999999999999</v>
      </c>
      <c r="J36" s="164">
        <f>ROUND(((SUM(BF121:BF146))*I36),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ROUND((SUM(BG121:BG146)),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ROUND((SUM(BH121:BH146)),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ROUND((SUM(BI121:BI146)),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4312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R03 - 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225</v>
      </c>
      <c r="E99" s="192"/>
      <c r="F99" s="192"/>
      <c r="G99" s="192"/>
      <c r="H99" s="192"/>
      <c r="I99" s="192"/>
      <c r="J99" s="193">
        <f>J126</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4312</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3927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R03 - ON</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227</v>
      </c>
      <c r="D120" s="203" t="s">
        <v>58</v>
      </c>
      <c r="E120" s="203" t="s">
        <v>54</v>
      </c>
      <c r="F120" s="203" t="s">
        <v>55</v>
      </c>
      <c r="G120" s="203" t="s">
        <v>228</v>
      </c>
      <c r="H120" s="203" t="s">
        <v>229</v>
      </c>
      <c r="I120" s="203" t="s">
        <v>230</v>
      </c>
      <c r="J120" s="204" t="s">
        <v>210</v>
      </c>
      <c r="K120" s="205" t="s">
        <v>231</v>
      </c>
      <c r="L120" s="206"/>
      <c r="M120" s="101" t="s">
        <v>1</v>
      </c>
      <c r="N120" s="102" t="s">
        <v>37</v>
      </c>
      <c r="O120" s="102" t="s">
        <v>232</v>
      </c>
      <c r="P120" s="102" t="s">
        <v>233</v>
      </c>
      <c r="Q120" s="102" t="s">
        <v>234</v>
      </c>
      <c r="R120" s="102" t="s">
        <v>235</v>
      </c>
      <c r="S120" s="102" t="s">
        <v>236</v>
      </c>
      <c r="T120" s="103" t="s">
        <v>237</v>
      </c>
      <c r="U120" s="200"/>
      <c r="V120" s="200"/>
      <c r="W120" s="200"/>
      <c r="X120" s="200"/>
      <c r="Y120" s="200"/>
      <c r="Z120" s="200"/>
      <c r="AA120" s="200"/>
      <c r="AB120" s="200"/>
      <c r="AC120" s="200"/>
      <c r="AD120" s="200"/>
      <c r="AE120" s="200"/>
    </row>
    <row r="121" s="2" customFormat="1" ht="22.8" customHeight="1">
      <c r="A121" s="39"/>
      <c r="B121" s="40"/>
      <c r="C121" s="108" t="s">
        <v>238</v>
      </c>
      <c r="D121" s="41"/>
      <c r="E121" s="41"/>
      <c r="F121" s="41"/>
      <c r="G121" s="41"/>
      <c r="H121" s="41"/>
      <c r="I121" s="41"/>
      <c r="J121" s="207">
        <f>BK121</f>
        <v>0</v>
      </c>
      <c r="K121" s="41"/>
      <c r="L121" s="45"/>
      <c r="M121" s="104"/>
      <c r="N121" s="208"/>
      <c r="O121" s="105"/>
      <c r="P121" s="209">
        <f>P122+SUM(P123:P126)</f>
        <v>0</v>
      </c>
      <c r="Q121" s="105"/>
      <c r="R121" s="209">
        <f>R122+SUM(R123:R126)</f>
        <v>0</v>
      </c>
      <c r="S121" s="105"/>
      <c r="T121" s="210">
        <f>T122+SUM(T123:T126)</f>
        <v>0</v>
      </c>
      <c r="U121" s="39"/>
      <c r="V121" s="39"/>
      <c r="W121" s="39"/>
      <c r="X121" s="39"/>
      <c r="Y121" s="39"/>
      <c r="Z121" s="39"/>
      <c r="AA121" s="39"/>
      <c r="AB121" s="39"/>
      <c r="AC121" s="39"/>
      <c r="AD121" s="39"/>
      <c r="AE121" s="39"/>
      <c r="AT121" s="18" t="s">
        <v>72</v>
      </c>
      <c r="AU121" s="18" t="s">
        <v>212</v>
      </c>
      <c r="BK121" s="211">
        <f>BK122+SUM(BK123:BK126)</f>
        <v>0</v>
      </c>
    </row>
    <row r="122" s="2" customFormat="1" ht="66.75" customHeight="1">
      <c r="A122" s="39"/>
      <c r="B122" s="40"/>
      <c r="C122" s="228" t="s">
        <v>81</v>
      </c>
      <c r="D122" s="228" t="s">
        <v>243</v>
      </c>
      <c r="E122" s="229" t="s">
        <v>4288</v>
      </c>
      <c r="F122" s="230" t="s">
        <v>4289</v>
      </c>
      <c r="G122" s="231" t="s">
        <v>263</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1164</v>
      </c>
      <c r="AT122" s="240" t="s">
        <v>243</v>
      </c>
      <c r="AU122" s="240" t="s">
        <v>73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1164</v>
      </c>
      <c r="BM122" s="240" t="s">
        <v>4417</v>
      </c>
    </row>
    <row r="123" s="2" customFormat="1">
      <c r="A123" s="39"/>
      <c r="B123" s="40"/>
      <c r="C123" s="41"/>
      <c r="D123" s="242" t="s">
        <v>248</v>
      </c>
      <c r="E123" s="41"/>
      <c r="F123" s="243" t="s">
        <v>4291</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73</v>
      </c>
    </row>
    <row r="124" s="2" customFormat="1" ht="44.25" customHeight="1">
      <c r="A124" s="39"/>
      <c r="B124" s="40"/>
      <c r="C124" s="228" t="s">
        <v>83</v>
      </c>
      <c r="D124" s="228" t="s">
        <v>243</v>
      </c>
      <c r="E124" s="229" t="s">
        <v>4292</v>
      </c>
      <c r="F124" s="230" t="s">
        <v>4293</v>
      </c>
      <c r="G124" s="231" t="s">
        <v>263</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1164</v>
      </c>
      <c r="AT124" s="240" t="s">
        <v>243</v>
      </c>
      <c r="AU124" s="240" t="s">
        <v>73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1164</v>
      </c>
      <c r="BM124" s="240" t="s">
        <v>4418</v>
      </c>
    </row>
    <row r="125" s="2" customFormat="1">
      <c r="A125" s="39"/>
      <c r="B125" s="40"/>
      <c r="C125" s="41"/>
      <c r="D125" s="242" t="s">
        <v>248</v>
      </c>
      <c r="E125" s="41"/>
      <c r="F125" s="243" t="s">
        <v>4293</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73</v>
      </c>
    </row>
    <row r="126" s="12" customFormat="1" ht="25.92" customHeight="1">
      <c r="A126" s="12"/>
      <c r="B126" s="212"/>
      <c r="C126" s="213"/>
      <c r="D126" s="214" t="s">
        <v>72</v>
      </c>
      <c r="E126" s="215" t="s">
        <v>636</v>
      </c>
      <c r="F126" s="215" t="s">
        <v>637</v>
      </c>
      <c r="G126" s="213"/>
      <c r="H126" s="213"/>
      <c r="I126" s="216"/>
      <c r="J126" s="217">
        <f>BK126</f>
        <v>0</v>
      </c>
      <c r="K126" s="213"/>
      <c r="L126" s="218"/>
      <c r="M126" s="219"/>
      <c r="N126" s="220"/>
      <c r="O126" s="220"/>
      <c r="P126" s="221">
        <f>SUM(P127:P146)</f>
        <v>0</v>
      </c>
      <c r="Q126" s="220"/>
      <c r="R126" s="221">
        <f>SUM(R127:R146)</f>
        <v>0</v>
      </c>
      <c r="S126" s="220"/>
      <c r="T126" s="222">
        <f>SUM(T127:T146)</f>
        <v>0</v>
      </c>
      <c r="U126" s="12"/>
      <c r="V126" s="12"/>
      <c r="W126" s="12"/>
      <c r="X126" s="12"/>
      <c r="Y126" s="12"/>
      <c r="Z126" s="12"/>
      <c r="AA126" s="12"/>
      <c r="AB126" s="12"/>
      <c r="AC126" s="12"/>
      <c r="AD126" s="12"/>
      <c r="AE126" s="12"/>
      <c r="AR126" s="223" t="s">
        <v>247</v>
      </c>
      <c r="AT126" s="224" t="s">
        <v>72</v>
      </c>
      <c r="AU126" s="224" t="s">
        <v>73</v>
      </c>
      <c r="AY126" s="223" t="s">
        <v>241</v>
      </c>
      <c r="BK126" s="225">
        <f>SUM(BK127:BK146)</f>
        <v>0</v>
      </c>
    </row>
    <row r="127" s="2" customFormat="1" ht="76.35" customHeight="1">
      <c r="A127" s="39"/>
      <c r="B127" s="40"/>
      <c r="C127" s="228" t="s">
        <v>251</v>
      </c>
      <c r="D127" s="228" t="s">
        <v>243</v>
      </c>
      <c r="E127" s="229" t="s">
        <v>4295</v>
      </c>
      <c r="F127" s="230" t="s">
        <v>4296</v>
      </c>
      <c r="G127" s="231" t="s">
        <v>263</v>
      </c>
      <c r="H127" s="232">
        <v>1</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1164</v>
      </c>
      <c r="AT127" s="240" t="s">
        <v>243</v>
      </c>
      <c r="AU127" s="240" t="s">
        <v>81</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1164</v>
      </c>
      <c r="BM127" s="240" t="s">
        <v>4419</v>
      </c>
    </row>
    <row r="128" s="2" customFormat="1">
      <c r="A128" s="39"/>
      <c r="B128" s="40"/>
      <c r="C128" s="41"/>
      <c r="D128" s="242" t="s">
        <v>248</v>
      </c>
      <c r="E128" s="41"/>
      <c r="F128" s="243" t="s">
        <v>4298</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81</v>
      </c>
    </row>
    <row r="129" s="2" customFormat="1" ht="76.35" customHeight="1">
      <c r="A129" s="39"/>
      <c r="B129" s="40"/>
      <c r="C129" s="228" t="s">
        <v>247</v>
      </c>
      <c r="D129" s="228" t="s">
        <v>243</v>
      </c>
      <c r="E129" s="229" t="s">
        <v>4299</v>
      </c>
      <c r="F129" s="230" t="s">
        <v>4300</v>
      </c>
      <c r="G129" s="231" t="s">
        <v>263</v>
      </c>
      <c r="H129" s="232">
        <v>10</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1164</v>
      </c>
      <c r="AT129" s="240" t="s">
        <v>243</v>
      </c>
      <c r="AU129" s="240" t="s">
        <v>81</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1164</v>
      </c>
      <c r="BM129" s="240" t="s">
        <v>4420</v>
      </c>
    </row>
    <row r="130" s="2" customFormat="1">
      <c r="A130" s="39"/>
      <c r="B130" s="40"/>
      <c r="C130" s="41"/>
      <c r="D130" s="242" t="s">
        <v>248</v>
      </c>
      <c r="E130" s="41"/>
      <c r="F130" s="243" t="s">
        <v>4302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81</v>
      </c>
    </row>
    <row r="131" s="2" customFormat="1" ht="76.35" customHeight="1">
      <c r="A131" s="39"/>
      <c r="B131" s="40"/>
      <c r="C131" s="228" t="s">
        <v>259</v>
      </c>
      <c r="D131" s="228" t="s">
        <v>243</v>
      </c>
      <c r="E131" s="229" t="s">
        <v>3509</v>
      </c>
      <c r="F131" s="230" t="s">
        <v>4303</v>
      </c>
      <c r="G131" s="231" t="s">
        <v>263</v>
      </c>
      <c r="H131" s="232">
        <v>10</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1164</v>
      </c>
      <c r="AT131" s="240" t="s">
        <v>243</v>
      </c>
      <c r="AU131" s="240" t="s">
        <v>81</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1164</v>
      </c>
      <c r="BM131" s="240" t="s">
        <v>4421</v>
      </c>
    </row>
    <row r="132" s="2" customFormat="1">
      <c r="A132" s="39"/>
      <c r="B132" s="40"/>
      <c r="C132" s="41"/>
      <c r="D132" s="242" t="s">
        <v>248</v>
      </c>
      <c r="E132" s="41"/>
      <c r="F132" s="243" t="s">
        <v>4305</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81</v>
      </c>
    </row>
    <row r="133" s="2" customFormat="1" ht="76.35" customHeight="1">
      <c r="A133" s="39"/>
      <c r="B133" s="40"/>
      <c r="C133" s="228" t="s">
        <v>254</v>
      </c>
      <c r="D133" s="228" t="s">
        <v>243</v>
      </c>
      <c r="E133" s="229" t="s">
        <v>2263</v>
      </c>
      <c r="F133" s="230" t="s">
        <v>4306</v>
      </c>
      <c r="G133" s="231" t="s">
        <v>563</v>
      </c>
      <c r="H133" s="232">
        <v>63</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1164</v>
      </c>
      <c r="AT133" s="240" t="s">
        <v>243</v>
      </c>
      <c r="AU133" s="240" t="s">
        <v>81</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1164</v>
      </c>
      <c r="BM133" s="240" t="s">
        <v>4422</v>
      </c>
    </row>
    <row r="134" s="2" customFormat="1">
      <c r="A134" s="39"/>
      <c r="B134" s="40"/>
      <c r="C134" s="41"/>
      <c r="D134" s="242" t="s">
        <v>248</v>
      </c>
      <c r="E134" s="41"/>
      <c r="F134" s="243" t="s">
        <v>2266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81</v>
      </c>
    </row>
    <row r="135" s="2" customFormat="1" ht="76.35" customHeight="1">
      <c r="A135" s="39"/>
      <c r="B135" s="40"/>
      <c r="C135" s="228" t="s">
        <v>269</v>
      </c>
      <c r="D135" s="228" t="s">
        <v>243</v>
      </c>
      <c r="E135" s="229" t="s">
        <v>2301</v>
      </c>
      <c r="F135" s="230" t="s">
        <v>4423</v>
      </c>
      <c r="G135" s="231" t="s">
        <v>563</v>
      </c>
      <c r="H135" s="232">
        <v>63</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1164</v>
      </c>
      <c r="AT135" s="240" t="s">
        <v>243</v>
      </c>
      <c r="AU135" s="240" t="s">
        <v>81</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1164</v>
      </c>
      <c r="BM135" s="240" t="s">
        <v>4424</v>
      </c>
    </row>
    <row r="136" s="2" customFormat="1">
      <c r="A136" s="39"/>
      <c r="B136" s="40"/>
      <c r="C136" s="41"/>
      <c r="D136" s="242" t="s">
        <v>248</v>
      </c>
      <c r="E136" s="41"/>
      <c r="F136" s="243" t="s">
        <v>4425</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81</v>
      </c>
    </row>
    <row r="137" s="2" customFormat="1" ht="66.75" customHeight="1">
      <c r="A137" s="39"/>
      <c r="B137" s="40"/>
      <c r="C137" s="228" t="s">
        <v>258</v>
      </c>
      <c r="D137" s="228" t="s">
        <v>243</v>
      </c>
      <c r="E137" s="229" t="s">
        <v>4308</v>
      </c>
      <c r="F137" s="230" t="s">
        <v>4309</v>
      </c>
      <c r="G137" s="231" t="s">
        <v>263</v>
      </c>
      <c r="H137" s="232">
        <v>4</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1164</v>
      </c>
      <c r="AT137" s="240" t="s">
        <v>243</v>
      </c>
      <c r="AU137" s="240" t="s">
        <v>81</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1164</v>
      </c>
      <c r="BM137" s="240" t="s">
        <v>4426</v>
      </c>
    </row>
    <row r="138" s="2" customFormat="1">
      <c r="A138" s="39"/>
      <c r="B138" s="40"/>
      <c r="C138" s="41"/>
      <c r="D138" s="242" t="s">
        <v>248</v>
      </c>
      <c r="E138" s="41"/>
      <c r="F138" s="243" t="s">
        <v>4311</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81</v>
      </c>
    </row>
    <row r="139" s="2" customFormat="1" ht="66.75" customHeight="1">
      <c r="A139" s="39"/>
      <c r="B139" s="40"/>
      <c r="C139" s="228" t="s">
        <v>276</v>
      </c>
      <c r="D139" s="228" t="s">
        <v>243</v>
      </c>
      <c r="E139" s="229" t="s">
        <v>4427</v>
      </c>
      <c r="F139" s="230" t="s">
        <v>4428</v>
      </c>
      <c r="G139" s="231" t="s">
        <v>563</v>
      </c>
      <c r="H139" s="232">
        <v>53</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1164</v>
      </c>
      <c r="AT139" s="240" t="s">
        <v>243</v>
      </c>
      <c r="AU139" s="240" t="s">
        <v>81</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1164</v>
      </c>
      <c r="BM139" s="240" t="s">
        <v>4429</v>
      </c>
    </row>
    <row r="140" s="2" customFormat="1">
      <c r="A140" s="39"/>
      <c r="B140" s="40"/>
      <c r="C140" s="41"/>
      <c r="D140" s="242" t="s">
        <v>248</v>
      </c>
      <c r="E140" s="41"/>
      <c r="F140" s="243" t="s">
        <v>4430</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81</v>
      </c>
    </row>
    <row r="141" s="14" customFormat="1">
      <c r="A141" s="14"/>
      <c r="B141" s="274"/>
      <c r="C141" s="275"/>
      <c r="D141" s="242" t="s">
        <v>1584</v>
      </c>
      <c r="E141" s="276" t="s">
        <v>1</v>
      </c>
      <c r="F141" s="277" t="s">
        <v>1806</v>
      </c>
      <c r="G141" s="275"/>
      <c r="H141" s="276" t="s">
        <v>1</v>
      </c>
      <c r="I141" s="278"/>
      <c r="J141" s="275"/>
      <c r="K141" s="275"/>
      <c r="L141" s="279"/>
      <c r="M141" s="280"/>
      <c r="N141" s="281"/>
      <c r="O141" s="281"/>
      <c r="P141" s="281"/>
      <c r="Q141" s="281"/>
      <c r="R141" s="281"/>
      <c r="S141" s="281"/>
      <c r="T141" s="282"/>
      <c r="U141" s="14"/>
      <c r="V141" s="14"/>
      <c r="W141" s="14"/>
      <c r="X141" s="14"/>
      <c r="Y141" s="14"/>
      <c r="Z141" s="14"/>
      <c r="AA141" s="14"/>
      <c r="AB141" s="14"/>
      <c r="AC141" s="14"/>
      <c r="AD141" s="14"/>
      <c r="AE141" s="14"/>
      <c r="AT141" s="283" t="s">
        <v>1584</v>
      </c>
      <c r="AU141" s="283" t="s">
        <v>81</v>
      </c>
      <c r="AV141" s="14" t="s">
        <v>81</v>
      </c>
      <c r="AW141" s="14" t="s">
        <v>30</v>
      </c>
      <c r="AX141" s="14" t="s">
        <v>73</v>
      </c>
      <c r="AY141" s="283" t="s">
        <v>241</v>
      </c>
    </row>
    <row r="142" s="13" customFormat="1">
      <c r="A142" s="13"/>
      <c r="B142" s="263"/>
      <c r="C142" s="264"/>
      <c r="D142" s="242" t="s">
        <v>1584</v>
      </c>
      <c r="E142" s="265" t="s">
        <v>1</v>
      </c>
      <c r="F142" s="266" t="s">
        <v>423</v>
      </c>
      <c r="G142" s="264"/>
      <c r="H142" s="267">
        <v>53</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1584</v>
      </c>
      <c r="AU142" s="273" t="s">
        <v>81</v>
      </c>
      <c r="AV142" s="13" t="s">
        <v>83</v>
      </c>
      <c r="AW142" s="13" t="s">
        <v>30</v>
      </c>
      <c r="AX142" s="13" t="s">
        <v>81</v>
      </c>
      <c r="AY142" s="273" t="s">
        <v>241</v>
      </c>
    </row>
    <row r="143" s="2" customFormat="1" ht="76.35" customHeight="1">
      <c r="A143" s="39"/>
      <c r="B143" s="40"/>
      <c r="C143" s="228" t="s">
        <v>264</v>
      </c>
      <c r="D143" s="228" t="s">
        <v>243</v>
      </c>
      <c r="E143" s="229" t="s">
        <v>4431</v>
      </c>
      <c r="F143" s="230" t="s">
        <v>4432</v>
      </c>
      <c r="G143" s="231" t="s">
        <v>563</v>
      </c>
      <c r="H143" s="232">
        <v>10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1164</v>
      </c>
      <c r="AT143" s="240" t="s">
        <v>243</v>
      </c>
      <c r="AU143" s="240" t="s">
        <v>81</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1164</v>
      </c>
      <c r="BM143" s="240" t="s">
        <v>4433</v>
      </c>
    </row>
    <row r="144" s="2" customFormat="1">
      <c r="A144" s="39"/>
      <c r="B144" s="40"/>
      <c r="C144" s="41"/>
      <c r="D144" s="242" t="s">
        <v>248</v>
      </c>
      <c r="E144" s="41"/>
      <c r="F144" s="243" t="s">
        <v>4434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81</v>
      </c>
    </row>
    <row r="145" s="14" customFormat="1">
      <c r="A145" s="14"/>
      <c r="B145" s="274"/>
      <c r="C145" s="275"/>
      <c r="D145" s="242" t="s">
        <v>1584</v>
      </c>
      <c r="E145" s="276" t="s">
        <v>1</v>
      </c>
      <c r="F145" s="277" t="s">
        <v>1806</v>
      </c>
      <c r="G145" s="275"/>
      <c r="H145" s="276" t="s">
        <v>1</v>
      </c>
      <c r="I145" s="278"/>
      <c r="J145" s="275"/>
      <c r="K145" s="275"/>
      <c r="L145" s="279"/>
      <c r="M145" s="280"/>
      <c r="N145" s="281"/>
      <c r="O145" s="281"/>
      <c r="P145" s="281"/>
      <c r="Q145" s="281"/>
      <c r="R145" s="281"/>
      <c r="S145" s="281"/>
      <c r="T145" s="282"/>
      <c r="U145" s="14"/>
      <c r="V145" s="14"/>
      <c r="W145" s="14"/>
      <c r="X145" s="14"/>
      <c r="Y145" s="14"/>
      <c r="Z145" s="14"/>
      <c r="AA145" s="14"/>
      <c r="AB145" s="14"/>
      <c r="AC145" s="14"/>
      <c r="AD145" s="14"/>
      <c r="AE145" s="14"/>
      <c r="AT145" s="283" t="s">
        <v>1584</v>
      </c>
      <c r="AU145" s="283" t="s">
        <v>81</v>
      </c>
      <c r="AV145" s="14" t="s">
        <v>81</v>
      </c>
      <c r="AW145" s="14" t="s">
        <v>30</v>
      </c>
      <c r="AX145" s="14" t="s">
        <v>73</v>
      </c>
      <c r="AY145" s="283" t="s">
        <v>241</v>
      </c>
    </row>
    <row r="146" s="13" customFormat="1">
      <c r="A146" s="13"/>
      <c r="B146" s="263"/>
      <c r="C146" s="264"/>
      <c r="D146" s="242" t="s">
        <v>1584</v>
      </c>
      <c r="E146" s="265" t="s">
        <v>1</v>
      </c>
      <c r="F146" s="266" t="s">
        <v>264</v>
      </c>
      <c r="G146" s="264"/>
      <c r="H146" s="267">
        <v>10</v>
      </c>
      <c r="I146" s="268"/>
      <c r="J146" s="264"/>
      <c r="K146" s="264"/>
      <c r="L146" s="269"/>
      <c r="M146" s="284"/>
      <c r="N146" s="285"/>
      <c r="O146" s="285"/>
      <c r="P146" s="285"/>
      <c r="Q146" s="285"/>
      <c r="R146" s="285"/>
      <c r="S146" s="285"/>
      <c r="T146" s="286"/>
      <c r="U146" s="13"/>
      <c r="V146" s="13"/>
      <c r="W146" s="13"/>
      <c r="X146" s="13"/>
      <c r="Y146" s="13"/>
      <c r="Z146" s="13"/>
      <c r="AA146" s="13"/>
      <c r="AB146" s="13"/>
      <c r="AC146" s="13"/>
      <c r="AD146" s="13"/>
      <c r="AE146" s="13"/>
      <c r="AT146" s="273" t="s">
        <v>1584</v>
      </c>
      <c r="AU146" s="273" t="s">
        <v>81</v>
      </c>
      <c r="AV146" s="13" t="s">
        <v>83</v>
      </c>
      <c r="AW146" s="13" t="s">
        <v>30</v>
      </c>
      <c r="AX146" s="13" t="s">
        <v>81</v>
      </c>
      <c r="AY146" s="273" t="s">
        <v>241</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RclnmedO3kkDQscupQZKlbZFxX2FQ79dfh3yu5SojqaG99Vs9pEQ00zWGZkYtEBNo/sHCD8E0waGrtekmZdG5Q==" hashValue="V72aEFz/lqiuIcWgZjc0v1/FHPfuBgnxSz6YGZ6Ko/8JQfVsFLYnNm9N4IgW52zcO+4mByfjcxCckQ8noeOowA==" algorithmName="SHA-512" password="CC35"/>
  <autoFilter ref="C120:K14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4435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4164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ROUND((SUM(BE121:BE262)),  2)</f>
        <v>0</v>
      </c>
      <c r="G35" s="39"/>
      <c r="H35" s="39"/>
      <c r="I35" s="165">
        <v>0.20999999999999999</v>
      </c>
      <c r="J35" s="164">
        <f>ROUND(((SUM(BE121:BE262))*I35),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ROUND((SUM(BF121:BF262)),  2)</f>
        <v>0</v>
      </c>
      <c r="G36" s="39"/>
      <c r="H36" s="39"/>
      <c r="I36" s="165">
        <v>0.14999999999999999</v>
      </c>
      <c r="J36" s="164">
        <f>ROUND(((SUM(BF121:BF262))*I36),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ROUND((SUM(BG121:BG262)),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ROUND((SUM(BH121:BH262)),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ROUND((SUM(BI121:BI262)),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4435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R01 - Infrastruktura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225</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4435</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3927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R01 - Infrastruktura</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227</v>
      </c>
      <c r="D120" s="203" t="s">
        <v>58</v>
      </c>
      <c r="E120" s="203" t="s">
        <v>54</v>
      </c>
      <c r="F120" s="203" t="s">
        <v>55</v>
      </c>
      <c r="G120" s="203" t="s">
        <v>228</v>
      </c>
      <c r="H120" s="203" t="s">
        <v>229</v>
      </c>
      <c r="I120" s="203" t="s">
        <v>230</v>
      </c>
      <c r="J120" s="204" t="s">
        <v>210</v>
      </c>
      <c r="K120" s="205" t="s">
        <v>231</v>
      </c>
      <c r="L120" s="206"/>
      <c r="M120" s="101" t="s">
        <v>1</v>
      </c>
      <c r="N120" s="102" t="s">
        <v>37</v>
      </c>
      <c r="O120" s="102" t="s">
        <v>232</v>
      </c>
      <c r="P120" s="102" t="s">
        <v>233</v>
      </c>
      <c r="Q120" s="102" t="s">
        <v>234</v>
      </c>
      <c r="R120" s="102" t="s">
        <v>235</v>
      </c>
      <c r="S120" s="102" t="s">
        <v>236</v>
      </c>
      <c r="T120" s="103" t="s">
        <v>237</v>
      </c>
      <c r="U120" s="200"/>
      <c r="V120" s="200"/>
      <c r="W120" s="200"/>
      <c r="X120" s="200"/>
      <c r="Y120" s="200"/>
      <c r="Z120" s="200"/>
      <c r="AA120" s="200"/>
      <c r="AB120" s="200"/>
      <c r="AC120" s="200"/>
      <c r="AD120" s="200"/>
      <c r="AE120" s="200"/>
    </row>
    <row r="121" s="2" customFormat="1" ht="22.8" customHeight="1">
      <c r="A121" s="39"/>
      <c r="B121" s="40"/>
      <c r="C121" s="108" t="s">
        <v>238</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72</v>
      </c>
      <c r="AU121" s="18" t="s">
        <v>212</v>
      </c>
      <c r="BK121" s="211">
        <f>BK122</f>
        <v>0</v>
      </c>
    </row>
    <row r="122" s="12" customFormat="1" ht="25.92" customHeight="1">
      <c r="A122" s="12"/>
      <c r="B122" s="212"/>
      <c r="C122" s="213"/>
      <c r="D122" s="214" t="s">
        <v>72</v>
      </c>
      <c r="E122" s="215" t="s">
        <v>636</v>
      </c>
      <c r="F122" s="215" t="s">
        <v>637</v>
      </c>
      <c r="G122" s="213"/>
      <c r="H122" s="213"/>
      <c r="I122" s="216"/>
      <c r="J122" s="217">
        <f>BK122</f>
        <v>0</v>
      </c>
      <c r="K122" s="213"/>
      <c r="L122" s="218"/>
      <c r="M122" s="219"/>
      <c r="N122" s="220"/>
      <c r="O122" s="220"/>
      <c r="P122" s="221">
        <f>SUM(P123:P262)</f>
        <v>0</v>
      </c>
      <c r="Q122" s="220"/>
      <c r="R122" s="221">
        <f>SUM(R123:R262)</f>
        <v>0</v>
      </c>
      <c r="S122" s="220"/>
      <c r="T122" s="222">
        <f>SUM(T123:T262)</f>
        <v>0</v>
      </c>
      <c r="U122" s="12"/>
      <c r="V122" s="12"/>
      <c r="W122" s="12"/>
      <c r="X122" s="12"/>
      <c r="Y122" s="12"/>
      <c r="Z122" s="12"/>
      <c r="AA122" s="12"/>
      <c r="AB122" s="12"/>
      <c r="AC122" s="12"/>
      <c r="AD122" s="12"/>
      <c r="AE122" s="12"/>
      <c r="AR122" s="223" t="s">
        <v>247</v>
      </c>
      <c r="AT122" s="224" t="s">
        <v>72</v>
      </c>
      <c r="AU122" s="224" t="s">
        <v>73</v>
      </c>
      <c r="AY122" s="223" t="s">
        <v>241</v>
      </c>
      <c r="BK122" s="225">
        <f>SUM(BK123:BK262)</f>
        <v>0</v>
      </c>
    </row>
    <row r="123" s="2" customFormat="1" ht="24.15" customHeight="1">
      <c r="A123" s="39"/>
      <c r="B123" s="40"/>
      <c r="C123" s="228" t="s">
        <v>81</v>
      </c>
      <c r="D123" s="228" t="s">
        <v>243</v>
      </c>
      <c r="E123" s="229" t="s">
        <v>4436</v>
      </c>
      <c r="F123" s="230" t="s">
        <v>4437</v>
      </c>
      <c r="G123" s="231" t="s">
        <v>267</v>
      </c>
      <c r="H123" s="232">
        <v>200</v>
      </c>
      <c r="I123" s="233"/>
      <c r="J123" s="234">
        <f>ROUND(I123*H123,2)</f>
        <v>0</v>
      </c>
      <c r="K123" s="235"/>
      <c r="L123" s="45"/>
      <c r="M123" s="236" t="s">
        <v>1</v>
      </c>
      <c r="N123" s="237" t="s">
        <v>38</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1164</v>
      </c>
      <c r="AT123" s="240" t="s">
        <v>243</v>
      </c>
      <c r="AU123" s="240" t="s">
        <v>81</v>
      </c>
      <c r="AY123" s="18" t="s">
        <v>241</v>
      </c>
      <c r="BE123" s="241">
        <f>IF(N123="základní",J123,0)</f>
        <v>0</v>
      </c>
      <c r="BF123" s="241">
        <f>IF(N123="snížená",J123,0)</f>
        <v>0</v>
      </c>
      <c r="BG123" s="241">
        <f>IF(N123="zákl. přenesená",J123,0)</f>
        <v>0</v>
      </c>
      <c r="BH123" s="241">
        <f>IF(N123="sníž. přenesená",J123,0)</f>
        <v>0</v>
      </c>
      <c r="BI123" s="241">
        <f>IF(N123="nulová",J123,0)</f>
        <v>0</v>
      </c>
      <c r="BJ123" s="18" t="s">
        <v>81</v>
      </c>
      <c r="BK123" s="241">
        <f>ROUND(I123*H123,2)</f>
        <v>0</v>
      </c>
      <c r="BL123" s="18" t="s">
        <v>1164</v>
      </c>
      <c r="BM123" s="240" t="s">
        <v>4438</v>
      </c>
    </row>
    <row r="124" s="2" customFormat="1">
      <c r="A124" s="39"/>
      <c r="B124" s="40"/>
      <c r="C124" s="41"/>
      <c r="D124" s="242" t="s">
        <v>248</v>
      </c>
      <c r="E124" s="41"/>
      <c r="F124" s="243" t="s">
        <v>4437</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248</v>
      </c>
      <c r="AU124" s="18" t="s">
        <v>81</v>
      </c>
    </row>
    <row r="125" s="2" customFormat="1" ht="33" customHeight="1">
      <c r="A125" s="39"/>
      <c r="B125" s="40"/>
      <c r="C125" s="228" t="s">
        <v>83</v>
      </c>
      <c r="D125" s="228" t="s">
        <v>243</v>
      </c>
      <c r="E125" s="229" t="s">
        <v>4236</v>
      </c>
      <c r="F125" s="230" t="s">
        <v>4237</v>
      </c>
      <c r="G125" s="231" t="s">
        <v>267</v>
      </c>
      <c r="H125" s="232">
        <v>500</v>
      </c>
      <c r="I125" s="233"/>
      <c r="J125" s="234">
        <f>ROUND(I125*H125,2)</f>
        <v>0</v>
      </c>
      <c r="K125" s="235"/>
      <c r="L125" s="45"/>
      <c r="M125" s="236" t="s">
        <v>1</v>
      </c>
      <c r="N125" s="237" t="s">
        <v>38</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1164</v>
      </c>
      <c r="AT125" s="240" t="s">
        <v>243</v>
      </c>
      <c r="AU125" s="240" t="s">
        <v>81</v>
      </c>
      <c r="AY125" s="18" t="s">
        <v>241</v>
      </c>
      <c r="BE125" s="241">
        <f>IF(N125="základní",J125,0)</f>
        <v>0</v>
      </c>
      <c r="BF125" s="241">
        <f>IF(N125="snížená",J125,0)</f>
        <v>0</v>
      </c>
      <c r="BG125" s="241">
        <f>IF(N125="zákl. přenesená",J125,0)</f>
        <v>0</v>
      </c>
      <c r="BH125" s="241">
        <f>IF(N125="sníž. přenesená",J125,0)</f>
        <v>0</v>
      </c>
      <c r="BI125" s="241">
        <f>IF(N125="nulová",J125,0)</f>
        <v>0</v>
      </c>
      <c r="BJ125" s="18" t="s">
        <v>81</v>
      </c>
      <c r="BK125" s="241">
        <f>ROUND(I125*H125,2)</f>
        <v>0</v>
      </c>
      <c r="BL125" s="18" t="s">
        <v>1164</v>
      </c>
      <c r="BM125" s="240" t="s">
        <v>4439</v>
      </c>
    </row>
    <row r="126" s="2" customFormat="1">
      <c r="A126" s="39"/>
      <c r="B126" s="40"/>
      <c r="C126" s="41"/>
      <c r="D126" s="242" t="s">
        <v>248</v>
      </c>
      <c r="E126" s="41"/>
      <c r="F126" s="243" t="s">
        <v>4237</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248</v>
      </c>
      <c r="AU126" s="18" t="s">
        <v>81</v>
      </c>
    </row>
    <row r="127" s="2" customFormat="1" ht="33" customHeight="1">
      <c r="A127" s="39"/>
      <c r="B127" s="40"/>
      <c r="C127" s="228" t="s">
        <v>251</v>
      </c>
      <c r="D127" s="228" t="s">
        <v>243</v>
      </c>
      <c r="E127" s="229" t="s">
        <v>1592</v>
      </c>
      <c r="F127" s="230" t="s">
        <v>4196</v>
      </c>
      <c r="G127" s="231" t="s">
        <v>267</v>
      </c>
      <c r="H127" s="232">
        <v>385</v>
      </c>
      <c r="I127" s="233"/>
      <c r="J127" s="234">
        <f>ROUND(I127*H127,2)</f>
        <v>0</v>
      </c>
      <c r="K127" s="235"/>
      <c r="L127" s="45"/>
      <c r="M127" s="236" t="s">
        <v>1</v>
      </c>
      <c r="N127" s="237" t="s">
        <v>38</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1164</v>
      </c>
      <c r="AT127" s="240" t="s">
        <v>243</v>
      </c>
      <c r="AU127" s="240" t="s">
        <v>81</v>
      </c>
      <c r="AY127" s="18" t="s">
        <v>241</v>
      </c>
      <c r="BE127" s="241">
        <f>IF(N127="základní",J127,0)</f>
        <v>0</v>
      </c>
      <c r="BF127" s="241">
        <f>IF(N127="snížená",J127,0)</f>
        <v>0</v>
      </c>
      <c r="BG127" s="241">
        <f>IF(N127="zákl. přenesená",J127,0)</f>
        <v>0</v>
      </c>
      <c r="BH127" s="241">
        <f>IF(N127="sníž. přenesená",J127,0)</f>
        <v>0</v>
      </c>
      <c r="BI127" s="241">
        <f>IF(N127="nulová",J127,0)</f>
        <v>0</v>
      </c>
      <c r="BJ127" s="18" t="s">
        <v>81</v>
      </c>
      <c r="BK127" s="241">
        <f>ROUND(I127*H127,2)</f>
        <v>0</v>
      </c>
      <c r="BL127" s="18" t="s">
        <v>1164</v>
      </c>
      <c r="BM127" s="240" t="s">
        <v>4440</v>
      </c>
    </row>
    <row r="128" s="2" customFormat="1">
      <c r="A128" s="39"/>
      <c r="B128" s="40"/>
      <c r="C128" s="41"/>
      <c r="D128" s="242" t="s">
        <v>248</v>
      </c>
      <c r="E128" s="41"/>
      <c r="F128" s="243" t="s">
        <v>4196</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248</v>
      </c>
      <c r="AU128" s="18" t="s">
        <v>81</v>
      </c>
    </row>
    <row r="129" s="2" customFormat="1" ht="33" customHeight="1">
      <c r="A129" s="39"/>
      <c r="B129" s="40"/>
      <c r="C129" s="247" t="s">
        <v>247</v>
      </c>
      <c r="D129" s="247" t="s">
        <v>260</v>
      </c>
      <c r="E129" s="248" t="s">
        <v>4441</v>
      </c>
      <c r="F129" s="249" t="s">
        <v>4442</v>
      </c>
      <c r="G129" s="250" t="s">
        <v>267</v>
      </c>
      <c r="H129" s="251">
        <v>260</v>
      </c>
      <c r="I129" s="252"/>
      <c r="J129" s="253">
        <f>ROUND(I129*H129,2)</f>
        <v>0</v>
      </c>
      <c r="K129" s="254"/>
      <c r="L129" s="255"/>
      <c r="M129" s="256" t="s">
        <v>1</v>
      </c>
      <c r="N129" s="25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1164</v>
      </c>
      <c r="AT129" s="240" t="s">
        <v>260</v>
      </c>
      <c r="AU129" s="240" t="s">
        <v>81</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1164</v>
      </c>
      <c r="BM129" s="240" t="s">
        <v>4443</v>
      </c>
    </row>
    <row r="130" s="2" customFormat="1">
      <c r="A130" s="39"/>
      <c r="B130" s="40"/>
      <c r="C130" s="41"/>
      <c r="D130" s="242" t="s">
        <v>248</v>
      </c>
      <c r="E130" s="41"/>
      <c r="F130" s="243" t="s">
        <v>4442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81</v>
      </c>
    </row>
    <row r="131" s="2" customFormat="1" ht="24.15" customHeight="1">
      <c r="A131" s="39"/>
      <c r="B131" s="40"/>
      <c r="C131" s="247" t="s">
        <v>259</v>
      </c>
      <c r="D131" s="247" t="s">
        <v>260</v>
      </c>
      <c r="E131" s="248" t="s">
        <v>4444</v>
      </c>
      <c r="F131" s="249" t="s">
        <v>4445</v>
      </c>
      <c r="G131" s="250" t="s">
        <v>267</v>
      </c>
      <c r="H131" s="251">
        <v>105</v>
      </c>
      <c r="I131" s="252"/>
      <c r="J131" s="253">
        <f>ROUND(I131*H131,2)</f>
        <v>0</v>
      </c>
      <c r="K131" s="254"/>
      <c r="L131" s="255"/>
      <c r="M131" s="256" t="s">
        <v>1</v>
      </c>
      <c r="N131" s="25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1164</v>
      </c>
      <c r="AT131" s="240" t="s">
        <v>260</v>
      </c>
      <c r="AU131" s="240" t="s">
        <v>81</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1164</v>
      </c>
      <c r="BM131" s="240" t="s">
        <v>4446</v>
      </c>
    </row>
    <row r="132" s="2" customFormat="1">
      <c r="A132" s="39"/>
      <c r="B132" s="40"/>
      <c r="C132" s="41"/>
      <c r="D132" s="242" t="s">
        <v>248</v>
      </c>
      <c r="E132" s="41"/>
      <c r="F132" s="243" t="s">
        <v>4445</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81</v>
      </c>
    </row>
    <row r="133" s="2" customFormat="1" ht="33" customHeight="1">
      <c r="A133" s="39"/>
      <c r="B133" s="40"/>
      <c r="C133" s="247" t="s">
        <v>254</v>
      </c>
      <c r="D133" s="247" t="s">
        <v>260</v>
      </c>
      <c r="E133" s="248" t="s">
        <v>1590</v>
      </c>
      <c r="F133" s="249" t="s">
        <v>1591</v>
      </c>
      <c r="G133" s="250" t="s">
        <v>267</v>
      </c>
      <c r="H133" s="251">
        <v>20</v>
      </c>
      <c r="I133" s="252"/>
      <c r="J133" s="253">
        <f>ROUND(I133*H133,2)</f>
        <v>0</v>
      </c>
      <c r="K133" s="254"/>
      <c r="L133" s="255"/>
      <c r="M133" s="256" t="s">
        <v>1</v>
      </c>
      <c r="N133" s="25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1164</v>
      </c>
      <c r="AT133" s="240" t="s">
        <v>260</v>
      </c>
      <c r="AU133" s="240" t="s">
        <v>81</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1164</v>
      </c>
      <c r="BM133" s="240" t="s">
        <v>4447</v>
      </c>
    </row>
    <row r="134" s="2" customFormat="1">
      <c r="A134" s="39"/>
      <c r="B134" s="40"/>
      <c r="C134" s="41"/>
      <c r="D134" s="242" t="s">
        <v>248</v>
      </c>
      <c r="E134" s="41"/>
      <c r="F134" s="243" t="s">
        <v>1591</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81</v>
      </c>
    </row>
    <row r="135" s="2" customFormat="1" ht="33" customHeight="1">
      <c r="A135" s="39"/>
      <c r="B135" s="40"/>
      <c r="C135" s="228" t="s">
        <v>269</v>
      </c>
      <c r="D135" s="228" t="s">
        <v>243</v>
      </c>
      <c r="E135" s="229" t="s">
        <v>4190</v>
      </c>
      <c r="F135" s="230" t="s">
        <v>4191</v>
      </c>
      <c r="G135" s="231" t="s">
        <v>267</v>
      </c>
      <c r="H135" s="232">
        <v>1410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1164</v>
      </c>
      <c r="AT135" s="240" t="s">
        <v>243</v>
      </c>
      <c r="AU135" s="240" t="s">
        <v>81</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1164</v>
      </c>
      <c r="BM135" s="240" t="s">
        <v>4448</v>
      </c>
    </row>
    <row r="136" s="2" customFormat="1">
      <c r="A136" s="39"/>
      <c r="B136" s="40"/>
      <c r="C136" s="41"/>
      <c r="D136" s="242" t="s">
        <v>248</v>
      </c>
      <c r="E136" s="41"/>
      <c r="F136" s="243" t="s">
        <v>4191</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81</v>
      </c>
    </row>
    <row r="137" s="2" customFormat="1" ht="24.15" customHeight="1">
      <c r="A137" s="39"/>
      <c r="B137" s="40"/>
      <c r="C137" s="247" t="s">
        <v>258</v>
      </c>
      <c r="D137" s="247" t="s">
        <v>260</v>
      </c>
      <c r="E137" s="248" t="s">
        <v>4449</v>
      </c>
      <c r="F137" s="249" t="s">
        <v>4450</v>
      </c>
      <c r="G137" s="250" t="s">
        <v>267</v>
      </c>
      <c r="H137" s="251">
        <v>1080</v>
      </c>
      <c r="I137" s="252"/>
      <c r="J137" s="253">
        <f>ROUND(I137*H137,2)</f>
        <v>0</v>
      </c>
      <c r="K137" s="254"/>
      <c r="L137" s="255"/>
      <c r="M137" s="256" t="s">
        <v>1</v>
      </c>
      <c r="N137" s="25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1164</v>
      </c>
      <c r="AT137" s="240" t="s">
        <v>260</v>
      </c>
      <c r="AU137" s="240" t="s">
        <v>81</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1164</v>
      </c>
      <c r="BM137" s="240" t="s">
        <v>4451</v>
      </c>
    </row>
    <row r="138" s="2" customFormat="1">
      <c r="A138" s="39"/>
      <c r="B138" s="40"/>
      <c r="C138" s="41"/>
      <c r="D138" s="242" t="s">
        <v>248</v>
      </c>
      <c r="E138" s="41"/>
      <c r="F138" s="243" t="s">
        <v>4450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81</v>
      </c>
    </row>
    <row r="139" s="2" customFormat="1" ht="24.15" customHeight="1">
      <c r="A139" s="39"/>
      <c r="B139" s="40"/>
      <c r="C139" s="247" t="s">
        <v>276</v>
      </c>
      <c r="D139" s="247" t="s">
        <v>260</v>
      </c>
      <c r="E139" s="248" t="s">
        <v>4452</v>
      </c>
      <c r="F139" s="249" t="s">
        <v>4453</v>
      </c>
      <c r="G139" s="250" t="s">
        <v>267</v>
      </c>
      <c r="H139" s="251">
        <v>10</v>
      </c>
      <c r="I139" s="252"/>
      <c r="J139" s="253">
        <f>ROUND(I139*H139,2)</f>
        <v>0</v>
      </c>
      <c r="K139" s="254"/>
      <c r="L139" s="255"/>
      <c r="M139" s="256" t="s">
        <v>1</v>
      </c>
      <c r="N139" s="25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1164</v>
      </c>
      <c r="AT139" s="240" t="s">
        <v>260</v>
      </c>
      <c r="AU139" s="240" t="s">
        <v>81</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1164</v>
      </c>
      <c r="BM139" s="240" t="s">
        <v>4454</v>
      </c>
    </row>
    <row r="140" s="2" customFormat="1">
      <c r="A140" s="39"/>
      <c r="B140" s="40"/>
      <c r="C140" s="41"/>
      <c r="D140" s="242" t="s">
        <v>248</v>
      </c>
      <c r="E140" s="41"/>
      <c r="F140" s="243" t="s">
        <v>4453</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81</v>
      </c>
    </row>
    <row r="141" s="2" customFormat="1" ht="24.15" customHeight="1">
      <c r="A141" s="39"/>
      <c r="B141" s="40"/>
      <c r="C141" s="247" t="s">
        <v>264</v>
      </c>
      <c r="D141" s="247" t="s">
        <v>260</v>
      </c>
      <c r="E141" s="248" t="s">
        <v>4455</v>
      </c>
      <c r="F141" s="249" t="s">
        <v>4456</v>
      </c>
      <c r="G141" s="250" t="s">
        <v>267</v>
      </c>
      <c r="H141" s="251">
        <v>20</v>
      </c>
      <c r="I141" s="252"/>
      <c r="J141" s="253">
        <f>ROUND(I141*H141,2)</f>
        <v>0</v>
      </c>
      <c r="K141" s="254"/>
      <c r="L141" s="255"/>
      <c r="M141" s="256" t="s">
        <v>1</v>
      </c>
      <c r="N141" s="25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1164</v>
      </c>
      <c r="AT141" s="240" t="s">
        <v>260</v>
      </c>
      <c r="AU141" s="240" t="s">
        <v>81</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1164</v>
      </c>
      <c r="BM141" s="240" t="s">
        <v>4457</v>
      </c>
    </row>
    <row r="142" s="2" customFormat="1">
      <c r="A142" s="39"/>
      <c r="B142" s="40"/>
      <c r="C142" s="41"/>
      <c r="D142" s="242" t="s">
        <v>248</v>
      </c>
      <c r="E142" s="41"/>
      <c r="F142" s="243" t="s">
        <v>4456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81</v>
      </c>
    </row>
    <row r="143" s="2" customFormat="1" ht="24.15" customHeight="1">
      <c r="A143" s="39"/>
      <c r="B143" s="40"/>
      <c r="C143" s="247" t="s">
        <v>283</v>
      </c>
      <c r="D143" s="247" t="s">
        <v>260</v>
      </c>
      <c r="E143" s="248" t="s">
        <v>4186</v>
      </c>
      <c r="F143" s="249" t="s">
        <v>4187</v>
      </c>
      <c r="G143" s="250" t="s">
        <v>267</v>
      </c>
      <c r="H143" s="251">
        <v>300</v>
      </c>
      <c r="I143" s="252"/>
      <c r="J143" s="253">
        <f>ROUND(I143*H143,2)</f>
        <v>0</v>
      </c>
      <c r="K143" s="254"/>
      <c r="L143" s="255"/>
      <c r="M143" s="256" t="s">
        <v>1</v>
      </c>
      <c r="N143" s="25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1164</v>
      </c>
      <c r="AT143" s="240" t="s">
        <v>260</v>
      </c>
      <c r="AU143" s="240" t="s">
        <v>81</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1164</v>
      </c>
      <c r="BM143" s="240" t="s">
        <v>4458</v>
      </c>
    </row>
    <row r="144" s="2" customFormat="1">
      <c r="A144" s="39"/>
      <c r="B144" s="40"/>
      <c r="C144" s="41"/>
      <c r="D144" s="242" t="s">
        <v>248</v>
      </c>
      <c r="E144" s="41"/>
      <c r="F144" s="243" t="s">
        <v>4187</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81</v>
      </c>
    </row>
    <row r="145" s="2" customFormat="1" ht="33" customHeight="1">
      <c r="A145" s="39"/>
      <c r="B145" s="40"/>
      <c r="C145" s="228" t="s">
        <v>268</v>
      </c>
      <c r="D145" s="228" t="s">
        <v>243</v>
      </c>
      <c r="E145" s="229" t="s">
        <v>4459</v>
      </c>
      <c r="F145" s="230" t="s">
        <v>4460</v>
      </c>
      <c r="G145" s="231" t="s">
        <v>267</v>
      </c>
      <c r="H145" s="232">
        <v>5</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1164</v>
      </c>
      <c r="AT145" s="240" t="s">
        <v>243</v>
      </c>
      <c r="AU145" s="240" t="s">
        <v>81</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1164</v>
      </c>
      <c r="BM145" s="240" t="s">
        <v>4461</v>
      </c>
    </row>
    <row r="146" s="2" customFormat="1">
      <c r="A146" s="39"/>
      <c r="B146" s="40"/>
      <c r="C146" s="41"/>
      <c r="D146" s="242" t="s">
        <v>248</v>
      </c>
      <c r="E146" s="41"/>
      <c r="F146" s="243" t="s">
        <v>4460</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81</v>
      </c>
    </row>
    <row r="147" s="2" customFormat="1" ht="24.15" customHeight="1">
      <c r="A147" s="39"/>
      <c r="B147" s="40"/>
      <c r="C147" s="247" t="s">
        <v>290</v>
      </c>
      <c r="D147" s="247" t="s">
        <v>260</v>
      </c>
      <c r="E147" s="248" t="s">
        <v>4462</v>
      </c>
      <c r="F147" s="249" t="s">
        <v>4463</v>
      </c>
      <c r="G147" s="250" t="s">
        <v>267</v>
      </c>
      <c r="H147" s="251">
        <v>5</v>
      </c>
      <c r="I147" s="252"/>
      <c r="J147" s="253">
        <f>ROUND(I147*H147,2)</f>
        <v>0</v>
      </c>
      <c r="K147" s="254"/>
      <c r="L147" s="255"/>
      <c r="M147" s="256" t="s">
        <v>1</v>
      </c>
      <c r="N147" s="257" t="s">
        <v>38</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1164</v>
      </c>
      <c r="AT147" s="240" t="s">
        <v>260</v>
      </c>
      <c r="AU147" s="240" t="s">
        <v>81</v>
      </c>
      <c r="AY147" s="18" t="s">
        <v>241</v>
      </c>
      <c r="BE147" s="241">
        <f>IF(N147="základní",J147,0)</f>
        <v>0</v>
      </c>
      <c r="BF147" s="241">
        <f>IF(N147="snížená",J147,0)</f>
        <v>0</v>
      </c>
      <c r="BG147" s="241">
        <f>IF(N147="zákl. přenesená",J147,0)</f>
        <v>0</v>
      </c>
      <c r="BH147" s="241">
        <f>IF(N147="sníž. přenesená",J147,0)</f>
        <v>0</v>
      </c>
      <c r="BI147" s="241">
        <f>IF(N147="nulová",J147,0)</f>
        <v>0</v>
      </c>
      <c r="BJ147" s="18" t="s">
        <v>81</v>
      </c>
      <c r="BK147" s="241">
        <f>ROUND(I147*H147,2)</f>
        <v>0</v>
      </c>
      <c r="BL147" s="18" t="s">
        <v>1164</v>
      </c>
      <c r="BM147" s="240" t="s">
        <v>4464</v>
      </c>
    </row>
    <row r="148" s="2" customFormat="1">
      <c r="A148" s="39"/>
      <c r="B148" s="40"/>
      <c r="C148" s="41"/>
      <c r="D148" s="242" t="s">
        <v>248</v>
      </c>
      <c r="E148" s="41"/>
      <c r="F148" s="243" t="s">
        <v>4463</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248</v>
      </c>
      <c r="AU148" s="18" t="s">
        <v>81</v>
      </c>
    </row>
    <row r="149" s="2" customFormat="1" ht="33" customHeight="1">
      <c r="A149" s="39"/>
      <c r="B149" s="40"/>
      <c r="C149" s="228" t="s">
        <v>272</v>
      </c>
      <c r="D149" s="228" t="s">
        <v>243</v>
      </c>
      <c r="E149" s="229" t="s">
        <v>4465</v>
      </c>
      <c r="F149" s="230" t="s">
        <v>4466</v>
      </c>
      <c r="G149" s="231" t="s">
        <v>267</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1164</v>
      </c>
      <c r="AT149" s="240" t="s">
        <v>243</v>
      </c>
      <c r="AU149" s="240" t="s">
        <v>81</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1164</v>
      </c>
      <c r="BM149" s="240" t="s">
        <v>4467</v>
      </c>
    </row>
    <row r="150" s="2" customFormat="1">
      <c r="A150" s="39"/>
      <c r="B150" s="40"/>
      <c r="C150" s="41"/>
      <c r="D150" s="242" t="s">
        <v>248</v>
      </c>
      <c r="E150" s="41"/>
      <c r="F150" s="243" t="s">
        <v>4466</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81</v>
      </c>
    </row>
    <row r="151" s="2" customFormat="1" ht="33" customHeight="1">
      <c r="A151" s="39"/>
      <c r="B151" s="40"/>
      <c r="C151" s="247" t="s">
        <v>8</v>
      </c>
      <c r="D151" s="247" t="s">
        <v>260</v>
      </c>
      <c r="E151" s="248" t="s">
        <v>4468</v>
      </c>
      <c r="F151" s="249" t="s">
        <v>4469</v>
      </c>
      <c r="G151" s="250" t="s">
        <v>267</v>
      </c>
      <c r="H151" s="251">
        <v>10</v>
      </c>
      <c r="I151" s="252"/>
      <c r="J151" s="253">
        <f>ROUND(I151*H151,2)</f>
        <v>0</v>
      </c>
      <c r="K151" s="254"/>
      <c r="L151" s="255"/>
      <c r="M151" s="256" t="s">
        <v>1</v>
      </c>
      <c r="N151" s="257" t="s">
        <v>38</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1164</v>
      </c>
      <c r="AT151" s="240" t="s">
        <v>260</v>
      </c>
      <c r="AU151" s="240" t="s">
        <v>81</v>
      </c>
      <c r="AY151" s="18" t="s">
        <v>241</v>
      </c>
      <c r="BE151" s="241">
        <f>IF(N151="základní",J151,0)</f>
        <v>0</v>
      </c>
      <c r="BF151" s="241">
        <f>IF(N151="snížená",J151,0)</f>
        <v>0</v>
      </c>
      <c r="BG151" s="241">
        <f>IF(N151="zákl. přenesená",J151,0)</f>
        <v>0</v>
      </c>
      <c r="BH151" s="241">
        <f>IF(N151="sníž. přenesená",J151,0)</f>
        <v>0</v>
      </c>
      <c r="BI151" s="241">
        <f>IF(N151="nulová",J151,0)</f>
        <v>0</v>
      </c>
      <c r="BJ151" s="18" t="s">
        <v>81</v>
      </c>
      <c r="BK151" s="241">
        <f>ROUND(I151*H151,2)</f>
        <v>0</v>
      </c>
      <c r="BL151" s="18" t="s">
        <v>1164</v>
      </c>
      <c r="BM151" s="240" t="s">
        <v>4470</v>
      </c>
    </row>
    <row r="152" s="2" customFormat="1">
      <c r="A152" s="39"/>
      <c r="B152" s="40"/>
      <c r="C152" s="41"/>
      <c r="D152" s="242" t="s">
        <v>248</v>
      </c>
      <c r="E152" s="41"/>
      <c r="F152" s="243" t="s">
        <v>4469</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248</v>
      </c>
      <c r="AU152" s="18" t="s">
        <v>81</v>
      </c>
    </row>
    <row r="153" s="2" customFormat="1" ht="33" customHeight="1">
      <c r="A153" s="39"/>
      <c r="B153" s="40"/>
      <c r="C153" s="228" t="s">
        <v>275</v>
      </c>
      <c r="D153" s="228" t="s">
        <v>243</v>
      </c>
      <c r="E153" s="229" t="s">
        <v>4201</v>
      </c>
      <c r="F153" s="230" t="s">
        <v>4202</v>
      </c>
      <c r="G153" s="231" t="s">
        <v>267</v>
      </c>
      <c r="H153" s="232">
        <v>430</v>
      </c>
      <c r="I153" s="233"/>
      <c r="J153" s="234">
        <f>ROUND(I153*H153,2)</f>
        <v>0</v>
      </c>
      <c r="K153" s="235"/>
      <c r="L153" s="45"/>
      <c r="M153" s="236" t="s">
        <v>1</v>
      </c>
      <c r="N153" s="23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1164</v>
      </c>
      <c r="AT153" s="240" t="s">
        <v>243</v>
      </c>
      <c r="AU153" s="240" t="s">
        <v>81</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1164</v>
      </c>
      <c r="BM153" s="240" t="s">
        <v>4471</v>
      </c>
    </row>
    <row r="154" s="2" customFormat="1">
      <c r="A154" s="39"/>
      <c r="B154" s="40"/>
      <c r="C154" s="41"/>
      <c r="D154" s="242" t="s">
        <v>248</v>
      </c>
      <c r="E154" s="41"/>
      <c r="F154" s="243" t="s">
        <v>4202</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81</v>
      </c>
    </row>
    <row r="155" s="2" customFormat="1" ht="24.15" customHeight="1">
      <c r="A155" s="39"/>
      <c r="B155" s="40"/>
      <c r="C155" s="247" t="s">
        <v>303</v>
      </c>
      <c r="D155" s="247" t="s">
        <v>260</v>
      </c>
      <c r="E155" s="248" t="s">
        <v>4472</v>
      </c>
      <c r="F155" s="249" t="s">
        <v>4473</v>
      </c>
      <c r="G155" s="250" t="s">
        <v>267</v>
      </c>
      <c r="H155" s="251">
        <v>430</v>
      </c>
      <c r="I155" s="252"/>
      <c r="J155" s="253">
        <f>ROUND(I155*H155,2)</f>
        <v>0</v>
      </c>
      <c r="K155" s="254"/>
      <c r="L155" s="255"/>
      <c r="M155" s="256" t="s">
        <v>1</v>
      </c>
      <c r="N155" s="257" t="s">
        <v>38</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1164</v>
      </c>
      <c r="AT155" s="240" t="s">
        <v>260</v>
      </c>
      <c r="AU155" s="240" t="s">
        <v>81</v>
      </c>
      <c r="AY155" s="18" t="s">
        <v>241</v>
      </c>
      <c r="BE155" s="241">
        <f>IF(N155="základní",J155,0)</f>
        <v>0</v>
      </c>
      <c r="BF155" s="241">
        <f>IF(N155="snížená",J155,0)</f>
        <v>0</v>
      </c>
      <c r="BG155" s="241">
        <f>IF(N155="zákl. přenesená",J155,0)</f>
        <v>0</v>
      </c>
      <c r="BH155" s="241">
        <f>IF(N155="sníž. přenesená",J155,0)</f>
        <v>0</v>
      </c>
      <c r="BI155" s="241">
        <f>IF(N155="nulová",J155,0)</f>
        <v>0</v>
      </c>
      <c r="BJ155" s="18" t="s">
        <v>81</v>
      </c>
      <c r="BK155" s="241">
        <f>ROUND(I155*H155,2)</f>
        <v>0</v>
      </c>
      <c r="BL155" s="18" t="s">
        <v>1164</v>
      </c>
      <c r="BM155" s="240" t="s">
        <v>4474</v>
      </c>
    </row>
    <row r="156" s="2" customFormat="1">
      <c r="A156" s="39"/>
      <c r="B156" s="40"/>
      <c r="C156" s="41"/>
      <c r="D156" s="242" t="s">
        <v>248</v>
      </c>
      <c r="E156" s="41"/>
      <c r="F156" s="243" t="s">
        <v>4473</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248</v>
      </c>
      <c r="AU156" s="18" t="s">
        <v>81</v>
      </c>
    </row>
    <row r="157" s="2" customFormat="1" ht="66.75" customHeight="1">
      <c r="A157" s="39"/>
      <c r="B157" s="40"/>
      <c r="C157" s="228" t="s">
        <v>279</v>
      </c>
      <c r="D157" s="228" t="s">
        <v>243</v>
      </c>
      <c r="E157" s="229" t="s">
        <v>1195</v>
      </c>
      <c r="F157" s="230" t="s">
        <v>4475</v>
      </c>
      <c r="G157" s="231" t="s">
        <v>263</v>
      </c>
      <c r="H157" s="232">
        <v>46</v>
      </c>
      <c r="I157" s="233"/>
      <c r="J157" s="234">
        <f>ROUND(I157*H157,2)</f>
        <v>0</v>
      </c>
      <c r="K157" s="235"/>
      <c r="L157" s="45"/>
      <c r="M157" s="236" t="s">
        <v>1</v>
      </c>
      <c r="N157" s="237" t="s">
        <v>38</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1164</v>
      </c>
      <c r="AT157" s="240" t="s">
        <v>243</v>
      </c>
      <c r="AU157" s="240" t="s">
        <v>81</v>
      </c>
      <c r="AY157" s="18" t="s">
        <v>241</v>
      </c>
      <c r="BE157" s="241">
        <f>IF(N157="základní",J157,0)</f>
        <v>0</v>
      </c>
      <c r="BF157" s="241">
        <f>IF(N157="snížená",J157,0)</f>
        <v>0</v>
      </c>
      <c r="BG157" s="241">
        <f>IF(N157="zákl. přenesená",J157,0)</f>
        <v>0</v>
      </c>
      <c r="BH157" s="241">
        <f>IF(N157="sníž. přenesená",J157,0)</f>
        <v>0</v>
      </c>
      <c r="BI157" s="241">
        <f>IF(N157="nulová",J157,0)</f>
        <v>0</v>
      </c>
      <c r="BJ157" s="18" t="s">
        <v>81</v>
      </c>
      <c r="BK157" s="241">
        <f>ROUND(I157*H157,2)</f>
        <v>0</v>
      </c>
      <c r="BL157" s="18" t="s">
        <v>1164</v>
      </c>
      <c r="BM157" s="240" t="s">
        <v>4476</v>
      </c>
    </row>
    <row r="158" s="2" customFormat="1">
      <c r="A158" s="39"/>
      <c r="B158" s="40"/>
      <c r="C158" s="41"/>
      <c r="D158" s="242" t="s">
        <v>248</v>
      </c>
      <c r="E158" s="41"/>
      <c r="F158" s="243" t="s">
        <v>4477</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248</v>
      </c>
      <c r="AU158" s="18" t="s">
        <v>81</v>
      </c>
    </row>
    <row r="159" s="2" customFormat="1" ht="66.75" customHeight="1">
      <c r="A159" s="39"/>
      <c r="B159" s="40"/>
      <c r="C159" s="228" t="s">
        <v>310</v>
      </c>
      <c r="D159" s="228" t="s">
        <v>243</v>
      </c>
      <c r="E159" s="229" t="s">
        <v>1198</v>
      </c>
      <c r="F159" s="230" t="s">
        <v>4207</v>
      </c>
      <c r="G159" s="231" t="s">
        <v>263</v>
      </c>
      <c r="H159" s="232">
        <v>54</v>
      </c>
      <c r="I159" s="233"/>
      <c r="J159" s="234">
        <f>ROUND(I159*H159,2)</f>
        <v>0</v>
      </c>
      <c r="K159" s="235"/>
      <c r="L159" s="45"/>
      <c r="M159" s="236" t="s">
        <v>1</v>
      </c>
      <c r="N159" s="237" t="s">
        <v>38</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1164</v>
      </c>
      <c r="AT159" s="240" t="s">
        <v>243</v>
      </c>
      <c r="AU159" s="240" t="s">
        <v>81</v>
      </c>
      <c r="AY159" s="18" t="s">
        <v>241</v>
      </c>
      <c r="BE159" s="241">
        <f>IF(N159="základní",J159,0)</f>
        <v>0</v>
      </c>
      <c r="BF159" s="241">
        <f>IF(N159="snížená",J159,0)</f>
        <v>0</v>
      </c>
      <c r="BG159" s="241">
        <f>IF(N159="zákl. přenesená",J159,0)</f>
        <v>0</v>
      </c>
      <c r="BH159" s="241">
        <f>IF(N159="sníž. přenesená",J159,0)</f>
        <v>0</v>
      </c>
      <c r="BI159" s="241">
        <f>IF(N159="nulová",J159,0)</f>
        <v>0</v>
      </c>
      <c r="BJ159" s="18" t="s">
        <v>81</v>
      </c>
      <c r="BK159" s="241">
        <f>ROUND(I159*H159,2)</f>
        <v>0</v>
      </c>
      <c r="BL159" s="18" t="s">
        <v>1164</v>
      </c>
      <c r="BM159" s="240" t="s">
        <v>4478</v>
      </c>
    </row>
    <row r="160" s="2" customFormat="1">
      <c r="A160" s="39"/>
      <c r="B160" s="40"/>
      <c r="C160" s="41"/>
      <c r="D160" s="242" t="s">
        <v>248</v>
      </c>
      <c r="E160" s="41"/>
      <c r="F160" s="243" t="s">
        <v>4209</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248</v>
      </c>
      <c r="AU160" s="18" t="s">
        <v>81</v>
      </c>
    </row>
    <row r="161" s="2" customFormat="1" ht="66.75" customHeight="1">
      <c r="A161" s="39"/>
      <c r="B161" s="40"/>
      <c r="C161" s="228" t="s">
        <v>282</v>
      </c>
      <c r="D161" s="228" t="s">
        <v>243</v>
      </c>
      <c r="E161" s="229" t="s">
        <v>4210</v>
      </c>
      <c r="F161" s="230" t="s">
        <v>4211</v>
      </c>
      <c r="G161" s="231" t="s">
        <v>263</v>
      </c>
      <c r="H161" s="232">
        <v>3</v>
      </c>
      <c r="I161" s="233"/>
      <c r="J161" s="234">
        <f>ROUND(I161*H161,2)</f>
        <v>0</v>
      </c>
      <c r="K161" s="235"/>
      <c r="L161" s="45"/>
      <c r="M161" s="236" t="s">
        <v>1</v>
      </c>
      <c r="N161" s="237" t="s">
        <v>38</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1164</v>
      </c>
      <c r="AT161" s="240" t="s">
        <v>243</v>
      </c>
      <c r="AU161" s="240" t="s">
        <v>81</v>
      </c>
      <c r="AY161" s="18" t="s">
        <v>241</v>
      </c>
      <c r="BE161" s="241">
        <f>IF(N161="základní",J161,0)</f>
        <v>0</v>
      </c>
      <c r="BF161" s="241">
        <f>IF(N161="snížená",J161,0)</f>
        <v>0</v>
      </c>
      <c r="BG161" s="241">
        <f>IF(N161="zákl. přenesená",J161,0)</f>
        <v>0</v>
      </c>
      <c r="BH161" s="241">
        <f>IF(N161="sníž. přenesená",J161,0)</f>
        <v>0</v>
      </c>
      <c r="BI161" s="241">
        <f>IF(N161="nulová",J161,0)</f>
        <v>0</v>
      </c>
      <c r="BJ161" s="18" t="s">
        <v>81</v>
      </c>
      <c r="BK161" s="241">
        <f>ROUND(I161*H161,2)</f>
        <v>0</v>
      </c>
      <c r="BL161" s="18" t="s">
        <v>1164</v>
      </c>
      <c r="BM161" s="240" t="s">
        <v>4479</v>
      </c>
    </row>
    <row r="162" s="2" customFormat="1">
      <c r="A162" s="39"/>
      <c r="B162" s="40"/>
      <c r="C162" s="41"/>
      <c r="D162" s="242" t="s">
        <v>248</v>
      </c>
      <c r="E162" s="41"/>
      <c r="F162" s="243" t="s">
        <v>4213</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248</v>
      </c>
      <c r="AU162" s="18" t="s">
        <v>81</v>
      </c>
    </row>
    <row r="163" s="2" customFormat="1" ht="66.75" customHeight="1">
      <c r="A163" s="39"/>
      <c r="B163" s="40"/>
      <c r="C163" s="228" t="s">
        <v>7</v>
      </c>
      <c r="D163" s="228" t="s">
        <v>243</v>
      </c>
      <c r="E163" s="229" t="s">
        <v>4480</v>
      </c>
      <c r="F163" s="230" t="s">
        <v>4481</v>
      </c>
      <c r="G163" s="231" t="s">
        <v>263</v>
      </c>
      <c r="H163" s="232">
        <v>4</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1164</v>
      </c>
      <c r="AT163" s="240" t="s">
        <v>243</v>
      </c>
      <c r="AU163" s="240" t="s">
        <v>81</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1164</v>
      </c>
      <c r="BM163" s="240" t="s">
        <v>4482</v>
      </c>
    </row>
    <row r="164" s="2" customFormat="1">
      <c r="A164" s="39"/>
      <c r="B164" s="40"/>
      <c r="C164" s="41"/>
      <c r="D164" s="242" t="s">
        <v>248</v>
      </c>
      <c r="E164" s="41"/>
      <c r="F164" s="243" t="s">
        <v>4483</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81</v>
      </c>
    </row>
    <row r="165" s="2" customFormat="1" ht="49.05" customHeight="1">
      <c r="A165" s="39"/>
      <c r="B165" s="40"/>
      <c r="C165" s="228" t="s">
        <v>286</v>
      </c>
      <c r="D165" s="228" t="s">
        <v>243</v>
      </c>
      <c r="E165" s="229" t="s">
        <v>4484</v>
      </c>
      <c r="F165" s="230" t="s">
        <v>4485</v>
      </c>
      <c r="G165" s="231" t="s">
        <v>263</v>
      </c>
      <c r="H165" s="232">
        <v>1</v>
      </c>
      <c r="I165" s="233"/>
      <c r="J165" s="234">
        <f>ROUND(I165*H165,2)</f>
        <v>0</v>
      </c>
      <c r="K165" s="235"/>
      <c r="L165" s="45"/>
      <c r="M165" s="236" t="s">
        <v>1</v>
      </c>
      <c r="N165" s="237" t="s">
        <v>38</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1164</v>
      </c>
      <c r="AT165" s="240" t="s">
        <v>243</v>
      </c>
      <c r="AU165" s="240" t="s">
        <v>81</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1164</v>
      </c>
      <c r="BM165" s="240" t="s">
        <v>4486</v>
      </c>
    </row>
    <row r="166" s="2" customFormat="1">
      <c r="A166" s="39"/>
      <c r="B166" s="40"/>
      <c r="C166" s="41"/>
      <c r="D166" s="242" t="s">
        <v>248</v>
      </c>
      <c r="E166" s="41"/>
      <c r="F166" s="243" t="s">
        <v>4485</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81</v>
      </c>
    </row>
    <row r="167" s="2" customFormat="1" ht="33" customHeight="1">
      <c r="A167" s="39"/>
      <c r="B167" s="40"/>
      <c r="C167" s="247" t="s">
        <v>323</v>
      </c>
      <c r="D167" s="247" t="s">
        <v>260</v>
      </c>
      <c r="E167" s="248" t="s">
        <v>4204</v>
      </c>
      <c r="F167" s="249" t="s">
        <v>4205</v>
      </c>
      <c r="G167" s="250" t="s">
        <v>263</v>
      </c>
      <c r="H167" s="251">
        <v>46</v>
      </c>
      <c r="I167" s="252"/>
      <c r="J167" s="253">
        <f>ROUND(I167*H167,2)</f>
        <v>0</v>
      </c>
      <c r="K167" s="254"/>
      <c r="L167" s="255"/>
      <c r="M167" s="256" t="s">
        <v>1</v>
      </c>
      <c r="N167" s="257" t="s">
        <v>38</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1164</v>
      </c>
      <c r="AT167" s="240" t="s">
        <v>260</v>
      </c>
      <c r="AU167" s="240" t="s">
        <v>81</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1164</v>
      </c>
      <c r="BM167" s="240" t="s">
        <v>4487</v>
      </c>
    </row>
    <row r="168" s="2" customFormat="1">
      <c r="A168" s="39"/>
      <c r="B168" s="40"/>
      <c r="C168" s="41"/>
      <c r="D168" s="242" t="s">
        <v>248</v>
      </c>
      <c r="E168" s="41"/>
      <c r="F168" s="243" t="s">
        <v>4205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81</v>
      </c>
    </row>
    <row r="169" s="2" customFormat="1" ht="24.15" customHeight="1">
      <c r="A169" s="39"/>
      <c r="B169" s="40"/>
      <c r="C169" s="247" t="s">
        <v>289</v>
      </c>
      <c r="D169" s="247" t="s">
        <v>260</v>
      </c>
      <c r="E169" s="248" t="s">
        <v>4214</v>
      </c>
      <c r="F169" s="249" t="s">
        <v>4215</v>
      </c>
      <c r="G169" s="250" t="s">
        <v>263</v>
      </c>
      <c r="H169" s="251">
        <v>30</v>
      </c>
      <c r="I169" s="252"/>
      <c r="J169" s="253">
        <f>ROUND(I169*H169,2)</f>
        <v>0</v>
      </c>
      <c r="K169" s="254"/>
      <c r="L169" s="255"/>
      <c r="M169" s="256" t="s">
        <v>1</v>
      </c>
      <c r="N169" s="257" t="s">
        <v>38</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1164</v>
      </c>
      <c r="AT169" s="240" t="s">
        <v>260</v>
      </c>
      <c r="AU169" s="240" t="s">
        <v>81</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1164</v>
      </c>
      <c r="BM169" s="240" t="s">
        <v>4488</v>
      </c>
    </row>
    <row r="170" s="2" customFormat="1">
      <c r="A170" s="39"/>
      <c r="B170" s="40"/>
      <c r="C170" s="41"/>
      <c r="D170" s="242" t="s">
        <v>248</v>
      </c>
      <c r="E170" s="41"/>
      <c r="F170" s="243" t="s">
        <v>4215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81</v>
      </c>
    </row>
    <row r="171" s="2" customFormat="1" ht="37.8" customHeight="1">
      <c r="A171" s="39"/>
      <c r="B171" s="40"/>
      <c r="C171" s="228" t="s">
        <v>330</v>
      </c>
      <c r="D171" s="228" t="s">
        <v>243</v>
      </c>
      <c r="E171" s="229" t="s">
        <v>739</v>
      </c>
      <c r="F171" s="230" t="s">
        <v>4217</v>
      </c>
      <c r="G171" s="231" t="s">
        <v>263</v>
      </c>
      <c r="H171" s="232">
        <v>30</v>
      </c>
      <c r="I171" s="233"/>
      <c r="J171" s="234">
        <f>ROUND(I171*H171,2)</f>
        <v>0</v>
      </c>
      <c r="K171" s="235"/>
      <c r="L171" s="45"/>
      <c r="M171" s="236" t="s">
        <v>1</v>
      </c>
      <c r="N171" s="237" t="s">
        <v>38</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1164</v>
      </c>
      <c r="AT171" s="240" t="s">
        <v>243</v>
      </c>
      <c r="AU171" s="240" t="s">
        <v>81</v>
      </c>
      <c r="AY171" s="18" t="s">
        <v>241</v>
      </c>
      <c r="BE171" s="241">
        <f>IF(N171="základní",J171,0)</f>
        <v>0</v>
      </c>
      <c r="BF171" s="241">
        <f>IF(N171="snížená",J171,0)</f>
        <v>0</v>
      </c>
      <c r="BG171" s="241">
        <f>IF(N171="zákl. přenesená",J171,0)</f>
        <v>0</v>
      </c>
      <c r="BH171" s="241">
        <f>IF(N171="sníž. přenesená",J171,0)</f>
        <v>0</v>
      </c>
      <c r="BI171" s="241">
        <f>IF(N171="nulová",J171,0)</f>
        <v>0</v>
      </c>
      <c r="BJ171" s="18" t="s">
        <v>81</v>
      </c>
      <c r="BK171" s="241">
        <f>ROUND(I171*H171,2)</f>
        <v>0</v>
      </c>
      <c r="BL171" s="18" t="s">
        <v>1164</v>
      </c>
      <c r="BM171" s="240" t="s">
        <v>4489</v>
      </c>
    </row>
    <row r="172" s="2" customFormat="1">
      <c r="A172" s="39"/>
      <c r="B172" s="40"/>
      <c r="C172" s="41"/>
      <c r="D172" s="242" t="s">
        <v>248</v>
      </c>
      <c r="E172" s="41"/>
      <c r="F172" s="243" t="s">
        <v>4217</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248</v>
      </c>
      <c r="AU172" s="18" t="s">
        <v>81</v>
      </c>
    </row>
    <row r="173" s="2" customFormat="1" ht="24.15" customHeight="1">
      <c r="A173" s="39"/>
      <c r="B173" s="40"/>
      <c r="C173" s="228" t="s">
        <v>293</v>
      </c>
      <c r="D173" s="228" t="s">
        <v>243</v>
      </c>
      <c r="E173" s="229" t="s">
        <v>4229</v>
      </c>
      <c r="F173" s="230" t="s">
        <v>4230</v>
      </c>
      <c r="G173" s="231" t="s">
        <v>263</v>
      </c>
      <c r="H173" s="232">
        <v>200</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1164</v>
      </c>
      <c r="AT173" s="240" t="s">
        <v>243</v>
      </c>
      <c r="AU173" s="240" t="s">
        <v>81</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1164</v>
      </c>
      <c r="BM173" s="240" t="s">
        <v>4490</v>
      </c>
    </row>
    <row r="174" s="2" customFormat="1">
      <c r="A174" s="39"/>
      <c r="B174" s="40"/>
      <c r="C174" s="41"/>
      <c r="D174" s="242" t="s">
        <v>248</v>
      </c>
      <c r="E174" s="41"/>
      <c r="F174" s="243" t="s">
        <v>4230</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81</v>
      </c>
    </row>
    <row r="175" s="2" customFormat="1" ht="24.15" customHeight="1">
      <c r="A175" s="39"/>
      <c r="B175" s="40"/>
      <c r="C175" s="247" t="s">
        <v>337</v>
      </c>
      <c r="D175" s="247" t="s">
        <v>260</v>
      </c>
      <c r="E175" s="248" t="s">
        <v>731</v>
      </c>
      <c r="F175" s="249" t="s">
        <v>732</v>
      </c>
      <c r="G175" s="250" t="s">
        <v>733</v>
      </c>
      <c r="H175" s="251">
        <v>2</v>
      </c>
      <c r="I175" s="252"/>
      <c r="J175" s="253">
        <f>ROUND(I175*H175,2)</f>
        <v>0</v>
      </c>
      <c r="K175" s="254"/>
      <c r="L175" s="255"/>
      <c r="M175" s="256" t="s">
        <v>1</v>
      </c>
      <c r="N175" s="25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1164</v>
      </c>
      <c r="AT175" s="240" t="s">
        <v>260</v>
      </c>
      <c r="AU175" s="240" t="s">
        <v>81</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1164</v>
      </c>
      <c r="BM175" s="240" t="s">
        <v>4491</v>
      </c>
    </row>
    <row r="176" s="2" customFormat="1">
      <c r="A176" s="39"/>
      <c r="B176" s="40"/>
      <c r="C176" s="41"/>
      <c r="D176" s="242" t="s">
        <v>248</v>
      </c>
      <c r="E176" s="41"/>
      <c r="F176" s="243" t="s">
        <v>732</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81</v>
      </c>
    </row>
    <row r="177" s="2" customFormat="1" ht="44.25" customHeight="1">
      <c r="A177" s="39"/>
      <c r="B177" s="40"/>
      <c r="C177" s="228" t="s">
        <v>296</v>
      </c>
      <c r="D177" s="228" t="s">
        <v>243</v>
      </c>
      <c r="E177" s="229" t="s">
        <v>762</v>
      </c>
      <c r="F177" s="230" t="s">
        <v>4492</v>
      </c>
      <c r="G177" s="231" t="s">
        <v>263</v>
      </c>
      <c r="H177" s="232">
        <v>10</v>
      </c>
      <c r="I177" s="233"/>
      <c r="J177" s="234">
        <f>ROUND(I177*H177,2)</f>
        <v>0</v>
      </c>
      <c r="K177" s="235"/>
      <c r="L177" s="45"/>
      <c r="M177" s="236" t="s">
        <v>1</v>
      </c>
      <c r="N177" s="237" t="s">
        <v>38</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1164</v>
      </c>
      <c r="AT177" s="240" t="s">
        <v>243</v>
      </c>
      <c r="AU177" s="240" t="s">
        <v>81</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1164</v>
      </c>
      <c r="BM177" s="240" t="s">
        <v>4493</v>
      </c>
    </row>
    <row r="178" s="2" customFormat="1">
      <c r="A178" s="39"/>
      <c r="B178" s="40"/>
      <c r="C178" s="41"/>
      <c r="D178" s="242" t="s">
        <v>248</v>
      </c>
      <c r="E178" s="41"/>
      <c r="F178" s="243" t="s">
        <v>4492</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81</v>
      </c>
    </row>
    <row r="179" s="2" customFormat="1" ht="21.75" customHeight="1">
      <c r="A179" s="39"/>
      <c r="B179" s="40"/>
      <c r="C179" s="228" t="s">
        <v>344</v>
      </c>
      <c r="D179" s="228" t="s">
        <v>243</v>
      </c>
      <c r="E179" s="229" t="s">
        <v>4494</v>
      </c>
      <c r="F179" s="230" t="s">
        <v>4495</v>
      </c>
      <c r="G179" s="231" t="s">
        <v>267</v>
      </c>
      <c r="H179" s="232">
        <v>5</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1164</v>
      </c>
      <c r="AT179" s="240" t="s">
        <v>243</v>
      </c>
      <c r="AU179" s="240" t="s">
        <v>81</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1164</v>
      </c>
      <c r="BM179" s="240" t="s">
        <v>4496</v>
      </c>
    </row>
    <row r="180" s="2" customFormat="1">
      <c r="A180" s="39"/>
      <c r="B180" s="40"/>
      <c r="C180" s="41"/>
      <c r="D180" s="242" t="s">
        <v>248</v>
      </c>
      <c r="E180" s="41"/>
      <c r="F180" s="243" t="s">
        <v>4495</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81</v>
      </c>
    </row>
    <row r="181" s="2" customFormat="1" ht="24.15" customHeight="1">
      <c r="A181" s="39"/>
      <c r="B181" s="40"/>
      <c r="C181" s="247" t="s">
        <v>299</v>
      </c>
      <c r="D181" s="247" t="s">
        <v>260</v>
      </c>
      <c r="E181" s="248" t="s">
        <v>4497</v>
      </c>
      <c r="F181" s="249" t="s">
        <v>4498</v>
      </c>
      <c r="G181" s="250" t="s">
        <v>267</v>
      </c>
      <c r="H181" s="251">
        <v>5</v>
      </c>
      <c r="I181" s="252"/>
      <c r="J181" s="253">
        <f>ROUND(I181*H181,2)</f>
        <v>0</v>
      </c>
      <c r="K181" s="254"/>
      <c r="L181" s="255"/>
      <c r="M181" s="256" t="s">
        <v>1</v>
      </c>
      <c r="N181" s="257" t="s">
        <v>38</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1164</v>
      </c>
      <c r="AT181" s="240" t="s">
        <v>260</v>
      </c>
      <c r="AU181" s="240" t="s">
        <v>81</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1164</v>
      </c>
      <c r="BM181" s="240" t="s">
        <v>4499</v>
      </c>
    </row>
    <row r="182" s="2" customFormat="1">
      <c r="A182" s="39"/>
      <c r="B182" s="40"/>
      <c r="C182" s="41"/>
      <c r="D182" s="242" t="s">
        <v>248</v>
      </c>
      <c r="E182" s="41"/>
      <c r="F182" s="243" t="s">
        <v>4498</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81</v>
      </c>
    </row>
    <row r="183" s="2" customFormat="1" ht="49.05" customHeight="1">
      <c r="A183" s="39"/>
      <c r="B183" s="40"/>
      <c r="C183" s="228" t="s">
        <v>351</v>
      </c>
      <c r="D183" s="228" t="s">
        <v>243</v>
      </c>
      <c r="E183" s="229" t="s">
        <v>4340</v>
      </c>
      <c r="F183" s="230" t="s">
        <v>4341</v>
      </c>
      <c r="G183" s="231" t="s">
        <v>267</v>
      </c>
      <c r="H183" s="232">
        <v>20</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1164</v>
      </c>
      <c r="AT183" s="240" t="s">
        <v>243</v>
      </c>
      <c r="AU183" s="240" t="s">
        <v>81</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1164</v>
      </c>
      <c r="BM183" s="240" t="s">
        <v>4500</v>
      </c>
    </row>
    <row r="184" s="2" customFormat="1">
      <c r="A184" s="39"/>
      <c r="B184" s="40"/>
      <c r="C184" s="41"/>
      <c r="D184" s="242" t="s">
        <v>248</v>
      </c>
      <c r="E184" s="41"/>
      <c r="F184" s="243" t="s">
        <v>4341</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81</v>
      </c>
    </row>
    <row r="185" s="2" customFormat="1" ht="24.15" customHeight="1">
      <c r="A185" s="39"/>
      <c r="B185" s="40"/>
      <c r="C185" s="247" t="s">
        <v>302</v>
      </c>
      <c r="D185" s="247" t="s">
        <v>260</v>
      </c>
      <c r="E185" s="248" t="s">
        <v>4337</v>
      </c>
      <c r="F185" s="249" t="s">
        <v>4338</v>
      </c>
      <c r="G185" s="250" t="s">
        <v>263</v>
      </c>
      <c r="H185" s="251">
        <v>9</v>
      </c>
      <c r="I185" s="252"/>
      <c r="J185" s="253">
        <f>ROUND(I185*H185,2)</f>
        <v>0</v>
      </c>
      <c r="K185" s="254"/>
      <c r="L185" s="255"/>
      <c r="M185" s="256" t="s">
        <v>1</v>
      </c>
      <c r="N185" s="257" t="s">
        <v>38</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1164</v>
      </c>
      <c r="AT185" s="240" t="s">
        <v>260</v>
      </c>
      <c r="AU185" s="240" t="s">
        <v>81</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1164</v>
      </c>
      <c r="BM185" s="240" t="s">
        <v>4501</v>
      </c>
    </row>
    <row r="186" s="2" customFormat="1">
      <c r="A186" s="39"/>
      <c r="B186" s="40"/>
      <c r="C186" s="41"/>
      <c r="D186" s="242" t="s">
        <v>248</v>
      </c>
      <c r="E186" s="41"/>
      <c r="F186" s="243" t="s">
        <v>4338</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81</v>
      </c>
    </row>
    <row r="187" s="2" customFormat="1" ht="76.35" customHeight="1">
      <c r="A187" s="39"/>
      <c r="B187" s="40"/>
      <c r="C187" s="228" t="s">
        <v>358</v>
      </c>
      <c r="D187" s="228" t="s">
        <v>243</v>
      </c>
      <c r="E187" s="229" t="s">
        <v>1182</v>
      </c>
      <c r="F187" s="230" t="s">
        <v>4502</v>
      </c>
      <c r="G187" s="231" t="s">
        <v>267</v>
      </c>
      <c r="H187" s="232">
        <v>400</v>
      </c>
      <c r="I187" s="233"/>
      <c r="J187" s="234">
        <f>ROUND(I187*H187,2)</f>
        <v>0</v>
      </c>
      <c r="K187" s="235"/>
      <c r="L187" s="45"/>
      <c r="M187" s="236" t="s">
        <v>1</v>
      </c>
      <c r="N187" s="237" t="s">
        <v>38</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1164</v>
      </c>
      <c r="AT187" s="240" t="s">
        <v>243</v>
      </c>
      <c r="AU187" s="240" t="s">
        <v>81</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1164</v>
      </c>
      <c r="BM187" s="240" t="s">
        <v>4503</v>
      </c>
    </row>
    <row r="188" s="2" customFormat="1">
      <c r="A188" s="39"/>
      <c r="B188" s="40"/>
      <c r="C188" s="41"/>
      <c r="D188" s="242" t="s">
        <v>248</v>
      </c>
      <c r="E188" s="41"/>
      <c r="F188" s="243" t="s">
        <v>4504</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81</v>
      </c>
    </row>
    <row r="189" s="2" customFormat="1" ht="24.15" customHeight="1">
      <c r="A189" s="39"/>
      <c r="B189" s="40"/>
      <c r="C189" s="247" t="s">
        <v>306</v>
      </c>
      <c r="D189" s="247" t="s">
        <v>260</v>
      </c>
      <c r="E189" s="248" t="s">
        <v>4505</v>
      </c>
      <c r="F189" s="249" t="s">
        <v>4506</v>
      </c>
      <c r="G189" s="250" t="s">
        <v>267</v>
      </c>
      <c r="H189" s="251">
        <v>400</v>
      </c>
      <c r="I189" s="252"/>
      <c r="J189" s="253">
        <f>ROUND(I189*H189,2)</f>
        <v>0</v>
      </c>
      <c r="K189" s="254"/>
      <c r="L189" s="255"/>
      <c r="M189" s="256" t="s">
        <v>1</v>
      </c>
      <c r="N189" s="257" t="s">
        <v>38</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1164</v>
      </c>
      <c r="AT189" s="240" t="s">
        <v>260</v>
      </c>
      <c r="AU189" s="240" t="s">
        <v>81</v>
      </c>
      <c r="AY189" s="18" t="s">
        <v>241</v>
      </c>
      <c r="BE189" s="241">
        <f>IF(N189="základní",J189,0)</f>
        <v>0</v>
      </c>
      <c r="BF189" s="241">
        <f>IF(N189="snížená",J189,0)</f>
        <v>0</v>
      </c>
      <c r="BG189" s="241">
        <f>IF(N189="zákl. přenesená",J189,0)</f>
        <v>0</v>
      </c>
      <c r="BH189" s="241">
        <f>IF(N189="sníž. přenesená",J189,0)</f>
        <v>0</v>
      </c>
      <c r="BI189" s="241">
        <f>IF(N189="nulová",J189,0)</f>
        <v>0</v>
      </c>
      <c r="BJ189" s="18" t="s">
        <v>81</v>
      </c>
      <c r="BK189" s="241">
        <f>ROUND(I189*H189,2)</f>
        <v>0</v>
      </c>
      <c r="BL189" s="18" t="s">
        <v>1164</v>
      </c>
      <c r="BM189" s="240" t="s">
        <v>4507</v>
      </c>
    </row>
    <row r="190" s="2" customFormat="1">
      <c r="A190" s="39"/>
      <c r="B190" s="40"/>
      <c r="C190" s="41"/>
      <c r="D190" s="242" t="s">
        <v>248</v>
      </c>
      <c r="E190" s="41"/>
      <c r="F190" s="243" t="s">
        <v>4506</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248</v>
      </c>
      <c r="AU190" s="18" t="s">
        <v>81</v>
      </c>
    </row>
    <row r="191" s="2" customFormat="1" ht="37.8" customHeight="1">
      <c r="A191" s="39"/>
      <c r="B191" s="40"/>
      <c r="C191" s="228" t="s">
        <v>365</v>
      </c>
      <c r="D191" s="228" t="s">
        <v>243</v>
      </c>
      <c r="E191" s="229" t="s">
        <v>4508</v>
      </c>
      <c r="F191" s="230" t="s">
        <v>4509</v>
      </c>
      <c r="G191" s="231" t="s">
        <v>263</v>
      </c>
      <c r="H191" s="232">
        <v>40</v>
      </c>
      <c r="I191" s="233"/>
      <c r="J191" s="234">
        <f>ROUND(I191*H191,2)</f>
        <v>0</v>
      </c>
      <c r="K191" s="235"/>
      <c r="L191" s="45"/>
      <c r="M191" s="236" t="s">
        <v>1</v>
      </c>
      <c r="N191" s="237" t="s">
        <v>38</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1164</v>
      </c>
      <c r="AT191" s="240" t="s">
        <v>243</v>
      </c>
      <c r="AU191" s="240" t="s">
        <v>81</v>
      </c>
      <c r="AY191" s="18" t="s">
        <v>241</v>
      </c>
      <c r="BE191" s="241">
        <f>IF(N191="základní",J191,0)</f>
        <v>0</v>
      </c>
      <c r="BF191" s="241">
        <f>IF(N191="snížená",J191,0)</f>
        <v>0</v>
      </c>
      <c r="BG191" s="241">
        <f>IF(N191="zákl. přenesená",J191,0)</f>
        <v>0</v>
      </c>
      <c r="BH191" s="241">
        <f>IF(N191="sníž. přenesená",J191,0)</f>
        <v>0</v>
      </c>
      <c r="BI191" s="241">
        <f>IF(N191="nulová",J191,0)</f>
        <v>0</v>
      </c>
      <c r="BJ191" s="18" t="s">
        <v>81</v>
      </c>
      <c r="BK191" s="241">
        <f>ROUND(I191*H191,2)</f>
        <v>0</v>
      </c>
      <c r="BL191" s="18" t="s">
        <v>1164</v>
      </c>
      <c r="BM191" s="240" t="s">
        <v>4510</v>
      </c>
    </row>
    <row r="192" s="2" customFormat="1">
      <c r="A192" s="39"/>
      <c r="B192" s="40"/>
      <c r="C192" s="41"/>
      <c r="D192" s="242" t="s">
        <v>248</v>
      </c>
      <c r="E192" s="41"/>
      <c r="F192" s="243" t="s">
        <v>4509</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248</v>
      </c>
      <c r="AU192" s="18" t="s">
        <v>81</v>
      </c>
    </row>
    <row r="193" s="2" customFormat="1" ht="16.5" customHeight="1">
      <c r="A193" s="39"/>
      <c r="B193" s="40"/>
      <c r="C193" s="247" t="s">
        <v>309</v>
      </c>
      <c r="D193" s="247" t="s">
        <v>260</v>
      </c>
      <c r="E193" s="248" t="s">
        <v>4511</v>
      </c>
      <c r="F193" s="249" t="s">
        <v>4512</v>
      </c>
      <c r="G193" s="250" t="s">
        <v>263</v>
      </c>
      <c r="H193" s="251">
        <v>40</v>
      </c>
      <c r="I193" s="252"/>
      <c r="J193" s="253">
        <f>ROUND(I193*H193,2)</f>
        <v>0</v>
      </c>
      <c r="K193" s="254"/>
      <c r="L193" s="255"/>
      <c r="M193" s="256" t="s">
        <v>1</v>
      </c>
      <c r="N193" s="257" t="s">
        <v>38</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1164</v>
      </c>
      <c r="AT193" s="240" t="s">
        <v>260</v>
      </c>
      <c r="AU193" s="240" t="s">
        <v>81</v>
      </c>
      <c r="AY193" s="18" t="s">
        <v>241</v>
      </c>
      <c r="BE193" s="241">
        <f>IF(N193="základní",J193,0)</f>
        <v>0</v>
      </c>
      <c r="BF193" s="241">
        <f>IF(N193="snížená",J193,0)</f>
        <v>0</v>
      </c>
      <c r="BG193" s="241">
        <f>IF(N193="zákl. přenesená",J193,0)</f>
        <v>0</v>
      </c>
      <c r="BH193" s="241">
        <f>IF(N193="sníž. přenesená",J193,0)</f>
        <v>0</v>
      </c>
      <c r="BI193" s="241">
        <f>IF(N193="nulová",J193,0)</f>
        <v>0</v>
      </c>
      <c r="BJ193" s="18" t="s">
        <v>81</v>
      </c>
      <c r="BK193" s="241">
        <f>ROUND(I193*H193,2)</f>
        <v>0</v>
      </c>
      <c r="BL193" s="18" t="s">
        <v>1164</v>
      </c>
      <c r="BM193" s="240" t="s">
        <v>4513</v>
      </c>
    </row>
    <row r="194" s="2" customFormat="1">
      <c r="A194" s="39"/>
      <c r="B194" s="40"/>
      <c r="C194" s="41"/>
      <c r="D194" s="242" t="s">
        <v>248</v>
      </c>
      <c r="E194" s="41"/>
      <c r="F194" s="243" t="s">
        <v>4512</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248</v>
      </c>
      <c r="AU194" s="18" t="s">
        <v>81</v>
      </c>
    </row>
    <row r="195" s="2" customFormat="1" ht="62.7" customHeight="1">
      <c r="A195" s="39"/>
      <c r="B195" s="40"/>
      <c r="C195" s="228" t="s">
        <v>372</v>
      </c>
      <c r="D195" s="228" t="s">
        <v>243</v>
      </c>
      <c r="E195" s="229" t="s">
        <v>4514</v>
      </c>
      <c r="F195" s="230" t="s">
        <v>4515</v>
      </c>
      <c r="G195" s="231" t="s">
        <v>1097</v>
      </c>
      <c r="H195" s="232">
        <v>500</v>
      </c>
      <c r="I195" s="233"/>
      <c r="J195" s="234">
        <f>ROUND(I195*H195,2)</f>
        <v>0</v>
      </c>
      <c r="K195" s="235"/>
      <c r="L195" s="45"/>
      <c r="M195" s="236" t="s">
        <v>1</v>
      </c>
      <c r="N195" s="237" t="s">
        <v>38</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1164</v>
      </c>
      <c r="AT195" s="240" t="s">
        <v>243</v>
      </c>
      <c r="AU195" s="240" t="s">
        <v>81</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1164</v>
      </c>
      <c r="BM195" s="240" t="s">
        <v>4516</v>
      </c>
    </row>
    <row r="196" s="2" customFormat="1">
      <c r="A196" s="39"/>
      <c r="B196" s="40"/>
      <c r="C196" s="41"/>
      <c r="D196" s="242" t="s">
        <v>248</v>
      </c>
      <c r="E196" s="41"/>
      <c r="F196" s="243" t="s">
        <v>4515</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248</v>
      </c>
      <c r="AU196" s="18" t="s">
        <v>81</v>
      </c>
    </row>
    <row r="197" s="2" customFormat="1" ht="62.7" customHeight="1">
      <c r="A197" s="39"/>
      <c r="B197" s="40"/>
      <c r="C197" s="228" t="s">
        <v>313</v>
      </c>
      <c r="D197" s="228" t="s">
        <v>243</v>
      </c>
      <c r="E197" s="229" t="s">
        <v>4517</v>
      </c>
      <c r="F197" s="230" t="s">
        <v>4518</v>
      </c>
      <c r="G197" s="231" t="s">
        <v>263</v>
      </c>
      <c r="H197" s="232">
        <v>12</v>
      </c>
      <c r="I197" s="233"/>
      <c r="J197" s="234">
        <f>ROUND(I197*H197,2)</f>
        <v>0</v>
      </c>
      <c r="K197" s="235"/>
      <c r="L197" s="45"/>
      <c r="M197" s="236" t="s">
        <v>1</v>
      </c>
      <c r="N197" s="237" t="s">
        <v>38</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1164</v>
      </c>
      <c r="AT197" s="240" t="s">
        <v>243</v>
      </c>
      <c r="AU197" s="240" t="s">
        <v>81</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1164</v>
      </c>
      <c r="BM197" s="240" t="s">
        <v>4519</v>
      </c>
    </row>
    <row r="198" s="2" customFormat="1">
      <c r="A198" s="39"/>
      <c r="B198" s="40"/>
      <c r="C198" s="41"/>
      <c r="D198" s="242" t="s">
        <v>248</v>
      </c>
      <c r="E198" s="41"/>
      <c r="F198" s="243" t="s">
        <v>4518</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81</v>
      </c>
    </row>
    <row r="199" s="2" customFormat="1" ht="24.15" customHeight="1">
      <c r="A199" s="39"/>
      <c r="B199" s="40"/>
      <c r="C199" s="228" t="s">
        <v>379</v>
      </c>
      <c r="D199" s="228" t="s">
        <v>243</v>
      </c>
      <c r="E199" s="229" t="s">
        <v>4520</v>
      </c>
      <c r="F199" s="230" t="s">
        <v>4521</v>
      </c>
      <c r="G199" s="231" t="s">
        <v>263</v>
      </c>
      <c r="H199" s="232">
        <v>11</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1164</v>
      </c>
      <c r="AT199" s="240" t="s">
        <v>243</v>
      </c>
      <c r="AU199" s="240" t="s">
        <v>81</v>
      </c>
      <c r="AY199" s="18" t="s">
        <v>241</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1164</v>
      </c>
      <c r="BM199" s="240" t="s">
        <v>4522</v>
      </c>
    </row>
    <row r="200" s="2" customFormat="1">
      <c r="A200" s="39"/>
      <c r="B200" s="40"/>
      <c r="C200" s="41"/>
      <c r="D200" s="242" t="s">
        <v>248</v>
      </c>
      <c r="E200" s="41"/>
      <c r="F200" s="243" t="s">
        <v>4521</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248</v>
      </c>
      <c r="AU200" s="18" t="s">
        <v>81</v>
      </c>
    </row>
    <row r="201" s="2" customFormat="1" ht="66.75" customHeight="1">
      <c r="A201" s="39"/>
      <c r="B201" s="40"/>
      <c r="C201" s="228" t="s">
        <v>316</v>
      </c>
      <c r="D201" s="228" t="s">
        <v>243</v>
      </c>
      <c r="E201" s="229" t="s">
        <v>4523</v>
      </c>
      <c r="F201" s="230" t="s">
        <v>4524</v>
      </c>
      <c r="G201" s="231" t="s">
        <v>263</v>
      </c>
      <c r="H201" s="232">
        <v>2</v>
      </c>
      <c r="I201" s="233"/>
      <c r="J201" s="234">
        <f>ROUND(I201*H201,2)</f>
        <v>0</v>
      </c>
      <c r="K201" s="235"/>
      <c r="L201" s="45"/>
      <c r="M201" s="236" t="s">
        <v>1</v>
      </c>
      <c r="N201" s="237" t="s">
        <v>38</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1164</v>
      </c>
      <c r="AT201" s="240" t="s">
        <v>243</v>
      </c>
      <c r="AU201" s="240" t="s">
        <v>81</v>
      </c>
      <c r="AY201" s="18" t="s">
        <v>241</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1164</v>
      </c>
      <c r="BM201" s="240" t="s">
        <v>4525</v>
      </c>
    </row>
    <row r="202" s="2" customFormat="1">
      <c r="A202" s="39"/>
      <c r="B202" s="40"/>
      <c r="C202" s="41"/>
      <c r="D202" s="242" t="s">
        <v>248</v>
      </c>
      <c r="E202" s="41"/>
      <c r="F202" s="243" t="s">
        <v>4526</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248</v>
      </c>
      <c r="AU202" s="18" t="s">
        <v>81</v>
      </c>
    </row>
    <row r="203" s="2" customFormat="1" ht="66.75" customHeight="1">
      <c r="A203" s="39"/>
      <c r="B203" s="40"/>
      <c r="C203" s="247" t="s">
        <v>386</v>
      </c>
      <c r="D203" s="247" t="s">
        <v>260</v>
      </c>
      <c r="E203" s="248" t="s">
        <v>4527</v>
      </c>
      <c r="F203" s="249" t="s">
        <v>4528</v>
      </c>
      <c r="G203" s="250" t="s">
        <v>263</v>
      </c>
      <c r="H203" s="251">
        <v>6</v>
      </c>
      <c r="I203" s="252"/>
      <c r="J203" s="253">
        <f>ROUND(I203*H203,2)</f>
        <v>0</v>
      </c>
      <c r="K203" s="254"/>
      <c r="L203" s="255"/>
      <c r="M203" s="256" t="s">
        <v>1</v>
      </c>
      <c r="N203" s="257" t="s">
        <v>38</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1164</v>
      </c>
      <c r="AT203" s="240" t="s">
        <v>260</v>
      </c>
      <c r="AU203" s="240" t="s">
        <v>81</v>
      </c>
      <c r="AY203" s="18" t="s">
        <v>241</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1164</v>
      </c>
      <c r="BM203" s="240" t="s">
        <v>4529</v>
      </c>
    </row>
    <row r="204" s="2" customFormat="1">
      <c r="A204" s="39"/>
      <c r="B204" s="40"/>
      <c r="C204" s="41"/>
      <c r="D204" s="242" t="s">
        <v>248</v>
      </c>
      <c r="E204" s="41"/>
      <c r="F204" s="243" t="s">
        <v>4528</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248</v>
      </c>
      <c r="AU204" s="18" t="s">
        <v>81</v>
      </c>
    </row>
    <row r="205" s="2" customFormat="1" ht="37.8" customHeight="1">
      <c r="A205" s="39"/>
      <c r="B205" s="40"/>
      <c r="C205" s="247" t="s">
        <v>319</v>
      </c>
      <c r="D205" s="247" t="s">
        <v>260</v>
      </c>
      <c r="E205" s="248" t="s">
        <v>4530</v>
      </c>
      <c r="F205" s="249" t="s">
        <v>4531</v>
      </c>
      <c r="G205" s="250" t="s">
        <v>263</v>
      </c>
      <c r="H205" s="251">
        <v>2</v>
      </c>
      <c r="I205" s="252"/>
      <c r="J205" s="253">
        <f>ROUND(I205*H205,2)</f>
        <v>0</v>
      </c>
      <c r="K205" s="254"/>
      <c r="L205" s="255"/>
      <c r="M205" s="256" t="s">
        <v>1</v>
      </c>
      <c r="N205" s="257" t="s">
        <v>38</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1164</v>
      </c>
      <c r="AT205" s="240" t="s">
        <v>260</v>
      </c>
      <c r="AU205" s="240" t="s">
        <v>81</v>
      </c>
      <c r="AY205" s="18" t="s">
        <v>241</v>
      </c>
      <c r="BE205" s="241">
        <f>IF(N205="základní",J205,0)</f>
        <v>0</v>
      </c>
      <c r="BF205" s="241">
        <f>IF(N205="snížená",J205,0)</f>
        <v>0</v>
      </c>
      <c r="BG205" s="241">
        <f>IF(N205="zákl. přenesená",J205,0)</f>
        <v>0</v>
      </c>
      <c r="BH205" s="241">
        <f>IF(N205="sníž. přenesená",J205,0)</f>
        <v>0</v>
      </c>
      <c r="BI205" s="241">
        <f>IF(N205="nulová",J205,0)</f>
        <v>0</v>
      </c>
      <c r="BJ205" s="18" t="s">
        <v>81</v>
      </c>
      <c r="BK205" s="241">
        <f>ROUND(I205*H205,2)</f>
        <v>0</v>
      </c>
      <c r="BL205" s="18" t="s">
        <v>1164</v>
      </c>
      <c r="BM205" s="240" t="s">
        <v>4532</v>
      </c>
    </row>
    <row r="206" s="2" customFormat="1">
      <c r="A206" s="39"/>
      <c r="B206" s="40"/>
      <c r="C206" s="41"/>
      <c r="D206" s="242" t="s">
        <v>248</v>
      </c>
      <c r="E206" s="41"/>
      <c r="F206" s="243" t="s">
        <v>4531</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248</v>
      </c>
      <c r="AU206" s="18" t="s">
        <v>81</v>
      </c>
    </row>
    <row r="207" s="2" customFormat="1" ht="37.8" customHeight="1">
      <c r="A207" s="39"/>
      <c r="B207" s="40"/>
      <c r="C207" s="247" t="s">
        <v>391</v>
      </c>
      <c r="D207" s="247" t="s">
        <v>260</v>
      </c>
      <c r="E207" s="248" t="s">
        <v>4533</v>
      </c>
      <c r="F207" s="249" t="s">
        <v>4534</v>
      </c>
      <c r="G207" s="250" t="s">
        <v>263</v>
      </c>
      <c r="H207" s="251">
        <v>15</v>
      </c>
      <c r="I207" s="252"/>
      <c r="J207" s="253">
        <f>ROUND(I207*H207,2)</f>
        <v>0</v>
      </c>
      <c r="K207" s="254"/>
      <c r="L207" s="255"/>
      <c r="M207" s="256" t="s">
        <v>1</v>
      </c>
      <c r="N207" s="257" t="s">
        <v>38</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1164</v>
      </c>
      <c r="AT207" s="240" t="s">
        <v>260</v>
      </c>
      <c r="AU207" s="240" t="s">
        <v>81</v>
      </c>
      <c r="AY207" s="18" t="s">
        <v>241</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1164</v>
      </c>
      <c r="BM207" s="240" t="s">
        <v>4535</v>
      </c>
    </row>
    <row r="208" s="2" customFormat="1">
      <c r="A208" s="39"/>
      <c r="B208" s="40"/>
      <c r="C208" s="41"/>
      <c r="D208" s="242" t="s">
        <v>248</v>
      </c>
      <c r="E208" s="41"/>
      <c r="F208" s="243" t="s">
        <v>4534</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248</v>
      </c>
      <c r="AU208" s="18" t="s">
        <v>81</v>
      </c>
    </row>
    <row r="209" s="2" customFormat="1" ht="37.8" customHeight="1">
      <c r="A209" s="39"/>
      <c r="B209" s="40"/>
      <c r="C209" s="228" t="s">
        <v>322</v>
      </c>
      <c r="D209" s="228" t="s">
        <v>243</v>
      </c>
      <c r="E209" s="229" t="s">
        <v>4536</v>
      </c>
      <c r="F209" s="230" t="s">
        <v>4537</v>
      </c>
      <c r="G209" s="231" t="s">
        <v>263</v>
      </c>
      <c r="H209" s="232">
        <v>18</v>
      </c>
      <c r="I209" s="233"/>
      <c r="J209" s="234">
        <f>ROUND(I209*H209,2)</f>
        <v>0</v>
      </c>
      <c r="K209" s="235"/>
      <c r="L209" s="45"/>
      <c r="M209" s="236" t="s">
        <v>1</v>
      </c>
      <c r="N209" s="237" t="s">
        <v>38</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1164</v>
      </c>
      <c r="AT209" s="240" t="s">
        <v>243</v>
      </c>
      <c r="AU209" s="240" t="s">
        <v>81</v>
      </c>
      <c r="AY209" s="18" t="s">
        <v>241</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1164</v>
      </c>
      <c r="BM209" s="240" t="s">
        <v>4538</v>
      </c>
    </row>
    <row r="210" s="2" customFormat="1">
      <c r="A210" s="39"/>
      <c r="B210" s="40"/>
      <c r="C210" s="41"/>
      <c r="D210" s="242" t="s">
        <v>248</v>
      </c>
      <c r="E210" s="41"/>
      <c r="F210" s="243" t="s">
        <v>4537</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248</v>
      </c>
      <c r="AU210" s="18" t="s">
        <v>81</v>
      </c>
    </row>
    <row r="211" s="2" customFormat="1" ht="24.15" customHeight="1">
      <c r="A211" s="39"/>
      <c r="B211" s="40"/>
      <c r="C211" s="228" t="s">
        <v>396</v>
      </c>
      <c r="D211" s="228" t="s">
        <v>243</v>
      </c>
      <c r="E211" s="229" t="s">
        <v>4539</v>
      </c>
      <c r="F211" s="230" t="s">
        <v>4540</v>
      </c>
      <c r="G211" s="231" t="s">
        <v>263</v>
      </c>
      <c r="H211" s="232">
        <v>18</v>
      </c>
      <c r="I211" s="233"/>
      <c r="J211" s="234">
        <f>ROUND(I211*H211,2)</f>
        <v>0</v>
      </c>
      <c r="K211" s="235"/>
      <c r="L211" s="45"/>
      <c r="M211" s="236" t="s">
        <v>1</v>
      </c>
      <c r="N211" s="237" t="s">
        <v>38</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1164</v>
      </c>
      <c r="AT211" s="240" t="s">
        <v>243</v>
      </c>
      <c r="AU211" s="240" t="s">
        <v>81</v>
      </c>
      <c r="AY211" s="18" t="s">
        <v>241</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1164</v>
      </c>
      <c r="BM211" s="240" t="s">
        <v>4541</v>
      </c>
    </row>
    <row r="212" s="2" customFormat="1">
      <c r="A212" s="39"/>
      <c r="B212" s="40"/>
      <c r="C212" s="41"/>
      <c r="D212" s="242" t="s">
        <v>248</v>
      </c>
      <c r="E212" s="41"/>
      <c r="F212" s="243" t="s">
        <v>4540</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248</v>
      </c>
      <c r="AU212" s="18" t="s">
        <v>81</v>
      </c>
    </row>
    <row r="213" s="2" customFormat="1" ht="24.15" customHeight="1">
      <c r="A213" s="39"/>
      <c r="B213" s="40"/>
      <c r="C213" s="228" t="s">
        <v>326</v>
      </c>
      <c r="D213" s="228" t="s">
        <v>243</v>
      </c>
      <c r="E213" s="229" t="s">
        <v>4542</v>
      </c>
      <c r="F213" s="230" t="s">
        <v>4543</v>
      </c>
      <c r="G213" s="231" t="s">
        <v>263</v>
      </c>
      <c r="H213" s="232">
        <v>18</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1164</v>
      </c>
      <c r="AT213" s="240" t="s">
        <v>243</v>
      </c>
      <c r="AU213" s="240" t="s">
        <v>81</v>
      </c>
      <c r="AY213" s="18" t="s">
        <v>241</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1164</v>
      </c>
      <c r="BM213" s="240" t="s">
        <v>4544</v>
      </c>
    </row>
    <row r="214" s="2" customFormat="1">
      <c r="A214" s="39"/>
      <c r="B214" s="40"/>
      <c r="C214" s="41"/>
      <c r="D214" s="242" t="s">
        <v>248</v>
      </c>
      <c r="E214" s="41"/>
      <c r="F214" s="243" t="s">
        <v>4543</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248</v>
      </c>
      <c r="AU214" s="18" t="s">
        <v>81</v>
      </c>
    </row>
    <row r="215" s="2" customFormat="1" ht="44.25" customHeight="1">
      <c r="A215" s="39"/>
      <c r="B215" s="40"/>
      <c r="C215" s="228" t="s">
        <v>402</v>
      </c>
      <c r="D215" s="228" t="s">
        <v>243</v>
      </c>
      <c r="E215" s="229" t="s">
        <v>4545</v>
      </c>
      <c r="F215" s="230" t="s">
        <v>4546</v>
      </c>
      <c r="G215" s="231" t="s">
        <v>263</v>
      </c>
      <c r="H215" s="232">
        <v>23</v>
      </c>
      <c r="I215" s="233"/>
      <c r="J215" s="234">
        <f>ROUND(I215*H215,2)</f>
        <v>0</v>
      </c>
      <c r="K215" s="235"/>
      <c r="L215" s="45"/>
      <c r="M215" s="236" t="s">
        <v>1</v>
      </c>
      <c r="N215" s="237" t="s">
        <v>38</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1164</v>
      </c>
      <c r="AT215" s="240" t="s">
        <v>243</v>
      </c>
      <c r="AU215" s="240" t="s">
        <v>81</v>
      </c>
      <c r="AY215" s="18" t="s">
        <v>241</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1164</v>
      </c>
      <c r="BM215" s="240" t="s">
        <v>4547</v>
      </c>
    </row>
    <row r="216" s="2" customFormat="1">
      <c r="A216" s="39"/>
      <c r="B216" s="40"/>
      <c r="C216" s="41"/>
      <c r="D216" s="242" t="s">
        <v>248</v>
      </c>
      <c r="E216" s="41"/>
      <c r="F216" s="243" t="s">
        <v>4546</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248</v>
      </c>
      <c r="AU216" s="18" t="s">
        <v>81</v>
      </c>
    </row>
    <row r="217" s="2" customFormat="1" ht="66.75" customHeight="1">
      <c r="A217" s="39"/>
      <c r="B217" s="40"/>
      <c r="C217" s="247" t="s">
        <v>329</v>
      </c>
      <c r="D217" s="247" t="s">
        <v>260</v>
      </c>
      <c r="E217" s="248" t="s">
        <v>4548</v>
      </c>
      <c r="F217" s="249" t="s">
        <v>4549</v>
      </c>
      <c r="G217" s="250" t="s">
        <v>263</v>
      </c>
      <c r="H217" s="251">
        <v>11</v>
      </c>
      <c r="I217" s="252"/>
      <c r="J217" s="253">
        <f>ROUND(I217*H217,2)</f>
        <v>0</v>
      </c>
      <c r="K217" s="254"/>
      <c r="L217" s="255"/>
      <c r="M217" s="256" t="s">
        <v>1</v>
      </c>
      <c r="N217" s="257" t="s">
        <v>38</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1164</v>
      </c>
      <c r="AT217" s="240" t="s">
        <v>260</v>
      </c>
      <c r="AU217" s="240" t="s">
        <v>81</v>
      </c>
      <c r="AY217" s="18" t="s">
        <v>241</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1164</v>
      </c>
      <c r="BM217" s="240" t="s">
        <v>4550</v>
      </c>
    </row>
    <row r="218" s="2" customFormat="1">
      <c r="A218" s="39"/>
      <c r="B218" s="40"/>
      <c r="C218" s="41"/>
      <c r="D218" s="242" t="s">
        <v>248</v>
      </c>
      <c r="E218" s="41"/>
      <c r="F218" s="243" t="s">
        <v>4549</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248</v>
      </c>
      <c r="AU218" s="18" t="s">
        <v>81</v>
      </c>
    </row>
    <row r="219" s="2" customFormat="1" ht="66.75" customHeight="1">
      <c r="A219" s="39"/>
      <c r="B219" s="40"/>
      <c r="C219" s="247" t="s">
        <v>409</v>
      </c>
      <c r="D219" s="247" t="s">
        <v>260</v>
      </c>
      <c r="E219" s="248" t="s">
        <v>4551</v>
      </c>
      <c r="F219" s="249" t="s">
        <v>4552</v>
      </c>
      <c r="G219" s="250" t="s">
        <v>263</v>
      </c>
      <c r="H219" s="251">
        <v>12</v>
      </c>
      <c r="I219" s="252"/>
      <c r="J219" s="253">
        <f>ROUND(I219*H219,2)</f>
        <v>0</v>
      </c>
      <c r="K219" s="254"/>
      <c r="L219" s="255"/>
      <c r="M219" s="256" t="s">
        <v>1</v>
      </c>
      <c r="N219" s="25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1164</v>
      </c>
      <c r="AT219" s="240" t="s">
        <v>260</v>
      </c>
      <c r="AU219" s="240" t="s">
        <v>81</v>
      </c>
      <c r="AY219" s="18" t="s">
        <v>241</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1164</v>
      </c>
      <c r="BM219" s="240" t="s">
        <v>4553</v>
      </c>
    </row>
    <row r="220" s="2" customFormat="1">
      <c r="A220" s="39"/>
      <c r="B220" s="40"/>
      <c r="C220" s="41"/>
      <c r="D220" s="242" t="s">
        <v>248</v>
      </c>
      <c r="E220" s="41"/>
      <c r="F220" s="243" t="s">
        <v>4552</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248</v>
      </c>
      <c r="AU220" s="18" t="s">
        <v>81</v>
      </c>
    </row>
    <row r="221" s="2" customFormat="1" ht="37.8" customHeight="1">
      <c r="A221" s="39"/>
      <c r="B221" s="40"/>
      <c r="C221" s="228" t="s">
        <v>333</v>
      </c>
      <c r="D221" s="228" t="s">
        <v>243</v>
      </c>
      <c r="E221" s="229" t="s">
        <v>4554</v>
      </c>
      <c r="F221" s="230" t="s">
        <v>4555</v>
      </c>
      <c r="G221" s="231" t="s">
        <v>263</v>
      </c>
      <c r="H221" s="232">
        <v>1</v>
      </c>
      <c r="I221" s="233"/>
      <c r="J221" s="234">
        <f>ROUND(I221*H221,2)</f>
        <v>0</v>
      </c>
      <c r="K221" s="235"/>
      <c r="L221" s="45"/>
      <c r="M221" s="236" t="s">
        <v>1</v>
      </c>
      <c r="N221" s="237" t="s">
        <v>38</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1164</v>
      </c>
      <c r="AT221" s="240" t="s">
        <v>243</v>
      </c>
      <c r="AU221" s="240" t="s">
        <v>81</v>
      </c>
      <c r="AY221" s="18" t="s">
        <v>241</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1164</v>
      </c>
      <c r="BM221" s="240" t="s">
        <v>4556</v>
      </c>
    </row>
    <row r="222" s="2" customFormat="1">
      <c r="A222" s="39"/>
      <c r="B222" s="40"/>
      <c r="C222" s="41"/>
      <c r="D222" s="242" t="s">
        <v>248</v>
      </c>
      <c r="E222" s="41"/>
      <c r="F222" s="243" t="s">
        <v>4555</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248</v>
      </c>
      <c r="AU222" s="18" t="s">
        <v>81</v>
      </c>
    </row>
    <row r="223" s="2" customFormat="1" ht="66.75" customHeight="1">
      <c r="A223" s="39"/>
      <c r="B223" s="40"/>
      <c r="C223" s="228" t="s">
        <v>416</v>
      </c>
      <c r="D223" s="228" t="s">
        <v>243</v>
      </c>
      <c r="E223" s="229" t="s">
        <v>4557</v>
      </c>
      <c r="F223" s="230" t="s">
        <v>4558</v>
      </c>
      <c r="G223" s="231" t="s">
        <v>263</v>
      </c>
      <c r="H223" s="232">
        <v>1</v>
      </c>
      <c r="I223" s="233"/>
      <c r="J223" s="234">
        <f>ROUND(I223*H223,2)</f>
        <v>0</v>
      </c>
      <c r="K223" s="235"/>
      <c r="L223" s="45"/>
      <c r="M223" s="236" t="s">
        <v>1</v>
      </c>
      <c r="N223" s="237" t="s">
        <v>38</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1164</v>
      </c>
      <c r="AT223" s="240" t="s">
        <v>243</v>
      </c>
      <c r="AU223" s="240" t="s">
        <v>81</v>
      </c>
      <c r="AY223" s="18" t="s">
        <v>241</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1164</v>
      </c>
      <c r="BM223" s="240" t="s">
        <v>4559</v>
      </c>
    </row>
    <row r="224" s="2" customFormat="1">
      <c r="A224" s="39"/>
      <c r="B224" s="40"/>
      <c r="C224" s="41"/>
      <c r="D224" s="242" t="s">
        <v>248</v>
      </c>
      <c r="E224" s="41"/>
      <c r="F224" s="243" t="s">
        <v>4560</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248</v>
      </c>
      <c r="AU224" s="18" t="s">
        <v>81</v>
      </c>
    </row>
    <row r="225" s="2" customFormat="1" ht="37.8" customHeight="1">
      <c r="A225" s="39"/>
      <c r="B225" s="40"/>
      <c r="C225" s="228" t="s">
        <v>336</v>
      </c>
      <c r="D225" s="228" t="s">
        <v>243</v>
      </c>
      <c r="E225" s="229" t="s">
        <v>4561</v>
      </c>
      <c r="F225" s="230" t="s">
        <v>4562</v>
      </c>
      <c r="G225" s="231" t="s">
        <v>263</v>
      </c>
      <c r="H225" s="232">
        <v>2</v>
      </c>
      <c r="I225" s="233"/>
      <c r="J225" s="234">
        <f>ROUND(I225*H225,2)</f>
        <v>0</v>
      </c>
      <c r="K225" s="235"/>
      <c r="L225" s="45"/>
      <c r="M225" s="236" t="s">
        <v>1</v>
      </c>
      <c r="N225" s="237" t="s">
        <v>38</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1164</v>
      </c>
      <c r="AT225" s="240" t="s">
        <v>243</v>
      </c>
      <c r="AU225" s="240" t="s">
        <v>81</v>
      </c>
      <c r="AY225" s="18" t="s">
        <v>241</v>
      </c>
      <c r="BE225" s="241">
        <f>IF(N225="základní",J225,0)</f>
        <v>0</v>
      </c>
      <c r="BF225" s="241">
        <f>IF(N225="snížená",J225,0)</f>
        <v>0</v>
      </c>
      <c r="BG225" s="241">
        <f>IF(N225="zákl. přenesená",J225,0)</f>
        <v>0</v>
      </c>
      <c r="BH225" s="241">
        <f>IF(N225="sníž. přenesená",J225,0)</f>
        <v>0</v>
      </c>
      <c r="BI225" s="241">
        <f>IF(N225="nulová",J225,0)</f>
        <v>0</v>
      </c>
      <c r="BJ225" s="18" t="s">
        <v>81</v>
      </c>
      <c r="BK225" s="241">
        <f>ROUND(I225*H225,2)</f>
        <v>0</v>
      </c>
      <c r="BL225" s="18" t="s">
        <v>1164</v>
      </c>
      <c r="BM225" s="240" t="s">
        <v>4563</v>
      </c>
    </row>
    <row r="226" s="2" customFormat="1">
      <c r="A226" s="39"/>
      <c r="B226" s="40"/>
      <c r="C226" s="41"/>
      <c r="D226" s="242" t="s">
        <v>248</v>
      </c>
      <c r="E226" s="41"/>
      <c r="F226" s="243" t="s">
        <v>4562</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248</v>
      </c>
      <c r="AU226" s="18" t="s">
        <v>81</v>
      </c>
    </row>
    <row r="227" s="2" customFormat="1" ht="66.75" customHeight="1">
      <c r="A227" s="39"/>
      <c r="B227" s="40"/>
      <c r="C227" s="228" t="s">
        <v>423</v>
      </c>
      <c r="D227" s="228" t="s">
        <v>243</v>
      </c>
      <c r="E227" s="229" t="s">
        <v>4564</v>
      </c>
      <c r="F227" s="230" t="s">
        <v>4565</v>
      </c>
      <c r="G227" s="231" t="s">
        <v>263</v>
      </c>
      <c r="H227" s="232">
        <v>1</v>
      </c>
      <c r="I227" s="233"/>
      <c r="J227" s="234">
        <f>ROUND(I227*H227,2)</f>
        <v>0</v>
      </c>
      <c r="K227" s="235"/>
      <c r="L227" s="45"/>
      <c r="M227" s="236" t="s">
        <v>1</v>
      </c>
      <c r="N227" s="237" t="s">
        <v>38</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1164</v>
      </c>
      <c r="AT227" s="240" t="s">
        <v>243</v>
      </c>
      <c r="AU227" s="240" t="s">
        <v>81</v>
      </c>
      <c r="AY227" s="18" t="s">
        <v>241</v>
      </c>
      <c r="BE227" s="241">
        <f>IF(N227="základní",J227,0)</f>
        <v>0</v>
      </c>
      <c r="BF227" s="241">
        <f>IF(N227="snížená",J227,0)</f>
        <v>0</v>
      </c>
      <c r="BG227" s="241">
        <f>IF(N227="zákl. přenesená",J227,0)</f>
        <v>0</v>
      </c>
      <c r="BH227" s="241">
        <f>IF(N227="sníž. přenesená",J227,0)</f>
        <v>0</v>
      </c>
      <c r="BI227" s="241">
        <f>IF(N227="nulová",J227,0)</f>
        <v>0</v>
      </c>
      <c r="BJ227" s="18" t="s">
        <v>81</v>
      </c>
      <c r="BK227" s="241">
        <f>ROUND(I227*H227,2)</f>
        <v>0</v>
      </c>
      <c r="BL227" s="18" t="s">
        <v>1164</v>
      </c>
      <c r="BM227" s="240" t="s">
        <v>4566</v>
      </c>
    </row>
    <row r="228" s="2" customFormat="1">
      <c r="A228" s="39"/>
      <c r="B228" s="40"/>
      <c r="C228" s="41"/>
      <c r="D228" s="242" t="s">
        <v>248</v>
      </c>
      <c r="E228" s="41"/>
      <c r="F228" s="243" t="s">
        <v>4567</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248</v>
      </c>
      <c r="AU228" s="18" t="s">
        <v>81</v>
      </c>
    </row>
    <row r="229" s="2" customFormat="1" ht="37.8" customHeight="1">
      <c r="A229" s="39"/>
      <c r="B229" s="40"/>
      <c r="C229" s="247" t="s">
        <v>340</v>
      </c>
      <c r="D229" s="247" t="s">
        <v>260</v>
      </c>
      <c r="E229" s="248" t="s">
        <v>4568</v>
      </c>
      <c r="F229" s="249" t="s">
        <v>4569</v>
      </c>
      <c r="G229" s="250" t="s">
        <v>263</v>
      </c>
      <c r="H229" s="251">
        <v>1</v>
      </c>
      <c r="I229" s="252"/>
      <c r="J229" s="253">
        <f>ROUND(I229*H229,2)</f>
        <v>0</v>
      </c>
      <c r="K229" s="254"/>
      <c r="L229" s="255"/>
      <c r="M229" s="256" t="s">
        <v>1</v>
      </c>
      <c r="N229" s="257" t="s">
        <v>38</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1164</v>
      </c>
      <c r="AT229" s="240" t="s">
        <v>260</v>
      </c>
      <c r="AU229" s="240" t="s">
        <v>81</v>
      </c>
      <c r="AY229" s="18" t="s">
        <v>241</v>
      </c>
      <c r="BE229" s="241">
        <f>IF(N229="základní",J229,0)</f>
        <v>0</v>
      </c>
      <c r="BF229" s="241">
        <f>IF(N229="snížená",J229,0)</f>
        <v>0</v>
      </c>
      <c r="BG229" s="241">
        <f>IF(N229="zákl. přenesená",J229,0)</f>
        <v>0</v>
      </c>
      <c r="BH229" s="241">
        <f>IF(N229="sníž. přenesená",J229,0)</f>
        <v>0</v>
      </c>
      <c r="BI229" s="241">
        <f>IF(N229="nulová",J229,0)</f>
        <v>0</v>
      </c>
      <c r="BJ229" s="18" t="s">
        <v>81</v>
      </c>
      <c r="BK229" s="241">
        <f>ROUND(I229*H229,2)</f>
        <v>0</v>
      </c>
      <c r="BL229" s="18" t="s">
        <v>1164</v>
      </c>
      <c r="BM229" s="240" t="s">
        <v>4570</v>
      </c>
    </row>
    <row r="230" s="2" customFormat="1">
      <c r="A230" s="39"/>
      <c r="B230" s="40"/>
      <c r="C230" s="41"/>
      <c r="D230" s="242" t="s">
        <v>248</v>
      </c>
      <c r="E230" s="41"/>
      <c r="F230" s="243" t="s">
        <v>4569</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248</v>
      </c>
      <c r="AU230" s="18" t="s">
        <v>81</v>
      </c>
    </row>
    <row r="231" s="2" customFormat="1" ht="49.05" customHeight="1">
      <c r="A231" s="39"/>
      <c r="B231" s="40"/>
      <c r="C231" s="247" t="s">
        <v>431</v>
      </c>
      <c r="D231" s="247" t="s">
        <v>260</v>
      </c>
      <c r="E231" s="248" t="s">
        <v>4571</v>
      </c>
      <c r="F231" s="249" t="s">
        <v>4572</v>
      </c>
      <c r="G231" s="250" t="s">
        <v>263</v>
      </c>
      <c r="H231" s="251">
        <v>1</v>
      </c>
      <c r="I231" s="252"/>
      <c r="J231" s="253">
        <f>ROUND(I231*H231,2)</f>
        <v>0</v>
      </c>
      <c r="K231" s="254"/>
      <c r="L231" s="255"/>
      <c r="M231" s="256" t="s">
        <v>1</v>
      </c>
      <c r="N231" s="257" t="s">
        <v>38</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1164</v>
      </c>
      <c r="AT231" s="240" t="s">
        <v>260</v>
      </c>
      <c r="AU231" s="240" t="s">
        <v>81</v>
      </c>
      <c r="AY231" s="18" t="s">
        <v>241</v>
      </c>
      <c r="BE231" s="241">
        <f>IF(N231="základní",J231,0)</f>
        <v>0</v>
      </c>
      <c r="BF231" s="241">
        <f>IF(N231="snížená",J231,0)</f>
        <v>0</v>
      </c>
      <c r="BG231" s="241">
        <f>IF(N231="zákl. přenesená",J231,0)</f>
        <v>0</v>
      </c>
      <c r="BH231" s="241">
        <f>IF(N231="sníž. přenesená",J231,0)</f>
        <v>0</v>
      </c>
      <c r="BI231" s="241">
        <f>IF(N231="nulová",J231,0)</f>
        <v>0</v>
      </c>
      <c r="BJ231" s="18" t="s">
        <v>81</v>
      </c>
      <c r="BK231" s="241">
        <f>ROUND(I231*H231,2)</f>
        <v>0</v>
      </c>
      <c r="BL231" s="18" t="s">
        <v>1164</v>
      </c>
      <c r="BM231" s="240" t="s">
        <v>4573</v>
      </c>
    </row>
    <row r="232" s="2" customFormat="1">
      <c r="A232" s="39"/>
      <c r="B232" s="40"/>
      <c r="C232" s="41"/>
      <c r="D232" s="242" t="s">
        <v>248</v>
      </c>
      <c r="E232" s="41"/>
      <c r="F232" s="243" t="s">
        <v>4572</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248</v>
      </c>
      <c r="AU232" s="18" t="s">
        <v>81</v>
      </c>
    </row>
    <row r="233" s="2" customFormat="1" ht="37.8" customHeight="1">
      <c r="A233" s="39"/>
      <c r="B233" s="40"/>
      <c r="C233" s="247" t="s">
        <v>343</v>
      </c>
      <c r="D233" s="247" t="s">
        <v>260</v>
      </c>
      <c r="E233" s="248" t="s">
        <v>4574</v>
      </c>
      <c r="F233" s="249" t="s">
        <v>4575</v>
      </c>
      <c r="G233" s="250" t="s">
        <v>263</v>
      </c>
      <c r="H233" s="251">
        <v>1</v>
      </c>
      <c r="I233" s="252"/>
      <c r="J233" s="253">
        <f>ROUND(I233*H233,2)</f>
        <v>0</v>
      </c>
      <c r="K233" s="254"/>
      <c r="L233" s="255"/>
      <c r="M233" s="256" t="s">
        <v>1</v>
      </c>
      <c r="N233" s="257" t="s">
        <v>38</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1164</v>
      </c>
      <c r="AT233" s="240" t="s">
        <v>260</v>
      </c>
      <c r="AU233" s="240" t="s">
        <v>81</v>
      </c>
      <c r="AY233" s="18" t="s">
        <v>241</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1164</v>
      </c>
      <c r="BM233" s="240" t="s">
        <v>4576</v>
      </c>
    </row>
    <row r="234" s="2" customFormat="1">
      <c r="A234" s="39"/>
      <c r="B234" s="40"/>
      <c r="C234" s="41"/>
      <c r="D234" s="242" t="s">
        <v>248</v>
      </c>
      <c r="E234" s="41"/>
      <c r="F234" s="243" t="s">
        <v>4575</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248</v>
      </c>
      <c r="AU234" s="18" t="s">
        <v>81</v>
      </c>
    </row>
    <row r="235" s="2" customFormat="1" ht="55.5" customHeight="1">
      <c r="A235" s="39"/>
      <c r="B235" s="40"/>
      <c r="C235" s="247" t="s">
        <v>440</v>
      </c>
      <c r="D235" s="247" t="s">
        <v>260</v>
      </c>
      <c r="E235" s="248" t="s">
        <v>4577</v>
      </c>
      <c r="F235" s="249" t="s">
        <v>4578</v>
      </c>
      <c r="G235" s="250" t="s">
        <v>263</v>
      </c>
      <c r="H235" s="251">
        <v>1</v>
      </c>
      <c r="I235" s="252"/>
      <c r="J235" s="253">
        <f>ROUND(I235*H235,2)</f>
        <v>0</v>
      </c>
      <c r="K235" s="254"/>
      <c r="L235" s="255"/>
      <c r="M235" s="256" t="s">
        <v>1</v>
      </c>
      <c r="N235" s="257" t="s">
        <v>38</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1164</v>
      </c>
      <c r="AT235" s="240" t="s">
        <v>260</v>
      </c>
      <c r="AU235" s="240" t="s">
        <v>81</v>
      </c>
      <c r="AY235" s="18" t="s">
        <v>241</v>
      </c>
      <c r="BE235" s="241">
        <f>IF(N235="základní",J235,0)</f>
        <v>0</v>
      </c>
      <c r="BF235" s="241">
        <f>IF(N235="snížená",J235,0)</f>
        <v>0</v>
      </c>
      <c r="BG235" s="241">
        <f>IF(N235="zákl. přenesená",J235,0)</f>
        <v>0</v>
      </c>
      <c r="BH235" s="241">
        <f>IF(N235="sníž. přenesená",J235,0)</f>
        <v>0</v>
      </c>
      <c r="BI235" s="241">
        <f>IF(N235="nulová",J235,0)</f>
        <v>0</v>
      </c>
      <c r="BJ235" s="18" t="s">
        <v>81</v>
      </c>
      <c r="BK235" s="241">
        <f>ROUND(I235*H235,2)</f>
        <v>0</v>
      </c>
      <c r="BL235" s="18" t="s">
        <v>1164</v>
      </c>
      <c r="BM235" s="240" t="s">
        <v>4579</v>
      </c>
    </row>
    <row r="236" s="2" customFormat="1">
      <c r="A236" s="39"/>
      <c r="B236" s="40"/>
      <c r="C236" s="41"/>
      <c r="D236" s="242" t="s">
        <v>248</v>
      </c>
      <c r="E236" s="41"/>
      <c r="F236" s="243" t="s">
        <v>4578</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248</v>
      </c>
      <c r="AU236" s="18" t="s">
        <v>81</v>
      </c>
    </row>
    <row r="237" s="2" customFormat="1" ht="44.25" customHeight="1">
      <c r="A237" s="39"/>
      <c r="B237" s="40"/>
      <c r="C237" s="247" t="s">
        <v>347</v>
      </c>
      <c r="D237" s="247" t="s">
        <v>260</v>
      </c>
      <c r="E237" s="248" t="s">
        <v>4580</v>
      </c>
      <c r="F237" s="249" t="s">
        <v>4581</v>
      </c>
      <c r="G237" s="250" t="s">
        <v>263</v>
      </c>
      <c r="H237" s="251">
        <v>1</v>
      </c>
      <c r="I237" s="252"/>
      <c r="J237" s="253">
        <f>ROUND(I237*H237,2)</f>
        <v>0</v>
      </c>
      <c r="K237" s="254"/>
      <c r="L237" s="255"/>
      <c r="M237" s="256" t="s">
        <v>1</v>
      </c>
      <c r="N237" s="25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1164</v>
      </c>
      <c r="AT237" s="240" t="s">
        <v>260</v>
      </c>
      <c r="AU237" s="240" t="s">
        <v>81</v>
      </c>
      <c r="AY237" s="18" t="s">
        <v>241</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1164</v>
      </c>
      <c r="BM237" s="240" t="s">
        <v>4582</v>
      </c>
    </row>
    <row r="238" s="2" customFormat="1">
      <c r="A238" s="39"/>
      <c r="B238" s="40"/>
      <c r="C238" s="41"/>
      <c r="D238" s="242" t="s">
        <v>248</v>
      </c>
      <c r="E238" s="41"/>
      <c r="F238" s="243" t="s">
        <v>4581</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248</v>
      </c>
      <c r="AU238" s="18" t="s">
        <v>81</v>
      </c>
    </row>
    <row r="239" s="2" customFormat="1" ht="62.7" customHeight="1">
      <c r="A239" s="39"/>
      <c r="B239" s="40"/>
      <c r="C239" s="228" t="s">
        <v>447</v>
      </c>
      <c r="D239" s="228" t="s">
        <v>243</v>
      </c>
      <c r="E239" s="229" t="s">
        <v>4583</v>
      </c>
      <c r="F239" s="230" t="s">
        <v>4584</v>
      </c>
      <c r="G239" s="231" t="s">
        <v>263</v>
      </c>
      <c r="H239" s="232">
        <v>4</v>
      </c>
      <c r="I239" s="233"/>
      <c r="J239" s="234">
        <f>ROUND(I239*H239,2)</f>
        <v>0</v>
      </c>
      <c r="K239" s="235"/>
      <c r="L239" s="45"/>
      <c r="M239" s="236" t="s">
        <v>1</v>
      </c>
      <c r="N239" s="237" t="s">
        <v>38</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1164</v>
      </c>
      <c r="AT239" s="240" t="s">
        <v>243</v>
      </c>
      <c r="AU239" s="240" t="s">
        <v>81</v>
      </c>
      <c r="AY239" s="18" t="s">
        <v>241</v>
      </c>
      <c r="BE239" s="241">
        <f>IF(N239="základní",J239,0)</f>
        <v>0</v>
      </c>
      <c r="BF239" s="241">
        <f>IF(N239="snížená",J239,0)</f>
        <v>0</v>
      </c>
      <c r="BG239" s="241">
        <f>IF(N239="zákl. přenesená",J239,0)</f>
        <v>0</v>
      </c>
      <c r="BH239" s="241">
        <f>IF(N239="sníž. přenesená",J239,0)</f>
        <v>0</v>
      </c>
      <c r="BI239" s="241">
        <f>IF(N239="nulová",J239,0)</f>
        <v>0</v>
      </c>
      <c r="BJ239" s="18" t="s">
        <v>81</v>
      </c>
      <c r="BK239" s="241">
        <f>ROUND(I239*H239,2)</f>
        <v>0</v>
      </c>
      <c r="BL239" s="18" t="s">
        <v>1164</v>
      </c>
      <c r="BM239" s="240" t="s">
        <v>4585</v>
      </c>
    </row>
    <row r="240" s="2" customFormat="1">
      <c r="A240" s="39"/>
      <c r="B240" s="40"/>
      <c r="C240" s="41"/>
      <c r="D240" s="242" t="s">
        <v>248</v>
      </c>
      <c r="E240" s="41"/>
      <c r="F240" s="243" t="s">
        <v>4584</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248</v>
      </c>
      <c r="AU240" s="18" t="s">
        <v>81</v>
      </c>
    </row>
    <row r="241" s="2" customFormat="1" ht="44.25" customHeight="1">
      <c r="A241" s="39"/>
      <c r="B241" s="40"/>
      <c r="C241" s="228" t="s">
        <v>350</v>
      </c>
      <c r="D241" s="228" t="s">
        <v>243</v>
      </c>
      <c r="E241" s="229" t="s">
        <v>4349</v>
      </c>
      <c r="F241" s="230" t="s">
        <v>4350</v>
      </c>
      <c r="G241" s="231" t="s">
        <v>263</v>
      </c>
      <c r="H241" s="232">
        <v>5</v>
      </c>
      <c r="I241" s="233"/>
      <c r="J241" s="234">
        <f>ROUND(I241*H241,2)</f>
        <v>0</v>
      </c>
      <c r="K241" s="235"/>
      <c r="L241" s="45"/>
      <c r="M241" s="236" t="s">
        <v>1</v>
      </c>
      <c r="N241" s="23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1164</v>
      </c>
      <c r="AT241" s="240" t="s">
        <v>243</v>
      </c>
      <c r="AU241" s="240" t="s">
        <v>81</v>
      </c>
      <c r="AY241" s="18" t="s">
        <v>241</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1164</v>
      </c>
      <c r="BM241" s="240" t="s">
        <v>4586</v>
      </c>
    </row>
    <row r="242" s="2" customFormat="1">
      <c r="A242" s="39"/>
      <c r="B242" s="40"/>
      <c r="C242" s="41"/>
      <c r="D242" s="242" t="s">
        <v>248</v>
      </c>
      <c r="E242" s="41"/>
      <c r="F242" s="243" t="s">
        <v>4350</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248</v>
      </c>
      <c r="AU242" s="18" t="s">
        <v>81</v>
      </c>
    </row>
    <row r="243" s="2" customFormat="1" ht="33" customHeight="1">
      <c r="A243" s="39"/>
      <c r="B243" s="40"/>
      <c r="C243" s="247" t="s">
        <v>454</v>
      </c>
      <c r="D243" s="247" t="s">
        <v>260</v>
      </c>
      <c r="E243" s="248" t="s">
        <v>4232</v>
      </c>
      <c r="F243" s="249" t="s">
        <v>4233</v>
      </c>
      <c r="G243" s="250" t="s">
        <v>267</v>
      </c>
      <c r="H243" s="251">
        <v>1100</v>
      </c>
      <c r="I243" s="252"/>
      <c r="J243" s="253">
        <f>ROUND(I243*H243,2)</f>
        <v>0</v>
      </c>
      <c r="K243" s="254"/>
      <c r="L243" s="255"/>
      <c r="M243" s="256" t="s">
        <v>1</v>
      </c>
      <c r="N243" s="257" t="s">
        <v>38</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1164</v>
      </c>
      <c r="AT243" s="240" t="s">
        <v>260</v>
      </c>
      <c r="AU243" s="240" t="s">
        <v>81</v>
      </c>
      <c r="AY243" s="18" t="s">
        <v>241</v>
      </c>
      <c r="BE243" s="241">
        <f>IF(N243="základní",J243,0)</f>
        <v>0</v>
      </c>
      <c r="BF243" s="241">
        <f>IF(N243="snížená",J243,0)</f>
        <v>0</v>
      </c>
      <c r="BG243" s="241">
        <f>IF(N243="zákl. přenesená",J243,0)</f>
        <v>0</v>
      </c>
      <c r="BH243" s="241">
        <f>IF(N243="sníž. přenesená",J243,0)</f>
        <v>0</v>
      </c>
      <c r="BI243" s="241">
        <f>IF(N243="nulová",J243,0)</f>
        <v>0</v>
      </c>
      <c r="BJ243" s="18" t="s">
        <v>81</v>
      </c>
      <c r="BK243" s="241">
        <f>ROUND(I243*H243,2)</f>
        <v>0</v>
      </c>
      <c r="BL243" s="18" t="s">
        <v>1164</v>
      </c>
      <c r="BM243" s="240" t="s">
        <v>4587</v>
      </c>
    </row>
    <row r="244" s="2" customFormat="1">
      <c r="A244" s="39"/>
      <c r="B244" s="40"/>
      <c r="C244" s="41"/>
      <c r="D244" s="242" t="s">
        <v>248</v>
      </c>
      <c r="E244" s="41"/>
      <c r="F244" s="243" t="s">
        <v>4233</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248</v>
      </c>
      <c r="AU244" s="18" t="s">
        <v>81</v>
      </c>
    </row>
    <row r="245" s="2" customFormat="1" ht="21.75" customHeight="1">
      <c r="A245" s="39"/>
      <c r="B245" s="40"/>
      <c r="C245" s="228" t="s">
        <v>354</v>
      </c>
      <c r="D245" s="228" t="s">
        <v>243</v>
      </c>
      <c r="E245" s="229" t="s">
        <v>1658</v>
      </c>
      <c r="F245" s="230" t="s">
        <v>1659</v>
      </c>
      <c r="G245" s="231" t="s">
        <v>267</v>
      </c>
      <c r="H245" s="232">
        <v>1100</v>
      </c>
      <c r="I245" s="233"/>
      <c r="J245" s="234">
        <f>ROUND(I245*H245,2)</f>
        <v>0</v>
      </c>
      <c r="K245" s="235"/>
      <c r="L245" s="45"/>
      <c r="M245" s="236" t="s">
        <v>1</v>
      </c>
      <c r="N245" s="237" t="s">
        <v>38</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1164</v>
      </c>
      <c r="AT245" s="240" t="s">
        <v>243</v>
      </c>
      <c r="AU245" s="240" t="s">
        <v>81</v>
      </c>
      <c r="AY245" s="18" t="s">
        <v>241</v>
      </c>
      <c r="BE245" s="241">
        <f>IF(N245="základní",J245,0)</f>
        <v>0</v>
      </c>
      <c r="BF245" s="241">
        <f>IF(N245="snížená",J245,0)</f>
        <v>0</v>
      </c>
      <c r="BG245" s="241">
        <f>IF(N245="zákl. přenesená",J245,0)</f>
        <v>0</v>
      </c>
      <c r="BH245" s="241">
        <f>IF(N245="sníž. přenesená",J245,0)</f>
        <v>0</v>
      </c>
      <c r="BI245" s="241">
        <f>IF(N245="nulová",J245,0)</f>
        <v>0</v>
      </c>
      <c r="BJ245" s="18" t="s">
        <v>81</v>
      </c>
      <c r="BK245" s="241">
        <f>ROUND(I245*H245,2)</f>
        <v>0</v>
      </c>
      <c r="BL245" s="18" t="s">
        <v>1164</v>
      </c>
      <c r="BM245" s="240" t="s">
        <v>4588</v>
      </c>
    </row>
    <row r="246" s="2" customFormat="1">
      <c r="A246" s="39"/>
      <c r="B246" s="40"/>
      <c r="C246" s="41"/>
      <c r="D246" s="242" t="s">
        <v>248</v>
      </c>
      <c r="E246" s="41"/>
      <c r="F246" s="243" t="s">
        <v>1659</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248</v>
      </c>
      <c r="AU246" s="18" t="s">
        <v>81</v>
      </c>
    </row>
    <row r="247" s="2" customFormat="1" ht="37.8" customHeight="1">
      <c r="A247" s="39"/>
      <c r="B247" s="40"/>
      <c r="C247" s="228" t="s">
        <v>463</v>
      </c>
      <c r="D247" s="228" t="s">
        <v>243</v>
      </c>
      <c r="E247" s="229" t="s">
        <v>4239</v>
      </c>
      <c r="F247" s="230" t="s">
        <v>4240</v>
      </c>
      <c r="G247" s="231" t="s">
        <v>263</v>
      </c>
      <c r="H247" s="232">
        <v>18</v>
      </c>
      <c r="I247" s="233"/>
      <c r="J247" s="234">
        <f>ROUND(I247*H247,2)</f>
        <v>0</v>
      </c>
      <c r="K247" s="235"/>
      <c r="L247" s="45"/>
      <c r="M247" s="236" t="s">
        <v>1</v>
      </c>
      <c r="N247" s="237" t="s">
        <v>38</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1164</v>
      </c>
      <c r="AT247" s="240" t="s">
        <v>243</v>
      </c>
      <c r="AU247" s="240" t="s">
        <v>81</v>
      </c>
      <c r="AY247" s="18" t="s">
        <v>241</v>
      </c>
      <c r="BE247" s="241">
        <f>IF(N247="základní",J247,0)</f>
        <v>0</v>
      </c>
      <c r="BF247" s="241">
        <f>IF(N247="snížená",J247,0)</f>
        <v>0</v>
      </c>
      <c r="BG247" s="241">
        <f>IF(N247="zákl. přenesená",J247,0)</f>
        <v>0</v>
      </c>
      <c r="BH247" s="241">
        <f>IF(N247="sníž. přenesená",J247,0)</f>
        <v>0</v>
      </c>
      <c r="BI247" s="241">
        <f>IF(N247="nulová",J247,0)</f>
        <v>0</v>
      </c>
      <c r="BJ247" s="18" t="s">
        <v>81</v>
      </c>
      <c r="BK247" s="241">
        <f>ROUND(I247*H247,2)</f>
        <v>0</v>
      </c>
      <c r="BL247" s="18" t="s">
        <v>1164</v>
      </c>
      <c r="BM247" s="240" t="s">
        <v>4589</v>
      </c>
    </row>
    <row r="248" s="2" customFormat="1">
      <c r="A248" s="39"/>
      <c r="B248" s="40"/>
      <c r="C248" s="41"/>
      <c r="D248" s="242" t="s">
        <v>248</v>
      </c>
      <c r="E248" s="41"/>
      <c r="F248" s="243" t="s">
        <v>4240</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248</v>
      </c>
      <c r="AU248" s="18" t="s">
        <v>81</v>
      </c>
    </row>
    <row r="249" s="2" customFormat="1" ht="49.05" customHeight="1">
      <c r="A249" s="39"/>
      <c r="B249" s="40"/>
      <c r="C249" s="228" t="s">
        <v>357</v>
      </c>
      <c r="D249" s="228" t="s">
        <v>243</v>
      </c>
      <c r="E249" s="229" t="s">
        <v>1211</v>
      </c>
      <c r="F249" s="230" t="s">
        <v>4242</v>
      </c>
      <c r="G249" s="231" t="s">
        <v>1163</v>
      </c>
      <c r="H249" s="232">
        <v>48</v>
      </c>
      <c r="I249" s="233"/>
      <c r="J249" s="234">
        <f>ROUND(I249*H249,2)</f>
        <v>0</v>
      </c>
      <c r="K249" s="235"/>
      <c r="L249" s="45"/>
      <c r="M249" s="236" t="s">
        <v>1</v>
      </c>
      <c r="N249" s="237" t="s">
        <v>38</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1164</v>
      </c>
      <c r="AT249" s="240" t="s">
        <v>243</v>
      </c>
      <c r="AU249" s="240" t="s">
        <v>81</v>
      </c>
      <c r="AY249" s="18" t="s">
        <v>241</v>
      </c>
      <c r="BE249" s="241">
        <f>IF(N249="základní",J249,0)</f>
        <v>0</v>
      </c>
      <c r="BF249" s="241">
        <f>IF(N249="snížená",J249,0)</f>
        <v>0</v>
      </c>
      <c r="BG249" s="241">
        <f>IF(N249="zákl. přenesená",J249,0)</f>
        <v>0</v>
      </c>
      <c r="BH249" s="241">
        <f>IF(N249="sníž. přenesená",J249,0)</f>
        <v>0</v>
      </c>
      <c r="BI249" s="241">
        <f>IF(N249="nulová",J249,0)</f>
        <v>0</v>
      </c>
      <c r="BJ249" s="18" t="s">
        <v>81</v>
      </c>
      <c r="BK249" s="241">
        <f>ROUND(I249*H249,2)</f>
        <v>0</v>
      </c>
      <c r="BL249" s="18" t="s">
        <v>1164</v>
      </c>
      <c r="BM249" s="240" t="s">
        <v>4590</v>
      </c>
    </row>
    <row r="250" s="2" customFormat="1">
      <c r="A250" s="39"/>
      <c r="B250" s="40"/>
      <c r="C250" s="41"/>
      <c r="D250" s="242" t="s">
        <v>248</v>
      </c>
      <c r="E250" s="41"/>
      <c r="F250" s="243" t="s">
        <v>4242</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248</v>
      </c>
      <c r="AU250" s="18" t="s">
        <v>81</v>
      </c>
    </row>
    <row r="251" s="2" customFormat="1" ht="76.35" customHeight="1">
      <c r="A251" s="39"/>
      <c r="B251" s="40"/>
      <c r="C251" s="228" t="s">
        <v>470</v>
      </c>
      <c r="D251" s="228" t="s">
        <v>243</v>
      </c>
      <c r="E251" s="229" t="s">
        <v>4244</v>
      </c>
      <c r="F251" s="230" t="s">
        <v>4245</v>
      </c>
      <c r="G251" s="231" t="s">
        <v>1163</v>
      </c>
      <c r="H251" s="232">
        <v>48</v>
      </c>
      <c r="I251" s="233"/>
      <c r="J251" s="234">
        <f>ROUND(I251*H251,2)</f>
        <v>0</v>
      </c>
      <c r="K251" s="235"/>
      <c r="L251" s="45"/>
      <c r="M251" s="236" t="s">
        <v>1</v>
      </c>
      <c r="N251" s="237" t="s">
        <v>38</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1164</v>
      </c>
      <c r="AT251" s="240" t="s">
        <v>243</v>
      </c>
      <c r="AU251" s="240" t="s">
        <v>81</v>
      </c>
      <c r="AY251" s="18" t="s">
        <v>241</v>
      </c>
      <c r="BE251" s="241">
        <f>IF(N251="základní",J251,0)</f>
        <v>0</v>
      </c>
      <c r="BF251" s="241">
        <f>IF(N251="snížená",J251,0)</f>
        <v>0</v>
      </c>
      <c r="BG251" s="241">
        <f>IF(N251="zákl. přenesená",J251,0)</f>
        <v>0</v>
      </c>
      <c r="BH251" s="241">
        <f>IF(N251="sníž. přenesená",J251,0)</f>
        <v>0</v>
      </c>
      <c r="BI251" s="241">
        <f>IF(N251="nulová",J251,0)</f>
        <v>0</v>
      </c>
      <c r="BJ251" s="18" t="s">
        <v>81</v>
      </c>
      <c r="BK251" s="241">
        <f>ROUND(I251*H251,2)</f>
        <v>0</v>
      </c>
      <c r="BL251" s="18" t="s">
        <v>1164</v>
      </c>
      <c r="BM251" s="240" t="s">
        <v>4591</v>
      </c>
    </row>
    <row r="252" s="2" customFormat="1">
      <c r="A252" s="39"/>
      <c r="B252" s="40"/>
      <c r="C252" s="41"/>
      <c r="D252" s="242" t="s">
        <v>248</v>
      </c>
      <c r="E252" s="41"/>
      <c r="F252" s="243" t="s">
        <v>4247</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248</v>
      </c>
      <c r="AU252" s="18" t="s">
        <v>81</v>
      </c>
    </row>
    <row r="253" s="2" customFormat="1" ht="44.25" customHeight="1">
      <c r="A253" s="39"/>
      <c r="B253" s="40"/>
      <c r="C253" s="228" t="s">
        <v>361</v>
      </c>
      <c r="D253" s="228" t="s">
        <v>243</v>
      </c>
      <c r="E253" s="229" t="s">
        <v>4248</v>
      </c>
      <c r="F253" s="230" t="s">
        <v>4249</v>
      </c>
      <c r="G253" s="231" t="s">
        <v>1163</v>
      </c>
      <c r="H253" s="232">
        <v>24</v>
      </c>
      <c r="I253" s="233"/>
      <c r="J253" s="234">
        <f>ROUND(I253*H253,2)</f>
        <v>0</v>
      </c>
      <c r="K253" s="235"/>
      <c r="L253" s="45"/>
      <c r="M253" s="236" t="s">
        <v>1</v>
      </c>
      <c r="N253" s="237" t="s">
        <v>38</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1164</v>
      </c>
      <c r="AT253" s="240" t="s">
        <v>243</v>
      </c>
      <c r="AU253" s="240" t="s">
        <v>81</v>
      </c>
      <c r="AY253" s="18" t="s">
        <v>241</v>
      </c>
      <c r="BE253" s="241">
        <f>IF(N253="základní",J253,0)</f>
        <v>0</v>
      </c>
      <c r="BF253" s="241">
        <f>IF(N253="snížená",J253,0)</f>
        <v>0</v>
      </c>
      <c r="BG253" s="241">
        <f>IF(N253="zákl. přenesená",J253,0)</f>
        <v>0</v>
      </c>
      <c r="BH253" s="241">
        <f>IF(N253="sníž. přenesená",J253,0)</f>
        <v>0</v>
      </c>
      <c r="BI253" s="241">
        <f>IF(N253="nulová",J253,0)</f>
        <v>0</v>
      </c>
      <c r="BJ253" s="18" t="s">
        <v>81</v>
      </c>
      <c r="BK253" s="241">
        <f>ROUND(I253*H253,2)</f>
        <v>0</v>
      </c>
      <c r="BL253" s="18" t="s">
        <v>1164</v>
      </c>
      <c r="BM253" s="240" t="s">
        <v>4592</v>
      </c>
    </row>
    <row r="254" s="2" customFormat="1">
      <c r="A254" s="39"/>
      <c r="B254" s="40"/>
      <c r="C254" s="41"/>
      <c r="D254" s="242" t="s">
        <v>248</v>
      </c>
      <c r="E254" s="41"/>
      <c r="F254" s="243" t="s">
        <v>4249</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248</v>
      </c>
      <c r="AU254" s="18" t="s">
        <v>81</v>
      </c>
    </row>
    <row r="255" s="2" customFormat="1" ht="33" customHeight="1">
      <c r="A255" s="39"/>
      <c r="B255" s="40"/>
      <c r="C255" s="228" t="s">
        <v>477</v>
      </c>
      <c r="D255" s="228" t="s">
        <v>243</v>
      </c>
      <c r="E255" s="229" t="s">
        <v>1214</v>
      </c>
      <c r="F255" s="230" t="s">
        <v>4251</v>
      </c>
      <c r="G255" s="231" t="s">
        <v>1163</v>
      </c>
      <c r="H255" s="232">
        <v>24</v>
      </c>
      <c r="I255" s="233"/>
      <c r="J255" s="234">
        <f>ROUND(I255*H255,2)</f>
        <v>0</v>
      </c>
      <c r="K255" s="235"/>
      <c r="L255" s="45"/>
      <c r="M255" s="236" t="s">
        <v>1</v>
      </c>
      <c r="N255" s="237" t="s">
        <v>38</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1164</v>
      </c>
      <c r="AT255" s="240" t="s">
        <v>243</v>
      </c>
      <c r="AU255" s="240" t="s">
        <v>81</v>
      </c>
      <c r="AY255" s="18" t="s">
        <v>241</v>
      </c>
      <c r="BE255" s="241">
        <f>IF(N255="základní",J255,0)</f>
        <v>0</v>
      </c>
      <c r="BF255" s="241">
        <f>IF(N255="snížená",J255,0)</f>
        <v>0</v>
      </c>
      <c r="BG255" s="241">
        <f>IF(N255="zákl. přenesená",J255,0)</f>
        <v>0</v>
      </c>
      <c r="BH255" s="241">
        <f>IF(N255="sníž. přenesená",J255,0)</f>
        <v>0</v>
      </c>
      <c r="BI255" s="241">
        <f>IF(N255="nulová",J255,0)</f>
        <v>0</v>
      </c>
      <c r="BJ255" s="18" t="s">
        <v>81</v>
      </c>
      <c r="BK255" s="241">
        <f>ROUND(I255*H255,2)</f>
        <v>0</v>
      </c>
      <c r="BL255" s="18" t="s">
        <v>1164</v>
      </c>
      <c r="BM255" s="240" t="s">
        <v>4593</v>
      </c>
    </row>
    <row r="256" s="2" customFormat="1">
      <c r="A256" s="39"/>
      <c r="B256" s="40"/>
      <c r="C256" s="41"/>
      <c r="D256" s="242" t="s">
        <v>248</v>
      </c>
      <c r="E256" s="41"/>
      <c r="F256" s="243" t="s">
        <v>4251</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248</v>
      </c>
      <c r="AU256" s="18" t="s">
        <v>81</v>
      </c>
    </row>
    <row r="257" s="2" customFormat="1" ht="33" customHeight="1">
      <c r="A257" s="39"/>
      <c r="B257" s="40"/>
      <c r="C257" s="228" t="s">
        <v>364</v>
      </c>
      <c r="D257" s="228" t="s">
        <v>243</v>
      </c>
      <c r="E257" s="229" t="s">
        <v>4253</v>
      </c>
      <c r="F257" s="230" t="s">
        <v>4254</v>
      </c>
      <c r="G257" s="231" t="s">
        <v>1030</v>
      </c>
      <c r="H257" s="258"/>
      <c r="I257" s="233"/>
      <c r="J257" s="234">
        <f>ROUND(I257*H257,2)</f>
        <v>0</v>
      </c>
      <c r="K257" s="235"/>
      <c r="L257" s="45"/>
      <c r="M257" s="236" t="s">
        <v>1</v>
      </c>
      <c r="N257" s="237" t="s">
        <v>38</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247</v>
      </c>
      <c r="AT257" s="240" t="s">
        <v>243</v>
      </c>
      <c r="AU257" s="240" t="s">
        <v>81</v>
      </c>
      <c r="AY257" s="18" t="s">
        <v>241</v>
      </c>
      <c r="BE257" s="241">
        <f>IF(N257="základní",J257,0)</f>
        <v>0</v>
      </c>
      <c r="BF257" s="241">
        <f>IF(N257="snížená",J257,0)</f>
        <v>0</v>
      </c>
      <c r="BG257" s="241">
        <f>IF(N257="zákl. přenesená",J257,0)</f>
        <v>0</v>
      </c>
      <c r="BH257" s="241">
        <f>IF(N257="sníž. přenesená",J257,0)</f>
        <v>0</v>
      </c>
      <c r="BI257" s="241">
        <f>IF(N257="nulová",J257,0)</f>
        <v>0</v>
      </c>
      <c r="BJ257" s="18" t="s">
        <v>81</v>
      </c>
      <c r="BK257" s="241">
        <f>ROUND(I257*H257,2)</f>
        <v>0</v>
      </c>
      <c r="BL257" s="18" t="s">
        <v>247</v>
      </c>
      <c r="BM257" s="240" t="s">
        <v>4594</v>
      </c>
    </row>
    <row r="258" s="2" customFormat="1">
      <c r="A258" s="39"/>
      <c r="B258" s="40"/>
      <c r="C258" s="41"/>
      <c r="D258" s="242" t="s">
        <v>248</v>
      </c>
      <c r="E258" s="41"/>
      <c r="F258" s="243" t="s">
        <v>4254</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248</v>
      </c>
      <c r="AU258" s="18" t="s">
        <v>81</v>
      </c>
    </row>
    <row r="259" s="2" customFormat="1" ht="16.5" customHeight="1">
      <c r="A259" s="39"/>
      <c r="B259" s="40"/>
      <c r="C259" s="228" t="s">
        <v>484</v>
      </c>
      <c r="D259" s="228" t="s">
        <v>243</v>
      </c>
      <c r="E259" s="229" t="s">
        <v>4256</v>
      </c>
      <c r="F259" s="230" t="s">
        <v>4257</v>
      </c>
      <c r="G259" s="231" t="s">
        <v>1030</v>
      </c>
      <c r="H259" s="258"/>
      <c r="I259" s="233"/>
      <c r="J259" s="234">
        <f>ROUND(I259*H259,2)</f>
        <v>0</v>
      </c>
      <c r="K259" s="235"/>
      <c r="L259" s="45"/>
      <c r="M259" s="236" t="s">
        <v>1</v>
      </c>
      <c r="N259" s="237" t="s">
        <v>38</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247</v>
      </c>
      <c r="AT259" s="240" t="s">
        <v>243</v>
      </c>
      <c r="AU259" s="240" t="s">
        <v>81</v>
      </c>
      <c r="AY259" s="18" t="s">
        <v>241</v>
      </c>
      <c r="BE259" s="241">
        <f>IF(N259="základní",J259,0)</f>
        <v>0</v>
      </c>
      <c r="BF259" s="241">
        <f>IF(N259="snížená",J259,0)</f>
        <v>0</v>
      </c>
      <c r="BG259" s="241">
        <f>IF(N259="zákl. přenesená",J259,0)</f>
        <v>0</v>
      </c>
      <c r="BH259" s="241">
        <f>IF(N259="sníž. přenesená",J259,0)</f>
        <v>0</v>
      </c>
      <c r="BI259" s="241">
        <f>IF(N259="nulová",J259,0)</f>
        <v>0</v>
      </c>
      <c r="BJ259" s="18" t="s">
        <v>81</v>
      </c>
      <c r="BK259" s="241">
        <f>ROUND(I259*H259,2)</f>
        <v>0</v>
      </c>
      <c r="BL259" s="18" t="s">
        <v>247</v>
      </c>
      <c r="BM259" s="240" t="s">
        <v>4595</v>
      </c>
    </row>
    <row r="260" s="2" customFormat="1">
      <c r="A260" s="39"/>
      <c r="B260" s="40"/>
      <c r="C260" s="41"/>
      <c r="D260" s="242" t="s">
        <v>248</v>
      </c>
      <c r="E260" s="41"/>
      <c r="F260" s="243" t="s">
        <v>4257</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248</v>
      </c>
      <c r="AU260" s="18" t="s">
        <v>81</v>
      </c>
    </row>
    <row r="261" s="2" customFormat="1" ht="16.5" customHeight="1">
      <c r="A261" s="39"/>
      <c r="B261" s="40"/>
      <c r="C261" s="228" t="s">
        <v>368</v>
      </c>
      <c r="D261" s="228" t="s">
        <v>243</v>
      </c>
      <c r="E261" s="229" t="s">
        <v>4259</v>
      </c>
      <c r="F261" s="230" t="s">
        <v>4260</v>
      </c>
      <c r="G261" s="231" t="s">
        <v>1030</v>
      </c>
      <c r="H261" s="258"/>
      <c r="I261" s="233"/>
      <c r="J261" s="234">
        <f>ROUND(I261*H261,2)</f>
        <v>0</v>
      </c>
      <c r="K261" s="235"/>
      <c r="L261" s="45"/>
      <c r="M261" s="236" t="s">
        <v>1</v>
      </c>
      <c r="N261" s="237" t="s">
        <v>38</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247</v>
      </c>
      <c r="AT261" s="240" t="s">
        <v>243</v>
      </c>
      <c r="AU261" s="240" t="s">
        <v>81</v>
      </c>
      <c r="AY261" s="18" t="s">
        <v>241</v>
      </c>
      <c r="BE261" s="241">
        <f>IF(N261="základní",J261,0)</f>
        <v>0</v>
      </c>
      <c r="BF261" s="241">
        <f>IF(N261="snížená",J261,0)</f>
        <v>0</v>
      </c>
      <c r="BG261" s="241">
        <f>IF(N261="zákl. přenesená",J261,0)</f>
        <v>0</v>
      </c>
      <c r="BH261" s="241">
        <f>IF(N261="sníž. přenesená",J261,0)</f>
        <v>0</v>
      </c>
      <c r="BI261" s="241">
        <f>IF(N261="nulová",J261,0)</f>
        <v>0</v>
      </c>
      <c r="BJ261" s="18" t="s">
        <v>81</v>
      </c>
      <c r="BK261" s="241">
        <f>ROUND(I261*H261,2)</f>
        <v>0</v>
      </c>
      <c r="BL261" s="18" t="s">
        <v>247</v>
      </c>
      <c r="BM261" s="240" t="s">
        <v>4596</v>
      </c>
    </row>
    <row r="262" s="2" customFormat="1">
      <c r="A262" s="39"/>
      <c r="B262" s="40"/>
      <c r="C262" s="41"/>
      <c r="D262" s="242" t="s">
        <v>248</v>
      </c>
      <c r="E262" s="41"/>
      <c r="F262" s="243" t="s">
        <v>4260</v>
      </c>
      <c r="G262" s="41"/>
      <c r="H262" s="41"/>
      <c r="I262" s="244"/>
      <c r="J262" s="41"/>
      <c r="K262" s="41"/>
      <c r="L262" s="45"/>
      <c r="M262" s="259"/>
      <c r="N262" s="260"/>
      <c r="O262" s="261"/>
      <c r="P262" s="261"/>
      <c r="Q262" s="261"/>
      <c r="R262" s="261"/>
      <c r="S262" s="261"/>
      <c r="T262" s="262"/>
      <c r="U262" s="39"/>
      <c r="V262" s="39"/>
      <c r="W262" s="39"/>
      <c r="X262" s="39"/>
      <c r="Y262" s="39"/>
      <c r="Z262" s="39"/>
      <c r="AA262" s="39"/>
      <c r="AB262" s="39"/>
      <c r="AC262" s="39"/>
      <c r="AD262" s="39"/>
      <c r="AE262" s="39"/>
      <c r="AT262" s="18" t="s">
        <v>248</v>
      </c>
      <c r="AU262" s="18" t="s">
        <v>81</v>
      </c>
    </row>
    <row r="263" s="2" customFormat="1" ht="6.96" customHeight="1">
      <c r="A263" s="39"/>
      <c r="B263" s="67"/>
      <c r="C263" s="68"/>
      <c r="D263" s="68"/>
      <c r="E263" s="68"/>
      <c r="F263" s="68"/>
      <c r="G263" s="68"/>
      <c r="H263" s="68"/>
      <c r="I263" s="68"/>
      <c r="J263" s="68"/>
      <c r="K263" s="68"/>
      <c r="L263" s="45"/>
      <c r="M263" s="39"/>
      <c r="O263" s="39"/>
      <c r="P263" s="39"/>
      <c r="Q263" s="39"/>
      <c r="R263" s="39"/>
      <c r="S263" s="39"/>
      <c r="T263" s="39"/>
      <c r="U263" s="39"/>
      <c r="V263" s="39"/>
      <c r="W263" s="39"/>
      <c r="X263" s="39"/>
      <c r="Y263" s="39"/>
      <c r="Z263" s="39"/>
      <c r="AA263" s="39"/>
      <c r="AB263" s="39"/>
      <c r="AC263" s="39"/>
      <c r="AD263" s="39"/>
      <c r="AE263" s="39"/>
    </row>
  </sheetData>
  <sheetProtection sheet="1" autoFilter="0" formatColumns="0" formatRows="0" objects="1" scenarios="1" spinCount="100000" saltValue="WG+y+KkDTtJTaJn0Qq34ir7FXWu4UJtLcms1iilpVNEw8nNxR5agrRXgdOGxGIxkoXvNXU5DoTj9a5+GY9py9w==" hashValue="sSdiGkuFTEKzRbv/ExbxfyLm/CSHPJ5+vRSRQI+smeJU4Ch7Umfyj691NgJvzV0RGLNxhJpHAqseo79Br0M5qQ==" algorithmName="SHA-512" password="CC35"/>
  <autoFilter ref="C120:K26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4435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4262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ROUND((SUM(BE129:BE224)),  2)</f>
        <v>0</v>
      </c>
      <c r="G35" s="39"/>
      <c r="H35" s="39"/>
      <c r="I35" s="165">
        <v>0.20999999999999999</v>
      </c>
      <c r="J35" s="164">
        <f>ROUND(((SUM(BE129:BE224))*I35),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ROUND((SUM(BF129:BF224)),  2)</f>
        <v>0</v>
      </c>
      <c r="G36" s="39"/>
      <c r="H36" s="39"/>
      <c r="I36" s="165">
        <v>0.14999999999999999</v>
      </c>
      <c r="J36" s="164">
        <f>ROUND(((SUM(BF129:BF224))*I36),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ROUND((SUM(BG129:BG224)),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ROUND((SUM(BH129:BH224)),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ROUND((SUM(BI129:BI224)),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4435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R02 -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2036</v>
      </c>
      <c r="E99" s="192"/>
      <c r="F99" s="192"/>
      <c r="G99" s="192"/>
      <c r="H99" s="192"/>
      <c r="I99" s="192"/>
      <c r="J99" s="193">
        <f>J130</f>
        <v>0</v>
      </c>
      <c r="K99" s="190"/>
      <c r="L99" s="194"/>
      <c r="S99" s="9"/>
      <c r="T99" s="9"/>
      <c r="U99" s="9"/>
      <c r="V99" s="9"/>
      <c r="W99" s="9"/>
      <c r="X99" s="9"/>
      <c r="Y99" s="9"/>
      <c r="Z99" s="9"/>
      <c r="AA99" s="9"/>
      <c r="AB99" s="9"/>
      <c r="AC99" s="9"/>
      <c r="AD99" s="9"/>
      <c r="AE99" s="9"/>
    </row>
    <row r="100" s="10" customFormat="1" ht="19.92" customHeight="1">
      <c r="A100" s="10"/>
      <c r="B100" s="195"/>
      <c r="C100" s="134"/>
      <c r="D100" s="196" t="s">
        <v>214</v>
      </c>
      <c r="E100" s="197"/>
      <c r="F100" s="197"/>
      <c r="G100" s="197"/>
      <c r="H100" s="197"/>
      <c r="I100" s="197"/>
      <c r="J100" s="198">
        <f>J131</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1034</v>
      </c>
      <c r="E101" s="197"/>
      <c r="F101" s="197"/>
      <c r="G101" s="197"/>
      <c r="H101" s="197"/>
      <c r="I101" s="197"/>
      <c r="J101" s="198">
        <f>J164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4597</v>
      </c>
      <c r="E102" s="197"/>
      <c r="F102" s="197"/>
      <c r="G102" s="197"/>
      <c r="H102" s="197"/>
      <c r="I102" s="197"/>
      <c r="J102" s="198">
        <f>J171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219</v>
      </c>
      <c r="E103" s="197"/>
      <c r="F103" s="197"/>
      <c r="G103" s="197"/>
      <c r="H103" s="197"/>
      <c r="I103" s="197"/>
      <c r="J103" s="198">
        <f>J174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4360</v>
      </c>
      <c r="E104" s="197"/>
      <c r="F104" s="197"/>
      <c r="G104" s="197"/>
      <c r="H104" s="197"/>
      <c r="I104" s="197"/>
      <c r="J104" s="198">
        <f>J189</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1036</v>
      </c>
      <c r="E105" s="197"/>
      <c r="F105" s="197"/>
      <c r="G105" s="197"/>
      <c r="H105" s="197"/>
      <c r="I105" s="197"/>
      <c r="J105" s="198">
        <f>J194</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222</v>
      </c>
      <c r="E106" s="192"/>
      <c r="F106" s="192"/>
      <c r="G106" s="192"/>
      <c r="H106" s="192"/>
      <c r="I106" s="192"/>
      <c r="J106" s="193">
        <f>J205</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224</v>
      </c>
      <c r="E107" s="197"/>
      <c r="F107" s="197"/>
      <c r="G107" s="197"/>
      <c r="H107" s="197"/>
      <c r="I107" s="197"/>
      <c r="J107" s="198">
        <f>J206</f>
        <v>0</v>
      </c>
      <c r="K107" s="134"/>
      <c r="L107" s="199"/>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Oprava trati v úseku Krásná Studánka – Mníšek u Liberce</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206</v>
      </c>
      <c r="D118" s="23"/>
      <c r="E118" s="23"/>
      <c r="F118" s="23"/>
      <c r="G118" s="23"/>
      <c r="H118" s="23"/>
      <c r="I118" s="23"/>
      <c r="J118" s="23"/>
      <c r="K118" s="23"/>
      <c r="L118" s="21"/>
    </row>
    <row r="119" s="2" customFormat="1" ht="16.5" customHeight="1">
      <c r="A119" s="39"/>
      <c r="B119" s="40"/>
      <c r="C119" s="41"/>
      <c r="D119" s="41"/>
      <c r="E119" s="184" t="s">
        <v>4435</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3927</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R02 - Stavební část</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 xml:space="preserve"> </v>
      </c>
      <c r="G123" s="41"/>
      <c r="H123" s="41"/>
      <c r="I123" s="33" t="s">
        <v>22</v>
      </c>
      <c r="J123" s="80" t="str">
        <f>IF(J14="","",J14)</f>
        <v>30. 6. 2023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E17</f>
        <v xml:space="preserve"> </v>
      </c>
      <c r="G125" s="41"/>
      <c r="H125" s="41"/>
      <c r="I125" s="33" t="s">
        <v>29</v>
      </c>
      <c r="J125" s="37" t="str">
        <f>E23</f>
        <v>Ing. Petr Kortyš</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27</v>
      </c>
      <c r="D126" s="41"/>
      <c r="E126" s="41"/>
      <c r="F126" s="28" t="str">
        <f>IF(E20="","",E20)</f>
        <v>Vyplň údaj</v>
      </c>
      <c r="G126" s="41"/>
      <c r="H126" s="41"/>
      <c r="I126" s="33" t="s">
        <v>31</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227</v>
      </c>
      <c r="D128" s="203" t="s">
        <v>58</v>
      </c>
      <c r="E128" s="203" t="s">
        <v>54</v>
      </c>
      <c r="F128" s="203" t="s">
        <v>55</v>
      </c>
      <c r="G128" s="203" t="s">
        <v>228</v>
      </c>
      <c r="H128" s="203" t="s">
        <v>229</v>
      </c>
      <c r="I128" s="203" t="s">
        <v>230</v>
      </c>
      <c r="J128" s="204" t="s">
        <v>210</v>
      </c>
      <c r="K128" s="205" t="s">
        <v>231</v>
      </c>
      <c r="L128" s="206"/>
      <c r="M128" s="101" t="s">
        <v>1</v>
      </c>
      <c r="N128" s="102" t="s">
        <v>37</v>
      </c>
      <c r="O128" s="102" t="s">
        <v>232</v>
      </c>
      <c r="P128" s="102" t="s">
        <v>233</v>
      </c>
      <c r="Q128" s="102" t="s">
        <v>234</v>
      </c>
      <c r="R128" s="102" t="s">
        <v>235</v>
      </c>
      <c r="S128" s="102" t="s">
        <v>236</v>
      </c>
      <c r="T128" s="103" t="s">
        <v>237</v>
      </c>
      <c r="U128" s="200"/>
      <c r="V128" s="200"/>
      <c r="W128" s="200"/>
      <c r="X128" s="200"/>
      <c r="Y128" s="200"/>
      <c r="Z128" s="200"/>
      <c r="AA128" s="200"/>
      <c r="AB128" s="200"/>
      <c r="AC128" s="200"/>
      <c r="AD128" s="200"/>
      <c r="AE128" s="200"/>
    </row>
    <row r="129" s="2" customFormat="1" ht="22.8" customHeight="1">
      <c r="A129" s="39"/>
      <c r="B129" s="40"/>
      <c r="C129" s="108" t="s">
        <v>238</v>
      </c>
      <c r="D129" s="41"/>
      <c r="E129" s="41"/>
      <c r="F129" s="41"/>
      <c r="G129" s="41"/>
      <c r="H129" s="41"/>
      <c r="I129" s="41"/>
      <c r="J129" s="207">
        <f>BK129</f>
        <v>0</v>
      </c>
      <c r="K129" s="41"/>
      <c r="L129" s="45"/>
      <c r="M129" s="104"/>
      <c r="N129" s="208"/>
      <c r="O129" s="105"/>
      <c r="P129" s="209">
        <f>P130+P205</f>
        <v>0</v>
      </c>
      <c r="Q129" s="105"/>
      <c r="R129" s="209">
        <f>R130+R205</f>
        <v>449.85738999999995</v>
      </c>
      <c r="S129" s="105"/>
      <c r="T129" s="210">
        <f>T130+T205</f>
        <v>60.164000000000001</v>
      </c>
      <c r="U129" s="39"/>
      <c r="V129" s="39"/>
      <c r="W129" s="39"/>
      <c r="X129" s="39"/>
      <c r="Y129" s="39"/>
      <c r="Z129" s="39"/>
      <c r="AA129" s="39"/>
      <c r="AB129" s="39"/>
      <c r="AC129" s="39"/>
      <c r="AD129" s="39"/>
      <c r="AE129" s="39"/>
      <c r="AT129" s="18" t="s">
        <v>72</v>
      </c>
      <c r="AU129" s="18" t="s">
        <v>212</v>
      </c>
      <c r="BK129" s="211">
        <f>BK130+BK205</f>
        <v>0</v>
      </c>
    </row>
    <row r="130" s="12" customFormat="1" ht="25.92" customHeight="1">
      <c r="A130" s="12"/>
      <c r="B130" s="212"/>
      <c r="C130" s="213"/>
      <c r="D130" s="214" t="s">
        <v>72</v>
      </c>
      <c r="E130" s="215" t="s">
        <v>239</v>
      </c>
      <c r="F130" s="215" t="s">
        <v>2037</v>
      </c>
      <c r="G130" s="213"/>
      <c r="H130" s="213"/>
      <c r="I130" s="216"/>
      <c r="J130" s="217">
        <f>BK130</f>
        <v>0</v>
      </c>
      <c r="K130" s="213"/>
      <c r="L130" s="218"/>
      <c r="M130" s="219"/>
      <c r="N130" s="220"/>
      <c r="O130" s="220"/>
      <c r="P130" s="221">
        <f>P131+P164+P171+P174+P189+P194</f>
        <v>0</v>
      </c>
      <c r="Q130" s="220"/>
      <c r="R130" s="221">
        <f>R131+R164+R171+R174+R189+R194</f>
        <v>316.46918999999997</v>
      </c>
      <c r="S130" s="220"/>
      <c r="T130" s="222">
        <f>T131+T164+T171+T174+T189+T194</f>
        <v>60.164000000000001</v>
      </c>
      <c r="U130" s="12"/>
      <c r="V130" s="12"/>
      <c r="W130" s="12"/>
      <c r="X130" s="12"/>
      <c r="Y130" s="12"/>
      <c r="Z130" s="12"/>
      <c r="AA130" s="12"/>
      <c r="AB130" s="12"/>
      <c r="AC130" s="12"/>
      <c r="AD130" s="12"/>
      <c r="AE130" s="12"/>
      <c r="AR130" s="223" t="s">
        <v>81</v>
      </c>
      <c r="AT130" s="224" t="s">
        <v>72</v>
      </c>
      <c r="AU130" s="224" t="s">
        <v>73</v>
      </c>
      <c r="AY130" s="223" t="s">
        <v>241</v>
      </c>
      <c r="BK130" s="225">
        <f>BK131+BK164+BK171+BK174+BK189+BK194</f>
        <v>0</v>
      </c>
    </row>
    <row r="131" s="12" customFormat="1" ht="22.8" customHeight="1">
      <c r="A131" s="12"/>
      <c r="B131" s="212"/>
      <c r="C131" s="213"/>
      <c r="D131" s="214" t="s">
        <v>72</v>
      </c>
      <c r="E131" s="226" t="s">
        <v>81</v>
      </c>
      <c r="F131" s="226" t="s">
        <v>242</v>
      </c>
      <c r="G131" s="213"/>
      <c r="H131" s="213"/>
      <c r="I131" s="216"/>
      <c r="J131" s="227">
        <f>BK131</f>
        <v>0</v>
      </c>
      <c r="K131" s="213"/>
      <c r="L131" s="218"/>
      <c r="M131" s="219"/>
      <c r="N131" s="220"/>
      <c r="O131" s="220"/>
      <c r="P131" s="221">
        <f>SUM(P132:P163)</f>
        <v>0</v>
      </c>
      <c r="Q131" s="220"/>
      <c r="R131" s="221">
        <f>SUM(R132:R163)</f>
        <v>191.0565</v>
      </c>
      <c r="S131" s="220"/>
      <c r="T131" s="222">
        <f>SUM(T132:T163)</f>
        <v>29.815000000000001</v>
      </c>
      <c r="U131" s="12"/>
      <c r="V131" s="12"/>
      <c r="W131" s="12"/>
      <c r="X131" s="12"/>
      <c r="Y131" s="12"/>
      <c r="Z131" s="12"/>
      <c r="AA131" s="12"/>
      <c r="AB131" s="12"/>
      <c r="AC131" s="12"/>
      <c r="AD131" s="12"/>
      <c r="AE131" s="12"/>
      <c r="AR131" s="223" t="s">
        <v>81</v>
      </c>
      <c r="AT131" s="224" t="s">
        <v>72</v>
      </c>
      <c r="AU131" s="224" t="s">
        <v>81</v>
      </c>
      <c r="AY131" s="223" t="s">
        <v>241</v>
      </c>
      <c r="BK131" s="225">
        <f>SUM(BK132:BK163)</f>
        <v>0</v>
      </c>
    </row>
    <row r="132" s="2" customFormat="1" ht="55.5" customHeight="1">
      <c r="A132" s="39"/>
      <c r="B132" s="40"/>
      <c r="C132" s="228" t="s">
        <v>81</v>
      </c>
      <c r="D132" s="228" t="s">
        <v>243</v>
      </c>
      <c r="E132" s="229" t="s">
        <v>4598</v>
      </c>
      <c r="F132" s="230" t="s">
        <v>4599</v>
      </c>
      <c r="G132" s="231" t="s">
        <v>257</v>
      </c>
      <c r="H132" s="232">
        <v>5</v>
      </c>
      <c r="I132" s="233"/>
      <c r="J132" s="234">
        <f>ROUND(I132*H132,2)</f>
        <v>0</v>
      </c>
      <c r="K132" s="235"/>
      <c r="L132" s="45"/>
      <c r="M132" s="236" t="s">
        <v>1</v>
      </c>
      <c r="N132" s="237" t="s">
        <v>38</v>
      </c>
      <c r="O132" s="92"/>
      <c r="P132" s="238">
        <f>O132*H132</f>
        <v>0</v>
      </c>
      <c r="Q132" s="238">
        <v>0</v>
      </c>
      <c r="R132" s="238">
        <f>Q132*H132</f>
        <v>0</v>
      </c>
      <c r="S132" s="238">
        <v>0.29499999999999998</v>
      </c>
      <c r="T132" s="239">
        <f>S132*H132</f>
        <v>1.4749999999999999</v>
      </c>
      <c r="U132" s="39"/>
      <c r="V132" s="39"/>
      <c r="W132" s="39"/>
      <c r="X132" s="39"/>
      <c r="Y132" s="39"/>
      <c r="Z132" s="39"/>
      <c r="AA132" s="39"/>
      <c r="AB132" s="39"/>
      <c r="AC132" s="39"/>
      <c r="AD132" s="39"/>
      <c r="AE132" s="39"/>
      <c r="AR132" s="240" t="s">
        <v>247</v>
      </c>
      <c r="AT132" s="240" t="s">
        <v>243</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4600</v>
      </c>
    </row>
    <row r="133" s="2" customFormat="1">
      <c r="A133" s="39"/>
      <c r="B133" s="40"/>
      <c r="C133" s="41"/>
      <c r="D133" s="242" t="s">
        <v>248</v>
      </c>
      <c r="E133" s="41"/>
      <c r="F133" s="243" t="s">
        <v>4599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2" customFormat="1" ht="62.7" customHeight="1">
      <c r="A134" s="39"/>
      <c r="B134" s="40"/>
      <c r="C134" s="228" t="s">
        <v>83</v>
      </c>
      <c r="D134" s="228" t="s">
        <v>243</v>
      </c>
      <c r="E134" s="229" t="s">
        <v>4364</v>
      </c>
      <c r="F134" s="230" t="s">
        <v>4365</v>
      </c>
      <c r="G134" s="231" t="s">
        <v>257</v>
      </c>
      <c r="H134" s="232">
        <v>26</v>
      </c>
      <c r="I134" s="233"/>
      <c r="J134" s="234">
        <f>ROUND(I134*H134,2)</f>
        <v>0</v>
      </c>
      <c r="K134" s="235"/>
      <c r="L134" s="45"/>
      <c r="M134" s="236" t="s">
        <v>1</v>
      </c>
      <c r="N134" s="237" t="s">
        <v>38</v>
      </c>
      <c r="O134" s="92"/>
      <c r="P134" s="238">
        <f>O134*H134</f>
        <v>0</v>
      </c>
      <c r="Q134" s="238">
        <v>0</v>
      </c>
      <c r="R134" s="238">
        <f>Q134*H134</f>
        <v>0</v>
      </c>
      <c r="S134" s="238">
        <v>0.22</v>
      </c>
      <c r="T134" s="239">
        <f>S134*H134</f>
        <v>5.7199999999999998</v>
      </c>
      <c r="U134" s="39"/>
      <c r="V134" s="39"/>
      <c r="W134" s="39"/>
      <c r="X134" s="39"/>
      <c r="Y134" s="39"/>
      <c r="Z134" s="39"/>
      <c r="AA134" s="39"/>
      <c r="AB134" s="39"/>
      <c r="AC134" s="39"/>
      <c r="AD134" s="39"/>
      <c r="AE134" s="39"/>
      <c r="AR134" s="240" t="s">
        <v>247</v>
      </c>
      <c r="AT134" s="240" t="s">
        <v>243</v>
      </c>
      <c r="AU134" s="240" t="s">
        <v>83</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4601</v>
      </c>
    </row>
    <row r="135" s="2" customFormat="1">
      <c r="A135" s="39"/>
      <c r="B135" s="40"/>
      <c r="C135" s="41"/>
      <c r="D135" s="242" t="s">
        <v>248</v>
      </c>
      <c r="E135" s="41"/>
      <c r="F135" s="243" t="s">
        <v>4365</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83</v>
      </c>
    </row>
    <row r="136" s="2" customFormat="1" ht="62.7" customHeight="1">
      <c r="A136" s="39"/>
      <c r="B136" s="40"/>
      <c r="C136" s="228" t="s">
        <v>251</v>
      </c>
      <c r="D136" s="228" t="s">
        <v>243</v>
      </c>
      <c r="E136" s="229" t="s">
        <v>4602</v>
      </c>
      <c r="F136" s="230" t="s">
        <v>4603</v>
      </c>
      <c r="G136" s="231" t="s">
        <v>257</v>
      </c>
      <c r="H136" s="232">
        <v>5</v>
      </c>
      <c r="I136" s="233"/>
      <c r="J136" s="234">
        <f>ROUND(I136*H136,2)</f>
        <v>0</v>
      </c>
      <c r="K136" s="235"/>
      <c r="L136" s="45"/>
      <c r="M136" s="236" t="s">
        <v>1</v>
      </c>
      <c r="N136" s="237" t="s">
        <v>38</v>
      </c>
      <c r="O136" s="92"/>
      <c r="P136" s="238">
        <f>O136*H136</f>
        <v>0</v>
      </c>
      <c r="Q136" s="238">
        <v>0</v>
      </c>
      <c r="R136" s="238">
        <f>Q136*H136</f>
        <v>0</v>
      </c>
      <c r="S136" s="238">
        <v>0.44</v>
      </c>
      <c r="T136" s="239">
        <f>S136*H136</f>
        <v>2.2000000000000002</v>
      </c>
      <c r="U136" s="39"/>
      <c r="V136" s="39"/>
      <c r="W136" s="39"/>
      <c r="X136" s="39"/>
      <c r="Y136" s="39"/>
      <c r="Z136" s="39"/>
      <c r="AA136" s="39"/>
      <c r="AB136" s="39"/>
      <c r="AC136" s="39"/>
      <c r="AD136" s="39"/>
      <c r="AE136" s="39"/>
      <c r="AR136" s="240" t="s">
        <v>247</v>
      </c>
      <c r="AT136" s="240" t="s">
        <v>243</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4604</v>
      </c>
    </row>
    <row r="137" s="2" customFormat="1">
      <c r="A137" s="39"/>
      <c r="B137" s="40"/>
      <c r="C137" s="41"/>
      <c r="D137" s="242" t="s">
        <v>248</v>
      </c>
      <c r="E137" s="41"/>
      <c r="F137" s="243" t="s">
        <v>4603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2" customFormat="1" ht="62.7" customHeight="1">
      <c r="A138" s="39"/>
      <c r="B138" s="40"/>
      <c r="C138" s="228" t="s">
        <v>247</v>
      </c>
      <c r="D138" s="228" t="s">
        <v>243</v>
      </c>
      <c r="E138" s="229" t="s">
        <v>4367</v>
      </c>
      <c r="F138" s="230" t="s">
        <v>4368</v>
      </c>
      <c r="G138" s="231" t="s">
        <v>257</v>
      </c>
      <c r="H138" s="232">
        <v>26</v>
      </c>
      <c r="I138" s="233"/>
      <c r="J138" s="234">
        <f>ROUND(I138*H138,2)</f>
        <v>0</v>
      </c>
      <c r="K138" s="235"/>
      <c r="L138" s="45"/>
      <c r="M138" s="236" t="s">
        <v>1</v>
      </c>
      <c r="N138" s="237" t="s">
        <v>38</v>
      </c>
      <c r="O138" s="92"/>
      <c r="P138" s="238">
        <f>O138*H138</f>
        <v>0</v>
      </c>
      <c r="Q138" s="238">
        <v>0</v>
      </c>
      <c r="R138" s="238">
        <f>Q138*H138</f>
        <v>0</v>
      </c>
      <c r="S138" s="238">
        <v>0.75</v>
      </c>
      <c r="T138" s="239">
        <f>S138*H138</f>
        <v>19.5</v>
      </c>
      <c r="U138" s="39"/>
      <c r="V138" s="39"/>
      <c r="W138" s="39"/>
      <c r="X138" s="39"/>
      <c r="Y138" s="39"/>
      <c r="Z138" s="39"/>
      <c r="AA138" s="39"/>
      <c r="AB138" s="39"/>
      <c r="AC138" s="39"/>
      <c r="AD138" s="39"/>
      <c r="AE138" s="39"/>
      <c r="AR138" s="240" t="s">
        <v>247</v>
      </c>
      <c r="AT138" s="240" t="s">
        <v>243</v>
      </c>
      <c r="AU138" s="240" t="s">
        <v>83</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4605</v>
      </c>
    </row>
    <row r="139" s="2" customFormat="1">
      <c r="A139" s="39"/>
      <c r="B139" s="40"/>
      <c r="C139" s="41"/>
      <c r="D139" s="242" t="s">
        <v>248</v>
      </c>
      <c r="E139" s="41"/>
      <c r="F139" s="243" t="s">
        <v>4368</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83</v>
      </c>
    </row>
    <row r="140" s="2" customFormat="1" ht="44.25" customHeight="1">
      <c r="A140" s="39"/>
      <c r="B140" s="40"/>
      <c r="C140" s="228" t="s">
        <v>259</v>
      </c>
      <c r="D140" s="228" t="s">
        <v>243</v>
      </c>
      <c r="E140" s="229" t="s">
        <v>4606</v>
      </c>
      <c r="F140" s="230" t="s">
        <v>4607</v>
      </c>
      <c r="G140" s="231" t="s">
        <v>267</v>
      </c>
      <c r="H140" s="232">
        <v>4</v>
      </c>
      <c r="I140" s="233"/>
      <c r="J140" s="234">
        <f>ROUND(I140*H140,2)</f>
        <v>0</v>
      </c>
      <c r="K140" s="235"/>
      <c r="L140" s="45"/>
      <c r="M140" s="236" t="s">
        <v>1</v>
      </c>
      <c r="N140" s="237" t="s">
        <v>38</v>
      </c>
      <c r="O140" s="92"/>
      <c r="P140" s="238">
        <f>O140*H140</f>
        <v>0</v>
      </c>
      <c r="Q140" s="238">
        <v>0</v>
      </c>
      <c r="R140" s="238">
        <f>Q140*H140</f>
        <v>0</v>
      </c>
      <c r="S140" s="238">
        <v>0.23000000000000001</v>
      </c>
      <c r="T140" s="239">
        <f>S140*H140</f>
        <v>0.92000000000000004</v>
      </c>
      <c r="U140" s="39"/>
      <c r="V140" s="39"/>
      <c r="W140" s="39"/>
      <c r="X140" s="39"/>
      <c r="Y140" s="39"/>
      <c r="Z140" s="39"/>
      <c r="AA140" s="39"/>
      <c r="AB140" s="39"/>
      <c r="AC140" s="39"/>
      <c r="AD140" s="39"/>
      <c r="AE140" s="39"/>
      <c r="AR140" s="240" t="s">
        <v>247</v>
      </c>
      <c r="AT140" s="240" t="s">
        <v>243</v>
      </c>
      <c r="AU140" s="240" t="s">
        <v>83</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4608</v>
      </c>
    </row>
    <row r="141" s="2" customFormat="1">
      <c r="A141" s="39"/>
      <c r="B141" s="40"/>
      <c r="C141" s="41"/>
      <c r="D141" s="242" t="s">
        <v>248</v>
      </c>
      <c r="E141" s="41"/>
      <c r="F141" s="243" t="s">
        <v>4607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83</v>
      </c>
    </row>
    <row r="142" s="2" customFormat="1" ht="66.75" customHeight="1">
      <c r="A142" s="39"/>
      <c r="B142" s="40"/>
      <c r="C142" s="228" t="s">
        <v>254</v>
      </c>
      <c r="D142" s="228" t="s">
        <v>243</v>
      </c>
      <c r="E142" s="229" t="s">
        <v>4609</v>
      </c>
      <c r="F142" s="230" t="s">
        <v>4371</v>
      </c>
      <c r="G142" s="231" t="s">
        <v>267</v>
      </c>
      <c r="H142" s="232">
        <v>50</v>
      </c>
      <c r="I142" s="233"/>
      <c r="J142" s="234">
        <f>ROUND(I142*H142,2)</f>
        <v>0</v>
      </c>
      <c r="K142" s="235"/>
      <c r="L142" s="45"/>
      <c r="M142" s="236" t="s">
        <v>1</v>
      </c>
      <c r="N142" s="237" t="s">
        <v>38</v>
      </c>
      <c r="O142" s="92"/>
      <c r="P142" s="238">
        <f>O142*H142</f>
        <v>0</v>
      </c>
      <c r="Q142" s="238">
        <v>0.01269</v>
      </c>
      <c r="R142" s="238">
        <f>Q142*H142</f>
        <v>0.63449999999999995</v>
      </c>
      <c r="S142" s="238">
        <v>0</v>
      </c>
      <c r="T142" s="239">
        <f>S142*H142</f>
        <v>0</v>
      </c>
      <c r="U142" s="39"/>
      <c r="V142" s="39"/>
      <c r="W142" s="39"/>
      <c r="X142" s="39"/>
      <c r="Y142" s="39"/>
      <c r="Z142" s="39"/>
      <c r="AA142" s="39"/>
      <c r="AB142" s="39"/>
      <c r="AC142" s="39"/>
      <c r="AD142" s="39"/>
      <c r="AE142" s="39"/>
      <c r="AR142" s="240" t="s">
        <v>247</v>
      </c>
      <c r="AT142" s="240" t="s">
        <v>243</v>
      </c>
      <c r="AU142" s="240" t="s">
        <v>83</v>
      </c>
      <c r="AY142" s="18" t="s">
        <v>241</v>
      </c>
      <c r="BE142" s="241">
        <f>IF(N142="základní",J142,0)</f>
        <v>0</v>
      </c>
      <c r="BF142" s="241">
        <f>IF(N142="snížená",J142,0)</f>
        <v>0</v>
      </c>
      <c r="BG142" s="241">
        <f>IF(N142="zákl. přenesená",J142,0)</f>
        <v>0</v>
      </c>
      <c r="BH142" s="241">
        <f>IF(N142="sníž. přenesená",J142,0)</f>
        <v>0</v>
      </c>
      <c r="BI142" s="241">
        <f>IF(N142="nulová",J142,0)</f>
        <v>0</v>
      </c>
      <c r="BJ142" s="18" t="s">
        <v>81</v>
      </c>
      <c r="BK142" s="241">
        <f>ROUND(I142*H142,2)</f>
        <v>0</v>
      </c>
      <c r="BL142" s="18" t="s">
        <v>247</v>
      </c>
      <c r="BM142" s="240" t="s">
        <v>4610</v>
      </c>
    </row>
    <row r="143" s="2" customFormat="1">
      <c r="A143" s="39"/>
      <c r="B143" s="40"/>
      <c r="C143" s="41"/>
      <c r="D143" s="242" t="s">
        <v>248</v>
      </c>
      <c r="E143" s="41"/>
      <c r="F143" s="243" t="s">
        <v>4611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248</v>
      </c>
      <c r="AU143" s="18" t="s">
        <v>83</v>
      </c>
    </row>
    <row r="144" s="2" customFormat="1" ht="66.75" customHeight="1">
      <c r="A144" s="39"/>
      <c r="B144" s="40"/>
      <c r="C144" s="228" t="s">
        <v>269</v>
      </c>
      <c r="D144" s="228" t="s">
        <v>243</v>
      </c>
      <c r="E144" s="229" t="s">
        <v>4370</v>
      </c>
      <c r="F144" s="230" t="s">
        <v>4371</v>
      </c>
      <c r="G144" s="231" t="s">
        <v>267</v>
      </c>
      <c r="H144" s="232">
        <v>200</v>
      </c>
      <c r="I144" s="233"/>
      <c r="J144" s="234">
        <f>ROUND(I144*H144,2)</f>
        <v>0</v>
      </c>
      <c r="K144" s="235"/>
      <c r="L144" s="45"/>
      <c r="M144" s="236" t="s">
        <v>1</v>
      </c>
      <c r="N144" s="237" t="s">
        <v>38</v>
      </c>
      <c r="O144" s="92"/>
      <c r="P144" s="238">
        <f>O144*H144</f>
        <v>0</v>
      </c>
      <c r="Q144" s="238">
        <v>0.036900000000000002</v>
      </c>
      <c r="R144" s="238">
        <f>Q144*H144</f>
        <v>7.3800000000000008</v>
      </c>
      <c r="S144" s="238">
        <v>0</v>
      </c>
      <c r="T144" s="239">
        <f>S144*H144</f>
        <v>0</v>
      </c>
      <c r="U144" s="39"/>
      <c r="V144" s="39"/>
      <c r="W144" s="39"/>
      <c r="X144" s="39"/>
      <c r="Y144" s="39"/>
      <c r="Z144" s="39"/>
      <c r="AA144" s="39"/>
      <c r="AB144" s="39"/>
      <c r="AC144" s="39"/>
      <c r="AD144" s="39"/>
      <c r="AE144" s="39"/>
      <c r="AR144" s="240" t="s">
        <v>247</v>
      </c>
      <c r="AT144" s="240" t="s">
        <v>243</v>
      </c>
      <c r="AU144" s="240" t="s">
        <v>83</v>
      </c>
      <c r="AY144" s="18" t="s">
        <v>241</v>
      </c>
      <c r="BE144" s="241">
        <f>IF(N144="základní",J144,0)</f>
        <v>0</v>
      </c>
      <c r="BF144" s="241">
        <f>IF(N144="snížená",J144,0)</f>
        <v>0</v>
      </c>
      <c r="BG144" s="241">
        <f>IF(N144="zákl. přenesená",J144,0)</f>
        <v>0</v>
      </c>
      <c r="BH144" s="241">
        <f>IF(N144="sníž. přenesená",J144,0)</f>
        <v>0</v>
      </c>
      <c r="BI144" s="241">
        <f>IF(N144="nulová",J144,0)</f>
        <v>0</v>
      </c>
      <c r="BJ144" s="18" t="s">
        <v>81</v>
      </c>
      <c r="BK144" s="241">
        <f>ROUND(I144*H144,2)</f>
        <v>0</v>
      </c>
      <c r="BL144" s="18" t="s">
        <v>247</v>
      </c>
      <c r="BM144" s="240" t="s">
        <v>4612</v>
      </c>
    </row>
    <row r="145" s="2" customFormat="1">
      <c r="A145" s="39"/>
      <c r="B145" s="40"/>
      <c r="C145" s="41"/>
      <c r="D145" s="242" t="s">
        <v>248</v>
      </c>
      <c r="E145" s="41"/>
      <c r="F145" s="243" t="s">
        <v>4373</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248</v>
      </c>
      <c r="AU145" s="18" t="s">
        <v>83</v>
      </c>
    </row>
    <row r="146" s="2" customFormat="1" ht="37.8" customHeight="1">
      <c r="A146" s="39"/>
      <c r="B146" s="40"/>
      <c r="C146" s="228" t="s">
        <v>258</v>
      </c>
      <c r="D146" s="228" t="s">
        <v>243</v>
      </c>
      <c r="E146" s="229" t="s">
        <v>4613</v>
      </c>
      <c r="F146" s="230" t="s">
        <v>4614</v>
      </c>
      <c r="G146" s="231" t="s">
        <v>246</v>
      </c>
      <c r="H146" s="232">
        <v>9</v>
      </c>
      <c r="I146" s="233"/>
      <c r="J146" s="234">
        <f>ROUND(I146*H146,2)</f>
        <v>0</v>
      </c>
      <c r="K146" s="235"/>
      <c r="L146" s="45"/>
      <c r="M146" s="236" t="s">
        <v>1</v>
      </c>
      <c r="N146" s="237" t="s">
        <v>38</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247</v>
      </c>
      <c r="AT146" s="240" t="s">
        <v>243</v>
      </c>
      <c r="AU146" s="240" t="s">
        <v>83</v>
      </c>
      <c r="AY146" s="18" t="s">
        <v>241</v>
      </c>
      <c r="BE146" s="241">
        <f>IF(N146="základní",J146,0)</f>
        <v>0</v>
      </c>
      <c r="BF146" s="241">
        <f>IF(N146="snížená",J146,0)</f>
        <v>0</v>
      </c>
      <c r="BG146" s="241">
        <f>IF(N146="zákl. přenesená",J146,0)</f>
        <v>0</v>
      </c>
      <c r="BH146" s="241">
        <f>IF(N146="sníž. přenesená",J146,0)</f>
        <v>0</v>
      </c>
      <c r="BI146" s="241">
        <f>IF(N146="nulová",J146,0)</f>
        <v>0</v>
      </c>
      <c r="BJ146" s="18" t="s">
        <v>81</v>
      </c>
      <c r="BK146" s="241">
        <f>ROUND(I146*H146,2)</f>
        <v>0</v>
      </c>
      <c r="BL146" s="18" t="s">
        <v>247</v>
      </c>
      <c r="BM146" s="240" t="s">
        <v>4615</v>
      </c>
    </row>
    <row r="147" s="2" customFormat="1">
      <c r="A147" s="39"/>
      <c r="B147" s="40"/>
      <c r="C147" s="41"/>
      <c r="D147" s="242" t="s">
        <v>248</v>
      </c>
      <c r="E147" s="41"/>
      <c r="F147" s="243" t="s">
        <v>4614</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248</v>
      </c>
      <c r="AU147" s="18" t="s">
        <v>83</v>
      </c>
    </row>
    <row r="148" s="2" customFormat="1" ht="44.25" customHeight="1">
      <c r="A148" s="39"/>
      <c r="B148" s="40"/>
      <c r="C148" s="228" t="s">
        <v>276</v>
      </c>
      <c r="D148" s="228" t="s">
        <v>243</v>
      </c>
      <c r="E148" s="229" t="s">
        <v>4263</v>
      </c>
      <c r="F148" s="230" t="s">
        <v>4264</v>
      </c>
      <c r="G148" s="231" t="s">
        <v>246</v>
      </c>
      <c r="H148" s="232">
        <v>425</v>
      </c>
      <c r="I148" s="233"/>
      <c r="J148" s="234">
        <f>ROUND(I148*H148,2)</f>
        <v>0</v>
      </c>
      <c r="K148" s="235"/>
      <c r="L148" s="45"/>
      <c r="M148" s="236" t="s">
        <v>1</v>
      </c>
      <c r="N148" s="237" t="s">
        <v>38</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247</v>
      </c>
      <c r="AT148" s="240" t="s">
        <v>243</v>
      </c>
      <c r="AU148" s="240" t="s">
        <v>83</v>
      </c>
      <c r="AY148" s="18" t="s">
        <v>241</v>
      </c>
      <c r="BE148" s="241">
        <f>IF(N148="základní",J148,0)</f>
        <v>0</v>
      </c>
      <c r="BF148" s="241">
        <f>IF(N148="snížená",J148,0)</f>
        <v>0</v>
      </c>
      <c r="BG148" s="241">
        <f>IF(N148="zákl. přenesená",J148,0)</f>
        <v>0</v>
      </c>
      <c r="BH148" s="241">
        <f>IF(N148="sníž. přenesená",J148,0)</f>
        <v>0</v>
      </c>
      <c r="BI148" s="241">
        <f>IF(N148="nulová",J148,0)</f>
        <v>0</v>
      </c>
      <c r="BJ148" s="18" t="s">
        <v>81</v>
      </c>
      <c r="BK148" s="241">
        <f>ROUND(I148*H148,2)</f>
        <v>0</v>
      </c>
      <c r="BL148" s="18" t="s">
        <v>247</v>
      </c>
      <c r="BM148" s="240" t="s">
        <v>4616</v>
      </c>
    </row>
    <row r="149" s="2" customFormat="1">
      <c r="A149" s="39"/>
      <c r="B149" s="40"/>
      <c r="C149" s="41"/>
      <c r="D149" s="242" t="s">
        <v>248</v>
      </c>
      <c r="E149" s="41"/>
      <c r="F149" s="243" t="s">
        <v>4264</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248</v>
      </c>
      <c r="AU149" s="18" t="s">
        <v>83</v>
      </c>
    </row>
    <row r="150" s="2" customFormat="1" ht="37.8" customHeight="1">
      <c r="A150" s="39"/>
      <c r="B150" s="40"/>
      <c r="C150" s="228" t="s">
        <v>264</v>
      </c>
      <c r="D150" s="228" t="s">
        <v>243</v>
      </c>
      <c r="E150" s="229" t="s">
        <v>4617</v>
      </c>
      <c r="F150" s="230" t="s">
        <v>4618</v>
      </c>
      <c r="G150" s="231" t="s">
        <v>257</v>
      </c>
      <c r="H150" s="232">
        <v>50</v>
      </c>
      <c r="I150" s="233"/>
      <c r="J150" s="234">
        <f>ROUND(I150*H150,2)</f>
        <v>0</v>
      </c>
      <c r="K150" s="235"/>
      <c r="L150" s="45"/>
      <c r="M150" s="236" t="s">
        <v>1</v>
      </c>
      <c r="N150" s="237" t="s">
        <v>38</v>
      </c>
      <c r="O150" s="92"/>
      <c r="P150" s="238">
        <f>O150*H150</f>
        <v>0</v>
      </c>
      <c r="Q150" s="238">
        <v>0.00084000000000000003</v>
      </c>
      <c r="R150" s="238">
        <f>Q150*H150</f>
        <v>0.042000000000000003</v>
      </c>
      <c r="S150" s="238">
        <v>0</v>
      </c>
      <c r="T150" s="239">
        <f>S150*H150</f>
        <v>0</v>
      </c>
      <c r="U150" s="39"/>
      <c r="V150" s="39"/>
      <c r="W150" s="39"/>
      <c r="X150" s="39"/>
      <c r="Y150" s="39"/>
      <c r="Z150" s="39"/>
      <c r="AA150" s="39"/>
      <c r="AB150" s="39"/>
      <c r="AC150" s="39"/>
      <c r="AD150" s="39"/>
      <c r="AE150" s="39"/>
      <c r="AR150" s="240" t="s">
        <v>247</v>
      </c>
      <c r="AT150" s="240" t="s">
        <v>243</v>
      </c>
      <c r="AU150" s="240" t="s">
        <v>83</v>
      </c>
      <c r="AY150" s="18" t="s">
        <v>241</v>
      </c>
      <c r="BE150" s="241">
        <f>IF(N150="základní",J150,0)</f>
        <v>0</v>
      </c>
      <c r="BF150" s="241">
        <f>IF(N150="snížená",J150,0)</f>
        <v>0</v>
      </c>
      <c r="BG150" s="241">
        <f>IF(N150="zákl. přenesená",J150,0)</f>
        <v>0</v>
      </c>
      <c r="BH150" s="241">
        <f>IF(N150="sníž. přenesená",J150,0)</f>
        <v>0</v>
      </c>
      <c r="BI150" s="241">
        <f>IF(N150="nulová",J150,0)</f>
        <v>0</v>
      </c>
      <c r="BJ150" s="18" t="s">
        <v>81</v>
      </c>
      <c r="BK150" s="241">
        <f>ROUND(I150*H150,2)</f>
        <v>0</v>
      </c>
      <c r="BL150" s="18" t="s">
        <v>247</v>
      </c>
      <c r="BM150" s="240" t="s">
        <v>4619</v>
      </c>
    </row>
    <row r="151" s="2" customFormat="1">
      <c r="A151" s="39"/>
      <c r="B151" s="40"/>
      <c r="C151" s="41"/>
      <c r="D151" s="242" t="s">
        <v>248</v>
      </c>
      <c r="E151" s="41"/>
      <c r="F151" s="243" t="s">
        <v>4618</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248</v>
      </c>
      <c r="AU151" s="18" t="s">
        <v>83</v>
      </c>
    </row>
    <row r="152" s="2" customFormat="1" ht="44.25" customHeight="1">
      <c r="A152" s="39"/>
      <c r="B152" s="40"/>
      <c r="C152" s="228" t="s">
        <v>283</v>
      </c>
      <c r="D152" s="228" t="s">
        <v>243</v>
      </c>
      <c r="E152" s="229" t="s">
        <v>4620</v>
      </c>
      <c r="F152" s="230" t="s">
        <v>4621</v>
      </c>
      <c r="G152" s="231" t="s">
        <v>257</v>
      </c>
      <c r="H152" s="232">
        <v>50</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247</v>
      </c>
      <c r="AT152" s="240" t="s">
        <v>243</v>
      </c>
      <c r="AU152" s="240" t="s">
        <v>83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4622</v>
      </c>
    </row>
    <row r="153" s="2" customFormat="1">
      <c r="A153" s="39"/>
      <c r="B153" s="40"/>
      <c r="C153" s="41"/>
      <c r="D153" s="242" t="s">
        <v>248</v>
      </c>
      <c r="E153" s="41"/>
      <c r="F153" s="243" t="s">
        <v>4621</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83</v>
      </c>
    </row>
    <row r="154" s="2" customFormat="1" ht="44.25" customHeight="1">
      <c r="A154" s="39"/>
      <c r="B154" s="40"/>
      <c r="C154" s="228" t="s">
        <v>268</v>
      </c>
      <c r="D154" s="228" t="s">
        <v>243</v>
      </c>
      <c r="E154" s="229" t="s">
        <v>4266</v>
      </c>
      <c r="F154" s="230" t="s">
        <v>4267</v>
      </c>
      <c r="G154" s="231" t="s">
        <v>246</v>
      </c>
      <c r="H154" s="232">
        <v>279</v>
      </c>
      <c r="I154" s="233"/>
      <c r="J154" s="234">
        <f>ROUND(I154*H154,2)</f>
        <v>0</v>
      </c>
      <c r="K154" s="235"/>
      <c r="L154" s="45"/>
      <c r="M154" s="236" t="s">
        <v>1</v>
      </c>
      <c r="N154" s="237" t="s">
        <v>38</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247</v>
      </c>
      <c r="AT154" s="240" t="s">
        <v>243</v>
      </c>
      <c r="AU154" s="240" t="s">
        <v>83</v>
      </c>
      <c r="AY154" s="18" t="s">
        <v>241</v>
      </c>
      <c r="BE154" s="241">
        <f>IF(N154="základní",J154,0)</f>
        <v>0</v>
      </c>
      <c r="BF154" s="241">
        <f>IF(N154="snížená",J154,0)</f>
        <v>0</v>
      </c>
      <c r="BG154" s="241">
        <f>IF(N154="zákl. přenesená",J154,0)</f>
        <v>0</v>
      </c>
      <c r="BH154" s="241">
        <f>IF(N154="sníž. přenesená",J154,0)</f>
        <v>0</v>
      </c>
      <c r="BI154" s="241">
        <f>IF(N154="nulová",J154,0)</f>
        <v>0</v>
      </c>
      <c r="BJ154" s="18" t="s">
        <v>81</v>
      </c>
      <c r="BK154" s="241">
        <f>ROUND(I154*H154,2)</f>
        <v>0</v>
      </c>
      <c r="BL154" s="18" t="s">
        <v>247</v>
      </c>
      <c r="BM154" s="240" t="s">
        <v>4623</v>
      </c>
    </row>
    <row r="155" s="2" customFormat="1">
      <c r="A155" s="39"/>
      <c r="B155" s="40"/>
      <c r="C155" s="41"/>
      <c r="D155" s="242" t="s">
        <v>248</v>
      </c>
      <c r="E155" s="41"/>
      <c r="F155" s="243" t="s">
        <v>4267</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248</v>
      </c>
      <c r="AU155" s="18" t="s">
        <v>83</v>
      </c>
    </row>
    <row r="156" s="2" customFormat="1" ht="66.75" customHeight="1">
      <c r="A156" s="39"/>
      <c r="B156" s="40"/>
      <c r="C156" s="228" t="s">
        <v>290</v>
      </c>
      <c r="D156" s="228" t="s">
        <v>243</v>
      </c>
      <c r="E156" s="229" t="s">
        <v>4269</v>
      </c>
      <c r="F156" s="230" t="s">
        <v>4270</v>
      </c>
      <c r="G156" s="231" t="s">
        <v>246</v>
      </c>
      <c r="H156" s="232">
        <v>103</v>
      </c>
      <c r="I156" s="233"/>
      <c r="J156" s="234">
        <f>ROUND(I156*H156,2)</f>
        <v>0</v>
      </c>
      <c r="K156" s="235"/>
      <c r="L156" s="45"/>
      <c r="M156" s="236" t="s">
        <v>1</v>
      </c>
      <c r="N156" s="237" t="s">
        <v>38</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247</v>
      </c>
      <c r="AT156" s="240" t="s">
        <v>243</v>
      </c>
      <c r="AU156" s="240" t="s">
        <v>83</v>
      </c>
      <c r="AY156" s="18" t="s">
        <v>241</v>
      </c>
      <c r="BE156" s="241">
        <f>IF(N156="základní",J156,0)</f>
        <v>0</v>
      </c>
      <c r="BF156" s="241">
        <f>IF(N156="snížená",J156,0)</f>
        <v>0</v>
      </c>
      <c r="BG156" s="241">
        <f>IF(N156="zákl. přenesená",J156,0)</f>
        <v>0</v>
      </c>
      <c r="BH156" s="241">
        <f>IF(N156="sníž. přenesená",J156,0)</f>
        <v>0</v>
      </c>
      <c r="BI156" s="241">
        <f>IF(N156="nulová",J156,0)</f>
        <v>0</v>
      </c>
      <c r="BJ156" s="18" t="s">
        <v>81</v>
      </c>
      <c r="BK156" s="241">
        <f>ROUND(I156*H156,2)</f>
        <v>0</v>
      </c>
      <c r="BL156" s="18" t="s">
        <v>247</v>
      </c>
      <c r="BM156" s="240" t="s">
        <v>4624</v>
      </c>
    </row>
    <row r="157" s="2" customFormat="1">
      <c r="A157" s="39"/>
      <c r="B157" s="40"/>
      <c r="C157" s="41"/>
      <c r="D157" s="242" t="s">
        <v>248</v>
      </c>
      <c r="E157" s="41"/>
      <c r="F157" s="243" t="s">
        <v>4270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248</v>
      </c>
      <c r="AU157" s="18" t="s">
        <v>83</v>
      </c>
    </row>
    <row r="158" s="2" customFormat="1" ht="16.5" customHeight="1">
      <c r="A158" s="39"/>
      <c r="B158" s="40"/>
      <c r="C158" s="247" t="s">
        <v>272</v>
      </c>
      <c r="D158" s="247" t="s">
        <v>260</v>
      </c>
      <c r="E158" s="248" t="s">
        <v>4272</v>
      </c>
      <c r="F158" s="249" t="s">
        <v>4273</v>
      </c>
      <c r="G158" s="250" t="s">
        <v>563</v>
      </c>
      <c r="H158" s="251">
        <v>183</v>
      </c>
      <c r="I158" s="252"/>
      <c r="J158" s="253">
        <f>ROUND(I158*H158,2)</f>
        <v>0</v>
      </c>
      <c r="K158" s="254"/>
      <c r="L158" s="255"/>
      <c r="M158" s="256" t="s">
        <v>1</v>
      </c>
      <c r="N158" s="257" t="s">
        <v>38</v>
      </c>
      <c r="O158" s="92"/>
      <c r="P158" s="238">
        <f>O158*H158</f>
        <v>0</v>
      </c>
      <c r="Q158" s="238">
        <v>1</v>
      </c>
      <c r="R158" s="238">
        <f>Q158*H158</f>
        <v>183</v>
      </c>
      <c r="S158" s="238">
        <v>0</v>
      </c>
      <c r="T158" s="239">
        <f>S158*H158</f>
        <v>0</v>
      </c>
      <c r="U158" s="39"/>
      <c r="V158" s="39"/>
      <c r="W158" s="39"/>
      <c r="X158" s="39"/>
      <c r="Y158" s="39"/>
      <c r="Z158" s="39"/>
      <c r="AA158" s="39"/>
      <c r="AB158" s="39"/>
      <c r="AC158" s="39"/>
      <c r="AD158" s="39"/>
      <c r="AE158" s="39"/>
      <c r="AR158" s="240" t="s">
        <v>258</v>
      </c>
      <c r="AT158" s="240" t="s">
        <v>260</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4625</v>
      </c>
    </row>
    <row r="159" s="2" customFormat="1">
      <c r="A159" s="39"/>
      <c r="B159" s="40"/>
      <c r="C159" s="41"/>
      <c r="D159" s="242" t="s">
        <v>248</v>
      </c>
      <c r="E159" s="41"/>
      <c r="F159" s="243" t="s">
        <v>4273</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2" customFormat="1" ht="55.5" customHeight="1">
      <c r="A160" s="39"/>
      <c r="B160" s="40"/>
      <c r="C160" s="228" t="s">
        <v>8</v>
      </c>
      <c r="D160" s="228" t="s">
        <v>243</v>
      </c>
      <c r="E160" s="229" t="s">
        <v>4275</v>
      </c>
      <c r="F160" s="230" t="s">
        <v>4276</v>
      </c>
      <c r="G160" s="231" t="s">
        <v>257</v>
      </c>
      <c r="H160" s="232">
        <v>600</v>
      </c>
      <c r="I160" s="233"/>
      <c r="J160" s="234">
        <f>ROUND(I160*H160,2)</f>
        <v>0</v>
      </c>
      <c r="K160" s="235"/>
      <c r="L160" s="45"/>
      <c r="M160" s="236" t="s">
        <v>1</v>
      </c>
      <c r="N160" s="237" t="s">
        <v>38</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247</v>
      </c>
      <c r="AT160" s="240" t="s">
        <v>243</v>
      </c>
      <c r="AU160" s="240" t="s">
        <v>83</v>
      </c>
      <c r="AY160" s="18" t="s">
        <v>241</v>
      </c>
      <c r="BE160" s="241">
        <f>IF(N160="základní",J160,0)</f>
        <v>0</v>
      </c>
      <c r="BF160" s="241">
        <f>IF(N160="snížená",J160,0)</f>
        <v>0</v>
      </c>
      <c r="BG160" s="241">
        <f>IF(N160="zákl. přenesená",J160,0)</f>
        <v>0</v>
      </c>
      <c r="BH160" s="241">
        <f>IF(N160="sníž. přenesená",J160,0)</f>
        <v>0</v>
      </c>
      <c r="BI160" s="241">
        <f>IF(N160="nulová",J160,0)</f>
        <v>0</v>
      </c>
      <c r="BJ160" s="18" t="s">
        <v>81</v>
      </c>
      <c r="BK160" s="241">
        <f>ROUND(I160*H160,2)</f>
        <v>0</v>
      </c>
      <c r="BL160" s="18" t="s">
        <v>247</v>
      </c>
      <c r="BM160" s="240" t="s">
        <v>4626</v>
      </c>
    </row>
    <row r="161" s="2" customFormat="1">
      <c r="A161" s="39"/>
      <c r="B161" s="40"/>
      <c r="C161" s="41"/>
      <c r="D161" s="242" t="s">
        <v>248</v>
      </c>
      <c r="E161" s="41"/>
      <c r="F161" s="243" t="s">
        <v>4276</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248</v>
      </c>
      <c r="AU161" s="18" t="s">
        <v>83</v>
      </c>
    </row>
    <row r="162" s="2" customFormat="1" ht="24.15" customHeight="1">
      <c r="A162" s="39"/>
      <c r="B162" s="40"/>
      <c r="C162" s="228" t="s">
        <v>275</v>
      </c>
      <c r="D162" s="228" t="s">
        <v>243</v>
      </c>
      <c r="E162" s="229" t="s">
        <v>4627</v>
      </c>
      <c r="F162" s="230" t="s">
        <v>4628</v>
      </c>
      <c r="G162" s="231" t="s">
        <v>263</v>
      </c>
      <c r="H162" s="232">
        <v>1</v>
      </c>
      <c r="I162" s="233"/>
      <c r="J162" s="234">
        <f>ROUND(I162*H162,2)</f>
        <v>0</v>
      </c>
      <c r="K162" s="235"/>
      <c r="L162" s="45"/>
      <c r="M162" s="236" t="s">
        <v>1</v>
      </c>
      <c r="N162" s="237" t="s">
        <v>38</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247</v>
      </c>
      <c r="AT162" s="240" t="s">
        <v>243</v>
      </c>
      <c r="AU162" s="240" t="s">
        <v>83</v>
      </c>
      <c r="AY162" s="18" t="s">
        <v>241</v>
      </c>
      <c r="BE162" s="241">
        <f>IF(N162="základní",J162,0)</f>
        <v>0</v>
      </c>
      <c r="BF162" s="241">
        <f>IF(N162="snížená",J162,0)</f>
        <v>0</v>
      </c>
      <c r="BG162" s="241">
        <f>IF(N162="zákl. přenesená",J162,0)</f>
        <v>0</v>
      </c>
      <c r="BH162" s="241">
        <f>IF(N162="sníž. přenesená",J162,0)</f>
        <v>0</v>
      </c>
      <c r="BI162" s="241">
        <f>IF(N162="nulová",J162,0)</f>
        <v>0</v>
      </c>
      <c r="BJ162" s="18" t="s">
        <v>81</v>
      </c>
      <c r="BK162" s="241">
        <f>ROUND(I162*H162,2)</f>
        <v>0</v>
      </c>
      <c r="BL162" s="18" t="s">
        <v>247</v>
      </c>
      <c r="BM162" s="240" t="s">
        <v>4629</v>
      </c>
    </row>
    <row r="163" s="2" customFormat="1">
      <c r="A163" s="39"/>
      <c r="B163" s="40"/>
      <c r="C163" s="41"/>
      <c r="D163" s="242" t="s">
        <v>248</v>
      </c>
      <c r="E163" s="41"/>
      <c r="F163" s="243" t="s">
        <v>4628</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248</v>
      </c>
      <c r="AU163" s="18" t="s">
        <v>83</v>
      </c>
    </row>
    <row r="164" s="12" customFormat="1" ht="22.8" customHeight="1">
      <c r="A164" s="12"/>
      <c r="B164" s="212"/>
      <c r="C164" s="213"/>
      <c r="D164" s="214" t="s">
        <v>72</v>
      </c>
      <c r="E164" s="226" t="s">
        <v>83</v>
      </c>
      <c r="F164" s="226" t="s">
        <v>1132</v>
      </c>
      <c r="G164" s="213"/>
      <c r="H164" s="213"/>
      <c r="I164" s="216"/>
      <c r="J164" s="227">
        <f>BK164</f>
        <v>0</v>
      </c>
      <c r="K164" s="213"/>
      <c r="L164" s="218"/>
      <c r="M164" s="219"/>
      <c r="N164" s="220"/>
      <c r="O164" s="220"/>
      <c r="P164" s="221">
        <f>SUM(P165:P170)</f>
        <v>0</v>
      </c>
      <c r="Q164" s="220"/>
      <c r="R164" s="221">
        <f>SUM(R165:R170)</f>
        <v>41.747979999999998</v>
      </c>
      <c r="S164" s="220"/>
      <c r="T164" s="222">
        <f>SUM(T165:T170)</f>
        <v>0</v>
      </c>
      <c r="U164" s="12"/>
      <c r="V164" s="12"/>
      <c r="W164" s="12"/>
      <c r="X164" s="12"/>
      <c r="Y164" s="12"/>
      <c r="Z164" s="12"/>
      <c r="AA164" s="12"/>
      <c r="AB164" s="12"/>
      <c r="AC164" s="12"/>
      <c r="AD164" s="12"/>
      <c r="AE164" s="12"/>
      <c r="AR164" s="223" t="s">
        <v>81</v>
      </c>
      <c r="AT164" s="224" t="s">
        <v>72</v>
      </c>
      <c r="AU164" s="224" t="s">
        <v>81</v>
      </c>
      <c r="AY164" s="223" t="s">
        <v>241</v>
      </c>
      <c r="BK164" s="225">
        <f>SUM(BK165:BK170)</f>
        <v>0</v>
      </c>
    </row>
    <row r="165" s="2" customFormat="1" ht="24.15" customHeight="1">
      <c r="A165" s="39"/>
      <c r="B165" s="40"/>
      <c r="C165" s="228" t="s">
        <v>303</v>
      </c>
      <c r="D165" s="228" t="s">
        <v>243</v>
      </c>
      <c r="E165" s="229" t="s">
        <v>4630</v>
      </c>
      <c r="F165" s="230" t="s">
        <v>4631</v>
      </c>
      <c r="G165" s="231" t="s">
        <v>246</v>
      </c>
      <c r="H165" s="232">
        <v>1</v>
      </c>
      <c r="I165" s="233"/>
      <c r="J165" s="234">
        <f>ROUND(I165*H165,2)</f>
        <v>0</v>
      </c>
      <c r="K165" s="235"/>
      <c r="L165" s="45"/>
      <c r="M165" s="236" t="s">
        <v>1</v>
      </c>
      <c r="N165" s="237" t="s">
        <v>38</v>
      </c>
      <c r="O165" s="92"/>
      <c r="P165" s="238">
        <f>O165*H165</f>
        <v>0</v>
      </c>
      <c r="Q165" s="238">
        <v>2.3010199999999998</v>
      </c>
      <c r="R165" s="238">
        <f>Q165*H165</f>
        <v>2.3010199999999998</v>
      </c>
      <c r="S165" s="238">
        <v>0</v>
      </c>
      <c r="T165" s="239">
        <f>S165*H165</f>
        <v>0</v>
      </c>
      <c r="U165" s="39"/>
      <c r="V165" s="39"/>
      <c r="W165" s="39"/>
      <c r="X165" s="39"/>
      <c r="Y165" s="39"/>
      <c r="Z165" s="39"/>
      <c r="AA165" s="39"/>
      <c r="AB165" s="39"/>
      <c r="AC165" s="39"/>
      <c r="AD165" s="39"/>
      <c r="AE165" s="39"/>
      <c r="AR165" s="240" t="s">
        <v>247</v>
      </c>
      <c r="AT165" s="240" t="s">
        <v>243</v>
      </c>
      <c r="AU165" s="240" t="s">
        <v>83</v>
      </c>
      <c r="AY165" s="18" t="s">
        <v>241</v>
      </c>
      <c r="BE165" s="241">
        <f>IF(N165="základní",J165,0)</f>
        <v>0</v>
      </c>
      <c r="BF165" s="241">
        <f>IF(N165="snížená",J165,0)</f>
        <v>0</v>
      </c>
      <c r="BG165" s="241">
        <f>IF(N165="zákl. přenesená",J165,0)</f>
        <v>0</v>
      </c>
      <c r="BH165" s="241">
        <f>IF(N165="sníž. přenesená",J165,0)</f>
        <v>0</v>
      </c>
      <c r="BI165" s="241">
        <f>IF(N165="nulová",J165,0)</f>
        <v>0</v>
      </c>
      <c r="BJ165" s="18" t="s">
        <v>81</v>
      </c>
      <c r="BK165" s="241">
        <f>ROUND(I165*H165,2)</f>
        <v>0</v>
      </c>
      <c r="BL165" s="18" t="s">
        <v>247</v>
      </c>
      <c r="BM165" s="240" t="s">
        <v>4632</v>
      </c>
    </row>
    <row r="166" s="2" customFormat="1">
      <c r="A166" s="39"/>
      <c r="B166" s="40"/>
      <c r="C166" s="41"/>
      <c r="D166" s="242" t="s">
        <v>248</v>
      </c>
      <c r="E166" s="41"/>
      <c r="F166" s="243" t="s">
        <v>4631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248</v>
      </c>
      <c r="AU166" s="18" t="s">
        <v>83</v>
      </c>
    </row>
    <row r="167" s="2" customFormat="1" ht="24.15" customHeight="1">
      <c r="A167" s="39"/>
      <c r="B167" s="40"/>
      <c r="C167" s="228" t="s">
        <v>279</v>
      </c>
      <c r="D167" s="228" t="s">
        <v>243</v>
      </c>
      <c r="E167" s="229" t="s">
        <v>4633</v>
      </c>
      <c r="F167" s="230" t="s">
        <v>4634</v>
      </c>
      <c r="G167" s="231" t="s">
        <v>246</v>
      </c>
      <c r="H167" s="232">
        <v>8</v>
      </c>
      <c r="I167" s="233"/>
      <c r="J167" s="234">
        <f>ROUND(I167*H167,2)</f>
        <v>0</v>
      </c>
      <c r="K167" s="235"/>
      <c r="L167" s="45"/>
      <c r="M167" s="236" t="s">
        <v>1</v>
      </c>
      <c r="N167" s="237" t="s">
        <v>38</v>
      </c>
      <c r="O167" s="92"/>
      <c r="P167" s="238">
        <f>O167*H167</f>
        <v>0</v>
      </c>
      <c r="Q167" s="238">
        <v>2.5018699999999998</v>
      </c>
      <c r="R167" s="238">
        <f>Q167*H167</f>
        <v>20.014959999999999</v>
      </c>
      <c r="S167" s="238">
        <v>0</v>
      </c>
      <c r="T167" s="239">
        <f>S167*H167</f>
        <v>0</v>
      </c>
      <c r="U167" s="39"/>
      <c r="V167" s="39"/>
      <c r="W167" s="39"/>
      <c r="X167" s="39"/>
      <c r="Y167" s="39"/>
      <c r="Z167" s="39"/>
      <c r="AA167" s="39"/>
      <c r="AB167" s="39"/>
      <c r="AC167" s="39"/>
      <c r="AD167" s="39"/>
      <c r="AE167" s="39"/>
      <c r="AR167" s="240" t="s">
        <v>247</v>
      </c>
      <c r="AT167" s="240" t="s">
        <v>243</v>
      </c>
      <c r="AU167" s="240" t="s">
        <v>83</v>
      </c>
      <c r="AY167" s="18" t="s">
        <v>241</v>
      </c>
      <c r="BE167" s="241">
        <f>IF(N167="základní",J167,0)</f>
        <v>0</v>
      </c>
      <c r="BF167" s="241">
        <f>IF(N167="snížená",J167,0)</f>
        <v>0</v>
      </c>
      <c r="BG167" s="241">
        <f>IF(N167="zákl. přenesená",J167,0)</f>
        <v>0</v>
      </c>
      <c r="BH167" s="241">
        <f>IF(N167="sníž. přenesená",J167,0)</f>
        <v>0</v>
      </c>
      <c r="BI167" s="241">
        <f>IF(N167="nulová",J167,0)</f>
        <v>0</v>
      </c>
      <c r="BJ167" s="18" t="s">
        <v>81</v>
      </c>
      <c r="BK167" s="241">
        <f>ROUND(I167*H167,2)</f>
        <v>0</v>
      </c>
      <c r="BL167" s="18" t="s">
        <v>247</v>
      </c>
      <c r="BM167" s="240" t="s">
        <v>4635</v>
      </c>
    </row>
    <row r="168" s="2" customFormat="1">
      <c r="A168" s="39"/>
      <c r="B168" s="40"/>
      <c r="C168" s="41"/>
      <c r="D168" s="242" t="s">
        <v>248</v>
      </c>
      <c r="E168" s="41"/>
      <c r="F168" s="243" t="s">
        <v>4634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248</v>
      </c>
      <c r="AU168" s="18" t="s">
        <v>83</v>
      </c>
    </row>
    <row r="169" s="2" customFormat="1" ht="16.5" customHeight="1">
      <c r="A169" s="39"/>
      <c r="B169" s="40"/>
      <c r="C169" s="247" t="s">
        <v>310</v>
      </c>
      <c r="D169" s="247" t="s">
        <v>260</v>
      </c>
      <c r="E169" s="248" t="s">
        <v>4636</v>
      </c>
      <c r="F169" s="249" t="s">
        <v>4637</v>
      </c>
      <c r="G169" s="250" t="s">
        <v>246</v>
      </c>
      <c r="H169" s="251">
        <v>8</v>
      </c>
      <c r="I169" s="252"/>
      <c r="J169" s="253">
        <f>ROUND(I169*H169,2)</f>
        <v>0</v>
      </c>
      <c r="K169" s="254"/>
      <c r="L169" s="255"/>
      <c r="M169" s="256" t="s">
        <v>1</v>
      </c>
      <c r="N169" s="257" t="s">
        <v>38</v>
      </c>
      <c r="O169" s="92"/>
      <c r="P169" s="238">
        <f>O169*H169</f>
        <v>0</v>
      </c>
      <c r="Q169" s="238">
        <v>2.4289999999999998</v>
      </c>
      <c r="R169" s="238">
        <f>Q169*H169</f>
        <v>19.431999999999999</v>
      </c>
      <c r="S169" s="238">
        <v>0</v>
      </c>
      <c r="T169" s="239">
        <f>S169*H169</f>
        <v>0</v>
      </c>
      <c r="U169" s="39"/>
      <c r="V169" s="39"/>
      <c r="W169" s="39"/>
      <c r="X169" s="39"/>
      <c r="Y169" s="39"/>
      <c r="Z169" s="39"/>
      <c r="AA169" s="39"/>
      <c r="AB169" s="39"/>
      <c r="AC169" s="39"/>
      <c r="AD169" s="39"/>
      <c r="AE169" s="39"/>
      <c r="AR169" s="240" t="s">
        <v>258</v>
      </c>
      <c r="AT169" s="240" t="s">
        <v>260</v>
      </c>
      <c r="AU169" s="240" t="s">
        <v>83</v>
      </c>
      <c r="AY169" s="18" t="s">
        <v>241</v>
      </c>
      <c r="BE169" s="241">
        <f>IF(N169="základní",J169,0)</f>
        <v>0</v>
      </c>
      <c r="BF169" s="241">
        <f>IF(N169="snížená",J169,0)</f>
        <v>0</v>
      </c>
      <c r="BG169" s="241">
        <f>IF(N169="zákl. přenesená",J169,0)</f>
        <v>0</v>
      </c>
      <c r="BH169" s="241">
        <f>IF(N169="sníž. přenesená",J169,0)</f>
        <v>0</v>
      </c>
      <c r="BI169" s="241">
        <f>IF(N169="nulová",J169,0)</f>
        <v>0</v>
      </c>
      <c r="BJ169" s="18" t="s">
        <v>81</v>
      </c>
      <c r="BK169" s="241">
        <f>ROUND(I169*H169,2)</f>
        <v>0</v>
      </c>
      <c r="BL169" s="18" t="s">
        <v>247</v>
      </c>
      <c r="BM169" s="240" t="s">
        <v>4638</v>
      </c>
    </row>
    <row r="170" s="2" customFormat="1">
      <c r="A170" s="39"/>
      <c r="B170" s="40"/>
      <c r="C170" s="41"/>
      <c r="D170" s="242" t="s">
        <v>248</v>
      </c>
      <c r="E170" s="41"/>
      <c r="F170" s="243" t="s">
        <v>4637</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248</v>
      </c>
      <c r="AU170" s="18" t="s">
        <v>83</v>
      </c>
    </row>
    <row r="171" s="12" customFormat="1" ht="22.8" customHeight="1">
      <c r="A171" s="12"/>
      <c r="B171" s="212"/>
      <c r="C171" s="213"/>
      <c r="D171" s="214" t="s">
        <v>72</v>
      </c>
      <c r="E171" s="226" t="s">
        <v>251</v>
      </c>
      <c r="F171" s="226" t="s">
        <v>4639</v>
      </c>
      <c r="G171" s="213"/>
      <c r="H171" s="213"/>
      <c r="I171" s="216"/>
      <c r="J171" s="227">
        <f>BK171</f>
        <v>0</v>
      </c>
      <c r="K171" s="213"/>
      <c r="L171" s="218"/>
      <c r="M171" s="219"/>
      <c r="N171" s="220"/>
      <c r="O171" s="220"/>
      <c r="P171" s="221">
        <f>SUM(P172:P173)</f>
        <v>0</v>
      </c>
      <c r="Q171" s="220"/>
      <c r="R171" s="221">
        <f>SUM(R172:R173)</f>
        <v>1.2886500000000001</v>
      </c>
      <c r="S171" s="220"/>
      <c r="T171" s="222">
        <f>SUM(T172:T173)</f>
        <v>0</v>
      </c>
      <c r="U171" s="12"/>
      <c r="V171" s="12"/>
      <c r="W171" s="12"/>
      <c r="X171" s="12"/>
      <c r="Y171" s="12"/>
      <c r="Z171" s="12"/>
      <c r="AA171" s="12"/>
      <c r="AB171" s="12"/>
      <c r="AC171" s="12"/>
      <c r="AD171" s="12"/>
      <c r="AE171" s="12"/>
      <c r="AR171" s="223" t="s">
        <v>81</v>
      </c>
      <c r="AT171" s="224" t="s">
        <v>72</v>
      </c>
      <c r="AU171" s="224" t="s">
        <v>81</v>
      </c>
      <c r="AY171" s="223" t="s">
        <v>241</v>
      </c>
      <c r="BK171" s="225">
        <f>SUM(BK172:BK173)</f>
        <v>0</v>
      </c>
    </row>
    <row r="172" s="2" customFormat="1" ht="33" customHeight="1">
      <c r="A172" s="39"/>
      <c r="B172" s="40"/>
      <c r="C172" s="228" t="s">
        <v>282</v>
      </c>
      <c r="D172" s="228" t="s">
        <v>243</v>
      </c>
      <c r="E172" s="229" t="s">
        <v>4640</v>
      </c>
      <c r="F172" s="230" t="s">
        <v>4641</v>
      </c>
      <c r="G172" s="231" t="s">
        <v>246</v>
      </c>
      <c r="H172" s="232">
        <v>0.5</v>
      </c>
      <c r="I172" s="233"/>
      <c r="J172" s="234">
        <f>ROUND(I172*H172,2)</f>
        <v>0</v>
      </c>
      <c r="K172" s="235"/>
      <c r="L172" s="45"/>
      <c r="M172" s="236" t="s">
        <v>1</v>
      </c>
      <c r="N172" s="237" t="s">
        <v>38</v>
      </c>
      <c r="O172" s="92"/>
      <c r="P172" s="238">
        <f>O172*H172</f>
        <v>0</v>
      </c>
      <c r="Q172" s="238">
        <v>2.5773000000000001</v>
      </c>
      <c r="R172" s="238">
        <f>Q172*H172</f>
        <v>1.2886500000000001</v>
      </c>
      <c r="S172" s="238">
        <v>0</v>
      </c>
      <c r="T172" s="239">
        <f>S172*H172</f>
        <v>0</v>
      </c>
      <c r="U172" s="39"/>
      <c r="V172" s="39"/>
      <c r="W172" s="39"/>
      <c r="X172" s="39"/>
      <c r="Y172" s="39"/>
      <c r="Z172" s="39"/>
      <c r="AA172" s="39"/>
      <c r="AB172" s="39"/>
      <c r="AC172" s="39"/>
      <c r="AD172" s="39"/>
      <c r="AE172" s="39"/>
      <c r="AR172" s="240" t="s">
        <v>247</v>
      </c>
      <c r="AT172" s="240" t="s">
        <v>243</v>
      </c>
      <c r="AU172" s="240" t="s">
        <v>83</v>
      </c>
      <c r="AY172" s="18" t="s">
        <v>241</v>
      </c>
      <c r="BE172" s="241">
        <f>IF(N172="základní",J172,0)</f>
        <v>0</v>
      </c>
      <c r="BF172" s="241">
        <f>IF(N172="snížená",J172,0)</f>
        <v>0</v>
      </c>
      <c r="BG172" s="241">
        <f>IF(N172="zákl. přenesená",J172,0)</f>
        <v>0</v>
      </c>
      <c r="BH172" s="241">
        <f>IF(N172="sníž. přenesená",J172,0)</f>
        <v>0</v>
      </c>
      <c r="BI172" s="241">
        <f>IF(N172="nulová",J172,0)</f>
        <v>0</v>
      </c>
      <c r="BJ172" s="18" t="s">
        <v>81</v>
      </c>
      <c r="BK172" s="241">
        <f>ROUND(I172*H172,2)</f>
        <v>0</v>
      </c>
      <c r="BL172" s="18" t="s">
        <v>247</v>
      </c>
      <c r="BM172" s="240" t="s">
        <v>4642</v>
      </c>
    </row>
    <row r="173" s="2" customFormat="1">
      <c r="A173" s="39"/>
      <c r="B173" s="40"/>
      <c r="C173" s="41"/>
      <c r="D173" s="242" t="s">
        <v>248</v>
      </c>
      <c r="E173" s="41"/>
      <c r="F173" s="243" t="s">
        <v>4641</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248</v>
      </c>
      <c r="AU173" s="18" t="s">
        <v>83</v>
      </c>
    </row>
    <row r="174" s="12" customFormat="1" ht="22.8" customHeight="1">
      <c r="A174" s="12"/>
      <c r="B174" s="212"/>
      <c r="C174" s="213"/>
      <c r="D174" s="214" t="s">
        <v>72</v>
      </c>
      <c r="E174" s="226" t="s">
        <v>259</v>
      </c>
      <c r="F174" s="226" t="s">
        <v>527</v>
      </c>
      <c r="G174" s="213"/>
      <c r="H174" s="213"/>
      <c r="I174" s="216"/>
      <c r="J174" s="227">
        <f>BK174</f>
        <v>0</v>
      </c>
      <c r="K174" s="213"/>
      <c r="L174" s="218"/>
      <c r="M174" s="219"/>
      <c r="N174" s="220"/>
      <c r="O174" s="220"/>
      <c r="P174" s="221">
        <f>SUM(P175:P188)</f>
        <v>0</v>
      </c>
      <c r="Q174" s="220"/>
      <c r="R174" s="221">
        <f>SUM(R175:R188)</f>
        <v>27.746100000000002</v>
      </c>
      <c r="S174" s="220"/>
      <c r="T174" s="222">
        <f>SUM(T175:T188)</f>
        <v>0</v>
      </c>
      <c r="U174" s="12"/>
      <c r="V174" s="12"/>
      <c r="W174" s="12"/>
      <c r="X174" s="12"/>
      <c r="Y174" s="12"/>
      <c r="Z174" s="12"/>
      <c r="AA174" s="12"/>
      <c r="AB174" s="12"/>
      <c r="AC174" s="12"/>
      <c r="AD174" s="12"/>
      <c r="AE174" s="12"/>
      <c r="AR174" s="223" t="s">
        <v>81</v>
      </c>
      <c r="AT174" s="224" t="s">
        <v>72</v>
      </c>
      <c r="AU174" s="224" t="s">
        <v>81</v>
      </c>
      <c r="AY174" s="223" t="s">
        <v>241</v>
      </c>
      <c r="BK174" s="225">
        <f>SUM(BK175:BK188)</f>
        <v>0</v>
      </c>
    </row>
    <row r="175" s="2" customFormat="1" ht="33" customHeight="1">
      <c r="A175" s="39"/>
      <c r="B175" s="40"/>
      <c r="C175" s="228" t="s">
        <v>7</v>
      </c>
      <c r="D175" s="228" t="s">
        <v>243</v>
      </c>
      <c r="E175" s="229" t="s">
        <v>4382</v>
      </c>
      <c r="F175" s="230" t="s">
        <v>4383</v>
      </c>
      <c r="G175" s="231" t="s">
        <v>257</v>
      </c>
      <c r="H175" s="232">
        <v>29</v>
      </c>
      <c r="I175" s="233"/>
      <c r="J175" s="234">
        <f>ROUND(I175*H175,2)</f>
        <v>0</v>
      </c>
      <c r="K175" s="235"/>
      <c r="L175" s="45"/>
      <c r="M175" s="236" t="s">
        <v>1</v>
      </c>
      <c r="N175" s="237" t="s">
        <v>38</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247</v>
      </c>
      <c r="AT175" s="240" t="s">
        <v>243</v>
      </c>
      <c r="AU175" s="240" t="s">
        <v>83</v>
      </c>
      <c r="AY175" s="18" t="s">
        <v>241</v>
      </c>
      <c r="BE175" s="241">
        <f>IF(N175="základní",J175,0)</f>
        <v>0</v>
      </c>
      <c r="BF175" s="241">
        <f>IF(N175="snížená",J175,0)</f>
        <v>0</v>
      </c>
      <c r="BG175" s="241">
        <f>IF(N175="zákl. přenesená",J175,0)</f>
        <v>0</v>
      </c>
      <c r="BH175" s="241">
        <f>IF(N175="sníž. přenesená",J175,0)</f>
        <v>0</v>
      </c>
      <c r="BI175" s="241">
        <f>IF(N175="nulová",J175,0)</f>
        <v>0</v>
      </c>
      <c r="BJ175" s="18" t="s">
        <v>81</v>
      </c>
      <c r="BK175" s="241">
        <f>ROUND(I175*H175,2)</f>
        <v>0</v>
      </c>
      <c r="BL175" s="18" t="s">
        <v>247</v>
      </c>
      <c r="BM175" s="240" t="s">
        <v>4643</v>
      </c>
    </row>
    <row r="176" s="2" customFormat="1">
      <c r="A176" s="39"/>
      <c r="B176" s="40"/>
      <c r="C176" s="41"/>
      <c r="D176" s="242" t="s">
        <v>248</v>
      </c>
      <c r="E176" s="41"/>
      <c r="F176" s="243" t="s">
        <v>4383</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248</v>
      </c>
      <c r="AU176" s="18" t="s">
        <v>83</v>
      </c>
    </row>
    <row r="177" s="2" customFormat="1" ht="16.5" customHeight="1">
      <c r="A177" s="39"/>
      <c r="B177" s="40"/>
      <c r="C177" s="247" t="s">
        <v>286</v>
      </c>
      <c r="D177" s="247" t="s">
        <v>260</v>
      </c>
      <c r="E177" s="248" t="s">
        <v>4385</v>
      </c>
      <c r="F177" s="249" t="s">
        <v>4386</v>
      </c>
      <c r="G177" s="250" t="s">
        <v>563</v>
      </c>
      <c r="H177" s="251">
        <v>19</v>
      </c>
      <c r="I177" s="252"/>
      <c r="J177" s="253">
        <f>ROUND(I177*H177,2)</f>
        <v>0</v>
      </c>
      <c r="K177" s="254"/>
      <c r="L177" s="255"/>
      <c r="M177" s="256" t="s">
        <v>1</v>
      </c>
      <c r="N177" s="257" t="s">
        <v>38</v>
      </c>
      <c r="O177" s="92"/>
      <c r="P177" s="238">
        <f>O177*H177</f>
        <v>0</v>
      </c>
      <c r="Q177" s="238">
        <v>1</v>
      </c>
      <c r="R177" s="238">
        <f>Q177*H177</f>
        <v>19</v>
      </c>
      <c r="S177" s="238">
        <v>0</v>
      </c>
      <c r="T177" s="239">
        <f>S177*H177</f>
        <v>0</v>
      </c>
      <c r="U177" s="39"/>
      <c r="V177" s="39"/>
      <c r="W177" s="39"/>
      <c r="X177" s="39"/>
      <c r="Y177" s="39"/>
      <c r="Z177" s="39"/>
      <c r="AA177" s="39"/>
      <c r="AB177" s="39"/>
      <c r="AC177" s="39"/>
      <c r="AD177" s="39"/>
      <c r="AE177" s="39"/>
      <c r="AR177" s="240" t="s">
        <v>258</v>
      </c>
      <c r="AT177" s="240" t="s">
        <v>260</v>
      </c>
      <c r="AU177" s="240" t="s">
        <v>83</v>
      </c>
      <c r="AY177" s="18" t="s">
        <v>241</v>
      </c>
      <c r="BE177" s="241">
        <f>IF(N177="základní",J177,0)</f>
        <v>0</v>
      </c>
      <c r="BF177" s="241">
        <f>IF(N177="snížená",J177,0)</f>
        <v>0</v>
      </c>
      <c r="BG177" s="241">
        <f>IF(N177="zákl. přenesená",J177,0)</f>
        <v>0</v>
      </c>
      <c r="BH177" s="241">
        <f>IF(N177="sníž. přenesená",J177,0)</f>
        <v>0</v>
      </c>
      <c r="BI177" s="241">
        <f>IF(N177="nulová",J177,0)</f>
        <v>0</v>
      </c>
      <c r="BJ177" s="18" t="s">
        <v>81</v>
      </c>
      <c r="BK177" s="241">
        <f>ROUND(I177*H177,2)</f>
        <v>0</v>
      </c>
      <c r="BL177" s="18" t="s">
        <v>247</v>
      </c>
      <c r="BM177" s="240" t="s">
        <v>4644</v>
      </c>
    </row>
    <row r="178" s="2" customFormat="1">
      <c r="A178" s="39"/>
      <c r="B178" s="40"/>
      <c r="C178" s="41"/>
      <c r="D178" s="242" t="s">
        <v>248</v>
      </c>
      <c r="E178" s="41"/>
      <c r="F178" s="243" t="s">
        <v>4386</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248</v>
      </c>
      <c r="AU178" s="18" t="s">
        <v>83</v>
      </c>
    </row>
    <row r="179" s="2" customFormat="1" ht="49.05" customHeight="1">
      <c r="A179" s="39"/>
      <c r="B179" s="40"/>
      <c r="C179" s="228" t="s">
        <v>323</v>
      </c>
      <c r="D179" s="228" t="s">
        <v>243</v>
      </c>
      <c r="E179" s="229" t="s">
        <v>4645</v>
      </c>
      <c r="F179" s="230" t="s">
        <v>4646</v>
      </c>
      <c r="G179" s="231" t="s">
        <v>257</v>
      </c>
      <c r="H179" s="232">
        <v>26</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247</v>
      </c>
      <c r="AT179" s="240" t="s">
        <v>243</v>
      </c>
      <c r="AU179" s="240" t="s">
        <v>83</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247</v>
      </c>
      <c r="BM179" s="240" t="s">
        <v>4647</v>
      </c>
    </row>
    <row r="180" s="2" customFormat="1">
      <c r="A180" s="39"/>
      <c r="B180" s="40"/>
      <c r="C180" s="41"/>
      <c r="D180" s="242" t="s">
        <v>248</v>
      </c>
      <c r="E180" s="41"/>
      <c r="F180" s="243" t="s">
        <v>4646</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83</v>
      </c>
    </row>
    <row r="181" s="2" customFormat="1" ht="21.75" customHeight="1">
      <c r="A181" s="39"/>
      <c r="B181" s="40"/>
      <c r="C181" s="247" t="s">
        <v>289</v>
      </c>
      <c r="D181" s="247" t="s">
        <v>260</v>
      </c>
      <c r="E181" s="248" t="s">
        <v>4648</v>
      </c>
      <c r="F181" s="249" t="s">
        <v>4649</v>
      </c>
      <c r="G181" s="250" t="s">
        <v>563</v>
      </c>
      <c r="H181" s="251">
        <v>7</v>
      </c>
      <c r="I181" s="252"/>
      <c r="J181" s="253">
        <f>ROUND(I181*H181,2)</f>
        <v>0</v>
      </c>
      <c r="K181" s="254"/>
      <c r="L181" s="255"/>
      <c r="M181" s="256" t="s">
        <v>1</v>
      </c>
      <c r="N181" s="257" t="s">
        <v>38</v>
      </c>
      <c r="O181" s="92"/>
      <c r="P181" s="238">
        <f>O181*H181</f>
        <v>0</v>
      </c>
      <c r="Q181" s="238">
        <v>1</v>
      </c>
      <c r="R181" s="238">
        <f>Q181*H181</f>
        <v>7</v>
      </c>
      <c r="S181" s="238">
        <v>0</v>
      </c>
      <c r="T181" s="239">
        <f>S181*H181</f>
        <v>0</v>
      </c>
      <c r="U181" s="39"/>
      <c r="V181" s="39"/>
      <c r="W181" s="39"/>
      <c r="X181" s="39"/>
      <c r="Y181" s="39"/>
      <c r="Z181" s="39"/>
      <c r="AA181" s="39"/>
      <c r="AB181" s="39"/>
      <c r="AC181" s="39"/>
      <c r="AD181" s="39"/>
      <c r="AE181" s="39"/>
      <c r="AR181" s="240" t="s">
        <v>258</v>
      </c>
      <c r="AT181" s="240" t="s">
        <v>260</v>
      </c>
      <c r="AU181" s="240" t="s">
        <v>83</v>
      </c>
      <c r="AY181" s="18" t="s">
        <v>241</v>
      </c>
      <c r="BE181" s="241">
        <f>IF(N181="základní",J181,0)</f>
        <v>0</v>
      </c>
      <c r="BF181" s="241">
        <f>IF(N181="snížená",J181,0)</f>
        <v>0</v>
      </c>
      <c r="BG181" s="241">
        <f>IF(N181="zákl. přenesená",J181,0)</f>
        <v>0</v>
      </c>
      <c r="BH181" s="241">
        <f>IF(N181="sníž. přenesená",J181,0)</f>
        <v>0</v>
      </c>
      <c r="BI181" s="241">
        <f>IF(N181="nulová",J181,0)</f>
        <v>0</v>
      </c>
      <c r="BJ181" s="18" t="s">
        <v>81</v>
      </c>
      <c r="BK181" s="241">
        <f>ROUND(I181*H181,2)</f>
        <v>0</v>
      </c>
      <c r="BL181" s="18" t="s">
        <v>247</v>
      </c>
      <c r="BM181" s="240" t="s">
        <v>4650</v>
      </c>
    </row>
    <row r="182" s="2" customFormat="1">
      <c r="A182" s="39"/>
      <c r="B182" s="40"/>
      <c r="C182" s="41"/>
      <c r="D182" s="242" t="s">
        <v>248</v>
      </c>
      <c r="E182" s="41"/>
      <c r="F182" s="243" t="s">
        <v>4649</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248</v>
      </c>
      <c r="AU182" s="18" t="s">
        <v>83</v>
      </c>
    </row>
    <row r="183" s="2" customFormat="1" ht="44.25" customHeight="1">
      <c r="A183" s="39"/>
      <c r="B183" s="40"/>
      <c r="C183" s="228" t="s">
        <v>330</v>
      </c>
      <c r="D183" s="228" t="s">
        <v>243</v>
      </c>
      <c r="E183" s="229" t="s">
        <v>4651</v>
      </c>
      <c r="F183" s="230" t="s">
        <v>4652</v>
      </c>
      <c r="G183" s="231" t="s">
        <v>257</v>
      </c>
      <c r="H183" s="232">
        <v>26</v>
      </c>
      <c r="I183" s="233"/>
      <c r="J183" s="234">
        <f>ROUND(I183*H183,2)</f>
        <v>0</v>
      </c>
      <c r="K183" s="235"/>
      <c r="L183" s="45"/>
      <c r="M183" s="236" t="s">
        <v>1</v>
      </c>
      <c r="N183" s="237" t="s">
        <v>38</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247</v>
      </c>
      <c r="AT183" s="240" t="s">
        <v>243</v>
      </c>
      <c r="AU183" s="240" t="s">
        <v>83</v>
      </c>
      <c r="AY183" s="18" t="s">
        <v>241</v>
      </c>
      <c r="BE183" s="241">
        <f>IF(N183="základní",J183,0)</f>
        <v>0</v>
      </c>
      <c r="BF183" s="241">
        <f>IF(N183="snížená",J183,0)</f>
        <v>0</v>
      </c>
      <c r="BG183" s="241">
        <f>IF(N183="zákl. přenesená",J183,0)</f>
        <v>0</v>
      </c>
      <c r="BH183" s="241">
        <f>IF(N183="sníž. přenesená",J183,0)</f>
        <v>0</v>
      </c>
      <c r="BI183" s="241">
        <f>IF(N183="nulová",J183,0)</f>
        <v>0</v>
      </c>
      <c r="BJ183" s="18" t="s">
        <v>81</v>
      </c>
      <c r="BK183" s="241">
        <f>ROUND(I183*H183,2)</f>
        <v>0</v>
      </c>
      <c r="BL183" s="18" t="s">
        <v>247</v>
      </c>
      <c r="BM183" s="240" t="s">
        <v>4653</v>
      </c>
    </row>
    <row r="184" s="2" customFormat="1">
      <c r="A184" s="39"/>
      <c r="B184" s="40"/>
      <c r="C184" s="41"/>
      <c r="D184" s="242" t="s">
        <v>248</v>
      </c>
      <c r="E184" s="41"/>
      <c r="F184" s="243" t="s">
        <v>4652</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248</v>
      </c>
      <c r="AU184" s="18" t="s">
        <v>83</v>
      </c>
    </row>
    <row r="185" s="2" customFormat="1" ht="24.15" customHeight="1">
      <c r="A185" s="39"/>
      <c r="B185" s="40"/>
      <c r="C185" s="247" t="s">
        <v>293</v>
      </c>
      <c r="D185" s="247" t="s">
        <v>260</v>
      </c>
      <c r="E185" s="248" t="s">
        <v>4654</v>
      </c>
      <c r="F185" s="249" t="s">
        <v>4655</v>
      </c>
      <c r="G185" s="250" t="s">
        <v>563</v>
      </c>
      <c r="H185" s="251">
        <v>1.3</v>
      </c>
      <c r="I185" s="252"/>
      <c r="J185" s="253">
        <f>ROUND(I185*H185,2)</f>
        <v>0</v>
      </c>
      <c r="K185" s="254"/>
      <c r="L185" s="255"/>
      <c r="M185" s="256" t="s">
        <v>1</v>
      </c>
      <c r="N185" s="257" t="s">
        <v>38</v>
      </c>
      <c r="O185" s="92"/>
      <c r="P185" s="238">
        <f>O185*H185</f>
        <v>0</v>
      </c>
      <c r="Q185" s="238">
        <v>1</v>
      </c>
      <c r="R185" s="238">
        <f>Q185*H185</f>
        <v>1.3</v>
      </c>
      <c r="S185" s="238">
        <v>0</v>
      </c>
      <c r="T185" s="239">
        <f>S185*H185</f>
        <v>0</v>
      </c>
      <c r="U185" s="39"/>
      <c r="V185" s="39"/>
      <c r="W185" s="39"/>
      <c r="X185" s="39"/>
      <c r="Y185" s="39"/>
      <c r="Z185" s="39"/>
      <c r="AA185" s="39"/>
      <c r="AB185" s="39"/>
      <c r="AC185" s="39"/>
      <c r="AD185" s="39"/>
      <c r="AE185" s="39"/>
      <c r="AR185" s="240" t="s">
        <v>258</v>
      </c>
      <c r="AT185" s="240" t="s">
        <v>260</v>
      </c>
      <c r="AU185" s="240" t="s">
        <v>83</v>
      </c>
      <c r="AY185" s="18" t="s">
        <v>241</v>
      </c>
      <c r="BE185" s="241">
        <f>IF(N185="základní",J185,0)</f>
        <v>0</v>
      </c>
      <c r="BF185" s="241">
        <f>IF(N185="snížená",J185,0)</f>
        <v>0</v>
      </c>
      <c r="BG185" s="241">
        <f>IF(N185="zákl. přenesená",J185,0)</f>
        <v>0</v>
      </c>
      <c r="BH185" s="241">
        <f>IF(N185="sníž. přenesená",J185,0)</f>
        <v>0</v>
      </c>
      <c r="BI185" s="241">
        <f>IF(N185="nulová",J185,0)</f>
        <v>0</v>
      </c>
      <c r="BJ185" s="18" t="s">
        <v>81</v>
      </c>
      <c r="BK185" s="241">
        <f>ROUND(I185*H185,2)</f>
        <v>0</v>
      </c>
      <c r="BL185" s="18" t="s">
        <v>247</v>
      </c>
      <c r="BM185" s="240" t="s">
        <v>4656</v>
      </c>
    </row>
    <row r="186" s="2" customFormat="1">
      <c r="A186" s="39"/>
      <c r="B186" s="40"/>
      <c r="C186" s="41"/>
      <c r="D186" s="242" t="s">
        <v>248</v>
      </c>
      <c r="E186" s="41"/>
      <c r="F186" s="243" t="s">
        <v>4655</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248</v>
      </c>
      <c r="AU186" s="18" t="s">
        <v>83</v>
      </c>
    </row>
    <row r="187" s="2" customFormat="1" ht="76.35" customHeight="1">
      <c r="A187" s="39"/>
      <c r="B187" s="40"/>
      <c r="C187" s="228" t="s">
        <v>337</v>
      </c>
      <c r="D187" s="228" t="s">
        <v>243</v>
      </c>
      <c r="E187" s="229" t="s">
        <v>4657</v>
      </c>
      <c r="F187" s="230" t="s">
        <v>4658</v>
      </c>
      <c r="G187" s="231" t="s">
        <v>257</v>
      </c>
      <c r="H187" s="232">
        <v>5</v>
      </c>
      <c r="I187" s="233"/>
      <c r="J187" s="234">
        <f>ROUND(I187*H187,2)</f>
        <v>0</v>
      </c>
      <c r="K187" s="235"/>
      <c r="L187" s="45"/>
      <c r="M187" s="236" t="s">
        <v>1</v>
      </c>
      <c r="N187" s="237" t="s">
        <v>38</v>
      </c>
      <c r="O187" s="92"/>
      <c r="P187" s="238">
        <f>O187*H187</f>
        <v>0</v>
      </c>
      <c r="Q187" s="238">
        <v>0.089219999999999994</v>
      </c>
      <c r="R187" s="238">
        <f>Q187*H187</f>
        <v>0.44609999999999994</v>
      </c>
      <c r="S187" s="238">
        <v>0</v>
      </c>
      <c r="T187" s="239">
        <f>S187*H187</f>
        <v>0</v>
      </c>
      <c r="U187" s="39"/>
      <c r="V187" s="39"/>
      <c r="W187" s="39"/>
      <c r="X187" s="39"/>
      <c r="Y187" s="39"/>
      <c r="Z187" s="39"/>
      <c r="AA187" s="39"/>
      <c r="AB187" s="39"/>
      <c r="AC187" s="39"/>
      <c r="AD187" s="39"/>
      <c r="AE187" s="39"/>
      <c r="AR187" s="240" t="s">
        <v>247</v>
      </c>
      <c r="AT187" s="240" t="s">
        <v>243</v>
      </c>
      <c r="AU187" s="240" t="s">
        <v>83</v>
      </c>
      <c r="AY187" s="18" t="s">
        <v>241</v>
      </c>
      <c r="BE187" s="241">
        <f>IF(N187="základní",J187,0)</f>
        <v>0</v>
      </c>
      <c r="BF187" s="241">
        <f>IF(N187="snížená",J187,0)</f>
        <v>0</v>
      </c>
      <c r="BG187" s="241">
        <f>IF(N187="zákl. přenesená",J187,0)</f>
        <v>0</v>
      </c>
      <c r="BH187" s="241">
        <f>IF(N187="sníž. přenesená",J187,0)</f>
        <v>0</v>
      </c>
      <c r="BI187" s="241">
        <f>IF(N187="nulová",J187,0)</f>
        <v>0</v>
      </c>
      <c r="BJ187" s="18" t="s">
        <v>81</v>
      </c>
      <c r="BK187" s="241">
        <f>ROUND(I187*H187,2)</f>
        <v>0</v>
      </c>
      <c r="BL187" s="18" t="s">
        <v>247</v>
      </c>
      <c r="BM187" s="240" t="s">
        <v>4659</v>
      </c>
    </row>
    <row r="188" s="2" customFormat="1">
      <c r="A188" s="39"/>
      <c r="B188" s="40"/>
      <c r="C188" s="41"/>
      <c r="D188" s="242" t="s">
        <v>248</v>
      </c>
      <c r="E188" s="41"/>
      <c r="F188" s="243" t="s">
        <v>4660</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248</v>
      </c>
      <c r="AU188" s="18" t="s">
        <v>83</v>
      </c>
    </row>
    <row r="189" s="12" customFormat="1" ht="22.8" customHeight="1">
      <c r="A189" s="12"/>
      <c r="B189" s="212"/>
      <c r="C189" s="213"/>
      <c r="D189" s="214" t="s">
        <v>72</v>
      </c>
      <c r="E189" s="226" t="s">
        <v>258</v>
      </c>
      <c r="F189" s="226" t="s">
        <v>4388</v>
      </c>
      <c r="G189" s="213"/>
      <c r="H189" s="213"/>
      <c r="I189" s="216"/>
      <c r="J189" s="227">
        <f>BK189</f>
        <v>0</v>
      </c>
      <c r="K189" s="213"/>
      <c r="L189" s="218"/>
      <c r="M189" s="219"/>
      <c r="N189" s="220"/>
      <c r="O189" s="220"/>
      <c r="P189" s="221">
        <f>SUM(P190:P193)</f>
        <v>0</v>
      </c>
      <c r="Q189" s="220"/>
      <c r="R189" s="221">
        <f>SUM(R190:R193)</f>
        <v>53.616</v>
      </c>
      <c r="S189" s="220"/>
      <c r="T189" s="222">
        <f>SUM(T190:T193)</f>
        <v>0</v>
      </c>
      <c r="U189" s="12"/>
      <c r="V189" s="12"/>
      <c r="W189" s="12"/>
      <c r="X189" s="12"/>
      <c r="Y189" s="12"/>
      <c r="Z189" s="12"/>
      <c r="AA189" s="12"/>
      <c r="AB189" s="12"/>
      <c r="AC189" s="12"/>
      <c r="AD189" s="12"/>
      <c r="AE189" s="12"/>
      <c r="AR189" s="223" t="s">
        <v>81</v>
      </c>
      <c r="AT189" s="224" t="s">
        <v>72</v>
      </c>
      <c r="AU189" s="224" t="s">
        <v>81</v>
      </c>
      <c r="AY189" s="223" t="s">
        <v>241</v>
      </c>
      <c r="BK189" s="225">
        <f>SUM(BK190:BK193)</f>
        <v>0</v>
      </c>
    </row>
    <row r="190" s="2" customFormat="1" ht="33" customHeight="1">
      <c r="A190" s="39"/>
      <c r="B190" s="40"/>
      <c r="C190" s="228" t="s">
        <v>296</v>
      </c>
      <c r="D190" s="228" t="s">
        <v>243</v>
      </c>
      <c r="E190" s="229" t="s">
        <v>4389</v>
      </c>
      <c r="F190" s="230" t="s">
        <v>4390</v>
      </c>
      <c r="G190" s="231" t="s">
        <v>246</v>
      </c>
      <c r="H190" s="232">
        <v>23</v>
      </c>
      <c r="I190" s="233"/>
      <c r="J190" s="234">
        <f>ROUND(I190*H190,2)</f>
        <v>0</v>
      </c>
      <c r="K190" s="235"/>
      <c r="L190" s="45"/>
      <c r="M190" s="236" t="s">
        <v>1</v>
      </c>
      <c r="N190" s="237" t="s">
        <v>38</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247</v>
      </c>
      <c r="AT190" s="240" t="s">
        <v>243</v>
      </c>
      <c r="AU190" s="240" t="s">
        <v>83</v>
      </c>
      <c r="AY190" s="18" t="s">
        <v>241</v>
      </c>
      <c r="BE190" s="241">
        <f>IF(N190="základní",J190,0)</f>
        <v>0</v>
      </c>
      <c r="BF190" s="241">
        <f>IF(N190="snížená",J190,0)</f>
        <v>0</v>
      </c>
      <c r="BG190" s="241">
        <f>IF(N190="zákl. přenesená",J190,0)</f>
        <v>0</v>
      </c>
      <c r="BH190" s="241">
        <f>IF(N190="sníž. přenesená",J190,0)</f>
        <v>0</v>
      </c>
      <c r="BI190" s="241">
        <f>IF(N190="nulová",J190,0)</f>
        <v>0</v>
      </c>
      <c r="BJ190" s="18" t="s">
        <v>81</v>
      </c>
      <c r="BK190" s="241">
        <f>ROUND(I190*H190,2)</f>
        <v>0</v>
      </c>
      <c r="BL190" s="18" t="s">
        <v>247</v>
      </c>
      <c r="BM190" s="240" t="s">
        <v>4661</v>
      </c>
    </row>
    <row r="191" s="2" customFormat="1">
      <c r="A191" s="39"/>
      <c r="B191" s="40"/>
      <c r="C191" s="41"/>
      <c r="D191" s="242" t="s">
        <v>248</v>
      </c>
      <c r="E191" s="41"/>
      <c r="F191" s="243" t="s">
        <v>4390</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248</v>
      </c>
      <c r="AU191" s="18" t="s">
        <v>83</v>
      </c>
    </row>
    <row r="192" s="2" customFormat="1" ht="16.5" customHeight="1">
      <c r="A192" s="39"/>
      <c r="B192" s="40"/>
      <c r="C192" s="247" t="s">
        <v>344</v>
      </c>
      <c r="D192" s="247" t="s">
        <v>260</v>
      </c>
      <c r="E192" s="248" t="s">
        <v>4392</v>
      </c>
      <c r="F192" s="249" t="s">
        <v>4393</v>
      </c>
      <c r="G192" s="250" t="s">
        <v>246</v>
      </c>
      <c r="H192" s="251">
        <v>24</v>
      </c>
      <c r="I192" s="252"/>
      <c r="J192" s="253">
        <f>ROUND(I192*H192,2)</f>
        <v>0</v>
      </c>
      <c r="K192" s="254"/>
      <c r="L192" s="255"/>
      <c r="M192" s="256" t="s">
        <v>1</v>
      </c>
      <c r="N192" s="257" t="s">
        <v>38</v>
      </c>
      <c r="O192" s="92"/>
      <c r="P192" s="238">
        <f>O192*H192</f>
        <v>0</v>
      </c>
      <c r="Q192" s="238">
        <v>2.234</v>
      </c>
      <c r="R192" s="238">
        <f>Q192*H192</f>
        <v>53.616</v>
      </c>
      <c r="S192" s="238">
        <v>0</v>
      </c>
      <c r="T192" s="239">
        <f>S192*H192</f>
        <v>0</v>
      </c>
      <c r="U192" s="39"/>
      <c r="V192" s="39"/>
      <c r="W192" s="39"/>
      <c r="X192" s="39"/>
      <c r="Y192" s="39"/>
      <c r="Z192" s="39"/>
      <c r="AA192" s="39"/>
      <c r="AB192" s="39"/>
      <c r="AC192" s="39"/>
      <c r="AD192" s="39"/>
      <c r="AE192" s="39"/>
      <c r="AR192" s="240" t="s">
        <v>258</v>
      </c>
      <c r="AT192" s="240" t="s">
        <v>260</v>
      </c>
      <c r="AU192" s="240" t="s">
        <v>83</v>
      </c>
      <c r="AY192" s="18" t="s">
        <v>241</v>
      </c>
      <c r="BE192" s="241">
        <f>IF(N192="základní",J192,0)</f>
        <v>0</v>
      </c>
      <c r="BF192" s="241">
        <f>IF(N192="snížená",J192,0)</f>
        <v>0</v>
      </c>
      <c r="BG192" s="241">
        <f>IF(N192="zákl. přenesená",J192,0)</f>
        <v>0</v>
      </c>
      <c r="BH192" s="241">
        <f>IF(N192="sníž. přenesená",J192,0)</f>
        <v>0</v>
      </c>
      <c r="BI192" s="241">
        <f>IF(N192="nulová",J192,0)</f>
        <v>0</v>
      </c>
      <c r="BJ192" s="18" t="s">
        <v>81</v>
      </c>
      <c r="BK192" s="241">
        <f>ROUND(I192*H192,2)</f>
        <v>0</v>
      </c>
      <c r="BL192" s="18" t="s">
        <v>247</v>
      </c>
      <c r="BM192" s="240" t="s">
        <v>4662</v>
      </c>
    </row>
    <row r="193" s="2" customFormat="1">
      <c r="A193" s="39"/>
      <c r="B193" s="40"/>
      <c r="C193" s="41"/>
      <c r="D193" s="242" t="s">
        <v>248</v>
      </c>
      <c r="E193" s="41"/>
      <c r="F193" s="243" t="s">
        <v>4393</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248</v>
      </c>
      <c r="AU193" s="18" t="s">
        <v>83</v>
      </c>
    </row>
    <row r="194" s="12" customFormat="1" ht="22.8" customHeight="1">
      <c r="A194" s="12"/>
      <c r="B194" s="212"/>
      <c r="C194" s="213"/>
      <c r="D194" s="214" t="s">
        <v>72</v>
      </c>
      <c r="E194" s="226" t="s">
        <v>276</v>
      </c>
      <c r="F194" s="226" t="s">
        <v>1144</v>
      </c>
      <c r="G194" s="213"/>
      <c r="H194" s="213"/>
      <c r="I194" s="216"/>
      <c r="J194" s="227">
        <f>BK194</f>
        <v>0</v>
      </c>
      <c r="K194" s="213"/>
      <c r="L194" s="218"/>
      <c r="M194" s="219"/>
      <c r="N194" s="220"/>
      <c r="O194" s="220"/>
      <c r="P194" s="221">
        <f>SUM(P195:P204)</f>
        <v>0</v>
      </c>
      <c r="Q194" s="220"/>
      <c r="R194" s="221">
        <f>SUM(R195:R204)</f>
        <v>1.01396</v>
      </c>
      <c r="S194" s="220"/>
      <c r="T194" s="222">
        <f>SUM(T195:T204)</f>
        <v>30.349</v>
      </c>
      <c r="U194" s="12"/>
      <c r="V194" s="12"/>
      <c r="W194" s="12"/>
      <c r="X194" s="12"/>
      <c r="Y194" s="12"/>
      <c r="Z194" s="12"/>
      <c r="AA194" s="12"/>
      <c r="AB194" s="12"/>
      <c r="AC194" s="12"/>
      <c r="AD194" s="12"/>
      <c r="AE194" s="12"/>
      <c r="AR194" s="223" t="s">
        <v>81</v>
      </c>
      <c r="AT194" s="224" t="s">
        <v>72</v>
      </c>
      <c r="AU194" s="224" t="s">
        <v>81</v>
      </c>
      <c r="AY194" s="223" t="s">
        <v>241</v>
      </c>
      <c r="BK194" s="225">
        <f>SUM(BK195:BK204)</f>
        <v>0</v>
      </c>
    </row>
    <row r="195" s="2" customFormat="1" ht="49.05" customHeight="1">
      <c r="A195" s="39"/>
      <c r="B195" s="40"/>
      <c r="C195" s="228" t="s">
        <v>299</v>
      </c>
      <c r="D195" s="228" t="s">
        <v>243</v>
      </c>
      <c r="E195" s="229" t="s">
        <v>4663</v>
      </c>
      <c r="F195" s="230" t="s">
        <v>4664</v>
      </c>
      <c r="G195" s="231" t="s">
        <v>267</v>
      </c>
      <c r="H195" s="232">
        <v>4</v>
      </c>
      <c r="I195" s="233"/>
      <c r="J195" s="234">
        <f>ROUND(I195*H195,2)</f>
        <v>0</v>
      </c>
      <c r="K195" s="235"/>
      <c r="L195" s="45"/>
      <c r="M195" s="236" t="s">
        <v>1</v>
      </c>
      <c r="N195" s="237" t="s">
        <v>38</v>
      </c>
      <c r="O195" s="92"/>
      <c r="P195" s="238">
        <f>O195*H195</f>
        <v>0</v>
      </c>
      <c r="Q195" s="238">
        <v>0.16849</v>
      </c>
      <c r="R195" s="238">
        <f>Q195*H195</f>
        <v>0.67396</v>
      </c>
      <c r="S195" s="238">
        <v>0</v>
      </c>
      <c r="T195" s="239">
        <f>S195*H195</f>
        <v>0</v>
      </c>
      <c r="U195" s="39"/>
      <c r="V195" s="39"/>
      <c r="W195" s="39"/>
      <c r="X195" s="39"/>
      <c r="Y195" s="39"/>
      <c r="Z195" s="39"/>
      <c r="AA195" s="39"/>
      <c r="AB195" s="39"/>
      <c r="AC195" s="39"/>
      <c r="AD195" s="39"/>
      <c r="AE195" s="39"/>
      <c r="AR195" s="240" t="s">
        <v>247</v>
      </c>
      <c r="AT195" s="240" t="s">
        <v>243</v>
      </c>
      <c r="AU195" s="240" t="s">
        <v>83</v>
      </c>
      <c r="AY195" s="18" t="s">
        <v>241</v>
      </c>
      <c r="BE195" s="241">
        <f>IF(N195="základní",J195,0)</f>
        <v>0</v>
      </c>
      <c r="BF195" s="241">
        <f>IF(N195="snížená",J195,0)</f>
        <v>0</v>
      </c>
      <c r="BG195" s="241">
        <f>IF(N195="zákl. přenesená",J195,0)</f>
        <v>0</v>
      </c>
      <c r="BH195" s="241">
        <f>IF(N195="sníž. přenesená",J195,0)</f>
        <v>0</v>
      </c>
      <c r="BI195" s="241">
        <f>IF(N195="nulová",J195,0)</f>
        <v>0</v>
      </c>
      <c r="BJ195" s="18" t="s">
        <v>81</v>
      </c>
      <c r="BK195" s="241">
        <f>ROUND(I195*H195,2)</f>
        <v>0</v>
      </c>
      <c r="BL195" s="18" t="s">
        <v>247</v>
      </c>
      <c r="BM195" s="240" t="s">
        <v>4665</v>
      </c>
    </row>
    <row r="196" s="2" customFormat="1">
      <c r="A196" s="39"/>
      <c r="B196" s="40"/>
      <c r="C196" s="41"/>
      <c r="D196" s="242" t="s">
        <v>248</v>
      </c>
      <c r="E196" s="41"/>
      <c r="F196" s="243" t="s">
        <v>4664</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248</v>
      </c>
      <c r="AU196" s="18" t="s">
        <v>83</v>
      </c>
    </row>
    <row r="197" s="2" customFormat="1" ht="24.15" customHeight="1">
      <c r="A197" s="39"/>
      <c r="B197" s="40"/>
      <c r="C197" s="247" t="s">
        <v>351</v>
      </c>
      <c r="D197" s="247" t="s">
        <v>260</v>
      </c>
      <c r="E197" s="248" t="s">
        <v>4666</v>
      </c>
      <c r="F197" s="249" t="s">
        <v>4667</v>
      </c>
      <c r="G197" s="250" t="s">
        <v>263</v>
      </c>
      <c r="H197" s="251">
        <v>4</v>
      </c>
      <c r="I197" s="252"/>
      <c r="J197" s="253">
        <f>ROUND(I197*H197,2)</f>
        <v>0</v>
      </c>
      <c r="K197" s="254"/>
      <c r="L197" s="255"/>
      <c r="M197" s="256" t="s">
        <v>1</v>
      </c>
      <c r="N197" s="257" t="s">
        <v>38</v>
      </c>
      <c r="O197" s="92"/>
      <c r="P197" s="238">
        <f>O197*H197</f>
        <v>0</v>
      </c>
      <c r="Q197" s="238">
        <v>0.085000000000000006</v>
      </c>
      <c r="R197" s="238">
        <f>Q197*H197</f>
        <v>0.34000000000000002</v>
      </c>
      <c r="S197" s="238">
        <v>0</v>
      </c>
      <c r="T197" s="239">
        <f>S197*H197</f>
        <v>0</v>
      </c>
      <c r="U197" s="39"/>
      <c r="V197" s="39"/>
      <c r="W197" s="39"/>
      <c r="X197" s="39"/>
      <c r="Y197" s="39"/>
      <c r="Z197" s="39"/>
      <c r="AA197" s="39"/>
      <c r="AB197" s="39"/>
      <c r="AC197" s="39"/>
      <c r="AD197" s="39"/>
      <c r="AE197" s="39"/>
      <c r="AR197" s="240" t="s">
        <v>258</v>
      </c>
      <c r="AT197" s="240" t="s">
        <v>260</v>
      </c>
      <c r="AU197" s="240" t="s">
        <v>83</v>
      </c>
      <c r="AY197" s="18" t="s">
        <v>241</v>
      </c>
      <c r="BE197" s="241">
        <f>IF(N197="základní",J197,0)</f>
        <v>0</v>
      </c>
      <c r="BF197" s="241">
        <f>IF(N197="snížená",J197,0)</f>
        <v>0</v>
      </c>
      <c r="BG197" s="241">
        <f>IF(N197="zákl. přenesená",J197,0)</f>
        <v>0</v>
      </c>
      <c r="BH197" s="241">
        <f>IF(N197="sníž. přenesená",J197,0)</f>
        <v>0</v>
      </c>
      <c r="BI197" s="241">
        <f>IF(N197="nulová",J197,0)</f>
        <v>0</v>
      </c>
      <c r="BJ197" s="18" t="s">
        <v>81</v>
      </c>
      <c r="BK197" s="241">
        <f>ROUND(I197*H197,2)</f>
        <v>0</v>
      </c>
      <c r="BL197" s="18" t="s">
        <v>247</v>
      </c>
      <c r="BM197" s="240" t="s">
        <v>4668</v>
      </c>
    </row>
    <row r="198" s="2" customFormat="1">
      <c r="A198" s="39"/>
      <c r="B198" s="40"/>
      <c r="C198" s="41"/>
      <c r="D198" s="242" t="s">
        <v>248</v>
      </c>
      <c r="E198" s="41"/>
      <c r="F198" s="243" t="s">
        <v>4667</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248</v>
      </c>
      <c r="AU198" s="18" t="s">
        <v>83</v>
      </c>
    </row>
    <row r="199" s="2" customFormat="1" ht="24.15" customHeight="1">
      <c r="A199" s="39"/>
      <c r="B199" s="40"/>
      <c r="C199" s="228" t="s">
        <v>302</v>
      </c>
      <c r="D199" s="228" t="s">
        <v>243</v>
      </c>
      <c r="E199" s="229" t="s">
        <v>4395</v>
      </c>
      <c r="F199" s="230" t="s">
        <v>4396</v>
      </c>
      <c r="G199" s="231" t="s">
        <v>267</v>
      </c>
      <c r="H199" s="232">
        <v>100</v>
      </c>
      <c r="I199" s="233"/>
      <c r="J199" s="234">
        <f>ROUND(I199*H199,2)</f>
        <v>0</v>
      </c>
      <c r="K199" s="235"/>
      <c r="L199" s="45"/>
      <c r="M199" s="236" t="s">
        <v>1</v>
      </c>
      <c r="N199" s="237" t="s">
        <v>38</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247</v>
      </c>
      <c r="AT199" s="240" t="s">
        <v>243</v>
      </c>
      <c r="AU199" s="240" t="s">
        <v>83</v>
      </c>
      <c r="AY199" s="18" t="s">
        <v>241</v>
      </c>
      <c r="BE199" s="241">
        <f>IF(N199="základní",J199,0)</f>
        <v>0</v>
      </c>
      <c r="BF199" s="241">
        <f>IF(N199="snížená",J199,0)</f>
        <v>0</v>
      </c>
      <c r="BG199" s="241">
        <f>IF(N199="zákl. přenesená",J199,0)</f>
        <v>0</v>
      </c>
      <c r="BH199" s="241">
        <f>IF(N199="sníž. přenesená",J199,0)</f>
        <v>0</v>
      </c>
      <c r="BI199" s="241">
        <f>IF(N199="nulová",J199,0)</f>
        <v>0</v>
      </c>
      <c r="BJ199" s="18" t="s">
        <v>81</v>
      </c>
      <c r="BK199" s="241">
        <f>ROUND(I199*H199,2)</f>
        <v>0</v>
      </c>
      <c r="BL199" s="18" t="s">
        <v>247</v>
      </c>
      <c r="BM199" s="240" t="s">
        <v>4669</v>
      </c>
    </row>
    <row r="200" s="2" customFormat="1">
      <c r="A200" s="39"/>
      <c r="B200" s="40"/>
      <c r="C200" s="41"/>
      <c r="D200" s="242" t="s">
        <v>248</v>
      </c>
      <c r="E200" s="41"/>
      <c r="F200" s="243" t="s">
        <v>4396</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248</v>
      </c>
      <c r="AU200" s="18" t="s">
        <v>83</v>
      </c>
    </row>
    <row r="201" s="2" customFormat="1" ht="16.5" customHeight="1">
      <c r="A201" s="39"/>
      <c r="B201" s="40"/>
      <c r="C201" s="228" t="s">
        <v>358</v>
      </c>
      <c r="D201" s="228" t="s">
        <v>243</v>
      </c>
      <c r="E201" s="229" t="s">
        <v>4670</v>
      </c>
      <c r="F201" s="230" t="s">
        <v>4671</v>
      </c>
      <c r="G201" s="231" t="s">
        <v>246</v>
      </c>
      <c r="H201" s="232">
        <v>15</v>
      </c>
      <c r="I201" s="233"/>
      <c r="J201" s="234">
        <f>ROUND(I201*H201,2)</f>
        <v>0</v>
      </c>
      <c r="K201" s="235"/>
      <c r="L201" s="45"/>
      <c r="M201" s="236" t="s">
        <v>1</v>
      </c>
      <c r="N201" s="237" t="s">
        <v>38</v>
      </c>
      <c r="O201" s="92"/>
      <c r="P201" s="238">
        <f>O201*H201</f>
        <v>0</v>
      </c>
      <c r="Q201" s="238">
        <v>0</v>
      </c>
      <c r="R201" s="238">
        <f>Q201*H201</f>
        <v>0</v>
      </c>
      <c r="S201" s="238">
        <v>2</v>
      </c>
      <c r="T201" s="239">
        <f>S201*H201</f>
        <v>30</v>
      </c>
      <c r="U201" s="39"/>
      <c r="V201" s="39"/>
      <c r="W201" s="39"/>
      <c r="X201" s="39"/>
      <c r="Y201" s="39"/>
      <c r="Z201" s="39"/>
      <c r="AA201" s="39"/>
      <c r="AB201" s="39"/>
      <c r="AC201" s="39"/>
      <c r="AD201" s="39"/>
      <c r="AE201" s="39"/>
      <c r="AR201" s="240" t="s">
        <v>247</v>
      </c>
      <c r="AT201" s="240" t="s">
        <v>243</v>
      </c>
      <c r="AU201" s="240" t="s">
        <v>83</v>
      </c>
      <c r="AY201" s="18" t="s">
        <v>241</v>
      </c>
      <c r="BE201" s="241">
        <f>IF(N201="základní",J201,0)</f>
        <v>0</v>
      </c>
      <c r="BF201" s="241">
        <f>IF(N201="snížená",J201,0)</f>
        <v>0</v>
      </c>
      <c r="BG201" s="241">
        <f>IF(N201="zákl. přenesená",J201,0)</f>
        <v>0</v>
      </c>
      <c r="BH201" s="241">
        <f>IF(N201="sníž. přenesená",J201,0)</f>
        <v>0</v>
      </c>
      <c r="BI201" s="241">
        <f>IF(N201="nulová",J201,0)</f>
        <v>0</v>
      </c>
      <c r="BJ201" s="18" t="s">
        <v>81</v>
      </c>
      <c r="BK201" s="241">
        <f>ROUND(I201*H201,2)</f>
        <v>0</v>
      </c>
      <c r="BL201" s="18" t="s">
        <v>247</v>
      </c>
      <c r="BM201" s="240" t="s">
        <v>4672</v>
      </c>
    </row>
    <row r="202" s="2" customFormat="1">
      <c r="A202" s="39"/>
      <c r="B202" s="40"/>
      <c r="C202" s="41"/>
      <c r="D202" s="242" t="s">
        <v>248</v>
      </c>
      <c r="E202" s="41"/>
      <c r="F202" s="243" t="s">
        <v>4671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248</v>
      </c>
      <c r="AU202" s="18" t="s">
        <v>83</v>
      </c>
    </row>
    <row r="203" s="2" customFormat="1" ht="55.5" customHeight="1">
      <c r="A203" s="39"/>
      <c r="B203" s="40"/>
      <c r="C203" s="228" t="s">
        <v>306</v>
      </c>
      <c r="D203" s="228" t="s">
        <v>243</v>
      </c>
      <c r="E203" s="229" t="s">
        <v>4673</v>
      </c>
      <c r="F203" s="230" t="s">
        <v>4674</v>
      </c>
      <c r="G203" s="231" t="s">
        <v>263</v>
      </c>
      <c r="H203" s="232">
        <v>1</v>
      </c>
      <c r="I203" s="233"/>
      <c r="J203" s="234">
        <f>ROUND(I203*H203,2)</f>
        <v>0</v>
      </c>
      <c r="K203" s="235"/>
      <c r="L203" s="45"/>
      <c r="M203" s="236" t="s">
        <v>1</v>
      </c>
      <c r="N203" s="237" t="s">
        <v>38</v>
      </c>
      <c r="O203" s="92"/>
      <c r="P203" s="238">
        <f>O203*H203</f>
        <v>0</v>
      </c>
      <c r="Q203" s="238">
        <v>0</v>
      </c>
      <c r="R203" s="238">
        <f>Q203*H203</f>
        <v>0</v>
      </c>
      <c r="S203" s="238">
        <v>0.34899999999999998</v>
      </c>
      <c r="T203" s="239">
        <f>S203*H203</f>
        <v>0.34899999999999998</v>
      </c>
      <c r="U203" s="39"/>
      <c r="V203" s="39"/>
      <c r="W203" s="39"/>
      <c r="X203" s="39"/>
      <c r="Y203" s="39"/>
      <c r="Z203" s="39"/>
      <c r="AA203" s="39"/>
      <c r="AB203" s="39"/>
      <c r="AC203" s="39"/>
      <c r="AD203" s="39"/>
      <c r="AE203" s="39"/>
      <c r="AR203" s="240" t="s">
        <v>247</v>
      </c>
      <c r="AT203" s="240" t="s">
        <v>243</v>
      </c>
      <c r="AU203" s="240" t="s">
        <v>83</v>
      </c>
      <c r="AY203" s="18" t="s">
        <v>241</v>
      </c>
      <c r="BE203" s="241">
        <f>IF(N203="základní",J203,0)</f>
        <v>0</v>
      </c>
      <c r="BF203" s="241">
        <f>IF(N203="snížená",J203,0)</f>
        <v>0</v>
      </c>
      <c r="BG203" s="241">
        <f>IF(N203="zákl. přenesená",J203,0)</f>
        <v>0</v>
      </c>
      <c r="BH203" s="241">
        <f>IF(N203="sníž. přenesená",J203,0)</f>
        <v>0</v>
      </c>
      <c r="BI203" s="241">
        <f>IF(N203="nulová",J203,0)</f>
        <v>0</v>
      </c>
      <c r="BJ203" s="18" t="s">
        <v>81</v>
      </c>
      <c r="BK203" s="241">
        <f>ROUND(I203*H203,2)</f>
        <v>0</v>
      </c>
      <c r="BL203" s="18" t="s">
        <v>247</v>
      </c>
      <c r="BM203" s="240" t="s">
        <v>4675</v>
      </c>
    </row>
    <row r="204" s="2" customFormat="1">
      <c r="A204" s="39"/>
      <c r="B204" s="40"/>
      <c r="C204" s="41"/>
      <c r="D204" s="242" t="s">
        <v>248</v>
      </c>
      <c r="E204" s="41"/>
      <c r="F204" s="243" t="s">
        <v>4674</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248</v>
      </c>
      <c r="AU204" s="18" t="s">
        <v>83</v>
      </c>
    </row>
    <row r="205" s="12" customFormat="1" ht="25.92" customHeight="1">
      <c r="A205" s="12"/>
      <c r="B205" s="212"/>
      <c r="C205" s="213"/>
      <c r="D205" s="214" t="s">
        <v>72</v>
      </c>
      <c r="E205" s="215" t="s">
        <v>260</v>
      </c>
      <c r="F205" s="215" t="s">
        <v>593</v>
      </c>
      <c r="G205" s="213"/>
      <c r="H205" s="213"/>
      <c r="I205" s="216"/>
      <c r="J205" s="217">
        <f>BK205</f>
        <v>0</v>
      </c>
      <c r="K205" s="213"/>
      <c r="L205" s="218"/>
      <c r="M205" s="219"/>
      <c r="N205" s="220"/>
      <c r="O205" s="220"/>
      <c r="P205" s="221">
        <f>P206</f>
        <v>0</v>
      </c>
      <c r="Q205" s="220"/>
      <c r="R205" s="221">
        <f>R206</f>
        <v>133.38819999999998</v>
      </c>
      <c r="S205" s="220"/>
      <c r="T205" s="222">
        <f>T206</f>
        <v>0</v>
      </c>
      <c r="U205" s="12"/>
      <c r="V205" s="12"/>
      <c r="W205" s="12"/>
      <c r="X205" s="12"/>
      <c r="Y205" s="12"/>
      <c r="Z205" s="12"/>
      <c r="AA205" s="12"/>
      <c r="AB205" s="12"/>
      <c r="AC205" s="12"/>
      <c r="AD205" s="12"/>
      <c r="AE205" s="12"/>
      <c r="AR205" s="223" t="s">
        <v>251</v>
      </c>
      <c r="AT205" s="224" t="s">
        <v>72</v>
      </c>
      <c r="AU205" s="224" t="s">
        <v>73</v>
      </c>
      <c r="AY205" s="223" t="s">
        <v>241</v>
      </c>
      <c r="BK205" s="225">
        <f>BK206</f>
        <v>0</v>
      </c>
    </row>
    <row r="206" s="12" customFormat="1" ht="22.8" customHeight="1">
      <c r="A206" s="12"/>
      <c r="B206" s="212"/>
      <c r="C206" s="213"/>
      <c r="D206" s="214" t="s">
        <v>72</v>
      </c>
      <c r="E206" s="226" t="s">
        <v>604</v>
      </c>
      <c r="F206" s="226" t="s">
        <v>605</v>
      </c>
      <c r="G206" s="213"/>
      <c r="H206" s="213"/>
      <c r="I206" s="216"/>
      <c r="J206" s="227">
        <f>BK206</f>
        <v>0</v>
      </c>
      <c r="K206" s="213"/>
      <c r="L206" s="218"/>
      <c r="M206" s="219"/>
      <c r="N206" s="220"/>
      <c r="O206" s="220"/>
      <c r="P206" s="221">
        <f>SUM(P207:P224)</f>
        <v>0</v>
      </c>
      <c r="Q206" s="220"/>
      <c r="R206" s="221">
        <f>SUM(R207:R224)</f>
        <v>133.38819999999998</v>
      </c>
      <c r="S206" s="220"/>
      <c r="T206" s="222">
        <f>SUM(T207:T224)</f>
        <v>0</v>
      </c>
      <c r="U206" s="12"/>
      <c r="V206" s="12"/>
      <c r="W206" s="12"/>
      <c r="X206" s="12"/>
      <c r="Y206" s="12"/>
      <c r="Z206" s="12"/>
      <c r="AA206" s="12"/>
      <c r="AB206" s="12"/>
      <c r="AC206" s="12"/>
      <c r="AD206" s="12"/>
      <c r="AE206" s="12"/>
      <c r="AR206" s="223" t="s">
        <v>251</v>
      </c>
      <c r="AT206" s="224" t="s">
        <v>72</v>
      </c>
      <c r="AU206" s="224" t="s">
        <v>81</v>
      </c>
      <c r="AY206" s="223" t="s">
        <v>241</v>
      </c>
      <c r="BK206" s="225">
        <f>SUM(BK207:BK224)</f>
        <v>0</v>
      </c>
    </row>
    <row r="207" s="2" customFormat="1" ht="33" customHeight="1">
      <c r="A207" s="39"/>
      <c r="B207" s="40"/>
      <c r="C207" s="228" t="s">
        <v>365</v>
      </c>
      <c r="D207" s="228" t="s">
        <v>243</v>
      </c>
      <c r="E207" s="229" t="s">
        <v>4398</v>
      </c>
      <c r="F207" s="230" t="s">
        <v>4399</v>
      </c>
      <c r="G207" s="231" t="s">
        <v>267</v>
      </c>
      <c r="H207" s="232">
        <v>1100</v>
      </c>
      <c r="I207" s="233"/>
      <c r="J207" s="234">
        <f>ROUND(I207*H207,2)</f>
        <v>0</v>
      </c>
      <c r="K207" s="235"/>
      <c r="L207" s="45"/>
      <c r="M207" s="236" t="s">
        <v>1</v>
      </c>
      <c r="N207" s="237" t="s">
        <v>38</v>
      </c>
      <c r="O207" s="92"/>
      <c r="P207" s="238">
        <f>O207*H207</f>
        <v>0</v>
      </c>
      <c r="Q207" s="238">
        <v>9.0000000000000006E-05</v>
      </c>
      <c r="R207" s="238">
        <f>Q207*H207</f>
        <v>0.099000000000000005</v>
      </c>
      <c r="S207" s="238">
        <v>0</v>
      </c>
      <c r="T207" s="239">
        <f>S207*H207</f>
        <v>0</v>
      </c>
      <c r="U207" s="39"/>
      <c r="V207" s="39"/>
      <c r="W207" s="39"/>
      <c r="X207" s="39"/>
      <c r="Y207" s="39"/>
      <c r="Z207" s="39"/>
      <c r="AA207" s="39"/>
      <c r="AB207" s="39"/>
      <c r="AC207" s="39"/>
      <c r="AD207" s="39"/>
      <c r="AE207" s="39"/>
      <c r="AR207" s="240" t="s">
        <v>357</v>
      </c>
      <c r="AT207" s="240" t="s">
        <v>243</v>
      </c>
      <c r="AU207" s="240" t="s">
        <v>83</v>
      </c>
      <c r="AY207" s="18" t="s">
        <v>241</v>
      </c>
      <c r="BE207" s="241">
        <f>IF(N207="základní",J207,0)</f>
        <v>0</v>
      </c>
      <c r="BF207" s="241">
        <f>IF(N207="snížená",J207,0)</f>
        <v>0</v>
      </c>
      <c r="BG207" s="241">
        <f>IF(N207="zákl. přenesená",J207,0)</f>
        <v>0</v>
      </c>
      <c r="BH207" s="241">
        <f>IF(N207="sníž. přenesená",J207,0)</f>
        <v>0</v>
      </c>
      <c r="BI207" s="241">
        <f>IF(N207="nulová",J207,0)</f>
        <v>0</v>
      </c>
      <c r="BJ207" s="18" t="s">
        <v>81</v>
      </c>
      <c r="BK207" s="241">
        <f>ROUND(I207*H207,2)</f>
        <v>0</v>
      </c>
      <c r="BL207" s="18" t="s">
        <v>357</v>
      </c>
      <c r="BM207" s="240" t="s">
        <v>4676</v>
      </c>
    </row>
    <row r="208" s="2" customFormat="1">
      <c r="A208" s="39"/>
      <c r="B208" s="40"/>
      <c r="C208" s="41"/>
      <c r="D208" s="242" t="s">
        <v>248</v>
      </c>
      <c r="E208" s="41"/>
      <c r="F208" s="243" t="s">
        <v>4399</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248</v>
      </c>
      <c r="AU208" s="18" t="s">
        <v>83</v>
      </c>
    </row>
    <row r="209" s="2" customFormat="1" ht="49.05" customHeight="1">
      <c r="A209" s="39"/>
      <c r="B209" s="40"/>
      <c r="C209" s="228" t="s">
        <v>309</v>
      </c>
      <c r="D209" s="228" t="s">
        <v>243</v>
      </c>
      <c r="E209" s="229" t="s">
        <v>4401</v>
      </c>
      <c r="F209" s="230" t="s">
        <v>4402</v>
      </c>
      <c r="G209" s="231" t="s">
        <v>267</v>
      </c>
      <c r="H209" s="232">
        <v>440</v>
      </c>
      <c r="I209" s="233"/>
      <c r="J209" s="234">
        <f>ROUND(I209*H209,2)</f>
        <v>0</v>
      </c>
      <c r="K209" s="235"/>
      <c r="L209" s="45"/>
      <c r="M209" s="236" t="s">
        <v>1</v>
      </c>
      <c r="N209" s="237" t="s">
        <v>38</v>
      </c>
      <c r="O209" s="92"/>
      <c r="P209" s="238">
        <f>O209*H209</f>
        <v>0</v>
      </c>
      <c r="Q209" s="238">
        <v>0.27030999999999999</v>
      </c>
      <c r="R209" s="238">
        <f>Q209*H209</f>
        <v>118.93639999999999</v>
      </c>
      <c r="S209" s="238">
        <v>0</v>
      </c>
      <c r="T209" s="239">
        <f>S209*H209</f>
        <v>0</v>
      </c>
      <c r="U209" s="39"/>
      <c r="V209" s="39"/>
      <c r="W209" s="39"/>
      <c r="X209" s="39"/>
      <c r="Y209" s="39"/>
      <c r="Z209" s="39"/>
      <c r="AA209" s="39"/>
      <c r="AB209" s="39"/>
      <c r="AC209" s="39"/>
      <c r="AD209" s="39"/>
      <c r="AE209" s="39"/>
      <c r="AR209" s="240" t="s">
        <v>357</v>
      </c>
      <c r="AT209" s="240" t="s">
        <v>243</v>
      </c>
      <c r="AU209" s="240" t="s">
        <v>83</v>
      </c>
      <c r="AY209" s="18" t="s">
        <v>241</v>
      </c>
      <c r="BE209" s="241">
        <f>IF(N209="základní",J209,0)</f>
        <v>0</v>
      </c>
      <c r="BF209" s="241">
        <f>IF(N209="snížená",J209,0)</f>
        <v>0</v>
      </c>
      <c r="BG209" s="241">
        <f>IF(N209="zákl. přenesená",J209,0)</f>
        <v>0</v>
      </c>
      <c r="BH209" s="241">
        <f>IF(N209="sníž. přenesená",J209,0)</f>
        <v>0</v>
      </c>
      <c r="BI209" s="241">
        <f>IF(N209="nulová",J209,0)</f>
        <v>0</v>
      </c>
      <c r="BJ209" s="18" t="s">
        <v>81</v>
      </c>
      <c r="BK209" s="241">
        <f>ROUND(I209*H209,2)</f>
        <v>0</v>
      </c>
      <c r="BL209" s="18" t="s">
        <v>357</v>
      </c>
      <c r="BM209" s="240" t="s">
        <v>4677</v>
      </c>
    </row>
    <row r="210" s="2" customFormat="1">
      <c r="A210" s="39"/>
      <c r="B210" s="40"/>
      <c r="C210" s="41"/>
      <c r="D210" s="242" t="s">
        <v>248</v>
      </c>
      <c r="E210" s="41"/>
      <c r="F210" s="243" t="s">
        <v>4402</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248</v>
      </c>
      <c r="AU210" s="18" t="s">
        <v>83</v>
      </c>
    </row>
    <row r="211" s="2" customFormat="1" ht="33" customHeight="1">
      <c r="A211" s="39"/>
      <c r="B211" s="40"/>
      <c r="C211" s="247" t="s">
        <v>372</v>
      </c>
      <c r="D211" s="247" t="s">
        <v>260</v>
      </c>
      <c r="E211" s="248" t="s">
        <v>4404</v>
      </c>
      <c r="F211" s="249" t="s">
        <v>4405</v>
      </c>
      <c r="G211" s="250" t="s">
        <v>267</v>
      </c>
      <c r="H211" s="251">
        <v>440</v>
      </c>
      <c r="I211" s="252"/>
      <c r="J211" s="253">
        <f>ROUND(I211*H211,2)</f>
        <v>0</v>
      </c>
      <c r="K211" s="254"/>
      <c r="L211" s="255"/>
      <c r="M211" s="256" t="s">
        <v>1</v>
      </c>
      <c r="N211" s="257" t="s">
        <v>38</v>
      </c>
      <c r="O211" s="92"/>
      <c r="P211" s="238">
        <f>O211*H211</f>
        <v>0</v>
      </c>
      <c r="Q211" s="238">
        <v>0.00092000000000000003</v>
      </c>
      <c r="R211" s="238">
        <f>Q211*H211</f>
        <v>0.40479999999999999</v>
      </c>
      <c r="S211" s="238">
        <v>0</v>
      </c>
      <c r="T211" s="239">
        <f>S211*H211</f>
        <v>0</v>
      </c>
      <c r="U211" s="39"/>
      <c r="V211" s="39"/>
      <c r="W211" s="39"/>
      <c r="X211" s="39"/>
      <c r="Y211" s="39"/>
      <c r="Z211" s="39"/>
      <c r="AA211" s="39"/>
      <c r="AB211" s="39"/>
      <c r="AC211" s="39"/>
      <c r="AD211" s="39"/>
      <c r="AE211" s="39"/>
      <c r="AR211" s="240" t="s">
        <v>627</v>
      </c>
      <c r="AT211" s="240" t="s">
        <v>260</v>
      </c>
      <c r="AU211" s="240" t="s">
        <v>83</v>
      </c>
      <c r="AY211" s="18" t="s">
        <v>241</v>
      </c>
      <c r="BE211" s="241">
        <f>IF(N211="základní",J211,0)</f>
        <v>0</v>
      </c>
      <c r="BF211" s="241">
        <f>IF(N211="snížená",J211,0)</f>
        <v>0</v>
      </c>
      <c r="BG211" s="241">
        <f>IF(N211="zákl. přenesená",J211,0)</f>
        <v>0</v>
      </c>
      <c r="BH211" s="241">
        <f>IF(N211="sníž. přenesená",J211,0)</f>
        <v>0</v>
      </c>
      <c r="BI211" s="241">
        <f>IF(N211="nulová",J211,0)</f>
        <v>0</v>
      </c>
      <c r="BJ211" s="18" t="s">
        <v>81</v>
      </c>
      <c r="BK211" s="241">
        <f>ROUND(I211*H211,2)</f>
        <v>0</v>
      </c>
      <c r="BL211" s="18" t="s">
        <v>357</v>
      </c>
      <c r="BM211" s="240" t="s">
        <v>4678</v>
      </c>
    </row>
    <row r="212" s="2" customFormat="1">
      <c r="A212" s="39"/>
      <c r="B212" s="40"/>
      <c r="C212" s="41"/>
      <c r="D212" s="242" t="s">
        <v>248</v>
      </c>
      <c r="E212" s="41"/>
      <c r="F212" s="243" t="s">
        <v>4405</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248</v>
      </c>
      <c r="AU212" s="18" t="s">
        <v>83</v>
      </c>
    </row>
    <row r="213" s="2" customFormat="1" ht="44.25" customHeight="1">
      <c r="A213" s="39"/>
      <c r="B213" s="40"/>
      <c r="C213" s="228" t="s">
        <v>313</v>
      </c>
      <c r="D213" s="228" t="s">
        <v>243</v>
      </c>
      <c r="E213" s="229" t="s">
        <v>4407</v>
      </c>
      <c r="F213" s="230" t="s">
        <v>4408</v>
      </c>
      <c r="G213" s="231" t="s">
        <v>267</v>
      </c>
      <c r="H213" s="232">
        <v>790</v>
      </c>
      <c r="I213" s="233"/>
      <c r="J213" s="234">
        <f>ROUND(I213*H213,2)</f>
        <v>0</v>
      </c>
      <c r="K213" s="235"/>
      <c r="L213" s="45"/>
      <c r="M213" s="236" t="s">
        <v>1</v>
      </c>
      <c r="N213" s="237" t="s">
        <v>38</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357</v>
      </c>
      <c r="AT213" s="240" t="s">
        <v>243</v>
      </c>
      <c r="AU213" s="240" t="s">
        <v>83</v>
      </c>
      <c r="AY213" s="18" t="s">
        <v>241</v>
      </c>
      <c r="BE213" s="241">
        <f>IF(N213="základní",J213,0)</f>
        <v>0</v>
      </c>
      <c r="BF213" s="241">
        <f>IF(N213="snížená",J213,0)</f>
        <v>0</v>
      </c>
      <c r="BG213" s="241">
        <f>IF(N213="zákl. přenesená",J213,0)</f>
        <v>0</v>
      </c>
      <c r="BH213" s="241">
        <f>IF(N213="sníž. přenesená",J213,0)</f>
        <v>0</v>
      </c>
      <c r="BI213" s="241">
        <f>IF(N213="nulová",J213,0)</f>
        <v>0</v>
      </c>
      <c r="BJ213" s="18" t="s">
        <v>81</v>
      </c>
      <c r="BK213" s="241">
        <f>ROUND(I213*H213,2)</f>
        <v>0</v>
      </c>
      <c r="BL213" s="18" t="s">
        <v>357</v>
      </c>
      <c r="BM213" s="240" t="s">
        <v>4679</v>
      </c>
    </row>
    <row r="214" s="2" customFormat="1">
      <c r="A214" s="39"/>
      <c r="B214" s="40"/>
      <c r="C214" s="41"/>
      <c r="D214" s="242" t="s">
        <v>248</v>
      </c>
      <c r="E214" s="41"/>
      <c r="F214" s="243" t="s">
        <v>4408</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248</v>
      </c>
      <c r="AU214" s="18" t="s">
        <v>83</v>
      </c>
    </row>
    <row r="215" s="2" customFormat="1" ht="16.5" customHeight="1">
      <c r="A215" s="39"/>
      <c r="B215" s="40"/>
      <c r="C215" s="247" t="s">
        <v>379</v>
      </c>
      <c r="D215" s="247" t="s">
        <v>260</v>
      </c>
      <c r="E215" s="248" t="s">
        <v>4410</v>
      </c>
      <c r="F215" s="249" t="s">
        <v>4411</v>
      </c>
      <c r="G215" s="250" t="s">
        <v>267</v>
      </c>
      <c r="H215" s="251">
        <v>790</v>
      </c>
      <c r="I215" s="252"/>
      <c r="J215" s="253">
        <f>ROUND(I215*H215,2)</f>
        <v>0</v>
      </c>
      <c r="K215" s="254"/>
      <c r="L215" s="255"/>
      <c r="M215" s="256" t="s">
        <v>1</v>
      </c>
      <c r="N215" s="257" t="s">
        <v>38</v>
      </c>
      <c r="O215" s="92"/>
      <c r="P215" s="238">
        <f>O215*H215</f>
        <v>0</v>
      </c>
      <c r="Q215" s="238">
        <v>0.0030000000000000001</v>
      </c>
      <c r="R215" s="238">
        <f>Q215*H215</f>
        <v>2.3700000000000001</v>
      </c>
      <c r="S215" s="238">
        <v>0</v>
      </c>
      <c r="T215" s="239">
        <f>S215*H215</f>
        <v>0</v>
      </c>
      <c r="U215" s="39"/>
      <c r="V215" s="39"/>
      <c r="W215" s="39"/>
      <c r="X215" s="39"/>
      <c r="Y215" s="39"/>
      <c r="Z215" s="39"/>
      <c r="AA215" s="39"/>
      <c r="AB215" s="39"/>
      <c r="AC215" s="39"/>
      <c r="AD215" s="39"/>
      <c r="AE215" s="39"/>
      <c r="AR215" s="240" t="s">
        <v>469</v>
      </c>
      <c r="AT215" s="240" t="s">
        <v>260</v>
      </c>
      <c r="AU215" s="240" t="s">
        <v>83</v>
      </c>
      <c r="AY215" s="18" t="s">
        <v>241</v>
      </c>
      <c r="BE215" s="241">
        <f>IF(N215="základní",J215,0)</f>
        <v>0</v>
      </c>
      <c r="BF215" s="241">
        <f>IF(N215="snížená",J215,0)</f>
        <v>0</v>
      </c>
      <c r="BG215" s="241">
        <f>IF(N215="zákl. přenesená",J215,0)</f>
        <v>0</v>
      </c>
      <c r="BH215" s="241">
        <f>IF(N215="sníž. přenesená",J215,0)</f>
        <v>0</v>
      </c>
      <c r="BI215" s="241">
        <f>IF(N215="nulová",J215,0)</f>
        <v>0</v>
      </c>
      <c r="BJ215" s="18" t="s">
        <v>81</v>
      </c>
      <c r="BK215" s="241">
        <f>ROUND(I215*H215,2)</f>
        <v>0</v>
      </c>
      <c r="BL215" s="18" t="s">
        <v>469</v>
      </c>
      <c r="BM215" s="240" t="s">
        <v>4680</v>
      </c>
    </row>
    <row r="216" s="2" customFormat="1">
      <c r="A216" s="39"/>
      <c r="B216" s="40"/>
      <c r="C216" s="41"/>
      <c r="D216" s="242" t="s">
        <v>248</v>
      </c>
      <c r="E216" s="41"/>
      <c r="F216" s="243" t="s">
        <v>4411</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248</v>
      </c>
      <c r="AU216" s="18" t="s">
        <v>83</v>
      </c>
    </row>
    <row r="217" s="2" customFormat="1" ht="37.8" customHeight="1">
      <c r="A217" s="39"/>
      <c r="B217" s="40"/>
      <c r="C217" s="228" t="s">
        <v>316</v>
      </c>
      <c r="D217" s="228" t="s">
        <v>243</v>
      </c>
      <c r="E217" s="229" t="s">
        <v>4413</v>
      </c>
      <c r="F217" s="230" t="s">
        <v>4414</v>
      </c>
      <c r="G217" s="231" t="s">
        <v>263</v>
      </c>
      <c r="H217" s="232">
        <v>15</v>
      </c>
      <c r="I217" s="233"/>
      <c r="J217" s="234">
        <f>ROUND(I217*H217,2)</f>
        <v>0</v>
      </c>
      <c r="K217" s="235"/>
      <c r="L217" s="45"/>
      <c r="M217" s="236" t="s">
        <v>1</v>
      </c>
      <c r="N217" s="237" t="s">
        <v>38</v>
      </c>
      <c r="O217" s="92"/>
      <c r="P217" s="238">
        <f>O217*H217</f>
        <v>0</v>
      </c>
      <c r="Q217" s="238">
        <v>0.19400000000000001</v>
      </c>
      <c r="R217" s="238">
        <f>Q217*H217</f>
        <v>2.9100000000000001</v>
      </c>
      <c r="S217" s="238">
        <v>0</v>
      </c>
      <c r="T217" s="239">
        <f>S217*H217</f>
        <v>0</v>
      </c>
      <c r="U217" s="39"/>
      <c r="V217" s="39"/>
      <c r="W217" s="39"/>
      <c r="X217" s="39"/>
      <c r="Y217" s="39"/>
      <c r="Z217" s="39"/>
      <c r="AA217" s="39"/>
      <c r="AB217" s="39"/>
      <c r="AC217" s="39"/>
      <c r="AD217" s="39"/>
      <c r="AE217" s="39"/>
      <c r="AR217" s="240" t="s">
        <v>357</v>
      </c>
      <c r="AT217" s="240" t="s">
        <v>243</v>
      </c>
      <c r="AU217" s="240" t="s">
        <v>83</v>
      </c>
      <c r="AY217" s="18" t="s">
        <v>241</v>
      </c>
      <c r="BE217" s="241">
        <f>IF(N217="základní",J217,0)</f>
        <v>0</v>
      </c>
      <c r="BF217" s="241">
        <f>IF(N217="snížená",J217,0)</f>
        <v>0</v>
      </c>
      <c r="BG217" s="241">
        <f>IF(N217="zákl. přenesená",J217,0)</f>
        <v>0</v>
      </c>
      <c r="BH217" s="241">
        <f>IF(N217="sníž. přenesená",J217,0)</f>
        <v>0</v>
      </c>
      <c r="BI217" s="241">
        <f>IF(N217="nulová",J217,0)</f>
        <v>0</v>
      </c>
      <c r="BJ217" s="18" t="s">
        <v>81</v>
      </c>
      <c r="BK217" s="241">
        <f>ROUND(I217*H217,2)</f>
        <v>0</v>
      </c>
      <c r="BL217" s="18" t="s">
        <v>357</v>
      </c>
      <c r="BM217" s="240" t="s">
        <v>4681</v>
      </c>
    </row>
    <row r="218" s="2" customFormat="1">
      <c r="A218" s="39"/>
      <c r="B218" s="40"/>
      <c r="C218" s="41"/>
      <c r="D218" s="242" t="s">
        <v>248</v>
      </c>
      <c r="E218" s="41"/>
      <c r="F218" s="243" t="s">
        <v>4414</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248</v>
      </c>
      <c r="AU218" s="18" t="s">
        <v>83</v>
      </c>
    </row>
    <row r="219" s="2" customFormat="1" ht="24.15" customHeight="1">
      <c r="A219" s="39"/>
      <c r="B219" s="40"/>
      <c r="C219" s="228" t="s">
        <v>386</v>
      </c>
      <c r="D219" s="228" t="s">
        <v>243</v>
      </c>
      <c r="E219" s="229" t="s">
        <v>4284</v>
      </c>
      <c r="F219" s="230" t="s">
        <v>4285</v>
      </c>
      <c r="G219" s="231" t="s">
        <v>563</v>
      </c>
      <c r="H219" s="232">
        <v>1247.2000000000001</v>
      </c>
      <c r="I219" s="233"/>
      <c r="J219" s="234">
        <f>ROUND(I219*H219,2)</f>
        <v>0</v>
      </c>
      <c r="K219" s="235"/>
      <c r="L219" s="45"/>
      <c r="M219" s="236" t="s">
        <v>1</v>
      </c>
      <c r="N219" s="237" t="s">
        <v>38</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357</v>
      </c>
      <c r="AT219" s="240" t="s">
        <v>243</v>
      </c>
      <c r="AU219" s="240" t="s">
        <v>83</v>
      </c>
      <c r="AY219" s="18" t="s">
        <v>241</v>
      </c>
      <c r="BE219" s="241">
        <f>IF(N219="základní",J219,0)</f>
        <v>0</v>
      </c>
      <c r="BF219" s="241">
        <f>IF(N219="snížená",J219,0)</f>
        <v>0</v>
      </c>
      <c r="BG219" s="241">
        <f>IF(N219="zákl. přenesená",J219,0)</f>
        <v>0</v>
      </c>
      <c r="BH219" s="241">
        <f>IF(N219="sníž. přenesená",J219,0)</f>
        <v>0</v>
      </c>
      <c r="BI219" s="241">
        <f>IF(N219="nulová",J219,0)</f>
        <v>0</v>
      </c>
      <c r="BJ219" s="18" t="s">
        <v>81</v>
      </c>
      <c r="BK219" s="241">
        <f>ROUND(I219*H219,2)</f>
        <v>0</v>
      </c>
      <c r="BL219" s="18" t="s">
        <v>357</v>
      </c>
      <c r="BM219" s="240" t="s">
        <v>4682</v>
      </c>
    </row>
    <row r="220" s="2" customFormat="1">
      <c r="A220" s="39"/>
      <c r="B220" s="40"/>
      <c r="C220" s="41"/>
      <c r="D220" s="242" t="s">
        <v>248</v>
      </c>
      <c r="E220" s="41"/>
      <c r="F220" s="243" t="s">
        <v>4285</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248</v>
      </c>
      <c r="AU220" s="18" t="s">
        <v>83</v>
      </c>
    </row>
    <row r="221" s="2" customFormat="1" ht="44.25" customHeight="1">
      <c r="A221" s="39"/>
      <c r="B221" s="40"/>
      <c r="C221" s="228" t="s">
        <v>319</v>
      </c>
      <c r="D221" s="228" t="s">
        <v>243</v>
      </c>
      <c r="E221" s="229" t="s">
        <v>4278</v>
      </c>
      <c r="F221" s="230" t="s">
        <v>4279</v>
      </c>
      <c r="G221" s="231" t="s">
        <v>267</v>
      </c>
      <c r="H221" s="232">
        <v>80</v>
      </c>
      <c r="I221" s="233"/>
      <c r="J221" s="234">
        <f>ROUND(I221*H221,2)</f>
        <v>0</v>
      </c>
      <c r="K221" s="235"/>
      <c r="L221" s="45"/>
      <c r="M221" s="236" t="s">
        <v>1</v>
      </c>
      <c r="N221" s="237" t="s">
        <v>38</v>
      </c>
      <c r="O221" s="92"/>
      <c r="P221" s="238">
        <f>O221*H221</f>
        <v>0</v>
      </c>
      <c r="Q221" s="238">
        <v>0.108</v>
      </c>
      <c r="R221" s="238">
        <f>Q221*H221</f>
        <v>8.6400000000000006</v>
      </c>
      <c r="S221" s="238">
        <v>0</v>
      </c>
      <c r="T221" s="239">
        <f>S221*H221</f>
        <v>0</v>
      </c>
      <c r="U221" s="39"/>
      <c r="V221" s="39"/>
      <c r="W221" s="39"/>
      <c r="X221" s="39"/>
      <c r="Y221" s="39"/>
      <c r="Z221" s="39"/>
      <c r="AA221" s="39"/>
      <c r="AB221" s="39"/>
      <c r="AC221" s="39"/>
      <c r="AD221" s="39"/>
      <c r="AE221" s="39"/>
      <c r="AR221" s="240" t="s">
        <v>357</v>
      </c>
      <c r="AT221" s="240" t="s">
        <v>243</v>
      </c>
      <c r="AU221" s="240" t="s">
        <v>83</v>
      </c>
      <c r="AY221" s="18" t="s">
        <v>241</v>
      </c>
      <c r="BE221" s="241">
        <f>IF(N221="základní",J221,0)</f>
        <v>0</v>
      </c>
      <c r="BF221" s="241">
        <f>IF(N221="snížená",J221,0)</f>
        <v>0</v>
      </c>
      <c r="BG221" s="241">
        <f>IF(N221="zákl. přenesená",J221,0)</f>
        <v>0</v>
      </c>
      <c r="BH221" s="241">
        <f>IF(N221="sníž. přenesená",J221,0)</f>
        <v>0</v>
      </c>
      <c r="BI221" s="241">
        <f>IF(N221="nulová",J221,0)</f>
        <v>0</v>
      </c>
      <c r="BJ221" s="18" t="s">
        <v>81</v>
      </c>
      <c r="BK221" s="241">
        <f>ROUND(I221*H221,2)</f>
        <v>0</v>
      </c>
      <c r="BL221" s="18" t="s">
        <v>357</v>
      </c>
      <c r="BM221" s="240" t="s">
        <v>4683</v>
      </c>
    </row>
    <row r="222" s="2" customFormat="1">
      <c r="A222" s="39"/>
      <c r="B222" s="40"/>
      <c r="C222" s="41"/>
      <c r="D222" s="242" t="s">
        <v>248</v>
      </c>
      <c r="E222" s="41"/>
      <c r="F222" s="243" t="s">
        <v>4279</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248</v>
      </c>
      <c r="AU222" s="18" t="s">
        <v>83</v>
      </c>
    </row>
    <row r="223" s="2" customFormat="1" ht="24.15" customHeight="1">
      <c r="A223" s="39"/>
      <c r="B223" s="40"/>
      <c r="C223" s="247" t="s">
        <v>391</v>
      </c>
      <c r="D223" s="247" t="s">
        <v>260</v>
      </c>
      <c r="E223" s="248" t="s">
        <v>4281</v>
      </c>
      <c r="F223" s="249" t="s">
        <v>4282</v>
      </c>
      <c r="G223" s="250" t="s">
        <v>267</v>
      </c>
      <c r="H223" s="251">
        <v>80</v>
      </c>
      <c r="I223" s="252"/>
      <c r="J223" s="253">
        <f>ROUND(I223*H223,2)</f>
        <v>0</v>
      </c>
      <c r="K223" s="254"/>
      <c r="L223" s="255"/>
      <c r="M223" s="256" t="s">
        <v>1</v>
      </c>
      <c r="N223" s="257" t="s">
        <v>38</v>
      </c>
      <c r="O223" s="92"/>
      <c r="P223" s="238">
        <f>O223*H223</f>
        <v>0</v>
      </c>
      <c r="Q223" s="238">
        <v>0.00035</v>
      </c>
      <c r="R223" s="238">
        <f>Q223*H223</f>
        <v>0.028000000000000001</v>
      </c>
      <c r="S223" s="238">
        <v>0</v>
      </c>
      <c r="T223" s="239">
        <f>S223*H223</f>
        <v>0</v>
      </c>
      <c r="U223" s="39"/>
      <c r="V223" s="39"/>
      <c r="W223" s="39"/>
      <c r="X223" s="39"/>
      <c r="Y223" s="39"/>
      <c r="Z223" s="39"/>
      <c r="AA223" s="39"/>
      <c r="AB223" s="39"/>
      <c r="AC223" s="39"/>
      <c r="AD223" s="39"/>
      <c r="AE223" s="39"/>
      <c r="AR223" s="240" t="s">
        <v>627</v>
      </c>
      <c r="AT223" s="240" t="s">
        <v>260</v>
      </c>
      <c r="AU223" s="240" t="s">
        <v>83</v>
      </c>
      <c r="AY223" s="18" t="s">
        <v>241</v>
      </c>
      <c r="BE223" s="241">
        <f>IF(N223="základní",J223,0)</f>
        <v>0</v>
      </c>
      <c r="BF223" s="241">
        <f>IF(N223="snížená",J223,0)</f>
        <v>0</v>
      </c>
      <c r="BG223" s="241">
        <f>IF(N223="zákl. přenesená",J223,0)</f>
        <v>0</v>
      </c>
      <c r="BH223" s="241">
        <f>IF(N223="sníž. přenesená",J223,0)</f>
        <v>0</v>
      </c>
      <c r="BI223" s="241">
        <f>IF(N223="nulová",J223,0)</f>
        <v>0</v>
      </c>
      <c r="BJ223" s="18" t="s">
        <v>81</v>
      </c>
      <c r="BK223" s="241">
        <f>ROUND(I223*H223,2)</f>
        <v>0</v>
      </c>
      <c r="BL223" s="18" t="s">
        <v>357</v>
      </c>
      <c r="BM223" s="240" t="s">
        <v>4684</v>
      </c>
    </row>
    <row r="224" s="2" customFormat="1">
      <c r="A224" s="39"/>
      <c r="B224" s="40"/>
      <c r="C224" s="41"/>
      <c r="D224" s="242" t="s">
        <v>248</v>
      </c>
      <c r="E224" s="41"/>
      <c r="F224" s="243" t="s">
        <v>4282</v>
      </c>
      <c r="G224" s="41"/>
      <c r="H224" s="41"/>
      <c r="I224" s="244"/>
      <c r="J224" s="41"/>
      <c r="K224" s="41"/>
      <c r="L224" s="45"/>
      <c r="M224" s="259"/>
      <c r="N224" s="260"/>
      <c r="O224" s="261"/>
      <c r="P224" s="261"/>
      <c r="Q224" s="261"/>
      <c r="R224" s="261"/>
      <c r="S224" s="261"/>
      <c r="T224" s="262"/>
      <c r="U224" s="39"/>
      <c r="V224" s="39"/>
      <c r="W224" s="39"/>
      <c r="X224" s="39"/>
      <c r="Y224" s="39"/>
      <c r="Z224" s="39"/>
      <c r="AA224" s="39"/>
      <c r="AB224" s="39"/>
      <c r="AC224" s="39"/>
      <c r="AD224" s="39"/>
      <c r="AE224" s="39"/>
      <c r="AT224" s="18" t="s">
        <v>248</v>
      </c>
      <c r="AU224" s="18" t="s">
        <v>83</v>
      </c>
    </row>
    <row r="225" s="2" customFormat="1" ht="6.96" customHeight="1">
      <c r="A225" s="39"/>
      <c r="B225" s="67"/>
      <c r="C225" s="68"/>
      <c r="D225" s="68"/>
      <c r="E225" s="68"/>
      <c r="F225" s="68"/>
      <c r="G225" s="68"/>
      <c r="H225" s="68"/>
      <c r="I225" s="68"/>
      <c r="J225" s="68"/>
      <c r="K225" s="68"/>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VxSfHA9kcbDrXsTpmSdYVlqoNzdGLLxBxpZzyMuIJF0PiN1ZgxRQiUqiutVv6Rz4y1QBRdgIAwV3ScOXhaWIjQ==" hashValue="cw1w37YgJeQo1VPsozHrbEbfCcp/y3UdXGecIXGehHNvlB4bWiK482Q9A1RnUvHSzuLhgQG7aRAokNK3yJ6b8g==" algorithmName="SHA-512" password="CC35"/>
  <autoFilter ref="C128:K224"/>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195</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1" customFormat="1" ht="12" customHeight="1">
      <c r="B8" s="21"/>
      <c r="D8" s="151" t="s">
        <v>206</v>
      </c>
      <c r="L8" s="21"/>
    </row>
    <row r="9" s="2" customFormat="1" ht="16.5" customHeight="1">
      <c r="A9" s="39"/>
      <c r="B9" s="45"/>
      <c r="C9" s="39"/>
      <c r="D9" s="39"/>
      <c r="E9" s="152" t="s">
        <v>4435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3927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4287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30. 6. 2023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21</v>
      </c>
      <c r="F17" s="39"/>
      <c r="G17" s="39"/>
      <c r="H17" s="39"/>
      <c r="I17" s="151" t="s">
        <v>26</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29</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4165</v>
      </c>
      <c r="F23" s="39"/>
      <c r="G23" s="39"/>
      <c r="H23" s="39"/>
      <c r="I23" s="151" t="s">
        <v>26</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31</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21</v>
      </c>
      <c r="F26" s="39"/>
      <c r="G26" s="39"/>
      <c r="H26" s="39"/>
      <c r="I26" s="151" t="s">
        <v>26</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33</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s="2" customFormat="1" ht="14.4" customHeight="1">
      <c r="A35" s="39"/>
      <c r="B35" s="45"/>
      <c r="C35" s="39"/>
      <c r="D35" s="163" t="s">
        <v>37</v>
      </c>
      <c r="E35" s="151" t="s">
        <v>38</v>
      </c>
      <c r="F35" s="164">
        <f>ROUND((SUM(BE121:BE152)),  2)</f>
        <v>0</v>
      </c>
      <c r="G35" s="39"/>
      <c r="H35" s="39"/>
      <c r="I35" s="165">
        <v>0.20999999999999999</v>
      </c>
      <c r="J35" s="164">
        <f>ROUND(((SUM(BE121:BE152))*I35),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39</v>
      </c>
      <c r="F36" s="164">
        <f>ROUND((SUM(BF121:BF152)),  2)</f>
        <v>0</v>
      </c>
      <c r="G36" s="39"/>
      <c r="H36" s="39"/>
      <c r="I36" s="165">
        <v>0.14999999999999999</v>
      </c>
      <c r="J36" s="164">
        <f>ROUND(((SUM(BF121:BF152))*I36),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ROUND((SUM(BG121:BG152)),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ROUND((SUM(BH121:BH152)),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ROUND((SUM(BI121:BI152)),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206</v>
      </c>
      <c r="D86" s="23"/>
      <c r="E86" s="23"/>
      <c r="F86" s="23"/>
      <c r="G86" s="23"/>
      <c r="H86" s="23"/>
      <c r="I86" s="23"/>
      <c r="J86" s="23"/>
      <c r="K86" s="23"/>
      <c r="L86" s="21"/>
    </row>
    <row r="87" s="2" customFormat="1" ht="16.5" customHeight="1">
      <c r="A87" s="39"/>
      <c r="B87" s="40"/>
      <c r="C87" s="41"/>
      <c r="D87" s="41"/>
      <c r="E87" s="184" t="s">
        <v>4435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3927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R03 - ON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30. 6. 2023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 xml:space="preserve"> </v>
      </c>
      <c r="G93" s="41"/>
      <c r="H93" s="41"/>
      <c r="I93" s="33" t="s">
        <v>29</v>
      </c>
      <c r="J93" s="37" t="str">
        <f>E23</f>
        <v>Ing. Petr Kortyš</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209</v>
      </c>
      <c r="D96" s="186"/>
      <c r="E96" s="186"/>
      <c r="F96" s="186"/>
      <c r="G96" s="186"/>
      <c r="H96" s="186"/>
      <c r="I96" s="186"/>
      <c r="J96" s="187" t="s">
        <v>210</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211</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212</v>
      </c>
    </row>
    <row r="99" s="9" customFormat="1" ht="24.96" customHeight="1">
      <c r="A99" s="9"/>
      <c r="B99" s="189"/>
      <c r="C99" s="190"/>
      <c r="D99" s="191" t="s">
        <v>225</v>
      </c>
      <c r="E99" s="192"/>
      <c r="F99" s="192"/>
      <c r="G99" s="192"/>
      <c r="H99" s="192"/>
      <c r="I99" s="192"/>
      <c r="J99" s="193">
        <f>J128</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226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Oprava trati v úseku Krásná Studánka – Mníšek u Liberce</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206</v>
      </c>
      <c r="D110" s="23"/>
      <c r="E110" s="23"/>
      <c r="F110" s="23"/>
      <c r="G110" s="23"/>
      <c r="H110" s="23"/>
      <c r="I110" s="23"/>
      <c r="J110" s="23"/>
      <c r="K110" s="23"/>
      <c r="L110" s="21"/>
    </row>
    <row r="111" s="2" customFormat="1" ht="16.5" customHeight="1">
      <c r="A111" s="39"/>
      <c r="B111" s="40"/>
      <c r="C111" s="41"/>
      <c r="D111" s="41"/>
      <c r="E111" s="184" t="s">
        <v>4435</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3927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R03 - ON</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 xml:space="preserve"> </v>
      </c>
      <c r="G115" s="41"/>
      <c r="H115" s="41"/>
      <c r="I115" s="33" t="s">
        <v>22</v>
      </c>
      <c r="J115" s="80" t="str">
        <f>IF(J14="","",J14)</f>
        <v>30. 6. 2023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E17</f>
        <v xml:space="preserve"> </v>
      </c>
      <c r="G117" s="41"/>
      <c r="H117" s="41"/>
      <c r="I117" s="33" t="s">
        <v>29</v>
      </c>
      <c r="J117" s="37" t="str">
        <f>E23</f>
        <v>Ing. Petr Kortyš</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IF(E20="","",E20)</f>
        <v>Vyplň údaj</v>
      </c>
      <c r="G118" s="41"/>
      <c r="H118" s="41"/>
      <c r="I118" s="33" t="s">
        <v>31</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227</v>
      </c>
      <c r="D120" s="203" t="s">
        <v>58</v>
      </c>
      <c r="E120" s="203" t="s">
        <v>54</v>
      </c>
      <c r="F120" s="203" t="s">
        <v>55</v>
      </c>
      <c r="G120" s="203" t="s">
        <v>228</v>
      </c>
      <c r="H120" s="203" t="s">
        <v>229</v>
      </c>
      <c r="I120" s="203" t="s">
        <v>230</v>
      </c>
      <c r="J120" s="204" t="s">
        <v>210</v>
      </c>
      <c r="K120" s="205" t="s">
        <v>231</v>
      </c>
      <c r="L120" s="206"/>
      <c r="M120" s="101" t="s">
        <v>1</v>
      </c>
      <c r="N120" s="102" t="s">
        <v>37</v>
      </c>
      <c r="O120" s="102" t="s">
        <v>232</v>
      </c>
      <c r="P120" s="102" t="s">
        <v>233</v>
      </c>
      <c r="Q120" s="102" t="s">
        <v>234</v>
      </c>
      <c r="R120" s="102" t="s">
        <v>235</v>
      </c>
      <c r="S120" s="102" t="s">
        <v>236</v>
      </c>
      <c r="T120" s="103" t="s">
        <v>237</v>
      </c>
      <c r="U120" s="200"/>
      <c r="V120" s="200"/>
      <c r="W120" s="200"/>
      <c r="X120" s="200"/>
      <c r="Y120" s="200"/>
      <c r="Z120" s="200"/>
      <c r="AA120" s="200"/>
      <c r="AB120" s="200"/>
      <c r="AC120" s="200"/>
      <c r="AD120" s="200"/>
      <c r="AE120" s="200"/>
    </row>
    <row r="121" s="2" customFormat="1" ht="22.8" customHeight="1">
      <c r="A121" s="39"/>
      <c r="B121" s="40"/>
      <c r="C121" s="108" t="s">
        <v>238</v>
      </c>
      <c r="D121" s="41"/>
      <c r="E121" s="41"/>
      <c r="F121" s="41"/>
      <c r="G121" s="41"/>
      <c r="H121" s="41"/>
      <c r="I121" s="41"/>
      <c r="J121" s="207">
        <f>BK121</f>
        <v>0</v>
      </c>
      <c r="K121" s="41"/>
      <c r="L121" s="45"/>
      <c r="M121" s="104"/>
      <c r="N121" s="208"/>
      <c r="O121" s="105"/>
      <c r="P121" s="209">
        <f>P122+SUM(P123:P128)</f>
        <v>0</v>
      </c>
      <c r="Q121" s="105"/>
      <c r="R121" s="209">
        <f>R122+SUM(R123:R128)</f>
        <v>0</v>
      </c>
      <c r="S121" s="105"/>
      <c r="T121" s="210">
        <f>T122+SUM(T123:T128)</f>
        <v>0</v>
      </c>
      <c r="U121" s="39"/>
      <c r="V121" s="39"/>
      <c r="W121" s="39"/>
      <c r="X121" s="39"/>
      <c r="Y121" s="39"/>
      <c r="Z121" s="39"/>
      <c r="AA121" s="39"/>
      <c r="AB121" s="39"/>
      <c r="AC121" s="39"/>
      <c r="AD121" s="39"/>
      <c r="AE121" s="39"/>
      <c r="AT121" s="18" t="s">
        <v>72</v>
      </c>
      <c r="AU121" s="18" t="s">
        <v>212</v>
      </c>
      <c r="BK121" s="211">
        <f>BK122+SUM(BK123:BK128)</f>
        <v>0</v>
      </c>
    </row>
    <row r="122" s="2" customFormat="1" ht="66.75" customHeight="1">
      <c r="A122" s="39"/>
      <c r="B122" s="40"/>
      <c r="C122" s="228" t="s">
        <v>81</v>
      </c>
      <c r="D122" s="228" t="s">
        <v>243</v>
      </c>
      <c r="E122" s="229" t="s">
        <v>4288</v>
      </c>
      <c r="F122" s="230" t="s">
        <v>4289</v>
      </c>
      <c r="G122" s="231" t="s">
        <v>263</v>
      </c>
      <c r="H122" s="232">
        <v>1</v>
      </c>
      <c r="I122" s="233"/>
      <c r="J122" s="234">
        <f>ROUND(I122*H122,2)</f>
        <v>0</v>
      </c>
      <c r="K122" s="235"/>
      <c r="L122" s="45"/>
      <c r="M122" s="236" t="s">
        <v>1</v>
      </c>
      <c r="N122" s="237" t="s">
        <v>38</v>
      </c>
      <c r="O122" s="92"/>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1164</v>
      </c>
      <c r="AT122" s="240" t="s">
        <v>243</v>
      </c>
      <c r="AU122" s="240" t="s">
        <v>73</v>
      </c>
      <c r="AY122" s="18" t="s">
        <v>241</v>
      </c>
      <c r="BE122" s="241">
        <f>IF(N122="základní",J122,0)</f>
        <v>0</v>
      </c>
      <c r="BF122" s="241">
        <f>IF(N122="snížená",J122,0)</f>
        <v>0</v>
      </c>
      <c r="BG122" s="241">
        <f>IF(N122="zákl. přenesená",J122,0)</f>
        <v>0</v>
      </c>
      <c r="BH122" s="241">
        <f>IF(N122="sníž. přenesená",J122,0)</f>
        <v>0</v>
      </c>
      <c r="BI122" s="241">
        <f>IF(N122="nulová",J122,0)</f>
        <v>0</v>
      </c>
      <c r="BJ122" s="18" t="s">
        <v>81</v>
      </c>
      <c r="BK122" s="241">
        <f>ROUND(I122*H122,2)</f>
        <v>0</v>
      </c>
      <c r="BL122" s="18" t="s">
        <v>1164</v>
      </c>
      <c r="BM122" s="240" t="s">
        <v>4685</v>
      </c>
    </row>
    <row r="123" s="2" customFormat="1">
      <c r="A123" s="39"/>
      <c r="B123" s="40"/>
      <c r="C123" s="41"/>
      <c r="D123" s="242" t="s">
        <v>248</v>
      </c>
      <c r="E123" s="41"/>
      <c r="F123" s="243" t="s">
        <v>4291</v>
      </c>
      <c r="G123" s="41"/>
      <c r="H123" s="41"/>
      <c r="I123" s="244"/>
      <c r="J123" s="41"/>
      <c r="K123" s="41"/>
      <c r="L123" s="45"/>
      <c r="M123" s="245"/>
      <c r="N123" s="246"/>
      <c r="O123" s="92"/>
      <c r="P123" s="92"/>
      <c r="Q123" s="92"/>
      <c r="R123" s="92"/>
      <c r="S123" s="92"/>
      <c r="T123" s="93"/>
      <c r="U123" s="39"/>
      <c r="V123" s="39"/>
      <c r="W123" s="39"/>
      <c r="X123" s="39"/>
      <c r="Y123" s="39"/>
      <c r="Z123" s="39"/>
      <c r="AA123" s="39"/>
      <c r="AB123" s="39"/>
      <c r="AC123" s="39"/>
      <c r="AD123" s="39"/>
      <c r="AE123" s="39"/>
      <c r="AT123" s="18" t="s">
        <v>248</v>
      </c>
      <c r="AU123" s="18" t="s">
        <v>73</v>
      </c>
    </row>
    <row r="124" s="2" customFormat="1" ht="33" customHeight="1">
      <c r="A124" s="39"/>
      <c r="B124" s="40"/>
      <c r="C124" s="228" t="s">
        <v>83</v>
      </c>
      <c r="D124" s="228" t="s">
        <v>243</v>
      </c>
      <c r="E124" s="229" t="s">
        <v>4686</v>
      </c>
      <c r="F124" s="230" t="s">
        <v>4687</v>
      </c>
      <c r="G124" s="231" t="s">
        <v>263</v>
      </c>
      <c r="H124" s="232">
        <v>2</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1164</v>
      </c>
      <c r="AT124" s="240" t="s">
        <v>243</v>
      </c>
      <c r="AU124" s="240" t="s">
        <v>73</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1164</v>
      </c>
      <c r="BM124" s="240" t="s">
        <v>4688</v>
      </c>
    </row>
    <row r="125" s="2" customFormat="1">
      <c r="A125" s="39"/>
      <c r="B125" s="40"/>
      <c r="C125" s="41"/>
      <c r="D125" s="242" t="s">
        <v>248</v>
      </c>
      <c r="E125" s="41"/>
      <c r="F125" s="243" t="s">
        <v>4687</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73</v>
      </c>
    </row>
    <row r="126" s="2" customFormat="1" ht="44.25" customHeight="1">
      <c r="A126" s="39"/>
      <c r="B126" s="40"/>
      <c r="C126" s="228" t="s">
        <v>251</v>
      </c>
      <c r="D126" s="228" t="s">
        <v>243</v>
      </c>
      <c r="E126" s="229" t="s">
        <v>4292</v>
      </c>
      <c r="F126" s="230" t="s">
        <v>4293</v>
      </c>
      <c r="G126" s="231" t="s">
        <v>263</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1164</v>
      </c>
      <c r="AT126" s="240" t="s">
        <v>243</v>
      </c>
      <c r="AU126" s="240" t="s">
        <v>73</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1164</v>
      </c>
      <c r="BM126" s="240" t="s">
        <v>4689</v>
      </c>
    </row>
    <row r="127" s="2" customFormat="1">
      <c r="A127" s="39"/>
      <c r="B127" s="40"/>
      <c r="C127" s="41"/>
      <c r="D127" s="242" t="s">
        <v>248</v>
      </c>
      <c r="E127" s="41"/>
      <c r="F127" s="243" t="s">
        <v>4293</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73</v>
      </c>
    </row>
    <row r="128" s="12" customFormat="1" ht="25.92" customHeight="1">
      <c r="A128" s="12"/>
      <c r="B128" s="212"/>
      <c r="C128" s="213"/>
      <c r="D128" s="214" t="s">
        <v>72</v>
      </c>
      <c r="E128" s="215" t="s">
        <v>636</v>
      </c>
      <c r="F128" s="215" t="s">
        <v>637</v>
      </c>
      <c r="G128" s="213"/>
      <c r="H128" s="213"/>
      <c r="I128" s="216"/>
      <c r="J128" s="217">
        <f>BK128</f>
        <v>0</v>
      </c>
      <c r="K128" s="213"/>
      <c r="L128" s="218"/>
      <c r="M128" s="219"/>
      <c r="N128" s="220"/>
      <c r="O128" s="220"/>
      <c r="P128" s="221">
        <f>SUM(P129:P152)</f>
        <v>0</v>
      </c>
      <c r="Q128" s="220"/>
      <c r="R128" s="221">
        <f>SUM(R129:R152)</f>
        <v>0</v>
      </c>
      <c r="S128" s="220"/>
      <c r="T128" s="222">
        <f>SUM(T129:T152)</f>
        <v>0</v>
      </c>
      <c r="U128" s="12"/>
      <c r="V128" s="12"/>
      <c r="W128" s="12"/>
      <c r="X128" s="12"/>
      <c r="Y128" s="12"/>
      <c r="Z128" s="12"/>
      <c r="AA128" s="12"/>
      <c r="AB128" s="12"/>
      <c r="AC128" s="12"/>
      <c r="AD128" s="12"/>
      <c r="AE128" s="12"/>
      <c r="AR128" s="223" t="s">
        <v>247</v>
      </c>
      <c r="AT128" s="224" t="s">
        <v>72</v>
      </c>
      <c r="AU128" s="224" t="s">
        <v>73</v>
      </c>
      <c r="AY128" s="223" t="s">
        <v>241</v>
      </c>
      <c r="BK128" s="225">
        <f>SUM(BK129:BK152)</f>
        <v>0</v>
      </c>
    </row>
    <row r="129" s="2" customFormat="1" ht="76.35" customHeight="1">
      <c r="A129" s="39"/>
      <c r="B129" s="40"/>
      <c r="C129" s="228" t="s">
        <v>247</v>
      </c>
      <c r="D129" s="228" t="s">
        <v>243</v>
      </c>
      <c r="E129" s="229" t="s">
        <v>4295</v>
      </c>
      <c r="F129" s="230" t="s">
        <v>4296</v>
      </c>
      <c r="G129" s="231" t="s">
        <v>263</v>
      </c>
      <c r="H129" s="232">
        <v>1</v>
      </c>
      <c r="I129" s="233"/>
      <c r="J129" s="234">
        <f>ROUND(I129*H129,2)</f>
        <v>0</v>
      </c>
      <c r="K129" s="235"/>
      <c r="L129" s="45"/>
      <c r="M129" s="236" t="s">
        <v>1</v>
      </c>
      <c r="N129" s="237" t="s">
        <v>38</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1164</v>
      </c>
      <c r="AT129" s="240" t="s">
        <v>243</v>
      </c>
      <c r="AU129" s="240" t="s">
        <v>81</v>
      </c>
      <c r="AY129" s="18" t="s">
        <v>241</v>
      </c>
      <c r="BE129" s="241">
        <f>IF(N129="základní",J129,0)</f>
        <v>0</v>
      </c>
      <c r="BF129" s="241">
        <f>IF(N129="snížená",J129,0)</f>
        <v>0</v>
      </c>
      <c r="BG129" s="241">
        <f>IF(N129="zákl. přenesená",J129,0)</f>
        <v>0</v>
      </c>
      <c r="BH129" s="241">
        <f>IF(N129="sníž. přenesená",J129,0)</f>
        <v>0</v>
      </c>
      <c r="BI129" s="241">
        <f>IF(N129="nulová",J129,0)</f>
        <v>0</v>
      </c>
      <c r="BJ129" s="18" t="s">
        <v>81</v>
      </c>
      <c r="BK129" s="241">
        <f>ROUND(I129*H129,2)</f>
        <v>0</v>
      </c>
      <c r="BL129" s="18" t="s">
        <v>1164</v>
      </c>
      <c r="BM129" s="240" t="s">
        <v>4690</v>
      </c>
    </row>
    <row r="130" s="2" customFormat="1">
      <c r="A130" s="39"/>
      <c r="B130" s="40"/>
      <c r="C130" s="41"/>
      <c r="D130" s="242" t="s">
        <v>248</v>
      </c>
      <c r="E130" s="41"/>
      <c r="F130" s="243" t="s">
        <v>4298</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248</v>
      </c>
      <c r="AU130" s="18" t="s">
        <v>81</v>
      </c>
    </row>
    <row r="131" s="2" customFormat="1" ht="49.05" customHeight="1">
      <c r="A131" s="39"/>
      <c r="B131" s="40"/>
      <c r="C131" s="228" t="s">
        <v>259</v>
      </c>
      <c r="D131" s="228" t="s">
        <v>243</v>
      </c>
      <c r="E131" s="229" t="s">
        <v>4691</v>
      </c>
      <c r="F131" s="230" t="s">
        <v>4692</v>
      </c>
      <c r="G131" s="231" t="s">
        <v>263</v>
      </c>
      <c r="H131" s="232">
        <v>2</v>
      </c>
      <c r="I131" s="233"/>
      <c r="J131" s="234">
        <f>ROUND(I131*H131,2)</f>
        <v>0</v>
      </c>
      <c r="K131" s="235"/>
      <c r="L131" s="45"/>
      <c r="M131" s="236" t="s">
        <v>1</v>
      </c>
      <c r="N131" s="237" t="s">
        <v>38</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1164</v>
      </c>
      <c r="AT131" s="240" t="s">
        <v>243</v>
      </c>
      <c r="AU131" s="240" t="s">
        <v>81</v>
      </c>
      <c r="AY131" s="18" t="s">
        <v>241</v>
      </c>
      <c r="BE131" s="241">
        <f>IF(N131="základní",J131,0)</f>
        <v>0</v>
      </c>
      <c r="BF131" s="241">
        <f>IF(N131="snížená",J131,0)</f>
        <v>0</v>
      </c>
      <c r="BG131" s="241">
        <f>IF(N131="zákl. přenesená",J131,0)</f>
        <v>0</v>
      </c>
      <c r="BH131" s="241">
        <f>IF(N131="sníž. přenesená",J131,0)</f>
        <v>0</v>
      </c>
      <c r="BI131" s="241">
        <f>IF(N131="nulová",J131,0)</f>
        <v>0</v>
      </c>
      <c r="BJ131" s="18" t="s">
        <v>81</v>
      </c>
      <c r="BK131" s="241">
        <f>ROUND(I131*H131,2)</f>
        <v>0</v>
      </c>
      <c r="BL131" s="18" t="s">
        <v>1164</v>
      </c>
      <c r="BM131" s="240" t="s">
        <v>4693</v>
      </c>
    </row>
    <row r="132" s="2" customFormat="1">
      <c r="A132" s="39"/>
      <c r="B132" s="40"/>
      <c r="C132" s="41"/>
      <c r="D132" s="242" t="s">
        <v>248</v>
      </c>
      <c r="E132" s="41"/>
      <c r="F132" s="243" t="s">
        <v>4692</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248</v>
      </c>
      <c r="AU132" s="18" t="s">
        <v>81</v>
      </c>
    </row>
    <row r="133" s="2" customFormat="1" ht="49.05" customHeight="1">
      <c r="A133" s="39"/>
      <c r="B133" s="40"/>
      <c r="C133" s="228" t="s">
        <v>254</v>
      </c>
      <c r="D133" s="228" t="s">
        <v>243</v>
      </c>
      <c r="E133" s="229" t="s">
        <v>4694</v>
      </c>
      <c r="F133" s="230" t="s">
        <v>4695</v>
      </c>
      <c r="G133" s="231" t="s">
        <v>263</v>
      </c>
      <c r="H133" s="232">
        <v>1</v>
      </c>
      <c r="I133" s="233"/>
      <c r="J133" s="234">
        <f>ROUND(I133*H133,2)</f>
        <v>0</v>
      </c>
      <c r="K133" s="235"/>
      <c r="L133" s="45"/>
      <c r="M133" s="236" t="s">
        <v>1</v>
      </c>
      <c r="N133" s="237" t="s">
        <v>38</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1164</v>
      </c>
      <c r="AT133" s="240" t="s">
        <v>243</v>
      </c>
      <c r="AU133" s="240" t="s">
        <v>81</v>
      </c>
      <c r="AY133" s="18" t="s">
        <v>241</v>
      </c>
      <c r="BE133" s="241">
        <f>IF(N133="základní",J133,0)</f>
        <v>0</v>
      </c>
      <c r="BF133" s="241">
        <f>IF(N133="snížená",J133,0)</f>
        <v>0</v>
      </c>
      <c r="BG133" s="241">
        <f>IF(N133="zákl. přenesená",J133,0)</f>
        <v>0</v>
      </c>
      <c r="BH133" s="241">
        <f>IF(N133="sníž. přenesená",J133,0)</f>
        <v>0</v>
      </c>
      <c r="BI133" s="241">
        <f>IF(N133="nulová",J133,0)</f>
        <v>0</v>
      </c>
      <c r="BJ133" s="18" t="s">
        <v>81</v>
      </c>
      <c r="BK133" s="241">
        <f>ROUND(I133*H133,2)</f>
        <v>0</v>
      </c>
      <c r="BL133" s="18" t="s">
        <v>1164</v>
      </c>
      <c r="BM133" s="240" t="s">
        <v>4696</v>
      </c>
    </row>
    <row r="134" s="2" customFormat="1">
      <c r="A134" s="39"/>
      <c r="B134" s="40"/>
      <c r="C134" s="41"/>
      <c r="D134" s="242" t="s">
        <v>248</v>
      </c>
      <c r="E134" s="41"/>
      <c r="F134" s="243" t="s">
        <v>4695</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248</v>
      </c>
      <c r="AU134" s="18" t="s">
        <v>81</v>
      </c>
    </row>
    <row r="135" s="2" customFormat="1" ht="76.35" customHeight="1">
      <c r="A135" s="39"/>
      <c r="B135" s="40"/>
      <c r="C135" s="228" t="s">
        <v>269</v>
      </c>
      <c r="D135" s="228" t="s">
        <v>243</v>
      </c>
      <c r="E135" s="229" t="s">
        <v>4299</v>
      </c>
      <c r="F135" s="230" t="s">
        <v>4300</v>
      </c>
      <c r="G135" s="231" t="s">
        <v>263</v>
      </c>
      <c r="H135" s="232">
        <v>20</v>
      </c>
      <c r="I135" s="233"/>
      <c r="J135" s="234">
        <f>ROUND(I135*H135,2)</f>
        <v>0</v>
      </c>
      <c r="K135" s="235"/>
      <c r="L135" s="45"/>
      <c r="M135" s="236" t="s">
        <v>1</v>
      </c>
      <c r="N135" s="237" t="s">
        <v>38</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1164</v>
      </c>
      <c r="AT135" s="240" t="s">
        <v>243</v>
      </c>
      <c r="AU135" s="240" t="s">
        <v>81</v>
      </c>
      <c r="AY135" s="18" t="s">
        <v>241</v>
      </c>
      <c r="BE135" s="241">
        <f>IF(N135="základní",J135,0)</f>
        <v>0</v>
      </c>
      <c r="BF135" s="241">
        <f>IF(N135="snížená",J135,0)</f>
        <v>0</v>
      </c>
      <c r="BG135" s="241">
        <f>IF(N135="zákl. přenesená",J135,0)</f>
        <v>0</v>
      </c>
      <c r="BH135" s="241">
        <f>IF(N135="sníž. přenesená",J135,0)</f>
        <v>0</v>
      </c>
      <c r="BI135" s="241">
        <f>IF(N135="nulová",J135,0)</f>
        <v>0</v>
      </c>
      <c r="BJ135" s="18" t="s">
        <v>81</v>
      </c>
      <c r="BK135" s="241">
        <f>ROUND(I135*H135,2)</f>
        <v>0</v>
      </c>
      <c r="BL135" s="18" t="s">
        <v>1164</v>
      </c>
      <c r="BM135" s="240" t="s">
        <v>4697</v>
      </c>
    </row>
    <row r="136" s="2" customFormat="1">
      <c r="A136" s="39"/>
      <c r="B136" s="40"/>
      <c r="C136" s="41"/>
      <c r="D136" s="242" t="s">
        <v>248</v>
      </c>
      <c r="E136" s="41"/>
      <c r="F136" s="243" t="s">
        <v>4302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248</v>
      </c>
      <c r="AU136" s="18" t="s">
        <v>81</v>
      </c>
    </row>
    <row r="137" s="2" customFormat="1" ht="76.35" customHeight="1">
      <c r="A137" s="39"/>
      <c r="B137" s="40"/>
      <c r="C137" s="228" t="s">
        <v>258</v>
      </c>
      <c r="D137" s="228" t="s">
        <v>243</v>
      </c>
      <c r="E137" s="229" t="s">
        <v>3509</v>
      </c>
      <c r="F137" s="230" t="s">
        <v>4303</v>
      </c>
      <c r="G137" s="231" t="s">
        <v>263</v>
      </c>
      <c r="H137" s="232">
        <v>20</v>
      </c>
      <c r="I137" s="233"/>
      <c r="J137" s="234">
        <f>ROUND(I137*H137,2)</f>
        <v>0</v>
      </c>
      <c r="K137" s="235"/>
      <c r="L137" s="45"/>
      <c r="M137" s="236" t="s">
        <v>1</v>
      </c>
      <c r="N137" s="237" t="s">
        <v>38</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1164</v>
      </c>
      <c r="AT137" s="240" t="s">
        <v>243</v>
      </c>
      <c r="AU137" s="240" t="s">
        <v>81</v>
      </c>
      <c r="AY137" s="18" t="s">
        <v>241</v>
      </c>
      <c r="BE137" s="241">
        <f>IF(N137="základní",J137,0)</f>
        <v>0</v>
      </c>
      <c r="BF137" s="241">
        <f>IF(N137="snížená",J137,0)</f>
        <v>0</v>
      </c>
      <c r="BG137" s="241">
        <f>IF(N137="zákl. přenesená",J137,0)</f>
        <v>0</v>
      </c>
      <c r="BH137" s="241">
        <f>IF(N137="sníž. přenesená",J137,0)</f>
        <v>0</v>
      </c>
      <c r="BI137" s="241">
        <f>IF(N137="nulová",J137,0)</f>
        <v>0</v>
      </c>
      <c r="BJ137" s="18" t="s">
        <v>81</v>
      </c>
      <c r="BK137" s="241">
        <f>ROUND(I137*H137,2)</f>
        <v>0</v>
      </c>
      <c r="BL137" s="18" t="s">
        <v>1164</v>
      </c>
      <c r="BM137" s="240" t="s">
        <v>4698</v>
      </c>
    </row>
    <row r="138" s="2" customFormat="1">
      <c r="A138" s="39"/>
      <c r="B138" s="40"/>
      <c r="C138" s="41"/>
      <c r="D138" s="242" t="s">
        <v>248</v>
      </c>
      <c r="E138" s="41"/>
      <c r="F138" s="243" t="s">
        <v>4305</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248</v>
      </c>
      <c r="AU138" s="18" t="s">
        <v>81</v>
      </c>
    </row>
    <row r="139" s="2" customFormat="1" ht="76.35" customHeight="1">
      <c r="A139" s="39"/>
      <c r="B139" s="40"/>
      <c r="C139" s="228" t="s">
        <v>276</v>
      </c>
      <c r="D139" s="228" t="s">
        <v>243</v>
      </c>
      <c r="E139" s="229" t="s">
        <v>2263</v>
      </c>
      <c r="F139" s="230" t="s">
        <v>4306</v>
      </c>
      <c r="G139" s="231" t="s">
        <v>563</v>
      </c>
      <c r="H139" s="232">
        <v>101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1164</v>
      </c>
      <c r="AT139" s="240" t="s">
        <v>243</v>
      </c>
      <c r="AU139" s="240" t="s">
        <v>81</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1164</v>
      </c>
      <c r="BM139" s="240" t="s">
        <v>4699</v>
      </c>
    </row>
    <row r="140" s="2" customFormat="1">
      <c r="A140" s="39"/>
      <c r="B140" s="40"/>
      <c r="C140" s="41"/>
      <c r="D140" s="242" t="s">
        <v>248</v>
      </c>
      <c r="E140" s="41"/>
      <c r="F140" s="243" t="s">
        <v>2266</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81</v>
      </c>
    </row>
    <row r="141" s="2" customFormat="1" ht="76.35" customHeight="1">
      <c r="A141" s="39"/>
      <c r="B141" s="40"/>
      <c r="C141" s="228" t="s">
        <v>264</v>
      </c>
      <c r="D141" s="228" t="s">
        <v>243</v>
      </c>
      <c r="E141" s="229" t="s">
        <v>2301</v>
      </c>
      <c r="F141" s="230" t="s">
        <v>4423</v>
      </c>
      <c r="G141" s="231" t="s">
        <v>563</v>
      </c>
      <c r="H141" s="232">
        <v>101</v>
      </c>
      <c r="I141" s="233"/>
      <c r="J141" s="234">
        <f>ROUND(I141*H141,2)</f>
        <v>0</v>
      </c>
      <c r="K141" s="235"/>
      <c r="L141" s="45"/>
      <c r="M141" s="236" t="s">
        <v>1</v>
      </c>
      <c r="N141" s="237" t="s">
        <v>38</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1164</v>
      </c>
      <c r="AT141" s="240" t="s">
        <v>243</v>
      </c>
      <c r="AU141" s="240" t="s">
        <v>81</v>
      </c>
      <c r="AY141" s="18" t="s">
        <v>241</v>
      </c>
      <c r="BE141" s="241">
        <f>IF(N141="základní",J141,0)</f>
        <v>0</v>
      </c>
      <c r="BF141" s="241">
        <f>IF(N141="snížená",J141,0)</f>
        <v>0</v>
      </c>
      <c r="BG141" s="241">
        <f>IF(N141="zákl. přenesená",J141,0)</f>
        <v>0</v>
      </c>
      <c r="BH141" s="241">
        <f>IF(N141="sníž. přenesená",J141,0)</f>
        <v>0</v>
      </c>
      <c r="BI141" s="241">
        <f>IF(N141="nulová",J141,0)</f>
        <v>0</v>
      </c>
      <c r="BJ141" s="18" t="s">
        <v>81</v>
      </c>
      <c r="BK141" s="241">
        <f>ROUND(I141*H141,2)</f>
        <v>0</v>
      </c>
      <c r="BL141" s="18" t="s">
        <v>1164</v>
      </c>
      <c r="BM141" s="240" t="s">
        <v>4700</v>
      </c>
    </row>
    <row r="142" s="2" customFormat="1">
      <c r="A142" s="39"/>
      <c r="B142" s="40"/>
      <c r="C142" s="41"/>
      <c r="D142" s="242" t="s">
        <v>248</v>
      </c>
      <c r="E142" s="41"/>
      <c r="F142" s="243" t="s">
        <v>4425</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248</v>
      </c>
      <c r="AU142" s="18" t="s">
        <v>81</v>
      </c>
    </row>
    <row r="143" s="2" customFormat="1" ht="66.75" customHeight="1">
      <c r="A143" s="39"/>
      <c r="B143" s="40"/>
      <c r="C143" s="228" t="s">
        <v>283</v>
      </c>
      <c r="D143" s="228" t="s">
        <v>243</v>
      </c>
      <c r="E143" s="229" t="s">
        <v>4308</v>
      </c>
      <c r="F143" s="230" t="s">
        <v>4309</v>
      </c>
      <c r="G143" s="231" t="s">
        <v>263</v>
      </c>
      <c r="H143" s="232">
        <v>10</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1164</v>
      </c>
      <c r="AT143" s="240" t="s">
        <v>243</v>
      </c>
      <c r="AU143" s="240" t="s">
        <v>81</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1164</v>
      </c>
      <c r="BM143" s="240" t="s">
        <v>4701</v>
      </c>
    </row>
    <row r="144" s="2" customFormat="1">
      <c r="A144" s="39"/>
      <c r="B144" s="40"/>
      <c r="C144" s="41"/>
      <c r="D144" s="242" t="s">
        <v>248</v>
      </c>
      <c r="E144" s="41"/>
      <c r="F144" s="243" t="s">
        <v>4311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81</v>
      </c>
    </row>
    <row r="145" s="2" customFormat="1" ht="66.75" customHeight="1">
      <c r="A145" s="39"/>
      <c r="B145" s="40"/>
      <c r="C145" s="228" t="s">
        <v>268</v>
      </c>
      <c r="D145" s="228" t="s">
        <v>243</v>
      </c>
      <c r="E145" s="229" t="s">
        <v>4427</v>
      </c>
      <c r="F145" s="230" t="s">
        <v>4428</v>
      </c>
      <c r="G145" s="231" t="s">
        <v>563</v>
      </c>
      <c r="H145" s="232">
        <v>91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1164</v>
      </c>
      <c r="AT145" s="240" t="s">
        <v>243</v>
      </c>
      <c r="AU145" s="240" t="s">
        <v>81</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1164</v>
      </c>
      <c r="BM145" s="240" t="s">
        <v>4702</v>
      </c>
    </row>
    <row r="146" s="2" customFormat="1">
      <c r="A146" s="39"/>
      <c r="B146" s="40"/>
      <c r="C146" s="41"/>
      <c r="D146" s="242" t="s">
        <v>248</v>
      </c>
      <c r="E146" s="41"/>
      <c r="F146" s="243" t="s">
        <v>4430</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81</v>
      </c>
    </row>
    <row r="147" s="14" customFormat="1">
      <c r="A147" s="14"/>
      <c r="B147" s="274"/>
      <c r="C147" s="275"/>
      <c r="D147" s="242" t="s">
        <v>1584</v>
      </c>
      <c r="E147" s="276" t="s">
        <v>1</v>
      </c>
      <c r="F147" s="277" t="s">
        <v>1806</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1584</v>
      </c>
      <c r="AU147" s="283" t="s">
        <v>81</v>
      </c>
      <c r="AV147" s="14" t="s">
        <v>81</v>
      </c>
      <c r="AW147" s="14" t="s">
        <v>30</v>
      </c>
      <c r="AX147" s="14" t="s">
        <v>73</v>
      </c>
      <c r="AY147" s="283" t="s">
        <v>241</v>
      </c>
    </row>
    <row r="148" s="13" customFormat="1">
      <c r="A148" s="13"/>
      <c r="B148" s="263"/>
      <c r="C148" s="264"/>
      <c r="D148" s="242" t="s">
        <v>1584</v>
      </c>
      <c r="E148" s="265" t="s">
        <v>1</v>
      </c>
      <c r="F148" s="266" t="s">
        <v>572</v>
      </c>
      <c r="G148" s="264"/>
      <c r="H148" s="267">
        <v>91</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81</v>
      </c>
      <c r="AV148" s="13" t="s">
        <v>83</v>
      </c>
      <c r="AW148" s="13" t="s">
        <v>30</v>
      </c>
      <c r="AX148" s="13" t="s">
        <v>81</v>
      </c>
      <c r="AY148" s="273" t="s">
        <v>241</v>
      </c>
    </row>
    <row r="149" s="2" customFormat="1" ht="76.35" customHeight="1">
      <c r="A149" s="39"/>
      <c r="B149" s="40"/>
      <c r="C149" s="228" t="s">
        <v>290</v>
      </c>
      <c r="D149" s="228" t="s">
        <v>243</v>
      </c>
      <c r="E149" s="229" t="s">
        <v>4431</v>
      </c>
      <c r="F149" s="230" t="s">
        <v>4432</v>
      </c>
      <c r="G149" s="231" t="s">
        <v>563</v>
      </c>
      <c r="H149" s="232">
        <v>10</v>
      </c>
      <c r="I149" s="233"/>
      <c r="J149" s="234">
        <f>ROUND(I149*H149,2)</f>
        <v>0</v>
      </c>
      <c r="K149" s="235"/>
      <c r="L149" s="45"/>
      <c r="M149" s="236" t="s">
        <v>1</v>
      </c>
      <c r="N149" s="237" t="s">
        <v>38</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1164</v>
      </c>
      <c r="AT149" s="240" t="s">
        <v>243</v>
      </c>
      <c r="AU149" s="240" t="s">
        <v>81</v>
      </c>
      <c r="AY149" s="18" t="s">
        <v>241</v>
      </c>
      <c r="BE149" s="241">
        <f>IF(N149="základní",J149,0)</f>
        <v>0</v>
      </c>
      <c r="BF149" s="241">
        <f>IF(N149="snížená",J149,0)</f>
        <v>0</v>
      </c>
      <c r="BG149" s="241">
        <f>IF(N149="zákl. přenesená",J149,0)</f>
        <v>0</v>
      </c>
      <c r="BH149" s="241">
        <f>IF(N149="sníž. přenesená",J149,0)</f>
        <v>0</v>
      </c>
      <c r="BI149" s="241">
        <f>IF(N149="nulová",J149,0)</f>
        <v>0</v>
      </c>
      <c r="BJ149" s="18" t="s">
        <v>81</v>
      </c>
      <c r="BK149" s="241">
        <f>ROUND(I149*H149,2)</f>
        <v>0</v>
      </c>
      <c r="BL149" s="18" t="s">
        <v>1164</v>
      </c>
      <c r="BM149" s="240" t="s">
        <v>4703</v>
      </c>
    </row>
    <row r="150" s="2" customFormat="1">
      <c r="A150" s="39"/>
      <c r="B150" s="40"/>
      <c r="C150" s="41"/>
      <c r="D150" s="242" t="s">
        <v>248</v>
      </c>
      <c r="E150" s="41"/>
      <c r="F150" s="243" t="s">
        <v>4434</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248</v>
      </c>
      <c r="AU150" s="18" t="s">
        <v>81</v>
      </c>
    </row>
    <row r="151" s="14" customFormat="1">
      <c r="A151" s="14"/>
      <c r="B151" s="274"/>
      <c r="C151" s="275"/>
      <c r="D151" s="242" t="s">
        <v>1584</v>
      </c>
      <c r="E151" s="276" t="s">
        <v>1</v>
      </c>
      <c r="F151" s="277" t="s">
        <v>1806</v>
      </c>
      <c r="G151" s="275"/>
      <c r="H151" s="276" t="s">
        <v>1</v>
      </c>
      <c r="I151" s="278"/>
      <c r="J151" s="275"/>
      <c r="K151" s="275"/>
      <c r="L151" s="279"/>
      <c r="M151" s="280"/>
      <c r="N151" s="281"/>
      <c r="O151" s="281"/>
      <c r="P151" s="281"/>
      <c r="Q151" s="281"/>
      <c r="R151" s="281"/>
      <c r="S151" s="281"/>
      <c r="T151" s="282"/>
      <c r="U151" s="14"/>
      <c r="V151" s="14"/>
      <c r="W151" s="14"/>
      <c r="X151" s="14"/>
      <c r="Y151" s="14"/>
      <c r="Z151" s="14"/>
      <c r="AA151" s="14"/>
      <c r="AB151" s="14"/>
      <c r="AC151" s="14"/>
      <c r="AD151" s="14"/>
      <c r="AE151" s="14"/>
      <c r="AT151" s="283" t="s">
        <v>1584</v>
      </c>
      <c r="AU151" s="283" t="s">
        <v>81</v>
      </c>
      <c r="AV151" s="14" t="s">
        <v>81</v>
      </c>
      <c r="AW151" s="14" t="s">
        <v>30</v>
      </c>
      <c r="AX151" s="14" t="s">
        <v>73</v>
      </c>
      <c r="AY151" s="283" t="s">
        <v>241</v>
      </c>
    </row>
    <row r="152" s="13" customFormat="1">
      <c r="A152" s="13"/>
      <c r="B152" s="263"/>
      <c r="C152" s="264"/>
      <c r="D152" s="242" t="s">
        <v>1584</v>
      </c>
      <c r="E152" s="265" t="s">
        <v>1</v>
      </c>
      <c r="F152" s="266" t="s">
        <v>264</v>
      </c>
      <c r="G152" s="264"/>
      <c r="H152" s="267">
        <v>10</v>
      </c>
      <c r="I152" s="268"/>
      <c r="J152" s="264"/>
      <c r="K152" s="264"/>
      <c r="L152" s="269"/>
      <c r="M152" s="284"/>
      <c r="N152" s="285"/>
      <c r="O152" s="285"/>
      <c r="P152" s="285"/>
      <c r="Q152" s="285"/>
      <c r="R152" s="285"/>
      <c r="S152" s="285"/>
      <c r="T152" s="286"/>
      <c r="U152" s="13"/>
      <c r="V152" s="13"/>
      <c r="W152" s="13"/>
      <c r="X152" s="13"/>
      <c r="Y152" s="13"/>
      <c r="Z152" s="13"/>
      <c r="AA152" s="13"/>
      <c r="AB152" s="13"/>
      <c r="AC152" s="13"/>
      <c r="AD152" s="13"/>
      <c r="AE152" s="13"/>
      <c r="AT152" s="273" t="s">
        <v>1584</v>
      </c>
      <c r="AU152" s="273" t="s">
        <v>81</v>
      </c>
      <c r="AV152" s="13" t="s">
        <v>83</v>
      </c>
      <c r="AW152" s="13" t="s">
        <v>30</v>
      </c>
      <c r="AX152" s="13" t="s">
        <v>81</v>
      </c>
      <c r="AY152" s="273" t="s">
        <v>241</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JsQHH4NTaXp1F5RaOGIPr2rL+v/z5JO0PlLEies1fHDbHzuyKgS1IAPSha/MnN4P+ag5FlpuDqauGgqY/WYz7w==" hashValue="JjIGFlfyAG+0L0Ei6farpXAkzkyoPduWdfRk0BQtq6Ck9aSSHHwWvKf/8uL9aqsmupBB8/hSli+bdQW+vqTlgA==" algorithmName="SHA-512" password="CC35"/>
  <autoFilter ref="C120:K15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198</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4704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ROUND((SUM(BE120:BE270)),  2)</f>
        <v>0</v>
      </c>
      <c r="G33" s="39"/>
      <c r="H33" s="39"/>
      <c r="I33" s="165">
        <v>0.20999999999999999</v>
      </c>
      <c r="J33" s="164">
        <f>ROUND(((SUM(BE120:BE270))*I33),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ROUND((SUM(BF120:BF270)),  2)</f>
        <v>0</v>
      </c>
      <c r="G34" s="39"/>
      <c r="H34" s="39"/>
      <c r="I34" s="165">
        <v>0.14999999999999999</v>
      </c>
      <c r="J34" s="164">
        <f>ROUND(((SUM(BF120:BF270))*I34),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ROUND((SUM(BG120:BG270)),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ROUND((SUM(BH120:BH270)),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ROUND((SUM(BI120:BI270)),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90-90 - Liberec - Mníšek u L. odpady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J161</f>
        <v>0</v>
      </c>
      <c r="K97" s="190"/>
      <c r="L97" s="194"/>
      <c r="S97" s="9"/>
      <c r="T97" s="9"/>
      <c r="U97" s="9"/>
      <c r="V97" s="9"/>
      <c r="W97" s="9"/>
      <c r="X97" s="9"/>
      <c r="Y97" s="9"/>
      <c r="Z97" s="9"/>
      <c r="AA97" s="9"/>
      <c r="AB97" s="9"/>
      <c r="AC97" s="9"/>
      <c r="AD97" s="9"/>
      <c r="AE97" s="9"/>
    </row>
    <row r="98" s="10" customFormat="1" ht="19.92" customHeight="1">
      <c r="A98" s="10"/>
      <c r="B98" s="195"/>
      <c r="C98" s="134"/>
      <c r="D98" s="196" t="s">
        <v>214</v>
      </c>
      <c r="E98" s="197"/>
      <c r="F98" s="197"/>
      <c r="G98" s="197"/>
      <c r="H98" s="197"/>
      <c r="I98" s="197"/>
      <c r="J98" s="198">
        <f>J162</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3825</v>
      </c>
      <c r="E99" s="197"/>
      <c r="F99" s="197"/>
      <c r="G99" s="197"/>
      <c r="H99" s="197"/>
      <c r="I99" s="197"/>
      <c r="J99" s="198">
        <f>J167</f>
        <v>0</v>
      </c>
      <c r="K99" s="134"/>
      <c r="L99" s="199"/>
      <c r="S99" s="10"/>
      <c r="T99" s="10"/>
      <c r="U99" s="10"/>
      <c r="V99" s="10"/>
      <c r="W99" s="10"/>
      <c r="X99" s="10"/>
      <c r="Y99" s="10"/>
      <c r="Z99" s="10"/>
      <c r="AA99" s="10"/>
      <c r="AB99" s="10"/>
      <c r="AC99" s="10"/>
      <c r="AD99" s="10"/>
      <c r="AE99" s="10"/>
    </row>
    <row r="100" s="9" customFormat="1" ht="24.96" customHeight="1">
      <c r="A100" s="9"/>
      <c r="B100" s="189"/>
      <c r="C100" s="190"/>
      <c r="D100" s="191" t="s">
        <v>225</v>
      </c>
      <c r="E100" s="192"/>
      <c r="F100" s="192"/>
      <c r="G100" s="192"/>
      <c r="H100" s="192"/>
      <c r="I100" s="192"/>
      <c r="J100" s="193">
        <f>J178</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226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Oprava trati v úseku Krásná Studánka – Mníšek u Liberce</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90-90 - Liberec - Mníšek u L. odpady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30. 6. 2023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 xml:space="preserve"> </v>
      </c>
      <c r="G116" s="41"/>
      <c r="H116" s="41"/>
      <c r="I116" s="33" t="s">
        <v>29</v>
      </c>
      <c r="J116" s="37" t="str">
        <f>E21</f>
        <v xml:space="preserve"> </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27</v>
      </c>
      <c r="D117" s="41"/>
      <c r="E117" s="41"/>
      <c r="F117" s="28" t="str">
        <f>IF(E18="","",E18)</f>
        <v>Vyplň údaj</v>
      </c>
      <c r="G117" s="41"/>
      <c r="H117" s="41"/>
      <c r="I117" s="33" t="s">
        <v>31</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0"/>
      <c r="B119" s="201"/>
      <c r="C119" s="202" t="s">
        <v>227</v>
      </c>
      <c r="D119" s="203" t="s">
        <v>58</v>
      </c>
      <c r="E119" s="203" t="s">
        <v>54</v>
      </c>
      <c r="F119" s="203" t="s">
        <v>55</v>
      </c>
      <c r="G119" s="203" t="s">
        <v>228</v>
      </c>
      <c r="H119" s="203" t="s">
        <v>229</v>
      </c>
      <c r="I119" s="203" t="s">
        <v>230</v>
      </c>
      <c r="J119" s="204" t="s">
        <v>210</v>
      </c>
      <c r="K119" s="205" t="s">
        <v>231</v>
      </c>
      <c r="L119" s="206"/>
      <c r="M119" s="101" t="s">
        <v>1</v>
      </c>
      <c r="N119" s="102" t="s">
        <v>37</v>
      </c>
      <c r="O119" s="102" t="s">
        <v>232</v>
      </c>
      <c r="P119" s="102" t="s">
        <v>233</v>
      </c>
      <c r="Q119" s="102" t="s">
        <v>234</v>
      </c>
      <c r="R119" s="102" t="s">
        <v>235</v>
      </c>
      <c r="S119" s="102" t="s">
        <v>236</v>
      </c>
      <c r="T119" s="103" t="s">
        <v>237</v>
      </c>
      <c r="U119" s="200"/>
      <c r="V119" s="200"/>
      <c r="W119" s="200"/>
      <c r="X119" s="200"/>
      <c r="Y119" s="200"/>
      <c r="Z119" s="200"/>
      <c r="AA119" s="200"/>
      <c r="AB119" s="200"/>
      <c r="AC119" s="200"/>
      <c r="AD119" s="200"/>
      <c r="AE119" s="200"/>
    </row>
    <row r="120" s="2" customFormat="1" ht="22.8" customHeight="1">
      <c r="A120" s="39"/>
      <c r="B120" s="40"/>
      <c r="C120" s="108" t="s">
        <v>238</v>
      </c>
      <c r="D120" s="41"/>
      <c r="E120" s="41"/>
      <c r="F120" s="41"/>
      <c r="G120" s="41"/>
      <c r="H120" s="41"/>
      <c r="I120" s="41"/>
      <c r="J120" s="207">
        <f>BK120</f>
        <v>0</v>
      </c>
      <c r="K120" s="41"/>
      <c r="L120" s="45"/>
      <c r="M120" s="104"/>
      <c r="N120" s="208"/>
      <c r="O120" s="105"/>
      <c r="P120" s="209">
        <f>P121+SUM(P122:P161)+P178</f>
        <v>0</v>
      </c>
      <c r="Q120" s="105"/>
      <c r="R120" s="209">
        <f>R121+SUM(R122:R161)+R178</f>
        <v>0</v>
      </c>
      <c r="S120" s="105"/>
      <c r="T120" s="210">
        <f>T121+SUM(T122:T161)+T178</f>
        <v>0</v>
      </c>
      <c r="U120" s="39"/>
      <c r="V120" s="39"/>
      <c r="W120" s="39"/>
      <c r="X120" s="39"/>
      <c r="Y120" s="39"/>
      <c r="Z120" s="39"/>
      <c r="AA120" s="39"/>
      <c r="AB120" s="39"/>
      <c r="AC120" s="39"/>
      <c r="AD120" s="39"/>
      <c r="AE120" s="39"/>
      <c r="AT120" s="18" t="s">
        <v>72</v>
      </c>
      <c r="AU120" s="18" t="s">
        <v>212</v>
      </c>
      <c r="BK120" s="211">
        <f>BK121+SUM(BK122:BK161)+BK178</f>
        <v>0</v>
      </c>
    </row>
    <row r="121" s="2" customFormat="1" ht="37.8" customHeight="1">
      <c r="A121" s="39"/>
      <c r="B121" s="40"/>
      <c r="C121" s="228" t="s">
        <v>81</v>
      </c>
      <c r="D121" s="228" t="s">
        <v>243</v>
      </c>
      <c r="E121" s="229" t="s">
        <v>1803</v>
      </c>
      <c r="F121" s="230" t="s">
        <v>1804</v>
      </c>
      <c r="G121" s="231" t="s">
        <v>1805</v>
      </c>
      <c r="H121" s="232">
        <v>0.40000000000000002</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73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4705</v>
      </c>
    </row>
    <row r="122" s="2" customFormat="1">
      <c r="A122" s="39"/>
      <c r="B122" s="40"/>
      <c r="C122" s="41"/>
      <c r="D122" s="242" t="s">
        <v>248</v>
      </c>
      <c r="E122" s="41"/>
      <c r="F122" s="243" t="s">
        <v>1804</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73</v>
      </c>
    </row>
    <row r="123" s="14" customFormat="1">
      <c r="A123" s="14"/>
      <c r="B123" s="274"/>
      <c r="C123" s="275"/>
      <c r="D123" s="242" t="s">
        <v>1584</v>
      </c>
      <c r="E123" s="276" t="s">
        <v>1</v>
      </c>
      <c r="F123" s="277" t="s">
        <v>118</v>
      </c>
      <c r="G123" s="275"/>
      <c r="H123" s="276" t="s">
        <v>1</v>
      </c>
      <c r="I123" s="278"/>
      <c r="J123" s="275"/>
      <c r="K123" s="275"/>
      <c r="L123" s="279"/>
      <c r="M123" s="280"/>
      <c r="N123" s="281"/>
      <c r="O123" s="281"/>
      <c r="P123" s="281"/>
      <c r="Q123" s="281"/>
      <c r="R123" s="281"/>
      <c r="S123" s="281"/>
      <c r="T123" s="282"/>
      <c r="U123" s="14"/>
      <c r="V123" s="14"/>
      <c r="W123" s="14"/>
      <c r="X123" s="14"/>
      <c r="Y123" s="14"/>
      <c r="Z123" s="14"/>
      <c r="AA123" s="14"/>
      <c r="AB123" s="14"/>
      <c r="AC123" s="14"/>
      <c r="AD123" s="14"/>
      <c r="AE123" s="14"/>
      <c r="AT123" s="283" t="s">
        <v>1584</v>
      </c>
      <c r="AU123" s="283" t="s">
        <v>73</v>
      </c>
      <c r="AV123" s="14" t="s">
        <v>81</v>
      </c>
      <c r="AW123" s="14" t="s">
        <v>30</v>
      </c>
      <c r="AX123" s="14" t="s">
        <v>73</v>
      </c>
      <c r="AY123" s="283" t="s">
        <v>241</v>
      </c>
    </row>
    <row r="124" s="13" customFormat="1">
      <c r="A124" s="13"/>
      <c r="B124" s="263"/>
      <c r="C124" s="264"/>
      <c r="D124" s="242" t="s">
        <v>1584</v>
      </c>
      <c r="E124" s="265" t="s">
        <v>1</v>
      </c>
      <c r="F124" s="266" t="s">
        <v>1810</v>
      </c>
      <c r="G124" s="264"/>
      <c r="H124" s="267">
        <v>0.10000000000000001</v>
      </c>
      <c r="I124" s="268"/>
      <c r="J124" s="264"/>
      <c r="K124" s="264"/>
      <c r="L124" s="269"/>
      <c r="M124" s="270"/>
      <c r="N124" s="271"/>
      <c r="O124" s="271"/>
      <c r="P124" s="271"/>
      <c r="Q124" s="271"/>
      <c r="R124" s="271"/>
      <c r="S124" s="271"/>
      <c r="T124" s="272"/>
      <c r="U124" s="13"/>
      <c r="V124" s="13"/>
      <c r="W124" s="13"/>
      <c r="X124" s="13"/>
      <c r="Y124" s="13"/>
      <c r="Z124" s="13"/>
      <c r="AA124" s="13"/>
      <c r="AB124" s="13"/>
      <c r="AC124" s="13"/>
      <c r="AD124" s="13"/>
      <c r="AE124" s="13"/>
      <c r="AT124" s="273" t="s">
        <v>1584</v>
      </c>
      <c r="AU124" s="273" t="s">
        <v>73</v>
      </c>
      <c r="AV124" s="13" t="s">
        <v>83</v>
      </c>
      <c r="AW124" s="13" t="s">
        <v>30</v>
      </c>
      <c r="AX124" s="13" t="s">
        <v>73</v>
      </c>
      <c r="AY124" s="273" t="s">
        <v>241</v>
      </c>
    </row>
    <row r="125" s="14" customFormat="1">
      <c r="A125" s="14"/>
      <c r="B125" s="274"/>
      <c r="C125" s="275"/>
      <c r="D125" s="242" t="s">
        <v>1584</v>
      </c>
      <c r="E125" s="276" t="s">
        <v>1</v>
      </c>
      <c r="F125" s="277" t="s">
        <v>103</v>
      </c>
      <c r="G125" s="275"/>
      <c r="H125" s="276" t="s">
        <v>1</v>
      </c>
      <c r="I125" s="278"/>
      <c r="J125" s="275"/>
      <c r="K125" s="275"/>
      <c r="L125" s="279"/>
      <c r="M125" s="280"/>
      <c r="N125" s="281"/>
      <c r="O125" s="281"/>
      <c r="P125" s="281"/>
      <c r="Q125" s="281"/>
      <c r="R125" s="281"/>
      <c r="S125" s="281"/>
      <c r="T125" s="282"/>
      <c r="U125" s="14"/>
      <c r="V125" s="14"/>
      <c r="W125" s="14"/>
      <c r="X125" s="14"/>
      <c r="Y125" s="14"/>
      <c r="Z125" s="14"/>
      <c r="AA125" s="14"/>
      <c r="AB125" s="14"/>
      <c r="AC125" s="14"/>
      <c r="AD125" s="14"/>
      <c r="AE125" s="14"/>
      <c r="AT125" s="283" t="s">
        <v>1584</v>
      </c>
      <c r="AU125" s="283" t="s">
        <v>73</v>
      </c>
      <c r="AV125" s="14" t="s">
        <v>81</v>
      </c>
      <c r="AW125" s="14" t="s">
        <v>30</v>
      </c>
      <c r="AX125" s="14" t="s">
        <v>73</v>
      </c>
      <c r="AY125" s="283" t="s">
        <v>241</v>
      </c>
    </row>
    <row r="126" s="13" customFormat="1">
      <c r="A126" s="13"/>
      <c r="B126" s="263"/>
      <c r="C126" s="264"/>
      <c r="D126" s="242" t="s">
        <v>1584</v>
      </c>
      <c r="E126" s="265" t="s">
        <v>1</v>
      </c>
      <c r="F126" s="266" t="s">
        <v>1807</v>
      </c>
      <c r="G126" s="264"/>
      <c r="H126" s="267">
        <v>0.20000000000000001</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1584</v>
      </c>
      <c r="AU126" s="273" t="s">
        <v>73</v>
      </c>
      <c r="AV126" s="13" t="s">
        <v>83</v>
      </c>
      <c r="AW126" s="13" t="s">
        <v>30</v>
      </c>
      <c r="AX126" s="13" t="s">
        <v>73</v>
      </c>
      <c r="AY126" s="273" t="s">
        <v>241</v>
      </c>
    </row>
    <row r="127" s="14" customFormat="1">
      <c r="A127" s="14"/>
      <c r="B127" s="274"/>
      <c r="C127" s="275"/>
      <c r="D127" s="242" t="s">
        <v>1584</v>
      </c>
      <c r="E127" s="276" t="s">
        <v>1</v>
      </c>
      <c r="F127" s="277" t="s">
        <v>121</v>
      </c>
      <c r="G127" s="275"/>
      <c r="H127" s="276" t="s">
        <v>1</v>
      </c>
      <c r="I127" s="278"/>
      <c r="J127" s="275"/>
      <c r="K127" s="275"/>
      <c r="L127" s="279"/>
      <c r="M127" s="280"/>
      <c r="N127" s="281"/>
      <c r="O127" s="281"/>
      <c r="P127" s="281"/>
      <c r="Q127" s="281"/>
      <c r="R127" s="281"/>
      <c r="S127" s="281"/>
      <c r="T127" s="282"/>
      <c r="U127" s="14"/>
      <c r="V127" s="14"/>
      <c r="W127" s="14"/>
      <c r="X127" s="14"/>
      <c r="Y127" s="14"/>
      <c r="Z127" s="14"/>
      <c r="AA127" s="14"/>
      <c r="AB127" s="14"/>
      <c r="AC127" s="14"/>
      <c r="AD127" s="14"/>
      <c r="AE127" s="14"/>
      <c r="AT127" s="283" t="s">
        <v>1584</v>
      </c>
      <c r="AU127" s="283" t="s">
        <v>73</v>
      </c>
      <c r="AV127" s="14" t="s">
        <v>81</v>
      </c>
      <c r="AW127" s="14" t="s">
        <v>30</v>
      </c>
      <c r="AX127" s="14" t="s">
        <v>73</v>
      </c>
      <c r="AY127" s="283" t="s">
        <v>241</v>
      </c>
    </row>
    <row r="128" s="13" customFormat="1">
      <c r="A128" s="13"/>
      <c r="B128" s="263"/>
      <c r="C128" s="264"/>
      <c r="D128" s="242" t="s">
        <v>1584</v>
      </c>
      <c r="E128" s="265" t="s">
        <v>1</v>
      </c>
      <c r="F128" s="266" t="s">
        <v>1810</v>
      </c>
      <c r="G128" s="264"/>
      <c r="H128" s="267">
        <v>0.10000000000000001</v>
      </c>
      <c r="I128" s="268"/>
      <c r="J128" s="264"/>
      <c r="K128" s="264"/>
      <c r="L128" s="269"/>
      <c r="M128" s="270"/>
      <c r="N128" s="271"/>
      <c r="O128" s="271"/>
      <c r="P128" s="271"/>
      <c r="Q128" s="271"/>
      <c r="R128" s="271"/>
      <c r="S128" s="271"/>
      <c r="T128" s="272"/>
      <c r="U128" s="13"/>
      <c r="V128" s="13"/>
      <c r="W128" s="13"/>
      <c r="X128" s="13"/>
      <c r="Y128" s="13"/>
      <c r="Z128" s="13"/>
      <c r="AA128" s="13"/>
      <c r="AB128" s="13"/>
      <c r="AC128" s="13"/>
      <c r="AD128" s="13"/>
      <c r="AE128" s="13"/>
      <c r="AT128" s="273" t="s">
        <v>1584</v>
      </c>
      <c r="AU128" s="273" t="s">
        <v>73</v>
      </c>
      <c r="AV128" s="13" t="s">
        <v>83</v>
      </c>
      <c r="AW128" s="13" t="s">
        <v>30</v>
      </c>
      <c r="AX128" s="13" t="s">
        <v>73</v>
      </c>
      <c r="AY128" s="273" t="s">
        <v>241</v>
      </c>
    </row>
    <row r="129" s="15" customFormat="1">
      <c r="A129" s="15"/>
      <c r="B129" s="287"/>
      <c r="C129" s="288"/>
      <c r="D129" s="242" t="s">
        <v>1584</v>
      </c>
      <c r="E129" s="289" t="s">
        <v>1</v>
      </c>
      <c r="F129" s="290" t="s">
        <v>2061</v>
      </c>
      <c r="G129" s="288"/>
      <c r="H129" s="291">
        <v>0.40000000000000002</v>
      </c>
      <c r="I129" s="292"/>
      <c r="J129" s="288"/>
      <c r="K129" s="288"/>
      <c r="L129" s="293"/>
      <c r="M129" s="294"/>
      <c r="N129" s="295"/>
      <c r="O129" s="295"/>
      <c r="P129" s="295"/>
      <c r="Q129" s="295"/>
      <c r="R129" s="295"/>
      <c r="S129" s="295"/>
      <c r="T129" s="296"/>
      <c r="U129" s="15"/>
      <c r="V129" s="15"/>
      <c r="W129" s="15"/>
      <c r="X129" s="15"/>
      <c r="Y129" s="15"/>
      <c r="Z129" s="15"/>
      <c r="AA129" s="15"/>
      <c r="AB129" s="15"/>
      <c r="AC129" s="15"/>
      <c r="AD129" s="15"/>
      <c r="AE129" s="15"/>
      <c r="AT129" s="297" t="s">
        <v>1584</v>
      </c>
      <c r="AU129" s="297" t="s">
        <v>73</v>
      </c>
      <c r="AV129" s="15" t="s">
        <v>247</v>
      </c>
      <c r="AW129" s="15" t="s">
        <v>30</v>
      </c>
      <c r="AX129" s="15" t="s">
        <v>81</v>
      </c>
      <c r="AY129" s="297" t="s">
        <v>241</v>
      </c>
    </row>
    <row r="130" s="2" customFormat="1" ht="49.05" customHeight="1">
      <c r="A130" s="39"/>
      <c r="B130" s="40"/>
      <c r="C130" s="228" t="s">
        <v>83</v>
      </c>
      <c r="D130" s="228" t="s">
        <v>243</v>
      </c>
      <c r="E130" s="229" t="s">
        <v>1811</v>
      </c>
      <c r="F130" s="230" t="s">
        <v>1812</v>
      </c>
      <c r="G130" s="231" t="s">
        <v>1805</v>
      </c>
      <c r="H130" s="232">
        <v>0.070000000000000007</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73</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4706</v>
      </c>
    </row>
    <row r="131" s="2" customFormat="1">
      <c r="A131" s="39"/>
      <c r="B131" s="40"/>
      <c r="C131" s="41"/>
      <c r="D131" s="242" t="s">
        <v>248</v>
      </c>
      <c r="E131" s="41"/>
      <c r="F131" s="243" t="s">
        <v>1812</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73</v>
      </c>
    </row>
    <row r="132" s="14" customFormat="1">
      <c r="A132" s="14"/>
      <c r="B132" s="274"/>
      <c r="C132" s="275"/>
      <c r="D132" s="242" t="s">
        <v>1584</v>
      </c>
      <c r="E132" s="276" t="s">
        <v>1</v>
      </c>
      <c r="F132" s="277" t="s">
        <v>118</v>
      </c>
      <c r="G132" s="275"/>
      <c r="H132" s="276" t="s">
        <v>1</v>
      </c>
      <c r="I132" s="278"/>
      <c r="J132" s="275"/>
      <c r="K132" s="275"/>
      <c r="L132" s="279"/>
      <c r="M132" s="280"/>
      <c r="N132" s="281"/>
      <c r="O132" s="281"/>
      <c r="P132" s="281"/>
      <c r="Q132" s="281"/>
      <c r="R132" s="281"/>
      <c r="S132" s="281"/>
      <c r="T132" s="282"/>
      <c r="U132" s="14"/>
      <c r="V132" s="14"/>
      <c r="W132" s="14"/>
      <c r="X132" s="14"/>
      <c r="Y132" s="14"/>
      <c r="Z132" s="14"/>
      <c r="AA132" s="14"/>
      <c r="AB132" s="14"/>
      <c r="AC132" s="14"/>
      <c r="AD132" s="14"/>
      <c r="AE132" s="14"/>
      <c r="AT132" s="283" t="s">
        <v>1584</v>
      </c>
      <c r="AU132" s="283" t="s">
        <v>73</v>
      </c>
      <c r="AV132" s="14" t="s">
        <v>81</v>
      </c>
      <c r="AW132" s="14" t="s">
        <v>30</v>
      </c>
      <c r="AX132" s="14" t="s">
        <v>73</v>
      </c>
      <c r="AY132" s="283" t="s">
        <v>241</v>
      </c>
    </row>
    <row r="133" s="13" customFormat="1">
      <c r="A133" s="13"/>
      <c r="B133" s="263"/>
      <c r="C133" s="264"/>
      <c r="D133" s="242" t="s">
        <v>1584</v>
      </c>
      <c r="E133" s="265" t="s">
        <v>1</v>
      </c>
      <c r="F133" s="266" t="s">
        <v>6</v>
      </c>
      <c r="G133" s="264"/>
      <c r="H133" s="267">
        <v>0.01</v>
      </c>
      <c r="I133" s="268"/>
      <c r="J133" s="264"/>
      <c r="K133" s="264"/>
      <c r="L133" s="269"/>
      <c r="M133" s="270"/>
      <c r="N133" s="271"/>
      <c r="O133" s="271"/>
      <c r="P133" s="271"/>
      <c r="Q133" s="271"/>
      <c r="R133" s="271"/>
      <c r="S133" s="271"/>
      <c r="T133" s="272"/>
      <c r="U133" s="13"/>
      <c r="V133" s="13"/>
      <c r="W133" s="13"/>
      <c r="X133" s="13"/>
      <c r="Y133" s="13"/>
      <c r="Z133" s="13"/>
      <c r="AA133" s="13"/>
      <c r="AB133" s="13"/>
      <c r="AC133" s="13"/>
      <c r="AD133" s="13"/>
      <c r="AE133" s="13"/>
      <c r="AT133" s="273" t="s">
        <v>1584</v>
      </c>
      <c r="AU133" s="273" t="s">
        <v>73</v>
      </c>
      <c r="AV133" s="13" t="s">
        <v>83</v>
      </c>
      <c r="AW133" s="13" t="s">
        <v>30</v>
      </c>
      <c r="AX133" s="13" t="s">
        <v>73</v>
      </c>
      <c r="AY133" s="273" t="s">
        <v>241</v>
      </c>
    </row>
    <row r="134" s="14" customFormat="1">
      <c r="A134" s="14"/>
      <c r="B134" s="274"/>
      <c r="C134" s="275"/>
      <c r="D134" s="242" t="s">
        <v>1584</v>
      </c>
      <c r="E134" s="276" t="s">
        <v>1</v>
      </c>
      <c r="F134" s="277" t="s">
        <v>103</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1584</v>
      </c>
      <c r="AU134" s="283" t="s">
        <v>73</v>
      </c>
      <c r="AV134" s="14" t="s">
        <v>81</v>
      </c>
      <c r="AW134" s="14" t="s">
        <v>30</v>
      </c>
      <c r="AX134" s="14" t="s">
        <v>73</v>
      </c>
      <c r="AY134" s="283" t="s">
        <v>241</v>
      </c>
    </row>
    <row r="135" s="13" customFormat="1">
      <c r="A135" s="13"/>
      <c r="B135" s="263"/>
      <c r="C135" s="264"/>
      <c r="D135" s="242" t="s">
        <v>1584</v>
      </c>
      <c r="E135" s="265" t="s">
        <v>1</v>
      </c>
      <c r="F135" s="266" t="s">
        <v>1813</v>
      </c>
      <c r="G135" s="264"/>
      <c r="H135" s="267">
        <v>0.050000000000000003</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1584</v>
      </c>
      <c r="AU135" s="273" t="s">
        <v>73</v>
      </c>
      <c r="AV135" s="13" t="s">
        <v>83</v>
      </c>
      <c r="AW135" s="13" t="s">
        <v>30</v>
      </c>
      <c r="AX135" s="13" t="s">
        <v>73</v>
      </c>
      <c r="AY135" s="273" t="s">
        <v>241</v>
      </c>
    </row>
    <row r="136" s="14" customFormat="1">
      <c r="A136" s="14"/>
      <c r="B136" s="274"/>
      <c r="C136" s="275"/>
      <c r="D136" s="242" t="s">
        <v>1584</v>
      </c>
      <c r="E136" s="276" t="s">
        <v>1</v>
      </c>
      <c r="F136" s="277" t="s">
        <v>121</v>
      </c>
      <c r="G136" s="275"/>
      <c r="H136" s="276" t="s">
        <v>1</v>
      </c>
      <c r="I136" s="278"/>
      <c r="J136" s="275"/>
      <c r="K136" s="275"/>
      <c r="L136" s="279"/>
      <c r="M136" s="280"/>
      <c r="N136" s="281"/>
      <c r="O136" s="281"/>
      <c r="P136" s="281"/>
      <c r="Q136" s="281"/>
      <c r="R136" s="281"/>
      <c r="S136" s="281"/>
      <c r="T136" s="282"/>
      <c r="U136" s="14"/>
      <c r="V136" s="14"/>
      <c r="W136" s="14"/>
      <c r="X136" s="14"/>
      <c r="Y136" s="14"/>
      <c r="Z136" s="14"/>
      <c r="AA136" s="14"/>
      <c r="AB136" s="14"/>
      <c r="AC136" s="14"/>
      <c r="AD136" s="14"/>
      <c r="AE136" s="14"/>
      <c r="AT136" s="283" t="s">
        <v>1584</v>
      </c>
      <c r="AU136" s="283" t="s">
        <v>73</v>
      </c>
      <c r="AV136" s="14" t="s">
        <v>81</v>
      </c>
      <c r="AW136" s="14" t="s">
        <v>30</v>
      </c>
      <c r="AX136" s="14" t="s">
        <v>73</v>
      </c>
      <c r="AY136" s="283" t="s">
        <v>241</v>
      </c>
    </row>
    <row r="137" s="13" customFormat="1">
      <c r="A137" s="13"/>
      <c r="B137" s="263"/>
      <c r="C137" s="264"/>
      <c r="D137" s="242" t="s">
        <v>1584</v>
      </c>
      <c r="E137" s="265" t="s">
        <v>1</v>
      </c>
      <c r="F137" s="266" t="s">
        <v>6</v>
      </c>
      <c r="G137" s="264"/>
      <c r="H137" s="267">
        <v>0.01</v>
      </c>
      <c r="I137" s="268"/>
      <c r="J137" s="264"/>
      <c r="K137" s="264"/>
      <c r="L137" s="269"/>
      <c r="M137" s="270"/>
      <c r="N137" s="271"/>
      <c r="O137" s="271"/>
      <c r="P137" s="271"/>
      <c r="Q137" s="271"/>
      <c r="R137" s="271"/>
      <c r="S137" s="271"/>
      <c r="T137" s="272"/>
      <c r="U137" s="13"/>
      <c r="V137" s="13"/>
      <c r="W137" s="13"/>
      <c r="X137" s="13"/>
      <c r="Y137" s="13"/>
      <c r="Z137" s="13"/>
      <c r="AA137" s="13"/>
      <c r="AB137" s="13"/>
      <c r="AC137" s="13"/>
      <c r="AD137" s="13"/>
      <c r="AE137" s="13"/>
      <c r="AT137" s="273" t="s">
        <v>1584</v>
      </c>
      <c r="AU137" s="273" t="s">
        <v>73</v>
      </c>
      <c r="AV137" s="13" t="s">
        <v>83</v>
      </c>
      <c r="AW137" s="13" t="s">
        <v>30</v>
      </c>
      <c r="AX137" s="13" t="s">
        <v>73</v>
      </c>
      <c r="AY137" s="273" t="s">
        <v>241</v>
      </c>
    </row>
    <row r="138" s="15" customFormat="1">
      <c r="A138" s="15"/>
      <c r="B138" s="287"/>
      <c r="C138" s="288"/>
      <c r="D138" s="242" t="s">
        <v>1584</v>
      </c>
      <c r="E138" s="289" t="s">
        <v>1</v>
      </c>
      <c r="F138" s="290" t="s">
        <v>2061</v>
      </c>
      <c r="G138" s="288"/>
      <c r="H138" s="291">
        <v>0.070000000000000007</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1584</v>
      </c>
      <c r="AU138" s="297" t="s">
        <v>73</v>
      </c>
      <c r="AV138" s="15" t="s">
        <v>247</v>
      </c>
      <c r="AW138" s="15" t="s">
        <v>30</v>
      </c>
      <c r="AX138" s="15" t="s">
        <v>81</v>
      </c>
      <c r="AY138" s="297" t="s">
        <v>241</v>
      </c>
    </row>
    <row r="139" s="2" customFormat="1" ht="49.05" customHeight="1">
      <c r="A139" s="39"/>
      <c r="B139" s="40"/>
      <c r="C139" s="228" t="s">
        <v>290</v>
      </c>
      <c r="D139" s="228" t="s">
        <v>243</v>
      </c>
      <c r="E139" s="229" t="s">
        <v>1808</v>
      </c>
      <c r="F139" s="230" t="s">
        <v>1809</v>
      </c>
      <c r="G139" s="231" t="s">
        <v>1805</v>
      </c>
      <c r="H139" s="232">
        <v>0.10000000000000001</v>
      </c>
      <c r="I139" s="233"/>
      <c r="J139" s="234">
        <f>ROUND(I139*H139,2)</f>
        <v>0</v>
      </c>
      <c r="K139" s="235"/>
      <c r="L139" s="45"/>
      <c r="M139" s="236" t="s">
        <v>1</v>
      </c>
      <c r="N139" s="237" t="s">
        <v>38</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247</v>
      </c>
      <c r="AT139" s="240" t="s">
        <v>243</v>
      </c>
      <c r="AU139" s="240" t="s">
        <v>73</v>
      </c>
      <c r="AY139" s="18" t="s">
        <v>241</v>
      </c>
      <c r="BE139" s="241">
        <f>IF(N139="základní",J139,0)</f>
        <v>0</v>
      </c>
      <c r="BF139" s="241">
        <f>IF(N139="snížená",J139,0)</f>
        <v>0</v>
      </c>
      <c r="BG139" s="241">
        <f>IF(N139="zákl. přenesená",J139,0)</f>
        <v>0</v>
      </c>
      <c r="BH139" s="241">
        <f>IF(N139="sníž. přenesená",J139,0)</f>
        <v>0</v>
      </c>
      <c r="BI139" s="241">
        <f>IF(N139="nulová",J139,0)</f>
        <v>0</v>
      </c>
      <c r="BJ139" s="18" t="s">
        <v>81</v>
      </c>
      <c r="BK139" s="241">
        <f>ROUND(I139*H139,2)</f>
        <v>0</v>
      </c>
      <c r="BL139" s="18" t="s">
        <v>247</v>
      </c>
      <c r="BM139" s="240" t="s">
        <v>4707</v>
      </c>
    </row>
    <row r="140" s="2" customFormat="1">
      <c r="A140" s="39"/>
      <c r="B140" s="40"/>
      <c r="C140" s="41"/>
      <c r="D140" s="242" t="s">
        <v>248</v>
      </c>
      <c r="E140" s="41"/>
      <c r="F140" s="243" t="s">
        <v>1809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248</v>
      </c>
      <c r="AU140" s="18" t="s">
        <v>73</v>
      </c>
    </row>
    <row r="141" s="14" customFormat="1">
      <c r="A141" s="14"/>
      <c r="B141" s="274"/>
      <c r="C141" s="275"/>
      <c r="D141" s="242" t="s">
        <v>1584</v>
      </c>
      <c r="E141" s="276" t="s">
        <v>1</v>
      </c>
      <c r="F141" s="277" t="s">
        <v>103</v>
      </c>
      <c r="G141" s="275"/>
      <c r="H141" s="276" t="s">
        <v>1</v>
      </c>
      <c r="I141" s="278"/>
      <c r="J141" s="275"/>
      <c r="K141" s="275"/>
      <c r="L141" s="279"/>
      <c r="M141" s="280"/>
      <c r="N141" s="281"/>
      <c r="O141" s="281"/>
      <c r="P141" s="281"/>
      <c r="Q141" s="281"/>
      <c r="R141" s="281"/>
      <c r="S141" s="281"/>
      <c r="T141" s="282"/>
      <c r="U141" s="14"/>
      <c r="V141" s="14"/>
      <c r="W141" s="14"/>
      <c r="X141" s="14"/>
      <c r="Y141" s="14"/>
      <c r="Z141" s="14"/>
      <c r="AA141" s="14"/>
      <c r="AB141" s="14"/>
      <c r="AC141" s="14"/>
      <c r="AD141" s="14"/>
      <c r="AE141" s="14"/>
      <c r="AT141" s="283" t="s">
        <v>1584</v>
      </c>
      <c r="AU141" s="283" t="s">
        <v>73</v>
      </c>
      <c r="AV141" s="14" t="s">
        <v>81</v>
      </c>
      <c r="AW141" s="14" t="s">
        <v>30</v>
      </c>
      <c r="AX141" s="14" t="s">
        <v>73</v>
      </c>
      <c r="AY141" s="283" t="s">
        <v>241</v>
      </c>
    </row>
    <row r="142" s="13" customFormat="1">
      <c r="A142" s="13"/>
      <c r="B142" s="263"/>
      <c r="C142" s="264"/>
      <c r="D142" s="242" t="s">
        <v>1584</v>
      </c>
      <c r="E142" s="265" t="s">
        <v>1</v>
      </c>
      <c r="F142" s="266" t="s">
        <v>1810</v>
      </c>
      <c r="G142" s="264"/>
      <c r="H142" s="267">
        <v>0.10000000000000001</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1584</v>
      </c>
      <c r="AU142" s="273" t="s">
        <v>73</v>
      </c>
      <c r="AV142" s="13" t="s">
        <v>83</v>
      </c>
      <c r="AW142" s="13" t="s">
        <v>30</v>
      </c>
      <c r="AX142" s="13" t="s">
        <v>81</v>
      </c>
      <c r="AY142" s="273" t="s">
        <v>241</v>
      </c>
    </row>
    <row r="143" s="2" customFormat="1" ht="37.8" customHeight="1">
      <c r="A143" s="39"/>
      <c r="B143" s="40"/>
      <c r="C143" s="228" t="s">
        <v>251</v>
      </c>
      <c r="D143" s="228" t="s">
        <v>243</v>
      </c>
      <c r="E143" s="229" t="s">
        <v>1814</v>
      </c>
      <c r="F143" s="230" t="s">
        <v>1815</v>
      </c>
      <c r="G143" s="231" t="s">
        <v>1805</v>
      </c>
      <c r="H143" s="232">
        <v>0.040000000000000001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73</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4708</v>
      </c>
    </row>
    <row r="144" s="2" customFormat="1">
      <c r="A144" s="39"/>
      <c r="B144" s="40"/>
      <c r="C144" s="41"/>
      <c r="D144" s="242" t="s">
        <v>248</v>
      </c>
      <c r="E144" s="41"/>
      <c r="F144" s="243" t="s">
        <v>1815</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73</v>
      </c>
    </row>
    <row r="145" s="14" customFormat="1">
      <c r="A145" s="14"/>
      <c r="B145" s="274"/>
      <c r="C145" s="275"/>
      <c r="D145" s="242" t="s">
        <v>1584</v>
      </c>
      <c r="E145" s="276" t="s">
        <v>1</v>
      </c>
      <c r="F145" s="277" t="s">
        <v>118</v>
      </c>
      <c r="G145" s="275"/>
      <c r="H145" s="276" t="s">
        <v>1</v>
      </c>
      <c r="I145" s="278"/>
      <c r="J145" s="275"/>
      <c r="K145" s="275"/>
      <c r="L145" s="279"/>
      <c r="M145" s="280"/>
      <c r="N145" s="281"/>
      <c r="O145" s="281"/>
      <c r="P145" s="281"/>
      <c r="Q145" s="281"/>
      <c r="R145" s="281"/>
      <c r="S145" s="281"/>
      <c r="T145" s="282"/>
      <c r="U145" s="14"/>
      <c r="V145" s="14"/>
      <c r="W145" s="14"/>
      <c r="X145" s="14"/>
      <c r="Y145" s="14"/>
      <c r="Z145" s="14"/>
      <c r="AA145" s="14"/>
      <c r="AB145" s="14"/>
      <c r="AC145" s="14"/>
      <c r="AD145" s="14"/>
      <c r="AE145" s="14"/>
      <c r="AT145" s="283" t="s">
        <v>1584</v>
      </c>
      <c r="AU145" s="283" t="s">
        <v>73</v>
      </c>
      <c r="AV145" s="14" t="s">
        <v>81</v>
      </c>
      <c r="AW145" s="14" t="s">
        <v>30</v>
      </c>
      <c r="AX145" s="14" t="s">
        <v>73</v>
      </c>
      <c r="AY145" s="283" t="s">
        <v>241</v>
      </c>
    </row>
    <row r="146" s="13" customFormat="1">
      <c r="A146" s="13"/>
      <c r="B146" s="263"/>
      <c r="C146" s="264"/>
      <c r="D146" s="242" t="s">
        <v>1584</v>
      </c>
      <c r="E146" s="265" t="s">
        <v>1</v>
      </c>
      <c r="F146" s="266" t="s">
        <v>1818</v>
      </c>
      <c r="G146" s="264"/>
      <c r="H146" s="267">
        <v>0.02</v>
      </c>
      <c r="I146" s="268"/>
      <c r="J146" s="264"/>
      <c r="K146" s="264"/>
      <c r="L146" s="269"/>
      <c r="M146" s="270"/>
      <c r="N146" s="271"/>
      <c r="O146" s="271"/>
      <c r="P146" s="271"/>
      <c r="Q146" s="271"/>
      <c r="R146" s="271"/>
      <c r="S146" s="271"/>
      <c r="T146" s="272"/>
      <c r="U146" s="13"/>
      <c r="V146" s="13"/>
      <c r="W146" s="13"/>
      <c r="X146" s="13"/>
      <c r="Y146" s="13"/>
      <c r="Z146" s="13"/>
      <c r="AA146" s="13"/>
      <c r="AB146" s="13"/>
      <c r="AC146" s="13"/>
      <c r="AD146" s="13"/>
      <c r="AE146" s="13"/>
      <c r="AT146" s="273" t="s">
        <v>1584</v>
      </c>
      <c r="AU146" s="273" t="s">
        <v>73</v>
      </c>
      <c r="AV146" s="13" t="s">
        <v>83</v>
      </c>
      <c r="AW146" s="13" t="s">
        <v>30</v>
      </c>
      <c r="AX146" s="13" t="s">
        <v>73</v>
      </c>
      <c r="AY146" s="273" t="s">
        <v>241</v>
      </c>
    </row>
    <row r="147" s="14" customFormat="1">
      <c r="A147" s="14"/>
      <c r="B147" s="274"/>
      <c r="C147" s="275"/>
      <c r="D147" s="242" t="s">
        <v>1584</v>
      </c>
      <c r="E147" s="276" t="s">
        <v>1</v>
      </c>
      <c r="F147" s="277" t="s">
        <v>103</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1584</v>
      </c>
      <c r="AU147" s="283" t="s">
        <v>73</v>
      </c>
      <c r="AV147" s="14" t="s">
        <v>81</v>
      </c>
      <c r="AW147" s="14" t="s">
        <v>30</v>
      </c>
      <c r="AX147" s="14" t="s">
        <v>73</v>
      </c>
      <c r="AY147" s="283" t="s">
        <v>241</v>
      </c>
    </row>
    <row r="148" s="13" customFormat="1">
      <c r="A148" s="13"/>
      <c r="B148" s="263"/>
      <c r="C148" s="264"/>
      <c r="D148" s="242" t="s">
        <v>1584</v>
      </c>
      <c r="E148" s="265" t="s">
        <v>1</v>
      </c>
      <c r="F148" s="266" t="s">
        <v>6</v>
      </c>
      <c r="G148" s="264"/>
      <c r="H148" s="267">
        <v>0.01</v>
      </c>
      <c r="I148" s="268"/>
      <c r="J148" s="264"/>
      <c r="K148" s="264"/>
      <c r="L148" s="269"/>
      <c r="M148" s="270"/>
      <c r="N148" s="271"/>
      <c r="O148" s="271"/>
      <c r="P148" s="271"/>
      <c r="Q148" s="271"/>
      <c r="R148" s="271"/>
      <c r="S148" s="271"/>
      <c r="T148" s="272"/>
      <c r="U148" s="13"/>
      <c r="V148" s="13"/>
      <c r="W148" s="13"/>
      <c r="X148" s="13"/>
      <c r="Y148" s="13"/>
      <c r="Z148" s="13"/>
      <c r="AA148" s="13"/>
      <c r="AB148" s="13"/>
      <c r="AC148" s="13"/>
      <c r="AD148" s="13"/>
      <c r="AE148" s="13"/>
      <c r="AT148" s="273" t="s">
        <v>1584</v>
      </c>
      <c r="AU148" s="273" t="s">
        <v>73</v>
      </c>
      <c r="AV148" s="13" t="s">
        <v>83</v>
      </c>
      <c r="AW148" s="13" t="s">
        <v>30</v>
      </c>
      <c r="AX148" s="13" t="s">
        <v>73</v>
      </c>
      <c r="AY148" s="273" t="s">
        <v>241</v>
      </c>
    </row>
    <row r="149" s="14" customFormat="1">
      <c r="A149" s="14"/>
      <c r="B149" s="274"/>
      <c r="C149" s="275"/>
      <c r="D149" s="242" t="s">
        <v>1584</v>
      </c>
      <c r="E149" s="276" t="s">
        <v>1</v>
      </c>
      <c r="F149" s="277" t="s">
        <v>121</v>
      </c>
      <c r="G149" s="275"/>
      <c r="H149" s="276" t="s">
        <v>1</v>
      </c>
      <c r="I149" s="278"/>
      <c r="J149" s="275"/>
      <c r="K149" s="275"/>
      <c r="L149" s="279"/>
      <c r="M149" s="280"/>
      <c r="N149" s="281"/>
      <c r="O149" s="281"/>
      <c r="P149" s="281"/>
      <c r="Q149" s="281"/>
      <c r="R149" s="281"/>
      <c r="S149" s="281"/>
      <c r="T149" s="282"/>
      <c r="U149" s="14"/>
      <c r="V149" s="14"/>
      <c r="W149" s="14"/>
      <c r="X149" s="14"/>
      <c r="Y149" s="14"/>
      <c r="Z149" s="14"/>
      <c r="AA149" s="14"/>
      <c r="AB149" s="14"/>
      <c r="AC149" s="14"/>
      <c r="AD149" s="14"/>
      <c r="AE149" s="14"/>
      <c r="AT149" s="283" t="s">
        <v>1584</v>
      </c>
      <c r="AU149" s="283" t="s">
        <v>73</v>
      </c>
      <c r="AV149" s="14" t="s">
        <v>81</v>
      </c>
      <c r="AW149" s="14" t="s">
        <v>30</v>
      </c>
      <c r="AX149" s="14" t="s">
        <v>73</v>
      </c>
      <c r="AY149" s="283" t="s">
        <v>241</v>
      </c>
    </row>
    <row r="150" s="13" customFormat="1">
      <c r="A150" s="13"/>
      <c r="B150" s="263"/>
      <c r="C150" s="264"/>
      <c r="D150" s="242" t="s">
        <v>1584</v>
      </c>
      <c r="E150" s="265" t="s">
        <v>1</v>
      </c>
      <c r="F150" s="266" t="s">
        <v>6</v>
      </c>
      <c r="G150" s="264"/>
      <c r="H150" s="267">
        <v>0.01</v>
      </c>
      <c r="I150" s="268"/>
      <c r="J150" s="264"/>
      <c r="K150" s="264"/>
      <c r="L150" s="269"/>
      <c r="M150" s="270"/>
      <c r="N150" s="271"/>
      <c r="O150" s="271"/>
      <c r="P150" s="271"/>
      <c r="Q150" s="271"/>
      <c r="R150" s="271"/>
      <c r="S150" s="271"/>
      <c r="T150" s="272"/>
      <c r="U150" s="13"/>
      <c r="V150" s="13"/>
      <c r="W150" s="13"/>
      <c r="X150" s="13"/>
      <c r="Y150" s="13"/>
      <c r="Z150" s="13"/>
      <c r="AA150" s="13"/>
      <c r="AB150" s="13"/>
      <c r="AC150" s="13"/>
      <c r="AD150" s="13"/>
      <c r="AE150" s="13"/>
      <c r="AT150" s="273" t="s">
        <v>1584</v>
      </c>
      <c r="AU150" s="273" t="s">
        <v>73</v>
      </c>
      <c r="AV150" s="13" t="s">
        <v>83</v>
      </c>
      <c r="AW150" s="13" t="s">
        <v>30</v>
      </c>
      <c r="AX150" s="13" t="s">
        <v>73</v>
      </c>
      <c r="AY150" s="273" t="s">
        <v>241</v>
      </c>
    </row>
    <row r="151" s="15" customFormat="1">
      <c r="A151" s="15"/>
      <c r="B151" s="287"/>
      <c r="C151" s="288"/>
      <c r="D151" s="242" t="s">
        <v>1584</v>
      </c>
      <c r="E151" s="289" t="s">
        <v>1</v>
      </c>
      <c r="F151" s="290" t="s">
        <v>2061</v>
      </c>
      <c r="G151" s="288"/>
      <c r="H151" s="291">
        <v>0.040000000000000001</v>
      </c>
      <c r="I151" s="292"/>
      <c r="J151" s="288"/>
      <c r="K151" s="288"/>
      <c r="L151" s="293"/>
      <c r="M151" s="294"/>
      <c r="N151" s="295"/>
      <c r="O151" s="295"/>
      <c r="P151" s="295"/>
      <c r="Q151" s="295"/>
      <c r="R151" s="295"/>
      <c r="S151" s="295"/>
      <c r="T151" s="296"/>
      <c r="U151" s="15"/>
      <c r="V151" s="15"/>
      <c r="W151" s="15"/>
      <c r="X151" s="15"/>
      <c r="Y151" s="15"/>
      <c r="Z151" s="15"/>
      <c r="AA151" s="15"/>
      <c r="AB151" s="15"/>
      <c r="AC151" s="15"/>
      <c r="AD151" s="15"/>
      <c r="AE151" s="15"/>
      <c r="AT151" s="297" t="s">
        <v>1584</v>
      </c>
      <c r="AU151" s="297" t="s">
        <v>73</v>
      </c>
      <c r="AV151" s="15" t="s">
        <v>247</v>
      </c>
      <c r="AW151" s="15" t="s">
        <v>30</v>
      </c>
      <c r="AX151" s="15" t="s">
        <v>81</v>
      </c>
      <c r="AY151" s="297" t="s">
        <v>241</v>
      </c>
    </row>
    <row r="152" s="2" customFormat="1" ht="37.8" customHeight="1">
      <c r="A152" s="39"/>
      <c r="B152" s="40"/>
      <c r="C152" s="228" t="s">
        <v>247</v>
      </c>
      <c r="D152" s="228" t="s">
        <v>243</v>
      </c>
      <c r="E152" s="229" t="s">
        <v>1816</v>
      </c>
      <c r="F152" s="230" t="s">
        <v>1817</v>
      </c>
      <c r="G152" s="231" t="s">
        <v>1805</v>
      </c>
      <c r="H152" s="232">
        <v>0.050000000000000003</v>
      </c>
      <c r="I152" s="233"/>
      <c r="J152" s="234">
        <f>ROUND(I152*H152,2)</f>
        <v>0</v>
      </c>
      <c r="K152" s="235"/>
      <c r="L152" s="45"/>
      <c r="M152" s="236" t="s">
        <v>1</v>
      </c>
      <c r="N152" s="237" t="s">
        <v>38</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247</v>
      </c>
      <c r="AT152" s="240" t="s">
        <v>243</v>
      </c>
      <c r="AU152" s="240" t="s">
        <v>73</v>
      </c>
      <c r="AY152" s="18" t="s">
        <v>241</v>
      </c>
      <c r="BE152" s="241">
        <f>IF(N152="základní",J152,0)</f>
        <v>0</v>
      </c>
      <c r="BF152" s="241">
        <f>IF(N152="snížená",J152,0)</f>
        <v>0</v>
      </c>
      <c r="BG152" s="241">
        <f>IF(N152="zákl. přenesená",J152,0)</f>
        <v>0</v>
      </c>
      <c r="BH152" s="241">
        <f>IF(N152="sníž. přenesená",J152,0)</f>
        <v>0</v>
      </c>
      <c r="BI152" s="241">
        <f>IF(N152="nulová",J152,0)</f>
        <v>0</v>
      </c>
      <c r="BJ152" s="18" t="s">
        <v>81</v>
      </c>
      <c r="BK152" s="241">
        <f>ROUND(I152*H152,2)</f>
        <v>0</v>
      </c>
      <c r="BL152" s="18" t="s">
        <v>247</v>
      </c>
      <c r="BM152" s="240" t="s">
        <v>4709</v>
      </c>
    </row>
    <row r="153" s="2" customFormat="1">
      <c r="A153" s="39"/>
      <c r="B153" s="40"/>
      <c r="C153" s="41"/>
      <c r="D153" s="242" t="s">
        <v>248</v>
      </c>
      <c r="E153" s="41"/>
      <c r="F153" s="243" t="s">
        <v>1817</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248</v>
      </c>
      <c r="AU153" s="18" t="s">
        <v>73</v>
      </c>
    </row>
    <row r="154" s="14" customFormat="1">
      <c r="A154" s="14"/>
      <c r="B154" s="274"/>
      <c r="C154" s="275"/>
      <c r="D154" s="242" t="s">
        <v>1584</v>
      </c>
      <c r="E154" s="276" t="s">
        <v>1</v>
      </c>
      <c r="F154" s="277" t="s">
        <v>118</v>
      </c>
      <c r="G154" s="275"/>
      <c r="H154" s="276" t="s">
        <v>1</v>
      </c>
      <c r="I154" s="278"/>
      <c r="J154" s="275"/>
      <c r="K154" s="275"/>
      <c r="L154" s="279"/>
      <c r="M154" s="280"/>
      <c r="N154" s="281"/>
      <c r="O154" s="281"/>
      <c r="P154" s="281"/>
      <c r="Q154" s="281"/>
      <c r="R154" s="281"/>
      <c r="S154" s="281"/>
      <c r="T154" s="282"/>
      <c r="U154" s="14"/>
      <c r="V154" s="14"/>
      <c r="W154" s="14"/>
      <c r="X154" s="14"/>
      <c r="Y154" s="14"/>
      <c r="Z154" s="14"/>
      <c r="AA154" s="14"/>
      <c r="AB154" s="14"/>
      <c r="AC154" s="14"/>
      <c r="AD154" s="14"/>
      <c r="AE154" s="14"/>
      <c r="AT154" s="283" t="s">
        <v>1584</v>
      </c>
      <c r="AU154" s="283" t="s">
        <v>73</v>
      </c>
      <c r="AV154" s="14" t="s">
        <v>81</v>
      </c>
      <c r="AW154" s="14" t="s">
        <v>30</v>
      </c>
      <c r="AX154" s="14" t="s">
        <v>73</v>
      </c>
      <c r="AY154" s="283" t="s">
        <v>241</v>
      </c>
    </row>
    <row r="155" s="13" customFormat="1">
      <c r="A155" s="13"/>
      <c r="B155" s="263"/>
      <c r="C155" s="264"/>
      <c r="D155" s="242" t="s">
        <v>1584</v>
      </c>
      <c r="E155" s="265" t="s">
        <v>1</v>
      </c>
      <c r="F155" s="266" t="s">
        <v>1818</v>
      </c>
      <c r="G155" s="264"/>
      <c r="H155" s="267">
        <v>0.02</v>
      </c>
      <c r="I155" s="268"/>
      <c r="J155" s="264"/>
      <c r="K155" s="264"/>
      <c r="L155" s="269"/>
      <c r="M155" s="270"/>
      <c r="N155" s="271"/>
      <c r="O155" s="271"/>
      <c r="P155" s="271"/>
      <c r="Q155" s="271"/>
      <c r="R155" s="271"/>
      <c r="S155" s="271"/>
      <c r="T155" s="272"/>
      <c r="U155" s="13"/>
      <c r="V155" s="13"/>
      <c r="W155" s="13"/>
      <c r="X155" s="13"/>
      <c r="Y155" s="13"/>
      <c r="Z155" s="13"/>
      <c r="AA155" s="13"/>
      <c r="AB155" s="13"/>
      <c r="AC155" s="13"/>
      <c r="AD155" s="13"/>
      <c r="AE155" s="13"/>
      <c r="AT155" s="273" t="s">
        <v>1584</v>
      </c>
      <c r="AU155" s="273" t="s">
        <v>73</v>
      </c>
      <c r="AV155" s="13" t="s">
        <v>83</v>
      </c>
      <c r="AW155" s="13" t="s">
        <v>30</v>
      </c>
      <c r="AX155" s="13" t="s">
        <v>73</v>
      </c>
      <c r="AY155" s="273" t="s">
        <v>241</v>
      </c>
    </row>
    <row r="156" s="14" customFormat="1">
      <c r="A156" s="14"/>
      <c r="B156" s="274"/>
      <c r="C156" s="275"/>
      <c r="D156" s="242" t="s">
        <v>1584</v>
      </c>
      <c r="E156" s="276" t="s">
        <v>1</v>
      </c>
      <c r="F156" s="277" t="s">
        <v>103</v>
      </c>
      <c r="G156" s="275"/>
      <c r="H156" s="276" t="s">
        <v>1</v>
      </c>
      <c r="I156" s="278"/>
      <c r="J156" s="275"/>
      <c r="K156" s="275"/>
      <c r="L156" s="279"/>
      <c r="M156" s="280"/>
      <c r="N156" s="281"/>
      <c r="O156" s="281"/>
      <c r="P156" s="281"/>
      <c r="Q156" s="281"/>
      <c r="R156" s="281"/>
      <c r="S156" s="281"/>
      <c r="T156" s="282"/>
      <c r="U156" s="14"/>
      <c r="V156" s="14"/>
      <c r="W156" s="14"/>
      <c r="X156" s="14"/>
      <c r="Y156" s="14"/>
      <c r="Z156" s="14"/>
      <c r="AA156" s="14"/>
      <c r="AB156" s="14"/>
      <c r="AC156" s="14"/>
      <c r="AD156" s="14"/>
      <c r="AE156" s="14"/>
      <c r="AT156" s="283" t="s">
        <v>1584</v>
      </c>
      <c r="AU156" s="283" t="s">
        <v>73</v>
      </c>
      <c r="AV156" s="14" t="s">
        <v>81</v>
      </c>
      <c r="AW156" s="14" t="s">
        <v>30</v>
      </c>
      <c r="AX156" s="14" t="s">
        <v>73</v>
      </c>
      <c r="AY156" s="283" t="s">
        <v>241</v>
      </c>
    </row>
    <row r="157" s="13" customFormat="1">
      <c r="A157" s="13"/>
      <c r="B157" s="263"/>
      <c r="C157" s="264"/>
      <c r="D157" s="242" t="s">
        <v>1584</v>
      </c>
      <c r="E157" s="265" t="s">
        <v>1</v>
      </c>
      <c r="F157" s="266" t="s">
        <v>1818</v>
      </c>
      <c r="G157" s="264"/>
      <c r="H157" s="267">
        <v>0.02</v>
      </c>
      <c r="I157" s="268"/>
      <c r="J157" s="264"/>
      <c r="K157" s="264"/>
      <c r="L157" s="269"/>
      <c r="M157" s="270"/>
      <c r="N157" s="271"/>
      <c r="O157" s="271"/>
      <c r="P157" s="271"/>
      <c r="Q157" s="271"/>
      <c r="R157" s="271"/>
      <c r="S157" s="271"/>
      <c r="T157" s="272"/>
      <c r="U157" s="13"/>
      <c r="V157" s="13"/>
      <c r="W157" s="13"/>
      <c r="X157" s="13"/>
      <c r="Y157" s="13"/>
      <c r="Z157" s="13"/>
      <c r="AA157" s="13"/>
      <c r="AB157" s="13"/>
      <c r="AC157" s="13"/>
      <c r="AD157" s="13"/>
      <c r="AE157" s="13"/>
      <c r="AT157" s="273" t="s">
        <v>1584</v>
      </c>
      <c r="AU157" s="273" t="s">
        <v>73</v>
      </c>
      <c r="AV157" s="13" t="s">
        <v>83</v>
      </c>
      <c r="AW157" s="13" t="s">
        <v>30</v>
      </c>
      <c r="AX157" s="13" t="s">
        <v>73</v>
      </c>
      <c r="AY157" s="273" t="s">
        <v>241</v>
      </c>
    </row>
    <row r="158" s="14" customFormat="1">
      <c r="A158" s="14"/>
      <c r="B158" s="274"/>
      <c r="C158" s="275"/>
      <c r="D158" s="242" t="s">
        <v>1584</v>
      </c>
      <c r="E158" s="276" t="s">
        <v>1</v>
      </c>
      <c r="F158" s="277" t="s">
        <v>121</v>
      </c>
      <c r="G158" s="275"/>
      <c r="H158" s="276" t="s">
        <v>1</v>
      </c>
      <c r="I158" s="278"/>
      <c r="J158" s="275"/>
      <c r="K158" s="275"/>
      <c r="L158" s="279"/>
      <c r="M158" s="280"/>
      <c r="N158" s="281"/>
      <c r="O158" s="281"/>
      <c r="P158" s="281"/>
      <c r="Q158" s="281"/>
      <c r="R158" s="281"/>
      <c r="S158" s="281"/>
      <c r="T158" s="282"/>
      <c r="U158" s="14"/>
      <c r="V158" s="14"/>
      <c r="W158" s="14"/>
      <c r="X158" s="14"/>
      <c r="Y158" s="14"/>
      <c r="Z158" s="14"/>
      <c r="AA158" s="14"/>
      <c r="AB158" s="14"/>
      <c r="AC158" s="14"/>
      <c r="AD158" s="14"/>
      <c r="AE158" s="14"/>
      <c r="AT158" s="283" t="s">
        <v>1584</v>
      </c>
      <c r="AU158" s="283" t="s">
        <v>73</v>
      </c>
      <c r="AV158" s="14" t="s">
        <v>81</v>
      </c>
      <c r="AW158" s="14" t="s">
        <v>30</v>
      </c>
      <c r="AX158" s="14" t="s">
        <v>73</v>
      </c>
      <c r="AY158" s="283" t="s">
        <v>241</v>
      </c>
    </row>
    <row r="159" s="13" customFormat="1">
      <c r="A159" s="13"/>
      <c r="B159" s="263"/>
      <c r="C159" s="264"/>
      <c r="D159" s="242" t="s">
        <v>1584</v>
      </c>
      <c r="E159" s="265" t="s">
        <v>1</v>
      </c>
      <c r="F159" s="266" t="s">
        <v>6</v>
      </c>
      <c r="G159" s="264"/>
      <c r="H159" s="267">
        <v>0.01</v>
      </c>
      <c r="I159" s="268"/>
      <c r="J159" s="264"/>
      <c r="K159" s="264"/>
      <c r="L159" s="269"/>
      <c r="M159" s="270"/>
      <c r="N159" s="271"/>
      <c r="O159" s="271"/>
      <c r="P159" s="271"/>
      <c r="Q159" s="271"/>
      <c r="R159" s="271"/>
      <c r="S159" s="271"/>
      <c r="T159" s="272"/>
      <c r="U159" s="13"/>
      <c r="V159" s="13"/>
      <c r="W159" s="13"/>
      <c r="X159" s="13"/>
      <c r="Y159" s="13"/>
      <c r="Z159" s="13"/>
      <c r="AA159" s="13"/>
      <c r="AB159" s="13"/>
      <c r="AC159" s="13"/>
      <c r="AD159" s="13"/>
      <c r="AE159" s="13"/>
      <c r="AT159" s="273" t="s">
        <v>1584</v>
      </c>
      <c r="AU159" s="273" t="s">
        <v>73</v>
      </c>
      <c r="AV159" s="13" t="s">
        <v>83</v>
      </c>
      <c r="AW159" s="13" t="s">
        <v>30</v>
      </c>
      <c r="AX159" s="13" t="s">
        <v>73</v>
      </c>
      <c r="AY159" s="273" t="s">
        <v>241</v>
      </c>
    </row>
    <row r="160" s="15" customFormat="1">
      <c r="A160" s="15"/>
      <c r="B160" s="287"/>
      <c r="C160" s="288"/>
      <c r="D160" s="242" t="s">
        <v>1584</v>
      </c>
      <c r="E160" s="289" t="s">
        <v>1</v>
      </c>
      <c r="F160" s="290" t="s">
        <v>2061</v>
      </c>
      <c r="G160" s="288"/>
      <c r="H160" s="291">
        <v>0.050000000000000003</v>
      </c>
      <c r="I160" s="292"/>
      <c r="J160" s="288"/>
      <c r="K160" s="288"/>
      <c r="L160" s="293"/>
      <c r="M160" s="294"/>
      <c r="N160" s="295"/>
      <c r="O160" s="295"/>
      <c r="P160" s="295"/>
      <c r="Q160" s="295"/>
      <c r="R160" s="295"/>
      <c r="S160" s="295"/>
      <c r="T160" s="296"/>
      <c r="U160" s="15"/>
      <c r="V160" s="15"/>
      <c r="W160" s="15"/>
      <c r="X160" s="15"/>
      <c r="Y160" s="15"/>
      <c r="Z160" s="15"/>
      <c r="AA160" s="15"/>
      <c r="AB160" s="15"/>
      <c r="AC160" s="15"/>
      <c r="AD160" s="15"/>
      <c r="AE160" s="15"/>
      <c r="AT160" s="297" t="s">
        <v>1584</v>
      </c>
      <c r="AU160" s="297" t="s">
        <v>73</v>
      </c>
      <c r="AV160" s="15" t="s">
        <v>247</v>
      </c>
      <c r="AW160" s="15" t="s">
        <v>30</v>
      </c>
      <c r="AX160" s="15" t="s">
        <v>81</v>
      </c>
      <c r="AY160" s="297" t="s">
        <v>241</v>
      </c>
    </row>
    <row r="161" s="12" customFormat="1" ht="25.92" customHeight="1">
      <c r="A161" s="12"/>
      <c r="B161" s="212"/>
      <c r="C161" s="213"/>
      <c r="D161" s="214" t="s">
        <v>72</v>
      </c>
      <c r="E161" s="215" t="s">
        <v>239</v>
      </c>
      <c r="F161" s="215" t="s">
        <v>2037</v>
      </c>
      <c r="G161" s="213"/>
      <c r="H161" s="213"/>
      <c r="I161" s="216"/>
      <c r="J161" s="217">
        <f>BK161</f>
        <v>0</v>
      </c>
      <c r="K161" s="213"/>
      <c r="L161" s="218"/>
      <c r="M161" s="219"/>
      <c r="N161" s="220"/>
      <c r="O161" s="220"/>
      <c r="P161" s="221">
        <f>P162+P167</f>
        <v>0</v>
      </c>
      <c r="Q161" s="220"/>
      <c r="R161" s="221">
        <f>R162+R167</f>
        <v>0</v>
      </c>
      <c r="S161" s="220"/>
      <c r="T161" s="222">
        <f>T162+T167</f>
        <v>0</v>
      </c>
      <c r="U161" s="12"/>
      <c r="V161" s="12"/>
      <c r="W161" s="12"/>
      <c r="X161" s="12"/>
      <c r="Y161" s="12"/>
      <c r="Z161" s="12"/>
      <c r="AA161" s="12"/>
      <c r="AB161" s="12"/>
      <c r="AC161" s="12"/>
      <c r="AD161" s="12"/>
      <c r="AE161" s="12"/>
      <c r="AR161" s="223" t="s">
        <v>81</v>
      </c>
      <c r="AT161" s="224" t="s">
        <v>72</v>
      </c>
      <c r="AU161" s="224" t="s">
        <v>73</v>
      </c>
      <c r="AY161" s="223" t="s">
        <v>241</v>
      </c>
      <c r="BK161" s="225">
        <f>BK162+BK167</f>
        <v>0</v>
      </c>
    </row>
    <row r="162" s="12" customFormat="1" ht="22.8" customHeight="1">
      <c r="A162" s="12"/>
      <c r="B162" s="212"/>
      <c r="C162" s="213"/>
      <c r="D162" s="214" t="s">
        <v>72</v>
      </c>
      <c r="E162" s="226" t="s">
        <v>81</v>
      </c>
      <c r="F162" s="226" t="s">
        <v>242</v>
      </c>
      <c r="G162" s="213"/>
      <c r="H162" s="213"/>
      <c r="I162" s="216"/>
      <c r="J162" s="227">
        <f>BK162</f>
        <v>0</v>
      </c>
      <c r="K162" s="213"/>
      <c r="L162" s="218"/>
      <c r="M162" s="219"/>
      <c r="N162" s="220"/>
      <c r="O162" s="220"/>
      <c r="P162" s="221">
        <f>SUM(P163:P166)</f>
        <v>0</v>
      </c>
      <c r="Q162" s="220"/>
      <c r="R162" s="221">
        <f>SUM(R163:R166)</f>
        <v>0</v>
      </c>
      <c r="S162" s="220"/>
      <c r="T162" s="222">
        <f>SUM(T163:T166)</f>
        <v>0</v>
      </c>
      <c r="U162" s="12"/>
      <c r="V162" s="12"/>
      <c r="W162" s="12"/>
      <c r="X162" s="12"/>
      <c r="Y162" s="12"/>
      <c r="Z162" s="12"/>
      <c r="AA162" s="12"/>
      <c r="AB162" s="12"/>
      <c r="AC162" s="12"/>
      <c r="AD162" s="12"/>
      <c r="AE162" s="12"/>
      <c r="AR162" s="223" t="s">
        <v>81</v>
      </c>
      <c r="AT162" s="224" t="s">
        <v>72</v>
      </c>
      <c r="AU162" s="224" t="s">
        <v>81</v>
      </c>
      <c r="AY162" s="223" t="s">
        <v>241</v>
      </c>
      <c r="BK162" s="225">
        <f>SUM(BK163:BK166)</f>
        <v>0</v>
      </c>
    </row>
    <row r="163" s="2" customFormat="1" ht="24.15" customHeight="1">
      <c r="A163" s="39"/>
      <c r="B163" s="40"/>
      <c r="C163" s="228" t="s">
        <v>259</v>
      </c>
      <c r="D163" s="228" t="s">
        <v>243</v>
      </c>
      <c r="E163" s="229" t="s">
        <v>3972</v>
      </c>
      <c r="F163" s="230" t="s">
        <v>3905</v>
      </c>
      <c r="G163" s="231" t="s">
        <v>563</v>
      </c>
      <c r="H163" s="232">
        <v>793.00800000000004</v>
      </c>
      <c r="I163" s="233"/>
      <c r="J163" s="234">
        <f>ROUND(I163*H163,2)</f>
        <v>0</v>
      </c>
      <c r="K163" s="235"/>
      <c r="L163" s="45"/>
      <c r="M163" s="236" t="s">
        <v>1</v>
      </c>
      <c r="N163" s="237" t="s">
        <v>38</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247</v>
      </c>
      <c r="AT163" s="240" t="s">
        <v>243</v>
      </c>
      <c r="AU163" s="240" t="s">
        <v>83</v>
      </c>
      <c r="AY163" s="18" t="s">
        <v>241</v>
      </c>
      <c r="BE163" s="241">
        <f>IF(N163="základní",J163,0)</f>
        <v>0</v>
      </c>
      <c r="BF163" s="241">
        <f>IF(N163="snížená",J163,0)</f>
        <v>0</v>
      </c>
      <c r="BG163" s="241">
        <f>IF(N163="zákl. přenesená",J163,0)</f>
        <v>0</v>
      </c>
      <c r="BH163" s="241">
        <f>IF(N163="sníž. přenesená",J163,0)</f>
        <v>0</v>
      </c>
      <c r="BI163" s="241">
        <f>IF(N163="nulová",J163,0)</f>
        <v>0</v>
      </c>
      <c r="BJ163" s="18" t="s">
        <v>81</v>
      </c>
      <c r="BK163" s="241">
        <f>ROUND(I163*H163,2)</f>
        <v>0</v>
      </c>
      <c r="BL163" s="18" t="s">
        <v>247</v>
      </c>
      <c r="BM163" s="240" t="s">
        <v>4710</v>
      </c>
    </row>
    <row r="164" s="2" customFormat="1">
      <c r="A164" s="39"/>
      <c r="B164" s="40"/>
      <c r="C164" s="41"/>
      <c r="D164" s="242" t="s">
        <v>248</v>
      </c>
      <c r="E164" s="41"/>
      <c r="F164" s="243" t="s">
        <v>3905</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248</v>
      </c>
      <c r="AU164" s="18" t="s">
        <v>83</v>
      </c>
    </row>
    <row r="165" s="14" customFormat="1">
      <c r="A165" s="14"/>
      <c r="B165" s="274"/>
      <c r="C165" s="275"/>
      <c r="D165" s="242" t="s">
        <v>1584</v>
      </c>
      <c r="E165" s="276" t="s">
        <v>1</v>
      </c>
      <c r="F165" s="277" t="s">
        <v>4711</v>
      </c>
      <c r="G165" s="275"/>
      <c r="H165" s="276" t="s">
        <v>1</v>
      </c>
      <c r="I165" s="278"/>
      <c r="J165" s="275"/>
      <c r="K165" s="275"/>
      <c r="L165" s="279"/>
      <c r="M165" s="280"/>
      <c r="N165" s="281"/>
      <c r="O165" s="281"/>
      <c r="P165" s="281"/>
      <c r="Q165" s="281"/>
      <c r="R165" s="281"/>
      <c r="S165" s="281"/>
      <c r="T165" s="282"/>
      <c r="U165" s="14"/>
      <c r="V165" s="14"/>
      <c r="W165" s="14"/>
      <c r="X165" s="14"/>
      <c r="Y165" s="14"/>
      <c r="Z165" s="14"/>
      <c r="AA165" s="14"/>
      <c r="AB165" s="14"/>
      <c r="AC165" s="14"/>
      <c r="AD165" s="14"/>
      <c r="AE165" s="14"/>
      <c r="AT165" s="283" t="s">
        <v>1584</v>
      </c>
      <c r="AU165" s="283" t="s">
        <v>83</v>
      </c>
      <c r="AV165" s="14" t="s">
        <v>81</v>
      </c>
      <c r="AW165" s="14" t="s">
        <v>30</v>
      </c>
      <c r="AX165" s="14" t="s">
        <v>73</v>
      </c>
      <c r="AY165" s="283" t="s">
        <v>241</v>
      </c>
    </row>
    <row r="166" s="13" customFormat="1">
      <c r="A166" s="13"/>
      <c r="B166" s="263"/>
      <c r="C166" s="264"/>
      <c r="D166" s="242" t="s">
        <v>1584</v>
      </c>
      <c r="E166" s="265" t="s">
        <v>1</v>
      </c>
      <c r="F166" s="266" t="s">
        <v>3974</v>
      </c>
      <c r="G166" s="264"/>
      <c r="H166" s="267">
        <v>793.00800000000004</v>
      </c>
      <c r="I166" s="268"/>
      <c r="J166" s="264"/>
      <c r="K166" s="264"/>
      <c r="L166" s="269"/>
      <c r="M166" s="270"/>
      <c r="N166" s="271"/>
      <c r="O166" s="271"/>
      <c r="P166" s="271"/>
      <c r="Q166" s="271"/>
      <c r="R166" s="271"/>
      <c r="S166" s="271"/>
      <c r="T166" s="272"/>
      <c r="U166" s="13"/>
      <c r="V166" s="13"/>
      <c r="W166" s="13"/>
      <c r="X166" s="13"/>
      <c r="Y166" s="13"/>
      <c r="Z166" s="13"/>
      <c r="AA166" s="13"/>
      <c r="AB166" s="13"/>
      <c r="AC166" s="13"/>
      <c r="AD166" s="13"/>
      <c r="AE166" s="13"/>
      <c r="AT166" s="273" t="s">
        <v>1584</v>
      </c>
      <c r="AU166" s="273" t="s">
        <v>83</v>
      </c>
      <c r="AV166" s="13" t="s">
        <v>83</v>
      </c>
      <c r="AW166" s="13" t="s">
        <v>30</v>
      </c>
      <c r="AX166" s="13" t="s">
        <v>81</v>
      </c>
      <c r="AY166" s="273" t="s">
        <v>241</v>
      </c>
    </row>
    <row r="167" s="12" customFormat="1" ht="22.8" customHeight="1">
      <c r="A167" s="12"/>
      <c r="B167" s="212"/>
      <c r="C167" s="213"/>
      <c r="D167" s="214" t="s">
        <v>72</v>
      </c>
      <c r="E167" s="226" t="s">
        <v>3898</v>
      </c>
      <c r="F167" s="226" t="s">
        <v>3899</v>
      </c>
      <c r="G167" s="213"/>
      <c r="H167" s="213"/>
      <c r="I167" s="216"/>
      <c r="J167" s="227">
        <f>BK167</f>
        <v>0</v>
      </c>
      <c r="K167" s="213"/>
      <c r="L167" s="218"/>
      <c r="M167" s="219"/>
      <c r="N167" s="220"/>
      <c r="O167" s="220"/>
      <c r="P167" s="221">
        <f>SUM(P168:P177)</f>
        <v>0</v>
      </c>
      <c r="Q167" s="220"/>
      <c r="R167" s="221">
        <f>SUM(R168:R177)</f>
        <v>0</v>
      </c>
      <c r="S167" s="220"/>
      <c r="T167" s="222">
        <f>SUM(T168:T177)</f>
        <v>0</v>
      </c>
      <c r="U167" s="12"/>
      <c r="V167" s="12"/>
      <c r="W167" s="12"/>
      <c r="X167" s="12"/>
      <c r="Y167" s="12"/>
      <c r="Z167" s="12"/>
      <c r="AA167" s="12"/>
      <c r="AB167" s="12"/>
      <c r="AC167" s="12"/>
      <c r="AD167" s="12"/>
      <c r="AE167" s="12"/>
      <c r="AR167" s="223" t="s">
        <v>81</v>
      </c>
      <c r="AT167" s="224" t="s">
        <v>72</v>
      </c>
      <c r="AU167" s="224" t="s">
        <v>81</v>
      </c>
      <c r="AY167" s="223" t="s">
        <v>241</v>
      </c>
      <c r="BK167" s="225">
        <f>SUM(BK168:BK177)</f>
        <v>0</v>
      </c>
    </row>
    <row r="168" s="2" customFormat="1" ht="33" customHeight="1">
      <c r="A168" s="39"/>
      <c r="B168" s="40"/>
      <c r="C168" s="228" t="s">
        <v>254</v>
      </c>
      <c r="D168" s="228" t="s">
        <v>243</v>
      </c>
      <c r="E168" s="229" t="s">
        <v>3900</v>
      </c>
      <c r="F168" s="230" t="s">
        <v>3901</v>
      </c>
      <c r="G168" s="231" t="s">
        <v>563</v>
      </c>
      <c r="H168" s="232">
        <v>2.2490000000000001</v>
      </c>
      <c r="I168" s="233"/>
      <c r="J168" s="234">
        <f>ROUND(I168*H168,2)</f>
        <v>0</v>
      </c>
      <c r="K168" s="235"/>
      <c r="L168" s="45"/>
      <c r="M168" s="236" t="s">
        <v>1</v>
      </c>
      <c r="N168" s="237" t="s">
        <v>38</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247</v>
      </c>
      <c r="AT168" s="240" t="s">
        <v>243</v>
      </c>
      <c r="AU168" s="240" t="s">
        <v>83</v>
      </c>
      <c r="AY168" s="18" t="s">
        <v>241</v>
      </c>
      <c r="BE168" s="241">
        <f>IF(N168="základní",J168,0)</f>
        <v>0</v>
      </c>
      <c r="BF168" s="241">
        <f>IF(N168="snížená",J168,0)</f>
        <v>0</v>
      </c>
      <c r="BG168" s="241">
        <f>IF(N168="zákl. přenesená",J168,0)</f>
        <v>0</v>
      </c>
      <c r="BH168" s="241">
        <f>IF(N168="sníž. přenesená",J168,0)</f>
        <v>0</v>
      </c>
      <c r="BI168" s="241">
        <f>IF(N168="nulová",J168,0)</f>
        <v>0</v>
      </c>
      <c r="BJ168" s="18" t="s">
        <v>81</v>
      </c>
      <c r="BK168" s="241">
        <f>ROUND(I168*H168,2)</f>
        <v>0</v>
      </c>
      <c r="BL168" s="18" t="s">
        <v>247</v>
      </c>
      <c r="BM168" s="240" t="s">
        <v>4712</v>
      </c>
    </row>
    <row r="169" s="2" customFormat="1">
      <c r="A169" s="39"/>
      <c r="B169" s="40"/>
      <c r="C169" s="41"/>
      <c r="D169" s="242" t="s">
        <v>248</v>
      </c>
      <c r="E169" s="41"/>
      <c r="F169" s="243" t="s">
        <v>3901</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248</v>
      </c>
      <c r="AU169" s="18" t="s">
        <v>83</v>
      </c>
    </row>
    <row r="170" s="14" customFormat="1">
      <c r="A170" s="14"/>
      <c r="B170" s="274"/>
      <c r="C170" s="275"/>
      <c r="D170" s="242" t="s">
        <v>1584</v>
      </c>
      <c r="E170" s="276" t="s">
        <v>1</v>
      </c>
      <c r="F170" s="277" t="s">
        <v>153</v>
      </c>
      <c r="G170" s="275"/>
      <c r="H170" s="276" t="s">
        <v>1</v>
      </c>
      <c r="I170" s="278"/>
      <c r="J170" s="275"/>
      <c r="K170" s="275"/>
      <c r="L170" s="279"/>
      <c r="M170" s="280"/>
      <c r="N170" s="281"/>
      <c r="O170" s="281"/>
      <c r="P170" s="281"/>
      <c r="Q170" s="281"/>
      <c r="R170" s="281"/>
      <c r="S170" s="281"/>
      <c r="T170" s="282"/>
      <c r="U170" s="14"/>
      <c r="V170" s="14"/>
      <c r="W170" s="14"/>
      <c r="X170" s="14"/>
      <c r="Y170" s="14"/>
      <c r="Z170" s="14"/>
      <c r="AA170" s="14"/>
      <c r="AB170" s="14"/>
      <c r="AC170" s="14"/>
      <c r="AD170" s="14"/>
      <c r="AE170" s="14"/>
      <c r="AT170" s="283" t="s">
        <v>1584</v>
      </c>
      <c r="AU170" s="283" t="s">
        <v>83</v>
      </c>
      <c r="AV170" s="14" t="s">
        <v>81</v>
      </c>
      <c r="AW170" s="14" t="s">
        <v>30</v>
      </c>
      <c r="AX170" s="14" t="s">
        <v>73</v>
      </c>
      <c r="AY170" s="283" t="s">
        <v>241</v>
      </c>
    </row>
    <row r="171" s="13" customFormat="1">
      <c r="A171" s="13"/>
      <c r="B171" s="263"/>
      <c r="C171" s="264"/>
      <c r="D171" s="242" t="s">
        <v>1584</v>
      </c>
      <c r="E171" s="265" t="s">
        <v>1</v>
      </c>
      <c r="F171" s="266" t="s">
        <v>3903</v>
      </c>
      <c r="G171" s="264"/>
      <c r="H171" s="267">
        <v>2.2490000000000001</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1584</v>
      </c>
      <c r="AU171" s="273" t="s">
        <v>83</v>
      </c>
      <c r="AV171" s="13" t="s">
        <v>83</v>
      </c>
      <c r="AW171" s="13" t="s">
        <v>30</v>
      </c>
      <c r="AX171" s="13" t="s">
        <v>73</v>
      </c>
      <c r="AY171" s="273" t="s">
        <v>241</v>
      </c>
    </row>
    <row r="172" s="15" customFormat="1">
      <c r="A172" s="15"/>
      <c r="B172" s="287"/>
      <c r="C172" s="288"/>
      <c r="D172" s="242" t="s">
        <v>1584</v>
      </c>
      <c r="E172" s="289" t="s">
        <v>1</v>
      </c>
      <c r="F172" s="290" t="s">
        <v>2061</v>
      </c>
      <c r="G172" s="288"/>
      <c r="H172" s="291">
        <v>2.2490000000000001</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1584</v>
      </c>
      <c r="AU172" s="297" t="s">
        <v>83</v>
      </c>
      <c r="AV172" s="15" t="s">
        <v>247</v>
      </c>
      <c r="AW172" s="15" t="s">
        <v>30</v>
      </c>
      <c r="AX172" s="15" t="s">
        <v>81</v>
      </c>
      <c r="AY172" s="297" t="s">
        <v>241</v>
      </c>
    </row>
    <row r="173" s="2" customFormat="1" ht="24.15" customHeight="1">
      <c r="A173" s="39"/>
      <c r="B173" s="40"/>
      <c r="C173" s="228" t="s">
        <v>269</v>
      </c>
      <c r="D173" s="228" t="s">
        <v>243</v>
      </c>
      <c r="E173" s="229" t="s">
        <v>3904</v>
      </c>
      <c r="F173" s="230" t="s">
        <v>3905</v>
      </c>
      <c r="G173" s="231" t="s">
        <v>563</v>
      </c>
      <c r="H173" s="232">
        <v>3.468</v>
      </c>
      <c r="I173" s="233"/>
      <c r="J173" s="234">
        <f>ROUND(I173*H173,2)</f>
        <v>0</v>
      </c>
      <c r="K173" s="235"/>
      <c r="L173" s="45"/>
      <c r="M173" s="236" t="s">
        <v>1</v>
      </c>
      <c r="N173" s="237" t="s">
        <v>38</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247</v>
      </c>
      <c r="AT173" s="240" t="s">
        <v>243</v>
      </c>
      <c r="AU173" s="240" t="s">
        <v>83</v>
      </c>
      <c r="AY173" s="18" t="s">
        <v>241</v>
      </c>
      <c r="BE173" s="241">
        <f>IF(N173="základní",J173,0)</f>
        <v>0</v>
      </c>
      <c r="BF173" s="241">
        <f>IF(N173="snížená",J173,0)</f>
        <v>0</v>
      </c>
      <c r="BG173" s="241">
        <f>IF(N173="zákl. přenesená",J173,0)</f>
        <v>0</v>
      </c>
      <c r="BH173" s="241">
        <f>IF(N173="sníž. přenesená",J173,0)</f>
        <v>0</v>
      </c>
      <c r="BI173" s="241">
        <f>IF(N173="nulová",J173,0)</f>
        <v>0</v>
      </c>
      <c r="BJ173" s="18" t="s">
        <v>81</v>
      </c>
      <c r="BK173" s="241">
        <f>ROUND(I173*H173,2)</f>
        <v>0</v>
      </c>
      <c r="BL173" s="18" t="s">
        <v>247</v>
      </c>
      <c r="BM173" s="240" t="s">
        <v>4713</v>
      </c>
    </row>
    <row r="174" s="2" customFormat="1">
      <c r="A174" s="39"/>
      <c r="B174" s="40"/>
      <c r="C174" s="41"/>
      <c r="D174" s="242" t="s">
        <v>248</v>
      </c>
      <c r="E174" s="41"/>
      <c r="F174" s="243" t="s">
        <v>3905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248</v>
      </c>
      <c r="AU174" s="18" t="s">
        <v>83</v>
      </c>
    </row>
    <row r="175" s="14" customFormat="1">
      <c r="A175" s="14"/>
      <c r="B175" s="274"/>
      <c r="C175" s="275"/>
      <c r="D175" s="242" t="s">
        <v>1584</v>
      </c>
      <c r="E175" s="276" t="s">
        <v>1</v>
      </c>
      <c r="F175" s="277" t="s">
        <v>153</v>
      </c>
      <c r="G175" s="275"/>
      <c r="H175" s="276" t="s">
        <v>1</v>
      </c>
      <c r="I175" s="278"/>
      <c r="J175" s="275"/>
      <c r="K175" s="275"/>
      <c r="L175" s="279"/>
      <c r="M175" s="280"/>
      <c r="N175" s="281"/>
      <c r="O175" s="281"/>
      <c r="P175" s="281"/>
      <c r="Q175" s="281"/>
      <c r="R175" s="281"/>
      <c r="S175" s="281"/>
      <c r="T175" s="282"/>
      <c r="U175" s="14"/>
      <c r="V175" s="14"/>
      <c r="W175" s="14"/>
      <c r="X175" s="14"/>
      <c r="Y175" s="14"/>
      <c r="Z175" s="14"/>
      <c r="AA175" s="14"/>
      <c r="AB175" s="14"/>
      <c r="AC175" s="14"/>
      <c r="AD175" s="14"/>
      <c r="AE175" s="14"/>
      <c r="AT175" s="283" t="s">
        <v>1584</v>
      </c>
      <c r="AU175" s="283" t="s">
        <v>83</v>
      </c>
      <c r="AV175" s="14" t="s">
        <v>81</v>
      </c>
      <c r="AW175" s="14" t="s">
        <v>30</v>
      </c>
      <c r="AX175" s="14" t="s">
        <v>73</v>
      </c>
      <c r="AY175" s="283" t="s">
        <v>241</v>
      </c>
    </row>
    <row r="176" s="13" customFormat="1">
      <c r="A176" s="13"/>
      <c r="B176" s="263"/>
      <c r="C176" s="264"/>
      <c r="D176" s="242" t="s">
        <v>1584</v>
      </c>
      <c r="E176" s="265" t="s">
        <v>1</v>
      </c>
      <c r="F176" s="266" t="s">
        <v>3907</v>
      </c>
      <c r="G176" s="264"/>
      <c r="H176" s="267">
        <v>3.468</v>
      </c>
      <c r="I176" s="268"/>
      <c r="J176" s="264"/>
      <c r="K176" s="264"/>
      <c r="L176" s="269"/>
      <c r="M176" s="270"/>
      <c r="N176" s="271"/>
      <c r="O176" s="271"/>
      <c r="P176" s="271"/>
      <c r="Q176" s="271"/>
      <c r="R176" s="271"/>
      <c r="S176" s="271"/>
      <c r="T176" s="272"/>
      <c r="U176" s="13"/>
      <c r="V176" s="13"/>
      <c r="W176" s="13"/>
      <c r="X176" s="13"/>
      <c r="Y176" s="13"/>
      <c r="Z176" s="13"/>
      <c r="AA176" s="13"/>
      <c r="AB176" s="13"/>
      <c r="AC176" s="13"/>
      <c r="AD176" s="13"/>
      <c r="AE176" s="13"/>
      <c r="AT176" s="273" t="s">
        <v>1584</v>
      </c>
      <c r="AU176" s="273" t="s">
        <v>83</v>
      </c>
      <c r="AV176" s="13" t="s">
        <v>83</v>
      </c>
      <c r="AW176" s="13" t="s">
        <v>30</v>
      </c>
      <c r="AX176" s="13" t="s">
        <v>73</v>
      </c>
      <c r="AY176" s="273" t="s">
        <v>241</v>
      </c>
    </row>
    <row r="177" s="15" customFormat="1">
      <c r="A177" s="15"/>
      <c r="B177" s="287"/>
      <c r="C177" s="288"/>
      <c r="D177" s="242" t="s">
        <v>1584</v>
      </c>
      <c r="E177" s="289" t="s">
        <v>1</v>
      </c>
      <c r="F177" s="290" t="s">
        <v>2061</v>
      </c>
      <c r="G177" s="288"/>
      <c r="H177" s="291">
        <v>3.468</v>
      </c>
      <c r="I177" s="292"/>
      <c r="J177" s="288"/>
      <c r="K177" s="288"/>
      <c r="L177" s="293"/>
      <c r="M177" s="294"/>
      <c r="N177" s="295"/>
      <c r="O177" s="295"/>
      <c r="P177" s="295"/>
      <c r="Q177" s="295"/>
      <c r="R177" s="295"/>
      <c r="S177" s="295"/>
      <c r="T177" s="296"/>
      <c r="U177" s="15"/>
      <c r="V177" s="15"/>
      <c r="W177" s="15"/>
      <c r="X177" s="15"/>
      <c r="Y177" s="15"/>
      <c r="Z177" s="15"/>
      <c r="AA177" s="15"/>
      <c r="AB177" s="15"/>
      <c r="AC177" s="15"/>
      <c r="AD177" s="15"/>
      <c r="AE177" s="15"/>
      <c r="AT177" s="297" t="s">
        <v>1584</v>
      </c>
      <c r="AU177" s="297" t="s">
        <v>83</v>
      </c>
      <c r="AV177" s="15" t="s">
        <v>247</v>
      </c>
      <c r="AW177" s="15" t="s">
        <v>30</v>
      </c>
      <c r="AX177" s="15" t="s">
        <v>81</v>
      </c>
      <c r="AY177" s="297" t="s">
        <v>241</v>
      </c>
    </row>
    <row r="178" s="12" customFormat="1" ht="25.92" customHeight="1">
      <c r="A178" s="12"/>
      <c r="B178" s="212"/>
      <c r="C178" s="213"/>
      <c r="D178" s="214" t="s">
        <v>72</v>
      </c>
      <c r="E178" s="215" t="s">
        <v>636</v>
      </c>
      <c r="F178" s="215" t="s">
        <v>637</v>
      </c>
      <c r="G178" s="213"/>
      <c r="H178" s="213"/>
      <c r="I178" s="216"/>
      <c r="J178" s="217">
        <f>BK178</f>
        <v>0</v>
      </c>
      <c r="K178" s="213"/>
      <c r="L178" s="218"/>
      <c r="M178" s="219"/>
      <c r="N178" s="220"/>
      <c r="O178" s="220"/>
      <c r="P178" s="221">
        <f>SUM(P179:P270)</f>
        <v>0</v>
      </c>
      <c r="Q178" s="220"/>
      <c r="R178" s="221">
        <f>SUM(R179:R270)</f>
        <v>0</v>
      </c>
      <c r="S178" s="220"/>
      <c r="T178" s="222">
        <f>SUM(T179:T270)</f>
        <v>0</v>
      </c>
      <c r="U178" s="12"/>
      <c r="V178" s="12"/>
      <c r="W178" s="12"/>
      <c r="X178" s="12"/>
      <c r="Y178" s="12"/>
      <c r="Z178" s="12"/>
      <c r="AA178" s="12"/>
      <c r="AB178" s="12"/>
      <c r="AC178" s="12"/>
      <c r="AD178" s="12"/>
      <c r="AE178" s="12"/>
      <c r="AR178" s="223" t="s">
        <v>247</v>
      </c>
      <c r="AT178" s="224" t="s">
        <v>72</v>
      </c>
      <c r="AU178" s="224" t="s">
        <v>73</v>
      </c>
      <c r="AY178" s="223" t="s">
        <v>241</v>
      </c>
      <c r="BK178" s="225">
        <f>SUM(BK179:BK270)</f>
        <v>0</v>
      </c>
    </row>
    <row r="179" s="2" customFormat="1" ht="21.75" customHeight="1">
      <c r="A179" s="39"/>
      <c r="B179" s="40"/>
      <c r="C179" s="228" t="s">
        <v>258</v>
      </c>
      <c r="D179" s="228" t="s">
        <v>243</v>
      </c>
      <c r="E179" s="229" t="s">
        <v>2333</v>
      </c>
      <c r="F179" s="230" t="s">
        <v>2334</v>
      </c>
      <c r="G179" s="231" t="s">
        <v>563</v>
      </c>
      <c r="H179" s="232">
        <v>12059.248</v>
      </c>
      <c r="I179" s="233"/>
      <c r="J179" s="234">
        <f>ROUND(I179*H179,2)</f>
        <v>0</v>
      </c>
      <c r="K179" s="235"/>
      <c r="L179" s="45"/>
      <c r="M179" s="236" t="s">
        <v>1</v>
      </c>
      <c r="N179" s="237" t="s">
        <v>38</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1164</v>
      </c>
      <c r="AT179" s="240" t="s">
        <v>243</v>
      </c>
      <c r="AU179" s="240" t="s">
        <v>81</v>
      </c>
      <c r="AY179" s="18" t="s">
        <v>241</v>
      </c>
      <c r="BE179" s="241">
        <f>IF(N179="základní",J179,0)</f>
        <v>0</v>
      </c>
      <c r="BF179" s="241">
        <f>IF(N179="snížená",J179,0)</f>
        <v>0</v>
      </c>
      <c r="BG179" s="241">
        <f>IF(N179="zákl. přenesená",J179,0)</f>
        <v>0</v>
      </c>
      <c r="BH179" s="241">
        <f>IF(N179="sníž. přenesená",J179,0)</f>
        <v>0</v>
      </c>
      <c r="BI179" s="241">
        <f>IF(N179="nulová",J179,0)</f>
        <v>0</v>
      </c>
      <c r="BJ179" s="18" t="s">
        <v>81</v>
      </c>
      <c r="BK179" s="241">
        <f>ROUND(I179*H179,2)</f>
        <v>0</v>
      </c>
      <c r="BL179" s="18" t="s">
        <v>1164</v>
      </c>
      <c r="BM179" s="240" t="s">
        <v>4714</v>
      </c>
    </row>
    <row r="180" s="2" customFormat="1">
      <c r="A180" s="39"/>
      <c r="B180" s="40"/>
      <c r="C180" s="41"/>
      <c r="D180" s="242" t="s">
        <v>248</v>
      </c>
      <c r="E180" s="41"/>
      <c r="F180" s="243" t="s">
        <v>2336</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248</v>
      </c>
      <c r="AU180" s="18" t="s">
        <v>81</v>
      </c>
    </row>
    <row r="181" s="14" customFormat="1">
      <c r="A181" s="14"/>
      <c r="B181" s="274"/>
      <c r="C181" s="275"/>
      <c r="D181" s="242" t="s">
        <v>1584</v>
      </c>
      <c r="E181" s="276" t="s">
        <v>1</v>
      </c>
      <c r="F181" s="277" t="s">
        <v>4715</v>
      </c>
      <c r="G181" s="275"/>
      <c r="H181" s="276" t="s">
        <v>1</v>
      </c>
      <c r="I181" s="278"/>
      <c r="J181" s="275"/>
      <c r="K181" s="275"/>
      <c r="L181" s="279"/>
      <c r="M181" s="280"/>
      <c r="N181" s="281"/>
      <c r="O181" s="281"/>
      <c r="P181" s="281"/>
      <c r="Q181" s="281"/>
      <c r="R181" s="281"/>
      <c r="S181" s="281"/>
      <c r="T181" s="282"/>
      <c r="U181" s="14"/>
      <c r="V181" s="14"/>
      <c r="W181" s="14"/>
      <c r="X181" s="14"/>
      <c r="Y181" s="14"/>
      <c r="Z181" s="14"/>
      <c r="AA181" s="14"/>
      <c r="AB181" s="14"/>
      <c r="AC181" s="14"/>
      <c r="AD181" s="14"/>
      <c r="AE181" s="14"/>
      <c r="AT181" s="283" t="s">
        <v>1584</v>
      </c>
      <c r="AU181" s="283" t="s">
        <v>81</v>
      </c>
      <c r="AV181" s="14" t="s">
        <v>81</v>
      </c>
      <c r="AW181" s="14" t="s">
        <v>30</v>
      </c>
      <c r="AX181" s="14" t="s">
        <v>73</v>
      </c>
      <c r="AY181" s="283" t="s">
        <v>241</v>
      </c>
    </row>
    <row r="182" s="13" customFormat="1">
      <c r="A182" s="13"/>
      <c r="B182" s="263"/>
      <c r="C182" s="264"/>
      <c r="D182" s="242" t="s">
        <v>1584</v>
      </c>
      <c r="E182" s="265" t="s">
        <v>1</v>
      </c>
      <c r="F182" s="266" t="s">
        <v>2338</v>
      </c>
      <c r="G182" s="264"/>
      <c r="H182" s="267">
        <v>4228.1999999999998</v>
      </c>
      <c r="I182" s="268"/>
      <c r="J182" s="264"/>
      <c r="K182" s="264"/>
      <c r="L182" s="269"/>
      <c r="M182" s="270"/>
      <c r="N182" s="271"/>
      <c r="O182" s="271"/>
      <c r="P182" s="271"/>
      <c r="Q182" s="271"/>
      <c r="R182" s="271"/>
      <c r="S182" s="271"/>
      <c r="T182" s="272"/>
      <c r="U182" s="13"/>
      <c r="V182" s="13"/>
      <c r="W182" s="13"/>
      <c r="X182" s="13"/>
      <c r="Y182" s="13"/>
      <c r="Z182" s="13"/>
      <c r="AA182" s="13"/>
      <c r="AB182" s="13"/>
      <c r="AC182" s="13"/>
      <c r="AD182" s="13"/>
      <c r="AE182" s="13"/>
      <c r="AT182" s="273" t="s">
        <v>1584</v>
      </c>
      <c r="AU182" s="273" t="s">
        <v>81</v>
      </c>
      <c r="AV182" s="13" t="s">
        <v>83</v>
      </c>
      <c r="AW182" s="13" t="s">
        <v>30</v>
      </c>
      <c r="AX182" s="13" t="s">
        <v>73</v>
      </c>
      <c r="AY182" s="273" t="s">
        <v>241</v>
      </c>
    </row>
    <row r="183" s="14" customFormat="1">
      <c r="A183" s="14"/>
      <c r="B183" s="274"/>
      <c r="C183" s="275"/>
      <c r="D183" s="242" t="s">
        <v>1584</v>
      </c>
      <c r="E183" s="276" t="s">
        <v>1</v>
      </c>
      <c r="F183" s="277" t="s">
        <v>138</v>
      </c>
      <c r="G183" s="275"/>
      <c r="H183" s="276" t="s">
        <v>1</v>
      </c>
      <c r="I183" s="278"/>
      <c r="J183" s="275"/>
      <c r="K183" s="275"/>
      <c r="L183" s="279"/>
      <c r="M183" s="280"/>
      <c r="N183" s="281"/>
      <c r="O183" s="281"/>
      <c r="P183" s="281"/>
      <c r="Q183" s="281"/>
      <c r="R183" s="281"/>
      <c r="S183" s="281"/>
      <c r="T183" s="282"/>
      <c r="U183" s="14"/>
      <c r="V183" s="14"/>
      <c r="W183" s="14"/>
      <c r="X183" s="14"/>
      <c r="Y183" s="14"/>
      <c r="Z183" s="14"/>
      <c r="AA183" s="14"/>
      <c r="AB183" s="14"/>
      <c r="AC183" s="14"/>
      <c r="AD183" s="14"/>
      <c r="AE183" s="14"/>
      <c r="AT183" s="283" t="s">
        <v>1584</v>
      </c>
      <c r="AU183" s="283" t="s">
        <v>81</v>
      </c>
      <c r="AV183" s="14" t="s">
        <v>81</v>
      </c>
      <c r="AW183" s="14" t="s">
        <v>30</v>
      </c>
      <c r="AX183" s="14" t="s">
        <v>73</v>
      </c>
      <c r="AY183" s="283" t="s">
        <v>241</v>
      </c>
    </row>
    <row r="184" s="13" customFormat="1">
      <c r="A184" s="13"/>
      <c r="B184" s="263"/>
      <c r="C184" s="264"/>
      <c r="D184" s="242" t="s">
        <v>1584</v>
      </c>
      <c r="E184" s="265" t="s">
        <v>1</v>
      </c>
      <c r="F184" s="266" t="s">
        <v>3517</v>
      </c>
      <c r="G184" s="264"/>
      <c r="H184" s="267">
        <v>204.69999999999999</v>
      </c>
      <c r="I184" s="268"/>
      <c r="J184" s="264"/>
      <c r="K184" s="264"/>
      <c r="L184" s="269"/>
      <c r="M184" s="270"/>
      <c r="N184" s="271"/>
      <c r="O184" s="271"/>
      <c r="P184" s="271"/>
      <c r="Q184" s="271"/>
      <c r="R184" s="271"/>
      <c r="S184" s="271"/>
      <c r="T184" s="272"/>
      <c r="U184" s="13"/>
      <c r="V184" s="13"/>
      <c r="W184" s="13"/>
      <c r="X184" s="13"/>
      <c r="Y184" s="13"/>
      <c r="Z184" s="13"/>
      <c r="AA184" s="13"/>
      <c r="AB184" s="13"/>
      <c r="AC184" s="13"/>
      <c r="AD184" s="13"/>
      <c r="AE184" s="13"/>
      <c r="AT184" s="273" t="s">
        <v>1584</v>
      </c>
      <c r="AU184" s="273" t="s">
        <v>81</v>
      </c>
      <c r="AV184" s="13" t="s">
        <v>83</v>
      </c>
      <c r="AW184" s="13" t="s">
        <v>30</v>
      </c>
      <c r="AX184" s="13" t="s">
        <v>73</v>
      </c>
      <c r="AY184" s="273" t="s">
        <v>241</v>
      </c>
    </row>
    <row r="185" s="14" customFormat="1">
      <c r="A185" s="14"/>
      <c r="B185" s="274"/>
      <c r="C185" s="275"/>
      <c r="D185" s="242" t="s">
        <v>1584</v>
      </c>
      <c r="E185" s="276" t="s">
        <v>1</v>
      </c>
      <c r="F185" s="277" t="s">
        <v>141</v>
      </c>
      <c r="G185" s="275"/>
      <c r="H185" s="276" t="s">
        <v>1</v>
      </c>
      <c r="I185" s="278"/>
      <c r="J185" s="275"/>
      <c r="K185" s="275"/>
      <c r="L185" s="279"/>
      <c r="M185" s="280"/>
      <c r="N185" s="281"/>
      <c r="O185" s="281"/>
      <c r="P185" s="281"/>
      <c r="Q185" s="281"/>
      <c r="R185" s="281"/>
      <c r="S185" s="281"/>
      <c r="T185" s="282"/>
      <c r="U185" s="14"/>
      <c r="V185" s="14"/>
      <c r="W185" s="14"/>
      <c r="X185" s="14"/>
      <c r="Y185" s="14"/>
      <c r="Z185" s="14"/>
      <c r="AA185" s="14"/>
      <c r="AB185" s="14"/>
      <c r="AC185" s="14"/>
      <c r="AD185" s="14"/>
      <c r="AE185" s="14"/>
      <c r="AT185" s="283" t="s">
        <v>1584</v>
      </c>
      <c r="AU185" s="283" t="s">
        <v>81</v>
      </c>
      <c r="AV185" s="14" t="s">
        <v>81</v>
      </c>
      <c r="AW185" s="14" t="s">
        <v>30</v>
      </c>
      <c r="AX185" s="14" t="s">
        <v>73</v>
      </c>
      <c r="AY185" s="283" t="s">
        <v>241</v>
      </c>
    </row>
    <row r="186" s="13" customFormat="1">
      <c r="A186" s="13"/>
      <c r="B186" s="263"/>
      <c r="C186" s="264"/>
      <c r="D186" s="242" t="s">
        <v>1584</v>
      </c>
      <c r="E186" s="265" t="s">
        <v>1</v>
      </c>
      <c r="F186" s="266" t="s">
        <v>3617</v>
      </c>
      <c r="G186" s="264"/>
      <c r="H186" s="267">
        <v>0.059999999999999998</v>
      </c>
      <c r="I186" s="268"/>
      <c r="J186" s="264"/>
      <c r="K186" s="264"/>
      <c r="L186" s="269"/>
      <c r="M186" s="270"/>
      <c r="N186" s="271"/>
      <c r="O186" s="271"/>
      <c r="P186" s="271"/>
      <c r="Q186" s="271"/>
      <c r="R186" s="271"/>
      <c r="S186" s="271"/>
      <c r="T186" s="272"/>
      <c r="U186" s="13"/>
      <c r="V186" s="13"/>
      <c r="W186" s="13"/>
      <c r="X186" s="13"/>
      <c r="Y186" s="13"/>
      <c r="Z186" s="13"/>
      <c r="AA186" s="13"/>
      <c r="AB186" s="13"/>
      <c r="AC186" s="13"/>
      <c r="AD186" s="13"/>
      <c r="AE186" s="13"/>
      <c r="AT186" s="273" t="s">
        <v>1584</v>
      </c>
      <c r="AU186" s="273" t="s">
        <v>81</v>
      </c>
      <c r="AV186" s="13" t="s">
        <v>83</v>
      </c>
      <c r="AW186" s="13" t="s">
        <v>30</v>
      </c>
      <c r="AX186" s="13" t="s">
        <v>73</v>
      </c>
      <c r="AY186" s="273" t="s">
        <v>241</v>
      </c>
    </row>
    <row r="187" s="13" customFormat="1">
      <c r="A187" s="13"/>
      <c r="B187" s="263"/>
      <c r="C187" s="264"/>
      <c r="D187" s="242" t="s">
        <v>1584</v>
      </c>
      <c r="E187" s="265" t="s">
        <v>1</v>
      </c>
      <c r="F187" s="266" t="s">
        <v>3618</v>
      </c>
      <c r="G187" s="264"/>
      <c r="H187" s="267">
        <v>9.2400000000000002</v>
      </c>
      <c r="I187" s="268"/>
      <c r="J187" s="264"/>
      <c r="K187" s="264"/>
      <c r="L187" s="269"/>
      <c r="M187" s="270"/>
      <c r="N187" s="271"/>
      <c r="O187" s="271"/>
      <c r="P187" s="271"/>
      <c r="Q187" s="271"/>
      <c r="R187" s="271"/>
      <c r="S187" s="271"/>
      <c r="T187" s="272"/>
      <c r="U187" s="13"/>
      <c r="V187" s="13"/>
      <c r="W187" s="13"/>
      <c r="X187" s="13"/>
      <c r="Y187" s="13"/>
      <c r="Z187" s="13"/>
      <c r="AA187" s="13"/>
      <c r="AB187" s="13"/>
      <c r="AC187" s="13"/>
      <c r="AD187" s="13"/>
      <c r="AE187" s="13"/>
      <c r="AT187" s="273" t="s">
        <v>1584</v>
      </c>
      <c r="AU187" s="273" t="s">
        <v>81</v>
      </c>
      <c r="AV187" s="13" t="s">
        <v>83</v>
      </c>
      <c r="AW187" s="13" t="s">
        <v>30</v>
      </c>
      <c r="AX187" s="13" t="s">
        <v>73</v>
      </c>
      <c r="AY187" s="273" t="s">
        <v>241</v>
      </c>
    </row>
    <row r="188" s="13" customFormat="1">
      <c r="A188" s="13"/>
      <c r="B188" s="263"/>
      <c r="C188" s="264"/>
      <c r="D188" s="242" t="s">
        <v>1584</v>
      </c>
      <c r="E188" s="265" t="s">
        <v>1</v>
      </c>
      <c r="F188" s="266" t="s">
        <v>3619</v>
      </c>
      <c r="G188" s="264"/>
      <c r="H188" s="267">
        <v>20.84</v>
      </c>
      <c r="I188" s="268"/>
      <c r="J188" s="264"/>
      <c r="K188" s="264"/>
      <c r="L188" s="269"/>
      <c r="M188" s="270"/>
      <c r="N188" s="271"/>
      <c r="O188" s="271"/>
      <c r="P188" s="271"/>
      <c r="Q188" s="271"/>
      <c r="R188" s="271"/>
      <c r="S188" s="271"/>
      <c r="T188" s="272"/>
      <c r="U188" s="13"/>
      <c r="V188" s="13"/>
      <c r="W188" s="13"/>
      <c r="X188" s="13"/>
      <c r="Y188" s="13"/>
      <c r="Z188" s="13"/>
      <c r="AA188" s="13"/>
      <c r="AB188" s="13"/>
      <c r="AC188" s="13"/>
      <c r="AD188" s="13"/>
      <c r="AE188" s="13"/>
      <c r="AT188" s="273" t="s">
        <v>1584</v>
      </c>
      <c r="AU188" s="273" t="s">
        <v>81</v>
      </c>
      <c r="AV188" s="13" t="s">
        <v>83</v>
      </c>
      <c r="AW188" s="13" t="s">
        <v>30</v>
      </c>
      <c r="AX188" s="13" t="s">
        <v>73</v>
      </c>
      <c r="AY188" s="273" t="s">
        <v>241</v>
      </c>
    </row>
    <row r="189" s="13" customFormat="1">
      <c r="A189" s="13"/>
      <c r="B189" s="263"/>
      <c r="C189" s="264"/>
      <c r="D189" s="242" t="s">
        <v>1584</v>
      </c>
      <c r="E189" s="265" t="s">
        <v>1</v>
      </c>
      <c r="F189" s="266" t="s">
        <v>3620</v>
      </c>
      <c r="G189" s="264"/>
      <c r="H189" s="267">
        <v>1.3200000000000001</v>
      </c>
      <c r="I189" s="268"/>
      <c r="J189" s="264"/>
      <c r="K189" s="264"/>
      <c r="L189" s="269"/>
      <c r="M189" s="270"/>
      <c r="N189" s="271"/>
      <c r="O189" s="271"/>
      <c r="P189" s="271"/>
      <c r="Q189" s="271"/>
      <c r="R189" s="271"/>
      <c r="S189" s="271"/>
      <c r="T189" s="272"/>
      <c r="U189" s="13"/>
      <c r="V189" s="13"/>
      <c r="W189" s="13"/>
      <c r="X189" s="13"/>
      <c r="Y189" s="13"/>
      <c r="Z189" s="13"/>
      <c r="AA189" s="13"/>
      <c r="AB189" s="13"/>
      <c r="AC189" s="13"/>
      <c r="AD189" s="13"/>
      <c r="AE189" s="13"/>
      <c r="AT189" s="273" t="s">
        <v>1584</v>
      </c>
      <c r="AU189" s="273" t="s">
        <v>81</v>
      </c>
      <c r="AV189" s="13" t="s">
        <v>83</v>
      </c>
      <c r="AW189" s="13" t="s">
        <v>30</v>
      </c>
      <c r="AX189" s="13" t="s">
        <v>73</v>
      </c>
      <c r="AY189" s="273" t="s">
        <v>241</v>
      </c>
    </row>
    <row r="190" s="13" customFormat="1">
      <c r="A190" s="13"/>
      <c r="B190" s="263"/>
      <c r="C190" s="264"/>
      <c r="D190" s="242" t="s">
        <v>1584</v>
      </c>
      <c r="E190" s="265" t="s">
        <v>1</v>
      </c>
      <c r="F190" s="266" t="s">
        <v>3621</v>
      </c>
      <c r="G190" s="264"/>
      <c r="H190" s="267">
        <v>279.5</v>
      </c>
      <c r="I190" s="268"/>
      <c r="J190" s="264"/>
      <c r="K190" s="264"/>
      <c r="L190" s="269"/>
      <c r="M190" s="270"/>
      <c r="N190" s="271"/>
      <c r="O190" s="271"/>
      <c r="P190" s="271"/>
      <c r="Q190" s="271"/>
      <c r="R190" s="271"/>
      <c r="S190" s="271"/>
      <c r="T190" s="272"/>
      <c r="U190" s="13"/>
      <c r="V190" s="13"/>
      <c r="W190" s="13"/>
      <c r="X190" s="13"/>
      <c r="Y190" s="13"/>
      <c r="Z190" s="13"/>
      <c r="AA190" s="13"/>
      <c r="AB190" s="13"/>
      <c r="AC190" s="13"/>
      <c r="AD190" s="13"/>
      <c r="AE190" s="13"/>
      <c r="AT190" s="273" t="s">
        <v>1584</v>
      </c>
      <c r="AU190" s="273" t="s">
        <v>81</v>
      </c>
      <c r="AV190" s="13" t="s">
        <v>83</v>
      </c>
      <c r="AW190" s="13" t="s">
        <v>30</v>
      </c>
      <c r="AX190" s="13" t="s">
        <v>73</v>
      </c>
      <c r="AY190" s="273" t="s">
        <v>241</v>
      </c>
    </row>
    <row r="191" s="14" customFormat="1">
      <c r="A191" s="14"/>
      <c r="B191" s="274"/>
      <c r="C191" s="275"/>
      <c r="D191" s="242" t="s">
        <v>1584</v>
      </c>
      <c r="E191" s="276" t="s">
        <v>1</v>
      </c>
      <c r="F191" s="277" t="s">
        <v>144</v>
      </c>
      <c r="G191" s="275"/>
      <c r="H191" s="276" t="s">
        <v>1</v>
      </c>
      <c r="I191" s="278"/>
      <c r="J191" s="275"/>
      <c r="K191" s="275"/>
      <c r="L191" s="279"/>
      <c r="M191" s="280"/>
      <c r="N191" s="281"/>
      <c r="O191" s="281"/>
      <c r="P191" s="281"/>
      <c r="Q191" s="281"/>
      <c r="R191" s="281"/>
      <c r="S191" s="281"/>
      <c r="T191" s="282"/>
      <c r="U191" s="14"/>
      <c r="V191" s="14"/>
      <c r="W191" s="14"/>
      <c r="X191" s="14"/>
      <c r="Y191" s="14"/>
      <c r="Z191" s="14"/>
      <c r="AA191" s="14"/>
      <c r="AB191" s="14"/>
      <c r="AC191" s="14"/>
      <c r="AD191" s="14"/>
      <c r="AE191" s="14"/>
      <c r="AT191" s="283" t="s">
        <v>1584</v>
      </c>
      <c r="AU191" s="283" t="s">
        <v>81</v>
      </c>
      <c r="AV191" s="14" t="s">
        <v>81</v>
      </c>
      <c r="AW191" s="14" t="s">
        <v>30</v>
      </c>
      <c r="AX191" s="14" t="s">
        <v>73</v>
      </c>
      <c r="AY191" s="283" t="s">
        <v>241</v>
      </c>
    </row>
    <row r="192" s="13" customFormat="1">
      <c r="A192" s="13"/>
      <c r="B192" s="263"/>
      <c r="C192" s="264"/>
      <c r="D192" s="242" t="s">
        <v>1584</v>
      </c>
      <c r="E192" s="265" t="s">
        <v>1</v>
      </c>
      <c r="F192" s="266" t="s">
        <v>3697</v>
      </c>
      <c r="G192" s="264"/>
      <c r="H192" s="267">
        <v>14.109999999999999</v>
      </c>
      <c r="I192" s="268"/>
      <c r="J192" s="264"/>
      <c r="K192" s="264"/>
      <c r="L192" s="269"/>
      <c r="M192" s="270"/>
      <c r="N192" s="271"/>
      <c r="O192" s="271"/>
      <c r="P192" s="271"/>
      <c r="Q192" s="271"/>
      <c r="R192" s="271"/>
      <c r="S192" s="271"/>
      <c r="T192" s="272"/>
      <c r="U192" s="13"/>
      <c r="V192" s="13"/>
      <c r="W192" s="13"/>
      <c r="X192" s="13"/>
      <c r="Y192" s="13"/>
      <c r="Z192" s="13"/>
      <c r="AA192" s="13"/>
      <c r="AB192" s="13"/>
      <c r="AC192" s="13"/>
      <c r="AD192" s="13"/>
      <c r="AE192" s="13"/>
      <c r="AT192" s="273" t="s">
        <v>1584</v>
      </c>
      <c r="AU192" s="273" t="s">
        <v>81</v>
      </c>
      <c r="AV192" s="13" t="s">
        <v>83</v>
      </c>
      <c r="AW192" s="13" t="s">
        <v>30</v>
      </c>
      <c r="AX192" s="13" t="s">
        <v>73</v>
      </c>
      <c r="AY192" s="273" t="s">
        <v>241</v>
      </c>
    </row>
    <row r="193" s="13" customFormat="1">
      <c r="A193" s="13"/>
      <c r="B193" s="263"/>
      <c r="C193" s="264"/>
      <c r="D193" s="242" t="s">
        <v>1584</v>
      </c>
      <c r="E193" s="265" t="s">
        <v>1</v>
      </c>
      <c r="F193" s="266" t="s">
        <v>3698</v>
      </c>
      <c r="G193" s="264"/>
      <c r="H193" s="267">
        <v>173.00999999999999</v>
      </c>
      <c r="I193" s="268"/>
      <c r="J193" s="264"/>
      <c r="K193" s="264"/>
      <c r="L193" s="269"/>
      <c r="M193" s="270"/>
      <c r="N193" s="271"/>
      <c r="O193" s="271"/>
      <c r="P193" s="271"/>
      <c r="Q193" s="271"/>
      <c r="R193" s="271"/>
      <c r="S193" s="271"/>
      <c r="T193" s="272"/>
      <c r="U193" s="13"/>
      <c r="V193" s="13"/>
      <c r="W193" s="13"/>
      <c r="X193" s="13"/>
      <c r="Y193" s="13"/>
      <c r="Z193" s="13"/>
      <c r="AA193" s="13"/>
      <c r="AB193" s="13"/>
      <c r="AC193" s="13"/>
      <c r="AD193" s="13"/>
      <c r="AE193" s="13"/>
      <c r="AT193" s="273" t="s">
        <v>1584</v>
      </c>
      <c r="AU193" s="273" t="s">
        <v>81</v>
      </c>
      <c r="AV193" s="13" t="s">
        <v>83</v>
      </c>
      <c r="AW193" s="13" t="s">
        <v>30</v>
      </c>
      <c r="AX193" s="13" t="s">
        <v>73</v>
      </c>
      <c r="AY193" s="273" t="s">
        <v>241</v>
      </c>
    </row>
    <row r="194" s="14" customFormat="1">
      <c r="A194" s="14"/>
      <c r="B194" s="274"/>
      <c r="C194" s="275"/>
      <c r="D194" s="242" t="s">
        <v>1584</v>
      </c>
      <c r="E194" s="276" t="s">
        <v>1</v>
      </c>
      <c r="F194" s="277" t="s">
        <v>147</v>
      </c>
      <c r="G194" s="275"/>
      <c r="H194" s="276" t="s">
        <v>1</v>
      </c>
      <c r="I194" s="278"/>
      <c r="J194" s="275"/>
      <c r="K194" s="275"/>
      <c r="L194" s="279"/>
      <c r="M194" s="280"/>
      <c r="N194" s="281"/>
      <c r="O194" s="281"/>
      <c r="P194" s="281"/>
      <c r="Q194" s="281"/>
      <c r="R194" s="281"/>
      <c r="S194" s="281"/>
      <c r="T194" s="282"/>
      <c r="U194" s="14"/>
      <c r="V194" s="14"/>
      <c r="W194" s="14"/>
      <c r="X194" s="14"/>
      <c r="Y194" s="14"/>
      <c r="Z194" s="14"/>
      <c r="AA194" s="14"/>
      <c r="AB194" s="14"/>
      <c r="AC194" s="14"/>
      <c r="AD194" s="14"/>
      <c r="AE194" s="14"/>
      <c r="AT194" s="283" t="s">
        <v>1584</v>
      </c>
      <c r="AU194" s="283" t="s">
        <v>81</v>
      </c>
      <c r="AV194" s="14" t="s">
        <v>81</v>
      </c>
      <c r="AW194" s="14" t="s">
        <v>30</v>
      </c>
      <c r="AX194" s="14" t="s">
        <v>73</v>
      </c>
      <c r="AY194" s="283" t="s">
        <v>241</v>
      </c>
    </row>
    <row r="195" s="13" customFormat="1">
      <c r="A195" s="13"/>
      <c r="B195" s="263"/>
      <c r="C195" s="264"/>
      <c r="D195" s="242" t="s">
        <v>1584</v>
      </c>
      <c r="E195" s="265" t="s">
        <v>1</v>
      </c>
      <c r="F195" s="266" t="s">
        <v>3780</v>
      </c>
      <c r="G195" s="264"/>
      <c r="H195" s="267">
        <v>10.779999999999999</v>
      </c>
      <c r="I195" s="268"/>
      <c r="J195" s="264"/>
      <c r="K195" s="264"/>
      <c r="L195" s="269"/>
      <c r="M195" s="270"/>
      <c r="N195" s="271"/>
      <c r="O195" s="271"/>
      <c r="P195" s="271"/>
      <c r="Q195" s="271"/>
      <c r="R195" s="271"/>
      <c r="S195" s="271"/>
      <c r="T195" s="272"/>
      <c r="U195" s="13"/>
      <c r="V195" s="13"/>
      <c r="W195" s="13"/>
      <c r="X195" s="13"/>
      <c r="Y195" s="13"/>
      <c r="Z195" s="13"/>
      <c r="AA195" s="13"/>
      <c r="AB195" s="13"/>
      <c r="AC195" s="13"/>
      <c r="AD195" s="13"/>
      <c r="AE195" s="13"/>
      <c r="AT195" s="273" t="s">
        <v>1584</v>
      </c>
      <c r="AU195" s="273" t="s">
        <v>81</v>
      </c>
      <c r="AV195" s="13" t="s">
        <v>83</v>
      </c>
      <c r="AW195" s="13" t="s">
        <v>30</v>
      </c>
      <c r="AX195" s="13" t="s">
        <v>73</v>
      </c>
      <c r="AY195" s="273" t="s">
        <v>241</v>
      </c>
    </row>
    <row r="196" s="13" customFormat="1">
      <c r="A196" s="13"/>
      <c r="B196" s="263"/>
      <c r="C196" s="264"/>
      <c r="D196" s="242" t="s">
        <v>1584</v>
      </c>
      <c r="E196" s="265" t="s">
        <v>1</v>
      </c>
      <c r="F196" s="266" t="s">
        <v>3781</v>
      </c>
      <c r="G196" s="264"/>
      <c r="H196" s="267">
        <v>21.170000000000002</v>
      </c>
      <c r="I196" s="268"/>
      <c r="J196" s="264"/>
      <c r="K196" s="264"/>
      <c r="L196" s="269"/>
      <c r="M196" s="270"/>
      <c r="N196" s="271"/>
      <c r="O196" s="271"/>
      <c r="P196" s="271"/>
      <c r="Q196" s="271"/>
      <c r="R196" s="271"/>
      <c r="S196" s="271"/>
      <c r="T196" s="272"/>
      <c r="U196" s="13"/>
      <c r="V196" s="13"/>
      <c r="W196" s="13"/>
      <c r="X196" s="13"/>
      <c r="Y196" s="13"/>
      <c r="Z196" s="13"/>
      <c r="AA196" s="13"/>
      <c r="AB196" s="13"/>
      <c r="AC196" s="13"/>
      <c r="AD196" s="13"/>
      <c r="AE196" s="13"/>
      <c r="AT196" s="273" t="s">
        <v>1584</v>
      </c>
      <c r="AU196" s="273" t="s">
        <v>81</v>
      </c>
      <c r="AV196" s="13" t="s">
        <v>83</v>
      </c>
      <c r="AW196" s="13" t="s">
        <v>30</v>
      </c>
      <c r="AX196" s="13" t="s">
        <v>73</v>
      </c>
      <c r="AY196" s="273" t="s">
        <v>241</v>
      </c>
    </row>
    <row r="197" s="13" customFormat="1">
      <c r="A197" s="13"/>
      <c r="B197" s="263"/>
      <c r="C197" s="264"/>
      <c r="D197" s="242" t="s">
        <v>1584</v>
      </c>
      <c r="E197" s="265" t="s">
        <v>1</v>
      </c>
      <c r="F197" s="266" t="s">
        <v>3782</v>
      </c>
      <c r="G197" s="264"/>
      <c r="H197" s="267">
        <v>231.41999999999999</v>
      </c>
      <c r="I197" s="268"/>
      <c r="J197" s="264"/>
      <c r="K197" s="264"/>
      <c r="L197" s="269"/>
      <c r="M197" s="270"/>
      <c r="N197" s="271"/>
      <c r="O197" s="271"/>
      <c r="P197" s="271"/>
      <c r="Q197" s="271"/>
      <c r="R197" s="271"/>
      <c r="S197" s="271"/>
      <c r="T197" s="272"/>
      <c r="U197" s="13"/>
      <c r="V197" s="13"/>
      <c r="W197" s="13"/>
      <c r="X197" s="13"/>
      <c r="Y197" s="13"/>
      <c r="Z197" s="13"/>
      <c r="AA197" s="13"/>
      <c r="AB197" s="13"/>
      <c r="AC197" s="13"/>
      <c r="AD197" s="13"/>
      <c r="AE197" s="13"/>
      <c r="AT197" s="273" t="s">
        <v>1584</v>
      </c>
      <c r="AU197" s="273" t="s">
        <v>81</v>
      </c>
      <c r="AV197" s="13" t="s">
        <v>83</v>
      </c>
      <c r="AW197" s="13" t="s">
        <v>30</v>
      </c>
      <c r="AX197" s="13" t="s">
        <v>73</v>
      </c>
      <c r="AY197" s="273" t="s">
        <v>241</v>
      </c>
    </row>
    <row r="198" s="14" customFormat="1">
      <c r="A198" s="14"/>
      <c r="B198" s="274"/>
      <c r="C198" s="275"/>
      <c r="D198" s="242" t="s">
        <v>1584</v>
      </c>
      <c r="E198" s="276" t="s">
        <v>1</v>
      </c>
      <c r="F198" s="277" t="s">
        <v>4716</v>
      </c>
      <c r="G198" s="275"/>
      <c r="H198" s="276" t="s">
        <v>1</v>
      </c>
      <c r="I198" s="278"/>
      <c r="J198" s="275"/>
      <c r="K198" s="275"/>
      <c r="L198" s="279"/>
      <c r="M198" s="280"/>
      <c r="N198" s="281"/>
      <c r="O198" s="281"/>
      <c r="P198" s="281"/>
      <c r="Q198" s="281"/>
      <c r="R198" s="281"/>
      <c r="S198" s="281"/>
      <c r="T198" s="282"/>
      <c r="U198" s="14"/>
      <c r="V198" s="14"/>
      <c r="W198" s="14"/>
      <c r="X198" s="14"/>
      <c r="Y198" s="14"/>
      <c r="Z198" s="14"/>
      <c r="AA198" s="14"/>
      <c r="AB198" s="14"/>
      <c r="AC198" s="14"/>
      <c r="AD198" s="14"/>
      <c r="AE198" s="14"/>
      <c r="AT198" s="283" t="s">
        <v>1584</v>
      </c>
      <c r="AU198" s="283" t="s">
        <v>81</v>
      </c>
      <c r="AV198" s="14" t="s">
        <v>81</v>
      </c>
      <c r="AW198" s="14" t="s">
        <v>30</v>
      </c>
      <c r="AX198" s="14" t="s">
        <v>73</v>
      </c>
      <c r="AY198" s="283" t="s">
        <v>241</v>
      </c>
    </row>
    <row r="199" s="13" customFormat="1">
      <c r="A199" s="13"/>
      <c r="B199" s="263"/>
      <c r="C199" s="264"/>
      <c r="D199" s="242" t="s">
        <v>1584</v>
      </c>
      <c r="E199" s="265" t="s">
        <v>1</v>
      </c>
      <c r="F199" s="266" t="s">
        <v>423</v>
      </c>
      <c r="G199" s="264"/>
      <c r="H199" s="267">
        <v>53</v>
      </c>
      <c r="I199" s="268"/>
      <c r="J199" s="264"/>
      <c r="K199" s="264"/>
      <c r="L199" s="269"/>
      <c r="M199" s="270"/>
      <c r="N199" s="271"/>
      <c r="O199" s="271"/>
      <c r="P199" s="271"/>
      <c r="Q199" s="271"/>
      <c r="R199" s="271"/>
      <c r="S199" s="271"/>
      <c r="T199" s="272"/>
      <c r="U199" s="13"/>
      <c r="V199" s="13"/>
      <c r="W199" s="13"/>
      <c r="X199" s="13"/>
      <c r="Y199" s="13"/>
      <c r="Z199" s="13"/>
      <c r="AA199" s="13"/>
      <c r="AB199" s="13"/>
      <c r="AC199" s="13"/>
      <c r="AD199" s="13"/>
      <c r="AE199" s="13"/>
      <c r="AT199" s="273" t="s">
        <v>1584</v>
      </c>
      <c r="AU199" s="273" t="s">
        <v>81</v>
      </c>
      <c r="AV199" s="13" t="s">
        <v>83</v>
      </c>
      <c r="AW199" s="13" t="s">
        <v>30</v>
      </c>
      <c r="AX199" s="13" t="s">
        <v>73</v>
      </c>
      <c r="AY199" s="273" t="s">
        <v>241</v>
      </c>
    </row>
    <row r="200" s="14" customFormat="1">
      <c r="A200" s="14"/>
      <c r="B200" s="274"/>
      <c r="C200" s="275"/>
      <c r="D200" s="242" t="s">
        <v>1584</v>
      </c>
      <c r="E200" s="276" t="s">
        <v>1</v>
      </c>
      <c r="F200" s="277" t="s">
        <v>4717</v>
      </c>
      <c r="G200" s="275"/>
      <c r="H200" s="276" t="s">
        <v>1</v>
      </c>
      <c r="I200" s="278"/>
      <c r="J200" s="275"/>
      <c r="K200" s="275"/>
      <c r="L200" s="279"/>
      <c r="M200" s="280"/>
      <c r="N200" s="281"/>
      <c r="O200" s="281"/>
      <c r="P200" s="281"/>
      <c r="Q200" s="281"/>
      <c r="R200" s="281"/>
      <c r="S200" s="281"/>
      <c r="T200" s="282"/>
      <c r="U200" s="14"/>
      <c r="V200" s="14"/>
      <c r="W200" s="14"/>
      <c r="X200" s="14"/>
      <c r="Y200" s="14"/>
      <c r="Z200" s="14"/>
      <c r="AA200" s="14"/>
      <c r="AB200" s="14"/>
      <c r="AC200" s="14"/>
      <c r="AD200" s="14"/>
      <c r="AE200" s="14"/>
      <c r="AT200" s="283" t="s">
        <v>1584</v>
      </c>
      <c r="AU200" s="283" t="s">
        <v>81</v>
      </c>
      <c r="AV200" s="14" t="s">
        <v>81</v>
      </c>
      <c r="AW200" s="14" t="s">
        <v>30</v>
      </c>
      <c r="AX200" s="14" t="s">
        <v>73</v>
      </c>
      <c r="AY200" s="283" t="s">
        <v>241</v>
      </c>
    </row>
    <row r="201" s="13" customFormat="1">
      <c r="A201" s="13"/>
      <c r="B201" s="263"/>
      <c r="C201" s="264"/>
      <c r="D201" s="242" t="s">
        <v>1584</v>
      </c>
      <c r="E201" s="265" t="s">
        <v>1</v>
      </c>
      <c r="F201" s="266" t="s">
        <v>3131</v>
      </c>
      <c r="G201" s="264"/>
      <c r="H201" s="267">
        <v>5877.8999999999996</v>
      </c>
      <c r="I201" s="268"/>
      <c r="J201" s="264"/>
      <c r="K201" s="264"/>
      <c r="L201" s="269"/>
      <c r="M201" s="270"/>
      <c r="N201" s="271"/>
      <c r="O201" s="271"/>
      <c r="P201" s="271"/>
      <c r="Q201" s="271"/>
      <c r="R201" s="271"/>
      <c r="S201" s="271"/>
      <c r="T201" s="272"/>
      <c r="U201" s="13"/>
      <c r="V201" s="13"/>
      <c r="W201" s="13"/>
      <c r="X201" s="13"/>
      <c r="Y201" s="13"/>
      <c r="Z201" s="13"/>
      <c r="AA201" s="13"/>
      <c r="AB201" s="13"/>
      <c r="AC201" s="13"/>
      <c r="AD201" s="13"/>
      <c r="AE201" s="13"/>
      <c r="AT201" s="273" t="s">
        <v>1584</v>
      </c>
      <c r="AU201" s="273" t="s">
        <v>81</v>
      </c>
      <c r="AV201" s="13" t="s">
        <v>83</v>
      </c>
      <c r="AW201" s="13" t="s">
        <v>30</v>
      </c>
      <c r="AX201" s="13" t="s">
        <v>73</v>
      </c>
      <c r="AY201" s="273" t="s">
        <v>241</v>
      </c>
    </row>
    <row r="202" s="14" customFormat="1">
      <c r="A202" s="14"/>
      <c r="B202" s="274"/>
      <c r="C202" s="275"/>
      <c r="D202" s="242" t="s">
        <v>1584</v>
      </c>
      <c r="E202" s="276" t="s">
        <v>1</v>
      </c>
      <c r="F202" s="277" t="s">
        <v>4718</v>
      </c>
      <c r="G202" s="275"/>
      <c r="H202" s="276" t="s">
        <v>1</v>
      </c>
      <c r="I202" s="278"/>
      <c r="J202" s="275"/>
      <c r="K202" s="275"/>
      <c r="L202" s="279"/>
      <c r="M202" s="280"/>
      <c r="N202" s="281"/>
      <c r="O202" s="281"/>
      <c r="P202" s="281"/>
      <c r="Q202" s="281"/>
      <c r="R202" s="281"/>
      <c r="S202" s="281"/>
      <c r="T202" s="282"/>
      <c r="U202" s="14"/>
      <c r="V202" s="14"/>
      <c r="W202" s="14"/>
      <c r="X202" s="14"/>
      <c r="Y202" s="14"/>
      <c r="Z202" s="14"/>
      <c r="AA202" s="14"/>
      <c r="AB202" s="14"/>
      <c r="AC202" s="14"/>
      <c r="AD202" s="14"/>
      <c r="AE202" s="14"/>
      <c r="AT202" s="283" t="s">
        <v>1584</v>
      </c>
      <c r="AU202" s="283" t="s">
        <v>81</v>
      </c>
      <c r="AV202" s="14" t="s">
        <v>81</v>
      </c>
      <c r="AW202" s="14" t="s">
        <v>30</v>
      </c>
      <c r="AX202" s="14" t="s">
        <v>73</v>
      </c>
      <c r="AY202" s="283" t="s">
        <v>241</v>
      </c>
    </row>
    <row r="203" s="13" customFormat="1">
      <c r="A203" s="13"/>
      <c r="B203" s="263"/>
      <c r="C203" s="264"/>
      <c r="D203" s="242" t="s">
        <v>1584</v>
      </c>
      <c r="E203" s="265" t="s">
        <v>1</v>
      </c>
      <c r="F203" s="266" t="s">
        <v>3164</v>
      </c>
      <c r="G203" s="264"/>
      <c r="H203" s="267">
        <v>14.94</v>
      </c>
      <c r="I203" s="268"/>
      <c r="J203" s="264"/>
      <c r="K203" s="264"/>
      <c r="L203" s="269"/>
      <c r="M203" s="270"/>
      <c r="N203" s="271"/>
      <c r="O203" s="271"/>
      <c r="P203" s="271"/>
      <c r="Q203" s="271"/>
      <c r="R203" s="271"/>
      <c r="S203" s="271"/>
      <c r="T203" s="272"/>
      <c r="U203" s="13"/>
      <c r="V203" s="13"/>
      <c r="W203" s="13"/>
      <c r="X203" s="13"/>
      <c r="Y203" s="13"/>
      <c r="Z203" s="13"/>
      <c r="AA203" s="13"/>
      <c r="AB203" s="13"/>
      <c r="AC203" s="13"/>
      <c r="AD203" s="13"/>
      <c r="AE203" s="13"/>
      <c r="AT203" s="273" t="s">
        <v>1584</v>
      </c>
      <c r="AU203" s="273" t="s">
        <v>81</v>
      </c>
      <c r="AV203" s="13" t="s">
        <v>83</v>
      </c>
      <c r="AW203" s="13" t="s">
        <v>30</v>
      </c>
      <c r="AX203" s="13" t="s">
        <v>73</v>
      </c>
      <c r="AY203" s="273" t="s">
        <v>241</v>
      </c>
    </row>
    <row r="204" s="14" customFormat="1">
      <c r="A204" s="14"/>
      <c r="B204" s="274"/>
      <c r="C204" s="275"/>
      <c r="D204" s="242" t="s">
        <v>1584</v>
      </c>
      <c r="E204" s="276" t="s">
        <v>1</v>
      </c>
      <c r="F204" s="277" t="s">
        <v>4719</v>
      </c>
      <c r="G204" s="275"/>
      <c r="H204" s="276" t="s">
        <v>1</v>
      </c>
      <c r="I204" s="278"/>
      <c r="J204" s="275"/>
      <c r="K204" s="275"/>
      <c r="L204" s="279"/>
      <c r="M204" s="280"/>
      <c r="N204" s="281"/>
      <c r="O204" s="281"/>
      <c r="P204" s="281"/>
      <c r="Q204" s="281"/>
      <c r="R204" s="281"/>
      <c r="S204" s="281"/>
      <c r="T204" s="282"/>
      <c r="U204" s="14"/>
      <c r="V204" s="14"/>
      <c r="W204" s="14"/>
      <c r="X204" s="14"/>
      <c r="Y204" s="14"/>
      <c r="Z204" s="14"/>
      <c r="AA204" s="14"/>
      <c r="AB204" s="14"/>
      <c r="AC204" s="14"/>
      <c r="AD204" s="14"/>
      <c r="AE204" s="14"/>
      <c r="AT204" s="283" t="s">
        <v>1584</v>
      </c>
      <c r="AU204" s="283" t="s">
        <v>81</v>
      </c>
      <c r="AV204" s="14" t="s">
        <v>81</v>
      </c>
      <c r="AW204" s="14" t="s">
        <v>30</v>
      </c>
      <c r="AX204" s="14" t="s">
        <v>73</v>
      </c>
      <c r="AY204" s="283" t="s">
        <v>241</v>
      </c>
    </row>
    <row r="205" s="13" customFormat="1">
      <c r="A205" s="13"/>
      <c r="B205" s="263"/>
      <c r="C205" s="264"/>
      <c r="D205" s="242" t="s">
        <v>1584</v>
      </c>
      <c r="E205" s="265" t="s">
        <v>1</v>
      </c>
      <c r="F205" s="266" t="s">
        <v>3351</v>
      </c>
      <c r="G205" s="264"/>
      <c r="H205" s="267">
        <v>724</v>
      </c>
      <c r="I205" s="268"/>
      <c r="J205" s="264"/>
      <c r="K205" s="264"/>
      <c r="L205" s="269"/>
      <c r="M205" s="270"/>
      <c r="N205" s="271"/>
      <c r="O205" s="271"/>
      <c r="P205" s="271"/>
      <c r="Q205" s="271"/>
      <c r="R205" s="271"/>
      <c r="S205" s="271"/>
      <c r="T205" s="272"/>
      <c r="U205" s="13"/>
      <c r="V205" s="13"/>
      <c r="W205" s="13"/>
      <c r="X205" s="13"/>
      <c r="Y205" s="13"/>
      <c r="Z205" s="13"/>
      <c r="AA205" s="13"/>
      <c r="AB205" s="13"/>
      <c r="AC205" s="13"/>
      <c r="AD205" s="13"/>
      <c r="AE205" s="13"/>
      <c r="AT205" s="273" t="s">
        <v>1584</v>
      </c>
      <c r="AU205" s="273" t="s">
        <v>81</v>
      </c>
      <c r="AV205" s="13" t="s">
        <v>83</v>
      </c>
      <c r="AW205" s="13" t="s">
        <v>30</v>
      </c>
      <c r="AX205" s="13" t="s">
        <v>73</v>
      </c>
      <c r="AY205" s="273" t="s">
        <v>241</v>
      </c>
    </row>
    <row r="206" s="14" customFormat="1">
      <c r="A206" s="14"/>
      <c r="B206" s="274"/>
      <c r="C206" s="275"/>
      <c r="D206" s="242" t="s">
        <v>1584</v>
      </c>
      <c r="E206" s="276" t="s">
        <v>1</v>
      </c>
      <c r="F206" s="277" t="s">
        <v>4720</v>
      </c>
      <c r="G206" s="275"/>
      <c r="H206" s="276" t="s">
        <v>1</v>
      </c>
      <c r="I206" s="278"/>
      <c r="J206" s="275"/>
      <c r="K206" s="275"/>
      <c r="L206" s="279"/>
      <c r="M206" s="280"/>
      <c r="N206" s="281"/>
      <c r="O206" s="281"/>
      <c r="P206" s="281"/>
      <c r="Q206" s="281"/>
      <c r="R206" s="281"/>
      <c r="S206" s="281"/>
      <c r="T206" s="282"/>
      <c r="U206" s="14"/>
      <c r="V206" s="14"/>
      <c r="W206" s="14"/>
      <c r="X206" s="14"/>
      <c r="Y206" s="14"/>
      <c r="Z206" s="14"/>
      <c r="AA206" s="14"/>
      <c r="AB206" s="14"/>
      <c r="AC206" s="14"/>
      <c r="AD206" s="14"/>
      <c r="AE206" s="14"/>
      <c r="AT206" s="283" t="s">
        <v>1584</v>
      </c>
      <c r="AU206" s="283" t="s">
        <v>81</v>
      </c>
      <c r="AV206" s="14" t="s">
        <v>81</v>
      </c>
      <c r="AW206" s="14" t="s">
        <v>30</v>
      </c>
      <c r="AX206" s="14" t="s">
        <v>73</v>
      </c>
      <c r="AY206" s="283" t="s">
        <v>241</v>
      </c>
    </row>
    <row r="207" s="13" customFormat="1">
      <c r="A207" s="13"/>
      <c r="B207" s="263"/>
      <c r="C207" s="264"/>
      <c r="D207" s="242" t="s">
        <v>1584</v>
      </c>
      <c r="E207" s="265" t="s">
        <v>1</v>
      </c>
      <c r="F207" s="266" t="s">
        <v>3348</v>
      </c>
      <c r="G207" s="264"/>
      <c r="H207" s="267">
        <v>10.380000000000001</v>
      </c>
      <c r="I207" s="268"/>
      <c r="J207" s="264"/>
      <c r="K207" s="264"/>
      <c r="L207" s="269"/>
      <c r="M207" s="270"/>
      <c r="N207" s="271"/>
      <c r="O207" s="271"/>
      <c r="P207" s="271"/>
      <c r="Q207" s="271"/>
      <c r="R207" s="271"/>
      <c r="S207" s="271"/>
      <c r="T207" s="272"/>
      <c r="U207" s="13"/>
      <c r="V207" s="13"/>
      <c r="W207" s="13"/>
      <c r="X207" s="13"/>
      <c r="Y207" s="13"/>
      <c r="Z207" s="13"/>
      <c r="AA207" s="13"/>
      <c r="AB207" s="13"/>
      <c r="AC207" s="13"/>
      <c r="AD207" s="13"/>
      <c r="AE207" s="13"/>
      <c r="AT207" s="273" t="s">
        <v>1584</v>
      </c>
      <c r="AU207" s="273" t="s">
        <v>81</v>
      </c>
      <c r="AV207" s="13" t="s">
        <v>83</v>
      </c>
      <c r="AW207" s="13" t="s">
        <v>30</v>
      </c>
      <c r="AX207" s="13" t="s">
        <v>73</v>
      </c>
      <c r="AY207" s="273" t="s">
        <v>241</v>
      </c>
    </row>
    <row r="208" s="14" customFormat="1">
      <c r="A208" s="14"/>
      <c r="B208" s="274"/>
      <c r="C208" s="275"/>
      <c r="D208" s="242" t="s">
        <v>1584</v>
      </c>
      <c r="E208" s="276" t="s">
        <v>1</v>
      </c>
      <c r="F208" s="277" t="s">
        <v>4721</v>
      </c>
      <c r="G208" s="275"/>
      <c r="H208" s="276" t="s">
        <v>1</v>
      </c>
      <c r="I208" s="278"/>
      <c r="J208" s="275"/>
      <c r="K208" s="275"/>
      <c r="L208" s="279"/>
      <c r="M208" s="280"/>
      <c r="N208" s="281"/>
      <c r="O208" s="281"/>
      <c r="P208" s="281"/>
      <c r="Q208" s="281"/>
      <c r="R208" s="281"/>
      <c r="S208" s="281"/>
      <c r="T208" s="282"/>
      <c r="U208" s="14"/>
      <c r="V208" s="14"/>
      <c r="W208" s="14"/>
      <c r="X208" s="14"/>
      <c r="Y208" s="14"/>
      <c r="Z208" s="14"/>
      <c r="AA208" s="14"/>
      <c r="AB208" s="14"/>
      <c r="AC208" s="14"/>
      <c r="AD208" s="14"/>
      <c r="AE208" s="14"/>
      <c r="AT208" s="283" t="s">
        <v>1584</v>
      </c>
      <c r="AU208" s="283" t="s">
        <v>81</v>
      </c>
      <c r="AV208" s="14" t="s">
        <v>81</v>
      </c>
      <c r="AW208" s="14" t="s">
        <v>30</v>
      </c>
      <c r="AX208" s="14" t="s">
        <v>73</v>
      </c>
      <c r="AY208" s="283" t="s">
        <v>241</v>
      </c>
    </row>
    <row r="209" s="14" customFormat="1">
      <c r="A209" s="14"/>
      <c r="B209" s="274"/>
      <c r="C209" s="275"/>
      <c r="D209" s="242" t="s">
        <v>1584</v>
      </c>
      <c r="E209" s="276" t="s">
        <v>1</v>
      </c>
      <c r="F209" s="277" t="s">
        <v>4722</v>
      </c>
      <c r="G209" s="275"/>
      <c r="H209" s="276" t="s">
        <v>1</v>
      </c>
      <c r="I209" s="278"/>
      <c r="J209" s="275"/>
      <c r="K209" s="275"/>
      <c r="L209" s="279"/>
      <c r="M209" s="280"/>
      <c r="N209" s="281"/>
      <c r="O209" s="281"/>
      <c r="P209" s="281"/>
      <c r="Q209" s="281"/>
      <c r="R209" s="281"/>
      <c r="S209" s="281"/>
      <c r="T209" s="282"/>
      <c r="U209" s="14"/>
      <c r="V209" s="14"/>
      <c r="W209" s="14"/>
      <c r="X209" s="14"/>
      <c r="Y209" s="14"/>
      <c r="Z209" s="14"/>
      <c r="AA209" s="14"/>
      <c r="AB209" s="14"/>
      <c r="AC209" s="14"/>
      <c r="AD209" s="14"/>
      <c r="AE209" s="14"/>
      <c r="AT209" s="283" t="s">
        <v>1584</v>
      </c>
      <c r="AU209" s="283" t="s">
        <v>81</v>
      </c>
      <c r="AV209" s="14" t="s">
        <v>81</v>
      </c>
      <c r="AW209" s="14" t="s">
        <v>30</v>
      </c>
      <c r="AX209" s="14" t="s">
        <v>73</v>
      </c>
      <c r="AY209" s="283" t="s">
        <v>241</v>
      </c>
    </row>
    <row r="210" s="13" customFormat="1">
      <c r="A210" s="13"/>
      <c r="B210" s="263"/>
      <c r="C210" s="264"/>
      <c r="D210" s="242" t="s">
        <v>1584</v>
      </c>
      <c r="E210" s="265" t="s">
        <v>1</v>
      </c>
      <c r="F210" s="266" t="s">
        <v>3365</v>
      </c>
      <c r="G210" s="264"/>
      <c r="H210" s="267">
        <v>0.85799999999999998</v>
      </c>
      <c r="I210" s="268"/>
      <c r="J210" s="264"/>
      <c r="K210" s="264"/>
      <c r="L210" s="269"/>
      <c r="M210" s="270"/>
      <c r="N210" s="271"/>
      <c r="O210" s="271"/>
      <c r="P210" s="271"/>
      <c r="Q210" s="271"/>
      <c r="R210" s="271"/>
      <c r="S210" s="271"/>
      <c r="T210" s="272"/>
      <c r="U210" s="13"/>
      <c r="V210" s="13"/>
      <c r="W210" s="13"/>
      <c r="X210" s="13"/>
      <c r="Y210" s="13"/>
      <c r="Z210" s="13"/>
      <c r="AA210" s="13"/>
      <c r="AB210" s="13"/>
      <c r="AC210" s="13"/>
      <c r="AD210" s="13"/>
      <c r="AE210" s="13"/>
      <c r="AT210" s="273" t="s">
        <v>1584</v>
      </c>
      <c r="AU210" s="273" t="s">
        <v>81</v>
      </c>
      <c r="AV210" s="13" t="s">
        <v>83</v>
      </c>
      <c r="AW210" s="13" t="s">
        <v>30</v>
      </c>
      <c r="AX210" s="13" t="s">
        <v>73</v>
      </c>
      <c r="AY210" s="273" t="s">
        <v>241</v>
      </c>
    </row>
    <row r="211" s="14" customFormat="1">
      <c r="A211" s="14"/>
      <c r="B211" s="274"/>
      <c r="C211" s="275"/>
      <c r="D211" s="242" t="s">
        <v>1584</v>
      </c>
      <c r="E211" s="276" t="s">
        <v>1</v>
      </c>
      <c r="F211" s="277" t="s">
        <v>150</v>
      </c>
      <c r="G211" s="275"/>
      <c r="H211" s="276" t="s">
        <v>1</v>
      </c>
      <c r="I211" s="278"/>
      <c r="J211" s="275"/>
      <c r="K211" s="275"/>
      <c r="L211" s="279"/>
      <c r="M211" s="280"/>
      <c r="N211" s="281"/>
      <c r="O211" s="281"/>
      <c r="P211" s="281"/>
      <c r="Q211" s="281"/>
      <c r="R211" s="281"/>
      <c r="S211" s="281"/>
      <c r="T211" s="282"/>
      <c r="U211" s="14"/>
      <c r="V211" s="14"/>
      <c r="W211" s="14"/>
      <c r="X211" s="14"/>
      <c r="Y211" s="14"/>
      <c r="Z211" s="14"/>
      <c r="AA211" s="14"/>
      <c r="AB211" s="14"/>
      <c r="AC211" s="14"/>
      <c r="AD211" s="14"/>
      <c r="AE211" s="14"/>
      <c r="AT211" s="283" t="s">
        <v>1584</v>
      </c>
      <c r="AU211" s="283" t="s">
        <v>81</v>
      </c>
      <c r="AV211" s="14" t="s">
        <v>81</v>
      </c>
      <c r="AW211" s="14" t="s">
        <v>30</v>
      </c>
      <c r="AX211" s="14" t="s">
        <v>73</v>
      </c>
      <c r="AY211" s="283" t="s">
        <v>241</v>
      </c>
    </row>
    <row r="212" s="13" customFormat="1">
      <c r="A212" s="13"/>
      <c r="B212" s="263"/>
      <c r="C212" s="264"/>
      <c r="D212" s="242" t="s">
        <v>1584</v>
      </c>
      <c r="E212" s="265" t="s">
        <v>1</v>
      </c>
      <c r="F212" s="266" t="s">
        <v>3822</v>
      </c>
      <c r="G212" s="264"/>
      <c r="H212" s="267">
        <v>92.819999999999993</v>
      </c>
      <c r="I212" s="268"/>
      <c r="J212" s="264"/>
      <c r="K212" s="264"/>
      <c r="L212" s="269"/>
      <c r="M212" s="270"/>
      <c r="N212" s="271"/>
      <c r="O212" s="271"/>
      <c r="P212" s="271"/>
      <c r="Q212" s="271"/>
      <c r="R212" s="271"/>
      <c r="S212" s="271"/>
      <c r="T212" s="272"/>
      <c r="U212" s="13"/>
      <c r="V212" s="13"/>
      <c r="W212" s="13"/>
      <c r="X212" s="13"/>
      <c r="Y212" s="13"/>
      <c r="Z212" s="13"/>
      <c r="AA212" s="13"/>
      <c r="AB212" s="13"/>
      <c r="AC212" s="13"/>
      <c r="AD212" s="13"/>
      <c r="AE212" s="13"/>
      <c r="AT212" s="273" t="s">
        <v>1584</v>
      </c>
      <c r="AU212" s="273" t="s">
        <v>81</v>
      </c>
      <c r="AV212" s="13" t="s">
        <v>83</v>
      </c>
      <c r="AW212" s="13" t="s">
        <v>30</v>
      </c>
      <c r="AX212" s="13" t="s">
        <v>73</v>
      </c>
      <c r="AY212" s="273" t="s">
        <v>241</v>
      </c>
    </row>
    <row r="213" s="14" customFormat="1">
      <c r="A213" s="14"/>
      <c r="B213" s="274"/>
      <c r="C213" s="275"/>
      <c r="D213" s="242" t="s">
        <v>1584</v>
      </c>
      <c r="E213" s="276" t="s">
        <v>1</v>
      </c>
      <c r="F213" s="277" t="s">
        <v>4723</v>
      </c>
      <c r="G213" s="275"/>
      <c r="H213" s="276" t="s">
        <v>1</v>
      </c>
      <c r="I213" s="278"/>
      <c r="J213" s="275"/>
      <c r="K213" s="275"/>
      <c r="L213" s="279"/>
      <c r="M213" s="280"/>
      <c r="N213" s="281"/>
      <c r="O213" s="281"/>
      <c r="P213" s="281"/>
      <c r="Q213" s="281"/>
      <c r="R213" s="281"/>
      <c r="S213" s="281"/>
      <c r="T213" s="282"/>
      <c r="U213" s="14"/>
      <c r="V213" s="14"/>
      <c r="W213" s="14"/>
      <c r="X213" s="14"/>
      <c r="Y213" s="14"/>
      <c r="Z213" s="14"/>
      <c r="AA213" s="14"/>
      <c r="AB213" s="14"/>
      <c r="AC213" s="14"/>
      <c r="AD213" s="14"/>
      <c r="AE213" s="14"/>
      <c r="AT213" s="283" t="s">
        <v>1584</v>
      </c>
      <c r="AU213" s="283" t="s">
        <v>81</v>
      </c>
      <c r="AV213" s="14" t="s">
        <v>81</v>
      </c>
      <c r="AW213" s="14" t="s">
        <v>30</v>
      </c>
      <c r="AX213" s="14" t="s">
        <v>73</v>
      </c>
      <c r="AY213" s="283" t="s">
        <v>241</v>
      </c>
    </row>
    <row r="214" s="13" customFormat="1">
      <c r="A214" s="13"/>
      <c r="B214" s="263"/>
      <c r="C214" s="264"/>
      <c r="D214" s="242" t="s">
        <v>1584</v>
      </c>
      <c r="E214" s="265" t="s">
        <v>1</v>
      </c>
      <c r="F214" s="266" t="s">
        <v>572</v>
      </c>
      <c r="G214" s="264"/>
      <c r="H214" s="267">
        <v>91</v>
      </c>
      <c r="I214" s="268"/>
      <c r="J214" s="264"/>
      <c r="K214" s="264"/>
      <c r="L214" s="269"/>
      <c r="M214" s="270"/>
      <c r="N214" s="271"/>
      <c r="O214" s="271"/>
      <c r="P214" s="271"/>
      <c r="Q214" s="271"/>
      <c r="R214" s="271"/>
      <c r="S214" s="271"/>
      <c r="T214" s="272"/>
      <c r="U214" s="13"/>
      <c r="V214" s="13"/>
      <c r="W214" s="13"/>
      <c r="X214" s="13"/>
      <c r="Y214" s="13"/>
      <c r="Z214" s="13"/>
      <c r="AA214" s="13"/>
      <c r="AB214" s="13"/>
      <c r="AC214" s="13"/>
      <c r="AD214" s="13"/>
      <c r="AE214" s="13"/>
      <c r="AT214" s="273" t="s">
        <v>1584</v>
      </c>
      <c r="AU214" s="273" t="s">
        <v>81</v>
      </c>
      <c r="AV214" s="13" t="s">
        <v>83</v>
      </c>
      <c r="AW214" s="13" t="s">
        <v>30</v>
      </c>
      <c r="AX214" s="13" t="s">
        <v>73</v>
      </c>
      <c r="AY214" s="273" t="s">
        <v>241</v>
      </c>
    </row>
    <row r="215" s="15" customFormat="1">
      <c r="A215" s="15"/>
      <c r="B215" s="287"/>
      <c r="C215" s="288"/>
      <c r="D215" s="242" t="s">
        <v>1584</v>
      </c>
      <c r="E215" s="289" t="s">
        <v>1</v>
      </c>
      <c r="F215" s="290" t="s">
        <v>2061</v>
      </c>
      <c r="G215" s="288"/>
      <c r="H215" s="291">
        <v>12059.248</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1584</v>
      </c>
      <c r="AU215" s="297" t="s">
        <v>81</v>
      </c>
      <c r="AV215" s="15" t="s">
        <v>247</v>
      </c>
      <c r="AW215" s="15" t="s">
        <v>30</v>
      </c>
      <c r="AX215" s="15" t="s">
        <v>81</v>
      </c>
      <c r="AY215" s="297" t="s">
        <v>241</v>
      </c>
    </row>
    <row r="216" s="2" customFormat="1" ht="24.15" customHeight="1">
      <c r="A216" s="39"/>
      <c r="B216" s="40"/>
      <c r="C216" s="228" t="s">
        <v>276</v>
      </c>
      <c r="D216" s="228" t="s">
        <v>243</v>
      </c>
      <c r="E216" s="229" t="s">
        <v>2339</v>
      </c>
      <c r="F216" s="230" t="s">
        <v>2340</v>
      </c>
      <c r="G216" s="231" t="s">
        <v>563</v>
      </c>
      <c r="H216" s="232">
        <v>3798.875</v>
      </c>
      <c r="I216" s="233"/>
      <c r="J216" s="234">
        <f>ROUND(I216*H216,2)</f>
        <v>0</v>
      </c>
      <c r="K216" s="235"/>
      <c r="L216" s="45"/>
      <c r="M216" s="236" t="s">
        <v>1</v>
      </c>
      <c r="N216" s="237" t="s">
        <v>38</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1164</v>
      </c>
      <c r="AT216" s="240" t="s">
        <v>243</v>
      </c>
      <c r="AU216" s="240" t="s">
        <v>81</v>
      </c>
      <c r="AY216" s="18" t="s">
        <v>241</v>
      </c>
      <c r="BE216" s="241">
        <f>IF(N216="základní",J216,0)</f>
        <v>0</v>
      </c>
      <c r="BF216" s="241">
        <f>IF(N216="snížená",J216,0)</f>
        <v>0</v>
      </c>
      <c r="BG216" s="241">
        <f>IF(N216="zákl. přenesená",J216,0)</f>
        <v>0</v>
      </c>
      <c r="BH216" s="241">
        <f>IF(N216="sníž. přenesená",J216,0)</f>
        <v>0</v>
      </c>
      <c r="BI216" s="241">
        <f>IF(N216="nulová",J216,0)</f>
        <v>0</v>
      </c>
      <c r="BJ216" s="18" t="s">
        <v>81</v>
      </c>
      <c r="BK216" s="241">
        <f>ROUND(I216*H216,2)</f>
        <v>0</v>
      </c>
      <c r="BL216" s="18" t="s">
        <v>1164</v>
      </c>
      <c r="BM216" s="240" t="s">
        <v>4724</v>
      </c>
    </row>
    <row r="217" s="2" customFormat="1">
      <c r="A217" s="39"/>
      <c r="B217" s="40"/>
      <c r="C217" s="41"/>
      <c r="D217" s="242" t="s">
        <v>248</v>
      </c>
      <c r="E217" s="41"/>
      <c r="F217" s="243" t="s">
        <v>2342</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248</v>
      </c>
      <c r="AU217" s="18" t="s">
        <v>81</v>
      </c>
    </row>
    <row r="218" s="14" customFormat="1">
      <c r="A218" s="14"/>
      <c r="B218" s="274"/>
      <c r="C218" s="275"/>
      <c r="D218" s="242" t="s">
        <v>1584</v>
      </c>
      <c r="E218" s="276" t="s">
        <v>1</v>
      </c>
      <c r="F218" s="277" t="s">
        <v>4725</v>
      </c>
      <c r="G218" s="275"/>
      <c r="H218" s="276" t="s">
        <v>1</v>
      </c>
      <c r="I218" s="278"/>
      <c r="J218" s="275"/>
      <c r="K218" s="275"/>
      <c r="L218" s="279"/>
      <c r="M218" s="280"/>
      <c r="N218" s="281"/>
      <c r="O218" s="281"/>
      <c r="P218" s="281"/>
      <c r="Q218" s="281"/>
      <c r="R218" s="281"/>
      <c r="S218" s="281"/>
      <c r="T218" s="282"/>
      <c r="U218" s="14"/>
      <c r="V218" s="14"/>
      <c r="W218" s="14"/>
      <c r="X218" s="14"/>
      <c r="Y218" s="14"/>
      <c r="Z218" s="14"/>
      <c r="AA218" s="14"/>
      <c r="AB218" s="14"/>
      <c r="AC218" s="14"/>
      <c r="AD218" s="14"/>
      <c r="AE218" s="14"/>
      <c r="AT218" s="283" t="s">
        <v>1584</v>
      </c>
      <c r="AU218" s="283" t="s">
        <v>81</v>
      </c>
      <c r="AV218" s="14" t="s">
        <v>81</v>
      </c>
      <c r="AW218" s="14" t="s">
        <v>30</v>
      </c>
      <c r="AX218" s="14" t="s">
        <v>73</v>
      </c>
      <c r="AY218" s="283" t="s">
        <v>241</v>
      </c>
    </row>
    <row r="219" s="13" customFormat="1">
      <c r="A219" s="13"/>
      <c r="B219" s="263"/>
      <c r="C219" s="264"/>
      <c r="D219" s="242" t="s">
        <v>1584</v>
      </c>
      <c r="E219" s="265" t="s">
        <v>1</v>
      </c>
      <c r="F219" s="266" t="s">
        <v>2258</v>
      </c>
      <c r="G219" s="264"/>
      <c r="H219" s="267">
        <v>217.977</v>
      </c>
      <c r="I219" s="268"/>
      <c r="J219" s="264"/>
      <c r="K219" s="264"/>
      <c r="L219" s="269"/>
      <c r="M219" s="270"/>
      <c r="N219" s="271"/>
      <c r="O219" s="271"/>
      <c r="P219" s="271"/>
      <c r="Q219" s="271"/>
      <c r="R219" s="271"/>
      <c r="S219" s="271"/>
      <c r="T219" s="272"/>
      <c r="U219" s="13"/>
      <c r="V219" s="13"/>
      <c r="W219" s="13"/>
      <c r="X219" s="13"/>
      <c r="Y219" s="13"/>
      <c r="Z219" s="13"/>
      <c r="AA219" s="13"/>
      <c r="AB219" s="13"/>
      <c r="AC219" s="13"/>
      <c r="AD219" s="13"/>
      <c r="AE219" s="13"/>
      <c r="AT219" s="273" t="s">
        <v>1584</v>
      </c>
      <c r="AU219" s="273" t="s">
        <v>81</v>
      </c>
      <c r="AV219" s="13" t="s">
        <v>83</v>
      </c>
      <c r="AW219" s="13" t="s">
        <v>30</v>
      </c>
      <c r="AX219" s="13" t="s">
        <v>73</v>
      </c>
      <c r="AY219" s="273" t="s">
        <v>241</v>
      </c>
    </row>
    <row r="220" s="14" customFormat="1">
      <c r="A220" s="14"/>
      <c r="B220" s="274"/>
      <c r="C220" s="275"/>
      <c r="D220" s="242" t="s">
        <v>1584</v>
      </c>
      <c r="E220" s="276" t="s">
        <v>1</v>
      </c>
      <c r="F220" s="277" t="s">
        <v>2344</v>
      </c>
      <c r="G220" s="275"/>
      <c r="H220" s="276" t="s">
        <v>1</v>
      </c>
      <c r="I220" s="278"/>
      <c r="J220" s="275"/>
      <c r="K220" s="275"/>
      <c r="L220" s="279"/>
      <c r="M220" s="280"/>
      <c r="N220" s="281"/>
      <c r="O220" s="281"/>
      <c r="P220" s="281"/>
      <c r="Q220" s="281"/>
      <c r="R220" s="281"/>
      <c r="S220" s="281"/>
      <c r="T220" s="282"/>
      <c r="U220" s="14"/>
      <c r="V220" s="14"/>
      <c r="W220" s="14"/>
      <c r="X220" s="14"/>
      <c r="Y220" s="14"/>
      <c r="Z220" s="14"/>
      <c r="AA220" s="14"/>
      <c r="AB220" s="14"/>
      <c r="AC220" s="14"/>
      <c r="AD220" s="14"/>
      <c r="AE220" s="14"/>
      <c r="AT220" s="283" t="s">
        <v>1584</v>
      </c>
      <c r="AU220" s="283" t="s">
        <v>81</v>
      </c>
      <c r="AV220" s="14" t="s">
        <v>81</v>
      </c>
      <c r="AW220" s="14" t="s">
        <v>30</v>
      </c>
      <c r="AX220" s="14" t="s">
        <v>73</v>
      </c>
      <c r="AY220" s="283" t="s">
        <v>241</v>
      </c>
    </row>
    <row r="221" s="14" customFormat="1">
      <c r="A221" s="14"/>
      <c r="B221" s="274"/>
      <c r="C221" s="275"/>
      <c r="D221" s="242" t="s">
        <v>1584</v>
      </c>
      <c r="E221" s="276" t="s">
        <v>1</v>
      </c>
      <c r="F221" s="277" t="s">
        <v>123</v>
      </c>
      <c r="G221" s="275"/>
      <c r="H221" s="276" t="s">
        <v>1</v>
      </c>
      <c r="I221" s="278"/>
      <c r="J221" s="275"/>
      <c r="K221" s="275"/>
      <c r="L221" s="279"/>
      <c r="M221" s="280"/>
      <c r="N221" s="281"/>
      <c r="O221" s="281"/>
      <c r="P221" s="281"/>
      <c r="Q221" s="281"/>
      <c r="R221" s="281"/>
      <c r="S221" s="281"/>
      <c r="T221" s="282"/>
      <c r="U221" s="14"/>
      <c r="V221" s="14"/>
      <c r="W221" s="14"/>
      <c r="X221" s="14"/>
      <c r="Y221" s="14"/>
      <c r="Z221" s="14"/>
      <c r="AA221" s="14"/>
      <c r="AB221" s="14"/>
      <c r="AC221" s="14"/>
      <c r="AD221" s="14"/>
      <c r="AE221" s="14"/>
      <c r="AT221" s="283" t="s">
        <v>1584</v>
      </c>
      <c r="AU221" s="283" t="s">
        <v>81</v>
      </c>
      <c r="AV221" s="14" t="s">
        <v>81</v>
      </c>
      <c r="AW221" s="14" t="s">
        <v>30</v>
      </c>
      <c r="AX221" s="14" t="s">
        <v>73</v>
      </c>
      <c r="AY221" s="283" t="s">
        <v>241</v>
      </c>
    </row>
    <row r="222" s="13" customFormat="1">
      <c r="A222" s="13"/>
      <c r="B222" s="263"/>
      <c r="C222" s="264"/>
      <c r="D222" s="242" t="s">
        <v>1584</v>
      </c>
      <c r="E222" s="265" t="s">
        <v>1</v>
      </c>
      <c r="F222" s="266" t="s">
        <v>2307</v>
      </c>
      <c r="G222" s="264"/>
      <c r="H222" s="267">
        <v>1778.3219999999999</v>
      </c>
      <c r="I222" s="268"/>
      <c r="J222" s="264"/>
      <c r="K222" s="264"/>
      <c r="L222" s="269"/>
      <c r="M222" s="270"/>
      <c r="N222" s="271"/>
      <c r="O222" s="271"/>
      <c r="P222" s="271"/>
      <c r="Q222" s="271"/>
      <c r="R222" s="271"/>
      <c r="S222" s="271"/>
      <c r="T222" s="272"/>
      <c r="U222" s="13"/>
      <c r="V222" s="13"/>
      <c r="W222" s="13"/>
      <c r="X222" s="13"/>
      <c r="Y222" s="13"/>
      <c r="Z222" s="13"/>
      <c r="AA222" s="13"/>
      <c r="AB222" s="13"/>
      <c r="AC222" s="13"/>
      <c r="AD222" s="13"/>
      <c r="AE222" s="13"/>
      <c r="AT222" s="273" t="s">
        <v>1584</v>
      </c>
      <c r="AU222" s="273" t="s">
        <v>81</v>
      </c>
      <c r="AV222" s="13" t="s">
        <v>83</v>
      </c>
      <c r="AW222" s="13" t="s">
        <v>30</v>
      </c>
      <c r="AX222" s="13" t="s">
        <v>73</v>
      </c>
      <c r="AY222" s="273" t="s">
        <v>241</v>
      </c>
    </row>
    <row r="223" s="14" customFormat="1">
      <c r="A223" s="14"/>
      <c r="B223" s="274"/>
      <c r="C223" s="275"/>
      <c r="D223" s="242" t="s">
        <v>1584</v>
      </c>
      <c r="E223" s="276" t="s">
        <v>1</v>
      </c>
      <c r="F223" s="277" t="s">
        <v>4726</v>
      </c>
      <c r="G223" s="275"/>
      <c r="H223" s="276" t="s">
        <v>1</v>
      </c>
      <c r="I223" s="278"/>
      <c r="J223" s="275"/>
      <c r="K223" s="275"/>
      <c r="L223" s="279"/>
      <c r="M223" s="280"/>
      <c r="N223" s="281"/>
      <c r="O223" s="281"/>
      <c r="P223" s="281"/>
      <c r="Q223" s="281"/>
      <c r="R223" s="281"/>
      <c r="S223" s="281"/>
      <c r="T223" s="282"/>
      <c r="U223" s="14"/>
      <c r="V223" s="14"/>
      <c r="W223" s="14"/>
      <c r="X223" s="14"/>
      <c r="Y223" s="14"/>
      <c r="Z223" s="14"/>
      <c r="AA223" s="14"/>
      <c r="AB223" s="14"/>
      <c r="AC223" s="14"/>
      <c r="AD223" s="14"/>
      <c r="AE223" s="14"/>
      <c r="AT223" s="283" t="s">
        <v>1584</v>
      </c>
      <c r="AU223" s="283" t="s">
        <v>81</v>
      </c>
      <c r="AV223" s="14" t="s">
        <v>81</v>
      </c>
      <c r="AW223" s="14" t="s">
        <v>30</v>
      </c>
      <c r="AX223" s="14" t="s">
        <v>73</v>
      </c>
      <c r="AY223" s="283" t="s">
        <v>241</v>
      </c>
    </row>
    <row r="224" s="13" customFormat="1">
      <c r="A224" s="13"/>
      <c r="B224" s="263"/>
      <c r="C224" s="264"/>
      <c r="D224" s="242" t="s">
        <v>1584</v>
      </c>
      <c r="E224" s="265" t="s">
        <v>1</v>
      </c>
      <c r="F224" s="266" t="s">
        <v>2945</v>
      </c>
      <c r="G224" s="264"/>
      <c r="H224" s="267">
        <v>1802.576</v>
      </c>
      <c r="I224" s="268"/>
      <c r="J224" s="264"/>
      <c r="K224" s="264"/>
      <c r="L224" s="269"/>
      <c r="M224" s="270"/>
      <c r="N224" s="271"/>
      <c r="O224" s="271"/>
      <c r="P224" s="271"/>
      <c r="Q224" s="271"/>
      <c r="R224" s="271"/>
      <c r="S224" s="271"/>
      <c r="T224" s="272"/>
      <c r="U224" s="13"/>
      <c r="V224" s="13"/>
      <c r="W224" s="13"/>
      <c r="X224" s="13"/>
      <c r="Y224" s="13"/>
      <c r="Z224" s="13"/>
      <c r="AA224" s="13"/>
      <c r="AB224" s="13"/>
      <c r="AC224" s="13"/>
      <c r="AD224" s="13"/>
      <c r="AE224" s="13"/>
      <c r="AT224" s="273" t="s">
        <v>1584</v>
      </c>
      <c r="AU224" s="273" t="s">
        <v>81</v>
      </c>
      <c r="AV224" s="13" t="s">
        <v>83</v>
      </c>
      <c r="AW224" s="13" t="s">
        <v>30</v>
      </c>
      <c r="AX224" s="13" t="s">
        <v>73</v>
      </c>
      <c r="AY224" s="273" t="s">
        <v>241</v>
      </c>
    </row>
    <row r="225" s="15" customFormat="1">
      <c r="A225" s="15"/>
      <c r="B225" s="287"/>
      <c r="C225" s="288"/>
      <c r="D225" s="242" t="s">
        <v>1584</v>
      </c>
      <c r="E225" s="289" t="s">
        <v>1</v>
      </c>
      <c r="F225" s="290" t="s">
        <v>2061</v>
      </c>
      <c r="G225" s="288"/>
      <c r="H225" s="291">
        <v>3798.875</v>
      </c>
      <c r="I225" s="292"/>
      <c r="J225" s="288"/>
      <c r="K225" s="288"/>
      <c r="L225" s="293"/>
      <c r="M225" s="294"/>
      <c r="N225" s="295"/>
      <c r="O225" s="295"/>
      <c r="P225" s="295"/>
      <c r="Q225" s="295"/>
      <c r="R225" s="295"/>
      <c r="S225" s="295"/>
      <c r="T225" s="296"/>
      <c r="U225" s="15"/>
      <c r="V225" s="15"/>
      <c r="W225" s="15"/>
      <c r="X225" s="15"/>
      <c r="Y225" s="15"/>
      <c r="Z225" s="15"/>
      <c r="AA225" s="15"/>
      <c r="AB225" s="15"/>
      <c r="AC225" s="15"/>
      <c r="AD225" s="15"/>
      <c r="AE225" s="15"/>
      <c r="AT225" s="297" t="s">
        <v>1584</v>
      </c>
      <c r="AU225" s="297" t="s">
        <v>81</v>
      </c>
      <c r="AV225" s="15" t="s">
        <v>247</v>
      </c>
      <c r="AW225" s="15" t="s">
        <v>30</v>
      </c>
      <c r="AX225" s="15" t="s">
        <v>81</v>
      </c>
      <c r="AY225" s="297" t="s">
        <v>241</v>
      </c>
    </row>
    <row r="226" s="2" customFormat="1" ht="24.15" customHeight="1">
      <c r="A226" s="39"/>
      <c r="B226" s="40"/>
      <c r="C226" s="228" t="s">
        <v>264</v>
      </c>
      <c r="D226" s="228" t="s">
        <v>243</v>
      </c>
      <c r="E226" s="229" t="s">
        <v>4727</v>
      </c>
      <c r="F226" s="230" t="s">
        <v>4728</v>
      </c>
      <c r="G226" s="231" t="s">
        <v>563</v>
      </c>
      <c r="H226" s="232">
        <v>20</v>
      </c>
      <c r="I226" s="233"/>
      <c r="J226" s="234">
        <f>ROUND(I226*H226,2)</f>
        <v>0</v>
      </c>
      <c r="K226" s="235"/>
      <c r="L226" s="45"/>
      <c r="M226" s="236" t="s">
        <v>1</v>
      </c>
      <c r="N226" s="237" t="s">
        <v>38</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1164</v>
      </c>
      <c r="AT226" s="240" t="s">
        <v>243</v>
      </c>
      <c r="AU226" s="240" t="s">
        <v>81</v>
      </c>
      <c r="AY226" s="18" t="s">
        <v>241</v>
      </c>
      <c r="BE226" s="241">
        <f>IF(N226="základní",J226,0)</f>
        <v>0</v>
      </c>
      <c r="BF226" s="241">
        <f>IF(N226="snížená",J226,0)</f>
        <v>0</v>
      </c>
      <c r="BG226" s="241">
        <f>IF(N226="zákl. přenesená",J226,0)</f>
        <v>0</v>
      </c>
      <c r="BH226" s="241">
        <f>IF(N226="sníž. přenesená",J226,0)</f>
        <v>0</v>
      </c>
      <c r="BI226" s="241">
        <f>IF(N226="nulová",J226,0)</f>
        <v>0</v>
      </c>
      <c r="BJ226" s="18" t="s">
        <v>81</v>
      </c>
      <c r="BK226" s="241">
        <f>ROUND(I226*H226,2)</f>
        <v>0</v>
      </c>
      <c r="BL226" s="18" t="s">
        <v>1164</v>
      </c>
      <c r="BM226" s="240" t="s">
        <v>4729</v>
      </c>
    </row>
    <row r="227" s="2" customFormat="1">
      <c r="A227" s="39"/>
      <c r="B227" s="40"/>
      <c r="C227" s="41"/>
      <c r="D227" s="242" t="s">
        <v>248</v>
      </c>
      <c r="E227" s="41"/>
      <c r="F227" s="243" t="s">
        <v>4730</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248</v>
      </c>
      <c r="AU227" s="18" t="s">
        <v>81</v>
      </c>
    </row>
    <row r="228" s="14" customFormat="1">
      <c r="A228" s="14"/>
      <c r="B228" s="274"/>
      <c r="C228" s="275"/>
      <c r="D228" s="242" t="s">
        <v>1584</v>
      </c>
      <c r="E228" s="276" t="s">
        <v>1</v>
      </c>
      <c r="F228" s="277" t="s">
        <v>4731</v>
      </c>
      <c r="G228" s="275"/>
      <c r="H228" s="276" t="s">
        <v>1</v>
      </c>
      <c r="I228" s="278"/>
      <c r="J228" s="275"/>
      <c r="K228" s="275"/>
      <c r="L228" s="279"/>
      <c r="M228" s="280"/>
      <c r="N228" s="281"/>
      <c r="O228" s="281"/>
      <c r="P228" s="281"/>
      <c r="Q228" s="281"/>
      <c r="R228" s="281"/>
      <c r="S228" s="281"/>
      <c r="T228" s="282"/>
      <c r="U228" s="14"/>
      <c r="V228" s="14"/>
      <c r="W228" s="14"/>
      <c r="X228" s="14"/>
      <c r="Y228" s="14"/>
      <c r="Z228" s="14"/>
      <c r="AA228" s="14"/>
      <c r="AB228" s="14"/>
      <c r="AC228" s="14"/>
      <c r="AD228" s="14"/>
      <c r="AE228" s="14"/>
      <c r="AT228" s="283" t="s">
        <v>1584</v>
      </c>
      <c r="AU228" s="283" t="s">
        <v>81</v>
      </c>
      <c r="AV228" s="14" t="s">
        <v>81</v>
      </c>
      <c r="AW228" s="14" t="s">
        <v>30</v>
      </c>
      <c r="AX228" s="14" t="s">
        <v>73</v>
      </c>
      <c r="AY228" s="283" t="s">
        <v>241</v>
      </c>
    </row>
    <row r="229" s="13" customFormat="1">
      <c r="A229" s="13"/>
      <c r="B229" s="263"/>
      <c r="C229" s="264"/>
      <c r="D229" s="242" t="s">
        <v>1584</v>
      </c>
      <c r="E229" s="265" t="s">
        <v>1</v>
      </c>
      <c r="F229" s="266" t="s">
        <v>264</v>
      </c>
      <c r="G229" s="264"/>
      <c r="H229" s="267">
        <v>10</v>
      </c>
      <c r="I229" s="268"/>
      <c r="J229" s="264"/>
      <c r="K229" s="264"/>
      <c r="L229" s="269"/>
      <c r="M229" s="270"/>
      <c r="N229" s="271"/>
      <c r="O229" s="271"/>
      <c r="P229" s="271"/>
      <c r="Q229" s="271"/>
      <c r="R229" s="271"/>
      <c r="S229" s="271"/>
      <c r="T229" s="272"/>
      <c r="U229" s="13"/>
      <c r="V229" s="13"/>
      <c r="W229" s="13"/>
      <c r="X229" s="13"/>
      <c r="Y229" s="13"/>
      <c r="Z229" s="13"/>
      <c r="AA229" s="13"/>
      <c r="AB229" s="13"/>
      <c r="AC229" s="13"/>
      <c r="AD229" s="13"/>
      <c r="AE229" s="13"/>
      <c r="AT229" s="273" t="s">
        <v>1584</v>
      </c>
      <c r="AU229" s="273" t="s">
        <v>81</v>
      </c>
      <c r="AV229" s="13" t="s">
        <v>83</v>
      </c>
      <c r="AW229" s="13" t="s">
        <v>30</v>
      </c>
      <c r="AX229" s="13" t="s">
        <v>73</v>
      </c>
      <c r="AY229" s="273" t="s">
        <v>241</v>
      </c>
    </row>
    <row r="230" s="14" customFormat="1">
      <c r="A230" s="14"/>
      <c r="B230" s="274"/>
      <c r="C230" s="275"/>
      <c r="D230" s="242" t="s">
        <v>1584</v>
      </c>
      <c r="E230" s="276" t="s">
        <v>1</v>
      </c>
      <c r="F230" s="277" t="s">
        <v>4732</v>
      </c>
      <c r="G230" s="275"/>
      <c r="H230" s="276" t="s">
        <v>1</v>
      </c>
      <c r="I230" s="278"/>
      <c r="J230" s="275"/>
      <c r="K230" s="275"/>
      <c r="L230" s="279"/>
      <c r="M230" s="280"/>
      <c r="N230" s="281"/>
      <c r="O230" s="281"/>
      <c r="P230" s="281"/>
      <c r="Q230" s="281"/>
      <c r="R230" s="281"/>
      <c r="S230" s="281"/>
      <c r="T230" s="282"/>
      <c r="U230" s="14"/>
      <c r="V230" s="14"/>
      <c r="W230" s="14"/>
      <c r="X230" s="14"/>
      <c r="Y230" s="14"/>
      <c r="Z230" s="14"/>
      <c r="AA230" s="14"/>
      <c r="AB230" s="14"/>
      <c r="AC230" s="14"/>
      <c r="AD230" s="14"/>
      <c r="AE230" s="14"/>
      <c r="AT230" s="283" t="s">
        <v>1584</v>
      </c>
      <c r="AU230" s="283" t="s">
        <v>81</v>
      </c>
      <c r="AV230" s="14" t="s">
        <v>81</v>
      </c>
      <c r="AW230" s="14" t="s">
        <v>30</v>
      </c>
      <c r="AX230" s="14" t="s">
        <v>73</v>
      </c>
      <c r="AY230" s="283" t="s">
        <v>241</v>
      </c>
    </row>
    <row r="231" s="13" customFormat="1">
      <c r="A231" s="13"/>
      <c r="B231" s="263"/>
      <c r="C231" s="264"/>
      <c r="D231" s="242" t="s">
        <v>1584</v>
      </c>
      <c r="E231" s="265" t="s">
        <v>1</v>
      </c>
      <c r="F231" s="266" t="s">
        <v>264</v>
      </c>
      <c r="G231" s="264"/>
      <c r="H231" s="267">
        <v>10</v>
      </c>
      <c r="I231" s="268"/>
      <c r="J231" s="264"/>
      <c r="K231" s="264"/>
      <c r="L231" s="269"/>
      <c r="M231" s="270"/>
      <c r="N231" s="271"/>
      <c r="O231" s="271"/>
      <c r="P231" s="271"/>
      <c r="Q231" s="271"/>
      <c r="R231" s="271"/>
      <c r="S231" s="271"/>
      <c r="T231" s="272"/>
      <c r="U231" s="13"/>
      <c r="V231" s="13"/>
      <c r="W231" s="13"/>
      <c r="X231" s="13"/>
      <c r="Y231" s="13"/>
      <c r="Z231" s="13"/>
      <c r="AA231" s="13"/>
      <c r="AB231" s="13"/>
      <c r="AC231" s="13"/>
      <c r="AD231" s="13"/>
      <c r="AE231" s="13"/>
      <c r="AT231" s="273" t="s">
        <v>1584</v>
      </c>
      <c r="AU231" s="273" t="s">
        <v>81</v>
      </c>
      <c r="AV231" s="13" t="s">
        <v>83</v>
      </c>
      <c r="AW231" s="13" t="s">
        <v>30</v>
      </c>
      <c r="AX231" s="13" t="s">
        <v>73</v>
      </c>
      <c r="AY231" s="273" t="s">
        <v>241</v>
      </c>
    </row>
    <row r="232" s="15" customFormat="1">
      <c r="A232" s="15"/>
      <c r="B232" s="287"/>
      <c r="C232" s="288"/>
      <c r="D232" s="242" t="s">
        <v>1584</v>
      </c>
      <c r="E232" s="289" t="s">
        <v>1</v>
      </c>
      <c r="F232" s="290" t="s">
        <v>2061</v>
      </c>
      <c r="G232" s="288"/>
      <c r="H232" s="291">
        <v>20</v>
      </c>
      <c r="I232" s="292"/>
      <c r="J232" s="288"/>
      <c r="K232" s="288"/>
      <c r="L232" s="293"/>
      <c r="M232" s="294"/>
      <c r="N232" s="295"/>
      <c r="O232" s="295"/>
      <c r="P232" s="295"/>
      <c r="Q232" s="295"/>
      <c r="R232" s="295"/>
      <c r="S232" s="295"/>
      <c r="T232" s="296"/>
      <c r="U232" s="15"/>
      <c r="V232" s="15"/>
      <c r="W232" s="15"/>
      <c r="X232" s="15"/>
      <c r="Y232" s="15"/>
      <c r="Z232" s="15"/>
      <c r="AA232" s="15"/>
      <c r="AB232" s="15"/>
      <c r="AC232" s="15"/>
      <c r="AD232" s="15"/>
      <c r="AE232" s="15"/>
      <c r="AT232" s="297" t="s">
        <v>1584</v>
      </c>
      <c r="AU232" s="297" t="s">
        <v>81</v>
      </c>
      <c r="AV232" s="15" t="s">
        <v>247</v>
      </c>
      <c r="AW232" s="15" t="s">
        <v>30</v>
      </c>
      <c r="AX232" s="15" t="s">
        <v>81</v>
      </c>
      <c r="AY232" s="297" t="s">
        <v>241</v>
      </c>
    </row>
    <row r="233" s="2" customFormat="1" ht="24.15" customHeight="1">
      <c r="A233" s="39"/>
      <c r="B233" s="40"/>
      <c r="C233" s="228" t="s">
        <v>272</v>
      </c>
      <c r="D233" s="228" t="s">
        <v>243</v>
      </c>
      <c r="E233" s="229" t="s">
        <v>2946</v>
      </c>
      <c r="F233" s="230" t="s">
        <v>2947</v>
      </c>
      <c r="G233" s="231" t="s">
        <v>563</v>
      </c>
      <c r="H233" s="232">
        <v>136.685</v>
      </c>
      <c r="I233" s="233"/>
      <c r="J233" s="234">
        <f>ROUND(I233*H233,2)</f>
        <v>0</v>
      </c>
      <c r="K233" s="235"/>
      <c r="L233" s="45"/>
      <c r="M233" s="236" t="s">
        <v>1</v>
      </c>
      <c r="N233" s="237" t="s">
        <v>38</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1164</v>
      </c>
      <c r="AT233" s="240" t="s">
        <v>243</v>
      </c>
      <c r="AU233" s="240" t="s">
        <v>81</v>
      </c>
      <c r="AY233" s="18" t="s">
        <v>241</v>
      </c>
      <c r="BE233" s="241">
        <f>IF(N233="základní",J233,0)</f>
        <v>0</v>
      </c>
      <c r="BF233" s="241">
        <f>IF(N233="snížená",J233,0)</f>
        <v>0</v>
      </c>
      <c r="BG233" s="241">
        <f>IF(N233="zákl. přenesená",J233,0)</f>
        <v>0</v>
      </c>
      <c r="BH233" s="241">
        <f>IF(N233="sníž. přenesená",J233,0)</f>
        <v>0</v>
      </c>
      <c r="BI233" s="241">
        <f>IF(N233="nulová",J233,0)</f>
        <v>0</v>
      </c>
      <c r="BJ233" s="18" t="s">
        <v>81</v>
      </c>
      <c r="BK233" s="241">
        <f>ROUND(I233*H233,2)</f>
        <v>0</v>
      </c>
      <c r="BL233" s="18" t="s">
        <v>1164</v>
      </c>
      <c r="BM233" s="240" t="s">
        <v>4733</v>
      </c>
    </row>
    <row r="234" s="2" customFormat="1">
      <c r="A234" s="39"/>
      <c r="B234" s="40"/>
      <c r="C234" s="41"/>
      <c r="D234" s="242" t="s">
        <v>248</v>
      </c>
      <c r="E234" s="41"/>
      <c r="F234" s="243" t="s">
        <v>2949</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248</v>
      </c>
      <c r="AU234" s="18" t="s">
        <v>81</v>
      </c>
    </row>
    <row r="235" s="14" customFormat="1">
      <c r="A235" s="14"/>
      <c r="B235" s="274"/>
      <c r="C235" s="275"/>
      <c r="D235" s="242" t="s">
        <v>1584</v>
      </c>
      <c r="E235" s="276" t="s">
        <v>1</v>
      </c>
      <c r="F235" s="277" t="s">
        <v>4734</v>
      </c>
      <c r="G235" s="275"/>
      <c r="H235" s="276" t="s">
        <v>1</v>
      </c>
      <c r="I235" s="278"/>
      <c r="J235" s="275"/>
      <c r="K235" s="275"/>
      <c r="L235" s="279"/>
      <c r="M235" s="280"/>
      <c r="N235" s="281"/>
      <c r="O235" s="281"/>
      <c r="P235" s="281"/>
      <c r="Q235" s="281"/>
      <c r="R235" s="281"/>
      <c r="S235" s="281"/>
      <c r="T235" s="282"/>
      <c r="U235" s="14"/>
      <c r="V235" s="14"/>
      <c r="W235" s="14"/>
      <c r="X235" s="14"/>
      <c r="Y235" s="14"/>
      <c r="Z235" s="14"/>
      <c r="AA235" s="14"/>
      <c r="AB235" s="14"/>
      <c r="AC235" s="14"/>
      <c r="AD235" s="14"/>
      <c r="AE235" s="14"/>
      <c r="AT235" s="283" t="s">
        <v>1584</v>
      </c>
      <c r="AU235" s="283" t="s">
        <v>81</v>
      </c>
      <c r="AV235" s="14" t="s">
        <v>81</v>
      </c>
      <c r="AW235" s="14" t="s">
        <v>30</v>
      </c>
      <c r="AX235" s="14" t="s">
        <v>73</v>
      </c>
      <c r="AY235" s="283" t="s">
        <v>241</v>
      </c>
    </row>
    <row r="236" s="13" customFormat="1">
      <c r="A236" s="13"/>
      <c r="B236" s="263"/>
      <c r="C236" s="264"/>
      <c r="D236" s="242" t="s">
        <v>1584</v>
      </c>
      <c r="E236" s="265" t="s">
        <v>1</v>
      </c>
      <c r="F236" s="266" t="s">
        <v>2951</v>
      </c>
      <c r="G236" s="264"/>
      <c r="H236" s="267">
        <v>136.685</v>
      </c>
      <c r="I236" s="268"/>
      <c r="J236" s="264"/>
      <c r="K236" s="264"/>
      <c r="L236" s="269"/>
      <c r="M236" s="270"/>
      <c r="N236" s="271"/>
      <c r="O236" s="271"/>
      <c r="P236" s="271"/>
      <c r="Q236" s="271"/>
      <c r="R236" s="271"/>
      <c r="S236" s="271"/>
      <c r="T236" s="272"/>
      <c r="U236" s="13"/>
      <c r="V236" s="13"/>
      <c r="W236" s="13"/>
      <c r="X236" s="13"/>
      <c r="Y236" s="13"/>
      <c r="Z236" s="13"/>
      <c r="AA236" s="13"/>
      <c r="AB236" s="13"/>
      <c r="AC236" s="13"/>
      <c r="AD236" s="13"/>
      <c r="AE236" s="13"/>
      <c r="AT236" s="273" t="s">
        <v>1584</v>
      </c>
      <c r="AU236" s="273" t="s">
        <v>81</v>
      </c>
      <c r="AV236" s="13" t="s">
        <v>83</v>
      </c>
      <c r="AW236" s="13" t="s">
        <v>30</v>
      </c>
      <c r="AX236" s="13" t="s">
        <v>81</v>
      </c>
      <c r="AY236" s="273" t="s">
        <v>241</v>
      </c>
    </row>
    <row r="237" s="2" customFormat="1" ht="21.75" customHeight="1">
      <c r="A237" s="39"/>
      <c r="B237" s="40"/>
      <c r="C237" s="228" t="s">
        <v>8</v>
      </c>
      <c r="D237" s="228" t="s">
        <v>243</v>
      </c>
      <c r="E237" s="229" t="s">
        <v>2952</v>
      </c>
      <c r="F237" s="230" t="s">
        <v>2953</v>
      </c>
      <c r="G237" s="231" t="s">
        <v>563</v>
      </c>
      <c r="H237" s="232">
        <v>153.375</v>
      </c>
      <c r="I237" s="233"/>
      <c r="J237" s="234">
        <f>ROUND(I237*H237,2)</f>
        <v>0</v>
      </c>
      <c r="K237" s="235"/>
      <c r="L237" s="45"/>
      <c r="M237" s="236" t="s">
        <v>1</v>
      </c>
      <c r="N237" s="237" t="s">
        <v>38</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1164</v>
      </c>
      <c r="AT237" s="240" t="s">
        <v>243</v>
      </c>
      <c r="AU237" s="240" t="s">
        <v>81</v>
      </c>
      <c r="AY237" s="18" t="s">
        <v>241</v>
      </c>
      <c r="BE237" s="241">
        <f>IF(N237="základní",J237,0)</f>
        <v>0</v>
      </c>
      <c r="BF237" s="241">
        <f>IF(N237="snížená",J237,0)</f>
        <v>0</v>
      </c>
      <c r="BG237" s="241">
        <f>IF(N237="zákl. přenesená",J237,0)</f>
        <v>0</v>
      </c>
      <c r="BH237" s="241">
        <f>IF(N237="sníž. přenesená",J237,0)</f>
        <v>0</v>
      </c>
      <c r="BI237" s="241">
        <f>IF(N237="nulová",J237,0)</f>
        <v>0</v>
      </c>
      <c r="BJ237" s="18" t="s">
        <v>81</v>
      </c>
      <c r="BK237" s="241">
        <f>ROUND(I237*H237,2)</f>
        <v>0</v>
      </c>
      <c r="BL237" s="18" t="s">
        <v>1164</v>
      </c>
      <c r="BM237" s="240" t="s">
        <v>4735</v>
      </c>
    </row>
    <row r="238" s="2" customFormat="1">
      <c r="A238" s="39"/>
      <c r="B238" s="40"/>
      <c r="C238" s="41"/>
      <c r="D238" s="242" t="s">
        <v>248</v>
      </c>
      <c r="E238" s="41"/>
      <c r="F238" s="243" t="s">
        <v>2955</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248</v>
      </c>
      <c r="AU238" s="18" t="s">
        <v>81</v>
      </c>
    </row>
    <row r="239" s="14" customFormat="1">
      <c r="A239" s="14"/>
      <c r="B239" s="274"/>
      <c r="C239" s="275"/>
      <c r="D239" s="242" t="s">
        <v>1584</v>
      </c>
      <c r="E239" s="276" t="s">
        <v>1</v>
      </c>
      <c r="F239" s="277" t="s">
        <v>4736</v>
      </c>
      <c r="G239" s="275"/>
      <c r="H239" s="276" t="s">
        <v>1</v>
      </c>
      <c r="I239" s="278"/>
      <c r="J239" s="275"/>
      <c r="K239" s="275"/>
      <c r="L239" s="279"/>
      <c r="M239" s="280"/>
      <c r="N239" s="281"/>
      <c r="O239" s="281"/>
      <c r="P239" s="281"/>
      <c r="Q239" s="281"/>
      <c r="R239" s="281"/>
      <c r="S239" s="281"/>
      <c r="T239" s="282"/>
      <c r="U239" s="14"/>
      <c r="V239" s="14"/>
      <c r="W239" s="14"/>
      <c r="X239" s="14"/>
      <c r="Y239" s="14"/>
      <c r="Z239" s="14"/>
      <c r="AA239" s="14"/>
      <c r="AB239" s="14"/>
      <c r="AC239" s="14"/>
      <c r="AD239" s="14"/>
      <c r="AE239" s="14"/>
      <c r="AT239" s="283" t="s">
        <v>1584</v>
      </c>
      <c r="AU239" s="283" t="s">
        <v>81</v>
      </c>
      <c r="AV239" s="14" t="s">
        <v>81</v>
      </c>
      <c r="AW239" s="14" t="s">
        <v>30</v>
      </c>
      <c r="AX239" s="14" t="s">
        <v>73</v>
      </c>
      <c r="AY239" s="283" t="s">
        <v>241</v>
      </c>
    </row>
    <row r="240" s="13" customFormat="1">
      <c r="A240" s="13"/>
      <c r="B240" s="263"/>
      <c r="C240" s="264"/>
      <c r="D240" s="242" t="s">
        <v>1584</v>
      </c>
      <c r="E240" s="265" t="s">
        <v>1</v>
      </c>
      <c r="F240" s="266" t="s">
        <v>2957</v>
      </c>
      <c r="G240" s="264"/>
      <c r="H240" s="267">
        <v>153.375</v>
      </c>
      <c r="I240" s="268"/>
      <c r="J240" s="264"/>
      <c r="K240" s="264"/>
      <c r="L240" s="269"/>
      <c r="M240" s="270"/>
      <c r="N240" s="271"/>
      <c r="O240" s="271"/>
      <c r="P240" s="271"/>
      <c r="Q240" s="271"/>
      <c r="R240" s="271"/>
      <c r="S240" s="271"/>
      <c r="T240" s="272"/>
      <c r="U240" s="13"/>
      <c r="V240" s="13"/>
      <c r="W240" s="13"/>
      <c r="X240" s="13"/>
      <c r="Y240" s="13"/>
      <c r="Z240" s="13"/>
      <c r="AA240" s="13"/>
      <c r="AB240" s="13"/>
      <c r="AC240" s="13"/>
      <c r="AD240" s="13"/>
      <c r="AE240" s="13"/>
      <c r="AT240" s="273" t="s">
        <v>1584</v>
      </c>
      <c r="AU240" s="273" t="s">
        <v>81</v>
      </c>
      <c r="AV240" s="13" t="s">
        <v>83</v>
      </c>
      <c r="AW240" s="13" t="s">
        <v>30</v>
      </c>
      <c r="AX240" s="13" t="s">
        <v>81</v>
      </c>
      <c r="AY240" s="273" t="s">
        <v>241</v>
      </c>
    </row>
    <row r="241" s="2" customFormat="1" ht="16.5" customHeight="1">
      <c r="A241" s="39"/>
      <c r="B241" s="40"/>
      <c r="C241" s="228" t="s">
        <v>283</v>
      </c>
      <c r="D241" s="228" t="s">
        <v>243</v>
      </c>
      <c r="E241" s="229" t="s">
        <v>2345</v>
      </c>
      <c r="F241" s="230" t="s">
        <v>2346</v>
      </c>
      <c r="G241" s="231" t="s">
        <v>563</v>
      </c>
      <c r="H241" s="232">
        <v>3.1779999999999999</v>
      </c>
      <c r="I241" s="233"/>
      <c r="J241" s="234">
        <f>ROUND(I241*H241,2)</f>
        <v>0</v>
      </c>
      <c r="K241" s="235"/>
      <c r="L241" s="45"/>
      <c r="M241" s="236" t="s">
        <v>1</v>
      </c>
      <c r="N241" s="237" t="s">
        <v>38</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1164</v>
      </c>
      <c r="AT241" s="240" t="s">
        <v>243</v>
      </c>
      <c r="AU241" s="240" t="s">
        <v>81</v>
      </c>
      <c r="AY241" s="18" t="s">
        <v>241</v>
      </c>
      <c r="BE241" s="241">
        <f>IF(N241="základní",J241,0)</f>
        <v>0</v>
      </c>
      <c r="BF241" s="241">
        <f>IF(N241="snížená",J241,0)</f>
        <v>0</v>
      </c>
      <c r="BG241" s="241">
        <f>IF(N241="zákl. přenesená",J241,0)</f>
        <v>0</v>
      </c>
      <c r="BH241" s="241">
        <f>IF(N241="sníž. přenesená",J241,0)</f>
        <v>0</v>
      </c>
      <c r="BI241" s="241">
        <f>IF(N241="nulová",J241,0)</f>
        <v>0</v>
      </c>
      <c r="BJ241" s="18" t="s">
        <v>81</v>
      </c>
      <c r="BK241" s="241">
        <f>ROUND(I241*H241,2)</f>
        <v>0</v>
      </c>
      <c r="BL241" s="18" t="s">
        <v>1164</v>
      </c>
      <c r="BM241" s="240" t="s">
        <v>4737</v>
      </c>
    </row>
    <row r="242" s="2" customFormat="1">
      <c r="A242" s="39"/>
      <c r="B242" s="40"/>
      <c r="C242" s="41"/>
      <c r="D242" s="242" t="s">
        <v>248</v>
      </c>
      <c r="E242" s="41"/>
      <c r="F242" s="243" t="s">
        <v>2348</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248</v>
      </c>
      <c r="AU242" s="18" t="s">
        <v>81</v>
      </c>
    </row>
    <row r="243" s="14" customFormat="1">
      <c r="A243" s="14"/>
      <c r="B243" s="274"/>
      <c r="C243" s="275"/>
      <c r="D243" s="242" t="s">
        <v>1584</v>
      </c>
      <c r="E243" s="276" t="s">
        <v>1</v>
      </c>
      <c r="F243" s="277" t="s">
        <v>4738</v>
      </c>
      <c r="G243" s="275"/>
      <c r="H243" s="276" t="s">
        <v>1</v>
      </c>
      <c r="I243" s="278"/>
      <c r="J243" s="275"/>
      <c r="K243" s="275"/>
      <c r="L243" s="279"/>
      <c r="M243" s="280"/>
      <c r="N243" s="281"/>
      <c r="O243" s="281"/>
      <c r="P243" s="281"/>
      <c r="Q243" s="281"/>
      <c r="R243" s="281"/>
      <c r="S243" s="281"/>
      <c r="T243" s="282"/>
      <c r="U243" s="14"/>
      <c r="V243" s="14"/>
      <c r="W243" s="14"/>
      <c r="X243" s="14"/>
      <c r="Y243" s="14"/>
      <c r="Z243" s="14"/>
      <c r="AA243" s="14"/>
      <c r="AB243" s="14"/>
      <c r="AC243" s="14"/>
      <c r="AD243" s="14"/>
      <c r="AE243" s="14"/>
      <c r="AT243" s="283" t="s">
        <v>1584</v>
      </c>
      <c r="AU243" s="283" t="s">
        <v>81</v>
      </c>
      <c r="AV243" s="14" t="s">
        <v>81</v>
      </c>
      <c r="AW243" s="14" t="s">
        <v>30</v>
      </c>
      <c r="AX243" s="14" t="s">
        <v>73</v>
      </c>
      <c r="AY243" s="283" t="s">
        <v>241</v>
      </c>
    </row>
    <row r="244" s="13" customFormat="1">
      <c r="A244" s="13"/>
      <c r="B244" s="263"/>
      <c r="C244" s="264"/>
      <c r="D244" s="242" t="s">
        <v>1584</v>
      </c>
      <c r="E244" s="265" t="s">
        <v>1</v>
      </c>
      <c r="F244" s="266" t="s">
        <v>2350</v>
      </c>
      <c r="G244" s="264"/>
      <c r="H244" s="267">
        <v>1.0289999999999999</v>
      </c>
      <c r="I244" s="268"/>
      <c r="J244" s="264"/>
      <c r="K244" s="264"/>
      <c r="L244" s="269"/>
      <c r="M244" s="270"/>
      <c r="N244" s="271"/>
      <c r="O244" s="271"/>
      <c r="P244" s="271"/>
      <c r="Q244" s="271"/>
      <c r="R244" s="271"/>
      <c r="S244" s="271"/>
      <c r="T244" s="272"/>
      <c r="U244" s="13"/>
      <c r="V244" s="13"/>
      <c r="W244" s="13"/>
      <c r="X244" s="13"/>
      <c r="Y244" s="13"/>
      <c r="Z244" s="13"/>
      <c r="AA244" s="13"/>
      <c r="AB244" s="13"/>
      <c r="AC244" s="13"/>
      <c r="AD244" s="13"/>
      <c r="AE244" s="13"/>
      <c r="AT244" s="273" t="s">
        <v>1584</v>
      </c>
      <c r="AU244" s="273" t="s">
        <v>81</v>
      </c>
      <c r="AV244" s="13" t="s">
        <v>83</v>
      </c>
      <c r="AW244" s="13" t="s">
        <v>30</v>
      </c>
      <c r="AX244" s="13" t="s">
        <v>73</v>
      </c>
      <c r="AY244" s="273" t="s">
        <v>241</v>
      </c>
    </row>
    <row r="245" s="14" customFormat="1">
      <c r="A245" s="14"/>
      <c r="B245" s="274"/>
      <c r="C245" s="275"/>
      <c r="D245" s="242" t="s">
        <v>1584</v>
      </c>
      <c r="E245" s="276" t="s">
        <v>1</v>
      </c>
      <c r="F245" s="277" t="s">
        <v>4739</v>
      </c>
      <c r="G245" s="275"/>
      <c r="H245" s="276" t="s">
        <v>1</v>
      </c>
      <c r="I245" s="278"/>
      <c r="J245" s="275"/>
      <c r="K245" s="275"/>
      <c r="L245" s="279"/>
      <c r="M245" s="280"/>
      <c r="N245" s="281"/>
      <c r="O245" s="281"/>
      <c r="P245" s="281"/>
      <c r="Q245" s="281"/>
      <c r="R245" s="281"/>
      <c r="S245" s="281"/>
      <c r="T245" s="282"/>
      <c r="U245" s="14"/>
      <c r="V245" s="14"/>
      <c r="W245" s="14"/>
      <c r="X245" s="14"/>
      <c r="Y245" s="14"/>
      <c r="Z245" s="14"/>
      <c r="AA245" s="14"/>
      <c r="AB245" s="14"/>
      <c r="AC245" s="14"/>
      <c r="AD245" s="14"/>
      <c r="AE245" s="14"/>
      <c r="AT245" s="283" t="s">
        <v>1584</v>
      </c>
      <c r="AU245" s="283" t="s">
        <v>81</v>
      </c>
      <c r="AV245" s="14" t="s">
        <v>81</v>
      </c>
      <c r="AW245" s="14" t="s">
        <v>30</v>
      </c>
      <c r="AX245" s="14" t="s">
        <v>73</v>
      </c>
      <c r="AY245" s="283" t="s">
        <v>241</v>
      </c>
    </row>
    <row r="246" s="13" customFormat="1">
      <c r="A246" s="13"/>
      <c r="B246" s="263"/>
      <c r="C246" s="264"/>
      <c r="D246" s="242" t="s">
        <v>1584</v>
      </c>
      <c r="E246" s="265" t="s">
        <v>1</v>
      </c>
      <c r="F246" s="266" t="s">
        <v>2352</v>
      </c>
      <c r="G246" s="264"/>
      <c r="H246" s="267">
        <v>0.50900000000000001</v>
      </c>
      <c r="I246" s="268"/>
      <c r="J246" s="264"/>
      <c r="K246" s="264"/>
      <c r="L246" s="269"/>
      <c r="M246" s="270"/>
      <c r="N246" s="271"/>
      <c r="O246" s="271"/>
      <c r="P246" s="271"/>
      <c r="Q246" s="271"/>
      <c r="R246" s="271"/>
      <c r="S246" s="271"/>
      <c r="T246" s="272"/>
      <c r="U246" s="13"/>
      <c r="V246" s="13"/>
      <c r="W246" s="13"/>
      <c r="X246" s="13"/>
      <c r="Y246" s="13"/>
      <c r="Z246" s="13"/>
      <c r="AA246" s="13"/>
      <c r="AB246" s="13"/>
      <c r="AC246" s="13"/>
      <c r="AD246" s="13"/>
      <c r="AE246" s="13"/>
      <c r="AT246" s="273" t="s">
        <v>1584</v>
      </c>
      <c r="AU246" s="273" t="s">
        <v>81</v>
      </c>
      <c r="AV246" s="13" t="s">
        <v>83</v>
      </c>
      <c r="AW246" s="13" t="s">
        <v>30</v>
      </c>
      <c r="AX246" s="13" t="s">
        <v>73</v>
      </c>
      <c r="AY246" s="273" t="s">
        <v>241</v>
      </c>
    </row>
    <row r="247" s="14" customFormat="1">
      <c r="A247" s="14"/>
      <c r="B247" s="274"/>
      <c r="C247" s="275"/>
      <c r="D247" s="242" t="s">
        <v>1584</v>
      </c>
      <c r="E247" s="276" t="s">
        <v>1</v>
      </c>
      <c r="F247" s="277" t="s">
        <v>4740</v>
      </c>
      <c r="G247" s="275"/>
      <c r="H247" s="276" t="s">
        <v>1</v>
      </c>
      <c r="I247" s="278"/>
      <c r="J247" s="275"/>
      <c r="K247" s="275"/>
      <c r="L247" s="279"/>
      <c r="M247" s="280"/>
      <c r="N247" s="281"/>
      <c r="O247" s="281"/>
      <c r="P247" s="281"/>
      <c r="Q247" s="281"/>
      <c r="R247" s="281"/>
      <c r="S247" s="281"/>
      <c r="T247" s="282"/>
      <c r="U247" s="14"/>
      <c r="V247" s="14"/>
      <c r="W247" s="14"/>
      <c r="X247" s="14"/>
      <c r="Y247" s="14"/>
      <c r="Z247" s="14"/>
      <c r="AA247" s="14"/>
      <c r="AB247" s="14"/>
      <c r="AC247" s="14"/>
      <c r="AD247" s="14"/>
      <c r="AE247" s="14"/>
      <c r="AT247" s="283" t="s">
        <v>1584</v>
      </c>
      <c r="AU247" s="283" t="s">
        <v>81</v>
      </c>
      <c r="AV247" s="14" t="s">
        <v>81</v>
      </c>
      <c r="AW247" s="14" t="s">
        <v>30</v>
      </c>
      <c r="AX247" s="14" t="s">
        <v>73</v>
      </c>
      <c r="AY247" s="283" t="s">
        <v>241</v>
      </c>
    </row>
    <row r="248" s="13" customFormat="1">
      <c r="A248" s="13"/>
      <c r="B248" s="263"/>
      <c r="C248" s="264"/>
      <c r="D248" s="242" t="s">
        <v>1584</v>
      </c>
      <c r="E248" s="265" t="s">
        <v>1</v>
      </c>
      <c r="F248" s="266" t="s">
        <v>2960</v>
      </c>
      <c r="G248" s="264"/>
      <c r="H248" s="267">
        <v>0.54000000000000004</v>
      </c>
      <c r="I248" s="268"/>
      <c r="J248" s="264"/>
      <c r="K248" s="264"/>
      <c r="L248" s="269"/>
      <c r="M248" s="270"/>
      <c r="N248" s="271"/>
      <c r="O248" s="271"/>
      <c r="P248" s="271"/>
      <c r="Q248" s="271"/>
      <c r="R248" s="271"/>
      <c r="S248" s="271"/>
      <c r="T248" s="272"/>
      <c r="U248" s="13"/>
      <c r="V248" s="13"/>
      <c r="W248" s="13"/>
      <c r="X248" s="13"/>
      <c r="Y248" s="13"/>
      <c r="Z248" s="13"/>
      <c r="AA248" s="13"/>
      <c r="AB248" s="13"/>
      <c r="AC248" s="13"/>
      <c r="AD248" s="13"/>
      <c r="AE248" s="13"/>
      <c r="AT248" s="273" t="s">
        <v>1584</v>
      </c>
      <c r="AU248" s="273" t="s">
        <v>81</v>
      </c>
      <c r="AV248" s="13" t="s">
        <v>83</v>
      </c>
      <c r="AW248" s="13" t="s">
        <v>30</v>
      </c>
      <c r="AX248" s="13" t="s">
        <v>73</v>
      </c>
      <c r="AY248" s="273" t="s">
        <v>241</v>
      </c>
    </row>
    <row r="249" s="14" customFormat="1">
      <c r="A249" s="14"/>
      <c r="B249" s="274"/>
      <c r="C249" s="275"/>
      <c r="D249" s="242" t="s">
        <v>1584</v>
      </c>
      <c r="E249" s="276" t="s">
        <v>1</v>
      </c>
      <c r="F249" s="277" t="s">
        <v>4741</v>
      </c>
      <c r="G249" s="275"/>
      <c r="H249" s="276" t="s">
        <v>1</v>
      </c>
      <c r="I249" s="278"/>
      <c r="J249" s="275"/>
      <c r="K249" s="275"/>
      <c r="L249" s="279"/>
      <c r="M249" s="280"/>
      <c r="N249" s="281"/>
      <c r="O249" s="281"/>
      <c r="P249" s="281"/>
      <c r="Q249" s="281"/>
      <c r="R249" s="281"/>
      <c r="S249" s="281"/>
      <c r="T249" s="282"/>
      <c r="U249" s="14"/>
      <c r="V249" s="14"/>
      <c r="W249" s="14"/>
      <c r="X249" s="14"/>
      <c r="Y249" s="14"/>
      <c r="Z249" s="14"/>
      <c r="AA249" s="14"/>
      <c r="AB249" s="14"/>
      <c r="AC249" s="14"/>
      <c r="AD249" s="14"/>
      <c r="AE249" s="14"/>
      <c r="AT249" s="283" t="s">
        <v>1584</v>
      </c>
      <c r="AU249" s="283" t="s">
        <v>81</v>
      </c>
      <c r="AV249" s="14" t="s">
        <v>81</v>
      </c>
      <c r="AW249" s="14" t="s">
        <v>30</v>
      </c>
      <c r="AX249" s="14" t="s">
        <v>73</v>
      </c>
      <c r="AY249" s="283" t="s">
        <v>241</v>
      </c>
    </row>
    <row r="250" s="13" customFormat="1">
      <c r="A250" s="13"/>
      <c r="B250" s="263"/>
      <c r="C250" s="264"/>
      <c r="D250" s="242" t="s">
        <v>1584</v>
      </c>
      <c r="E250" s="265" t="s">
        <v>1</v>
      </c>
      <c r="F250" s="266" t="s">
        <v>2962</v>
      </c>
      <c r="G250" s="264"/>
      <c r="H250" s="267">
        <v>1.1000000000000001</v>
      </c>
      <c r="I250" s="268"/>
      <c r="J250" s="264"/>
      <c r="K250" s="264"/>
      <c r="L250" s="269"/>
      <c r="M250" s="270"/>
      <c r="N250" s="271"/>
      <c r="O250" s="271"/>
      <c r="P250" s="271"/>
      <c r="Q250" s="271"/>
      <c r="R250" s="271"/>
      <c r="S250" s="271"/>
      <c r="T250" s="272"/>
      <c r="U250" s="13"/>
      <c r="V250" s="13"/>
      <c r="W250" s="13"/>
      <c r="X250" s="13"/>
      <c r="Y250" s="13"/>
      <c r="Z250" s="13"/>
      <c r="AA250" s="13"/>
      <c r="AB250" s="13"/>
      <c r="AC250" s="13"/>
      <c r="AD250" s="13"/>
      <c r="AE250" s="13"/>
      <c r="AT250" s="273" t="s">
        <v>1584</v>
      </c>
      <c r="AU250" s="273" t="s">
        <v>81</v>
      </c>
      <c r="AV250" s="13" t="s">
        <v>83</v>
      </c>
      <c r="AW250" s="13" t="s">
        <v>30</v>
      </c>
      <c r="AX250" s="13" t="s">
        <v>73</v>
      </c>
      <c r="AY250" s="273" t="s">
        <v>241</v>
      </c>
    </row>
    <row r="251" s="15" customFormat="1">
      <c r="A251" s="15"/>
      <c r="B251" s="287"/>
      <c r="C251" s="288"/>
      <c r="D251" s="242" t="s">
        <v>1584</v>
      </c>
      <c r="E251" s="289" t="s">
        <v>1</v>
      </c>
      <c r="F251" s="290" t="s">
        <v>2061</v>
      </c>
      <c r="G251" s="288"/>
      <c r="H251" s="291">
        <v>3.1779999999999999</v>
      </c>
      <c r="I251" s="292"/>
      <c r="J251" s="288"/>
      <c r="K251" s="288"/>
      <c r="L251" s="293"/>
      <c r="M251" s="294"/>
      <c r="N251" s="295"/>
      <c r="O251" s="295"/>
      <c r="P251" s="295"/>
      <c r="Q251" s="295"/>
      <c r="R251" s="295"/>
      <c r="S251" s="295"/>
      <c r="T251" s="296"/>
      <c r="U251" s="15"/>
      <c r="V251" s="15"/>
      <c r="W251" s="15"/>
      <c r="X251" s="15"/>
      <c r="Y251" s="15"/>
      <c r="Z251" s="15"/>
      <c r="AA251" s="15"/>
      <c r="AB251" s="15"/>
      <c r="AC251" s="15"/>
      <c r="AD251" s="15"/>
      <c r="AE251" s="15"/>
      <c r="AT251" s="297" t="s">
        <v>1584</v>
      </c>
      <c r="AU251" s="297" t="s">
        <v>81</v>
      </c>
      <c r="AV251" s="15" t="s">
        <v>247</v>
      </c>
      <c r="AW251" s="15" t="s">
        <v>30</v>
      </c>
      <c r="AX251" s="15" t="s">
        <v>81</v>
      </c>
      <c r="AY251" s="297" t="s">
        <v>241</v>
      </c>
    </row>
    <row r="252" s="2" customFormat="1" ht="16.5" customHeight="1">
      <c r="A252" s="39"/>
      <c r="B252" s="40"/>
      <c r="C252" s="228" t="s">
        <v>268</v>
      </c>
      <c r="D252" s="228" t="s">
        <v>243</v>
      </c>
      <c r="E252" s="229" t="s">
        <v>2353</v>
      </c>
      <c r="F252" s="230" t="s">
        <v>2354</v>
      </c>
      <c r="G252" s="231" t="s">
        <v>563</v>
      </c>
      <c r="H252" s="232">
        <v>1434.96</v>
      </c>
      <c r="I252" s="233"/>
      <c r="J252" s="234">
        <f>ROUND(I252*H252,2)</f>
        <v>0</v>
      </c>
      <c r="K252" s="235"/>
      <c r="L252" s="45"/>
      <c r="M252" s="236" t="s">
        <v>1</v>
      </c>
      <c r="N252" s="237" t="s">
        <v>38</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1164</v>
      </c>
      <c r="AT252" s="240" t="s">
        <v>243</v>
      </c>
      <c r="AU252" s="240" t="s">
        <v>81</v>
      </c>
      <c r="AY252" s="18" t="s">
        <v>241</v>
      </c>
      <c r="BE252" s="241">
        <f>IF(N252="základní",J252,0)</f>
        <v>0</v>
      </c>
      <c r="BF252" s="241">
        <f>IF(N252="snížená",J252,0)</f>
        <v>0</v>
      </c>
      <c r="BG252" s="241">
        <f>IF(N252="zákl. přenesená",J252,0)</f>
        <v>0</v>
      </c>
      <c r="BH252" s="241">
        <f>IF(N252="sníž. přenesená",J252,0)</f>
        <v>0</v>
      </c>
      <c r="BI252" s="241">
        <f>IF(N252="nulová",J252,0)</f>
        <v>0</v>
      </c>
      <c r="BJ252" s="18" t="s">
        <v>81</v>
      </c>
      <c r="BK252" s="241">
        <f>ROUND(I252*H252,2)</f>
        <v>0</v>
      </c>
      <c r="BL252" s="18" t="s">
        <v>1164</v>
      </c>
      <c r="BM252" s="240" t="s">
        <v>4742</v>
      </c>
    </row>
    <row r="253" s="2" customFormat="1">
      <c r="A253" s="39"/>
      <c r="B253" s="40"/>
      <c r="C253" s="41"/>
      <c r="D253" s="242" t="s">
        <v>248</v>
      </c>
      <c r="E253" s="41"/>
      <c r="F253" s="243" t="s">
        <v>2356</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248</v>
      </c>
      <c r="AU253" s="18" t="s">
        <v>81</v>
      </c>
    </row>
    <row r="254" s="14" customFormat="1">
      <c r="A254" s="14"/>
      <c r="B254" s="274"/>
      <c r="C254" s="275"/>
      <c r="D254" s="242" t="s">
        <v>1584</v>
      </c>
      <c r="E254" s="276" t="s">
        <v>1</v>
      </c>
      <c r="F254" s="277" t="s">
        <v>4743</v>
      </c>
      <c r="G254" s="275"/>
      <c r="H254" s="276" t="s">
        <v>1</v>
      </c>
      <c r="I254" s="278"/>
      <c r="J254" s="275"/>
      <c r="K254" s="275"/>
      <c r="L254" s="279"/>
      <c r="M254" s="280"/>
      <c r="N254" s="281"/>
      <c r="O254" s="281"/>
      <c r="P254" s="281"/>
      <c r="Q254" s="281"/>
      <c r="R254" s="281"/>
      <c r="S254" s="281"/>
      <c r="T254" s="282"/>
      <c r="U254" s="14"/>
      <c r="V254" s="14"/>
      <c r="W254" s="14"/>
      <c r="X254" s="14"/>
      <c r="Y254" s="14"/>
      <c r="Z254" s="14"/>
      <c r="AA254" s="14"/>
      <c r="AB254" s="14"/>
      <c r="AC254" s="14"/>
      <c r="AD254" s="14"/>
      <c r="AE254" s="14"/>
      <c r="AT254" s="283" t="s">
        <v>1584</v>
      </c>
      <c r="AU254" s="283" t="s">
        <v>81</v>
      </c>
      <c r="AV254" s="14" t="s">
        <v>81</v>
      </c>
      <c r="AW254" s="14" t="s">
        <v>30</v>
      </c>
      <c r="AX254" s="14" t="s">
        <v>73</v>
      </c>
      <c r="AY254" s="283" t="s">
        <v>241</v>
      </c>
    </row>
    <row r="255" s="13" customFormat="1">
      <c r="A255" s="13"/>
      <c r="B255" s="263"/>
      <c r="C255" s="264"/>
      <c r="D255" s="242" t="s">
        <v>1584</v>
      </c>
      <c r="E255" s="265" t="s">
        <v>1</v>
      </c>
      <c r="F255" s="266" t="s">
        <v>2291</v>
      </c>
      <c r="G255" s="264"/>
      <c r="H255" s="267">
        <v>768.67200000000003</v>
      </c>
      <c r="I255" s="268"/>
      <c r="J255" s="264"/>
      <c r="K255" s="264"/>
      <c r="L255" s="269"/>
      <c r="M255" s="270"/>
      <c r="N255" s="271"/>
      <c r="O255" s="271"/>
      <c r="P255" s="271"/>
      <c r="Q255" s="271"/>
      <c r="R255" s="271"/>
      <c r="S255" s="271"/>
      <c r="T255" s="272"/>
      <c r="U255" s="13"/>
      <c r="V255" s="13"/>
      <c r="W255" s="13"/>
      <c r="X255" s="13"/>
      <c r="Y255" s="13"/>
      <c r="Z255" s="13"/>
      <c r="AA255" s="13"/>
      <c r="AB255" s="13"/>
      <c r="AC255" s="13"/>
      <c r="AD255" s="13"/>
      <c r="AE255" s="13"/>
      <c r="AT255" s="273" t="s">
        <v>1584</v>
      </c>
      <c r="AU255" s="273" t="s">
        <v>81</v>
      </c>
      <c r="AV255" s="13" t="s">
        <v>83</v>
      </c>
      <c r="AW255" s="13" t="s">
        <v>30</v>
      </c>
      <c r="AX255" s="13" t="s">
        <v>73</v>
      </c>
      <c r="AY255" s="273" t="s">
        <v>241</v>
      </c>
    </row>
    <row r="256" s="14" customFormat="1">
      <c r="A256" s="14"/>
      <c r="B256" s="274"/>
      <c r="C256" s="275"/>
      <c r="D256" s="242" t="s">
        <v>1584</v>
      </c>
      <c r="E256" s="276" t="s">
        <v>1</v>
      </c>
      <c r="F256" s="277" t="s">
        <v>4744</v>
      </c>
      <c r="G256" s="275"/>
      <c r="H256" s="276" t="s">
        <v>1</v>
      </c>
      <c r="I256" s="278"/>
      <c r="J256" s="275"/>
      <c r="K256" s="275"/>
      <c r="L256" s="279"/>
      <c r="M256" s="280"/>
      <c r="N256" s="281"/>
      <c r="O256" s="281"/>
      <c r="P256" s="281"/>
      <c r="Q256" s="281"/>
      <c r="R256" s="281"/>
      <c r="S256" s="281"/>
      <c r="T256" s="282"/>
      <c r="U256" s="14"/>
      <c r="V256" s="14"/>
      <c r="W256" s="14"/>
      <c r="X256" s="14"/>
      <c r="Y256" s="14"/>
      <c r="Z256" s="14"/>
      <c r="AA256" s="14"/>
      <c r="AB256" s="14"/>
      <c r="AC256" s="14"/>
      <c r="AD256" s="14"/>
      <c r="AE256" s="14"/>
      <c r="AT256" s="283" t="s">
        <v>1584</v>
      </c>
      <c r="AU256" s="283" t="s">
        <v>81</v>
      </c>
      <c r="AV256" s="14" t="s">
        <v>81</v>
      </c>
      <c r="AW256" s="14" t="s">
        <v>30</v>
      </c>
      <c r="AX256" s="14" t="s">
        <v>73</v>
      </c>
      <c r="AY256" s="283" t="s">
        <v>241</v>
      </c>
    </row>
    <row r="257" s="13" customFormat="1">
      <c r="A257" s="13"/>
      <c r="B257" s="263"/>
      <c r="C257" s="264"/>
      <c r="D257" s="242" t="s">
        <v>1584</v>
      </c>
      <c r="E257" s="265" t="s">
        <v>1</v>
      </c>
      <c r="F257" s="266" t="s">
        <v>2901</v>
      </c>
      <c r="G257" s="264"/>
      <c r="H257" s="267">
        <v>593.50400000000002</v>
      </c>
      <c r="I257" s="268"/>
      <c r="J257" s="264"/>
      <c r="K257" s="264"/>
      <c r="L257" s="269"/>
      <c r="M257" s="270"/>
      <c r="N257" s="271"/>
      <c r="O257" s="271"/>
      <c r="P257" s="271"/>
      <c r="Q257" s="271"/>
      <c r="R257" s="271"/>
      <c r="S257" s="271"/>
      <c r="T257" s="272"/>
      <c r="U257" s="13"/>
      <c r="V257" s="13"/>
      <c r="W257" s="13"/>
      <c r="X257" s="13"/>
      <c r="Y257" s="13"/>
      <c r="Z257" s="13"/>
      <c r="AA257" s="13"/>
      <c r="AB257" s="13"/>
      <c r="AC257" s="13"/>
      <c r="AD257" s="13"/>
      <c r="AE257" s="13"/>
      <c r="AT257" s="273" t="s">
        <v>1584</v>
      </c>
      <c r="AU257" s="273" t="s">
        <v>81</v>
      </c>
      <c r="AV257" s="13" t="s">
        <v>83</v>
      </c>
      <c r="AW257" s="13" t="s">
        <v>30</v>
      </c>
      <c r="AX257" s="13" t="s">
        <v>73</v>
      </c>
      <c r="AY257" s="273" t="s">
        <v>241</v>
      </c>
    </row>
    <row r="258" s="14" customFormat="1">
      <c r="A258" s="14"/>
      <c r="B258" s="274"/>
      <c r="C258" s="275"/>
      <c r="D258" s="242" t="s">
        <v>1584</v>
      </c>
      <c r="E258" s="276" t="s">
        <v>1</v>
      </c>
      <c r="F258" s="277" t="s">
        <v>4745</v>
      </c>
      <c r="G258" s="275"/>
      <c r="H258" s="276" t="s">
        <v>1</v>
      </c>
      <c r="I258" s="278"/>
      <c r="J258" s="275"/>
      <c r="K258" s="275"/>
      <c r="L258" s="279"/>
      <c r="M258" s="280"/>
      <c r="N258" s="281"/>
      <c r="O258" s="281"/>
      <c r="P258" s="281"/>
      <c r="Q258" s="281"/>
      <c r="R258" s="281"/>
      <c r="S258" s="281"/>
      <c r="T258" s="282"/>
      <c r="U258" s="14"/>
      <c r="V258" s="14"/>
      <c r="W258" s="14"/>
      <c r="X258" s="14"/>
      <c r="Y258" s="14"/>
      <c r="Z258" s="14"/>
      <c r="AA258" s="14"/>
      <c r="AB258" s="14"/>
      <c r="AC258" s="14"/>
      <c r="AD258" s="14"/>
      <c r="AE258" s="14"/>
      <c r="AT258" s="283" t="s">
        <v>1584</v>
      </c>
      <c r="AU258" s="283" t="s">
        <v>81</v>
      </c>
      <c r="AV258" s="14" t="s">
        <v>81</v>
      </c>
      <c r="AW258" s="14" t="s">
        <v>30</v>
      </c>
      <c r="AX258" s="14" t="s">
        <v>73</v>
      </c>
      <c r="AY258" s="283" t="s">
        <v>241</v>
      </c>
    </row>
    <row r="259" s="13" customFormat="1">
      <c r="A259" s="13"/>
      <c r="B259" s="263"/>
      <c r="C259" s="264"/>
      <c r="D259" s="242" t="s">
        <v>1584</v>
      </c>
      <c r="E259" s="265" t="s">
        <v>1</v>
      </c>
      <c r="F259" s="266" t="s">
        <v>330</v>
      </c>
      <c r="G259" s="264"/>
      <c r="H259" s="267">
        <v>25</v>
      </c>
      <c r="I259" s="268"/>
      <c r="J259" s="264"/>
      <c r="K259" s="264"/>
      <c r="L259" s="269"/>
      <c r="M259" s="270"/>
      <c r="N259" s="271"/>
      <c r="O259" s="271"/>
      <c r="P259" s="271"/>
      <c r="Q259" s="271"/>
      <c r="R259" s="271"/>
      <c r="S259" s="271"/>
      <c r="T259" s="272"/>
      <c r="U259" s="13"/>
      <c r="V259" s="13"/>
      <c r="W259" s="13"/>
      <c r="X259" s="13"/>
      <c r="Y259" s="13"/>
      <c r="Z259" s="13"/>
      <c r="AA259" s="13"/>
      <c r="AB259" s="13"/>
      <c r="AC259" s="13"/>
      <c r="AD259" s="13"/>
      <c r="AE259" s="13"/>
      <c r="AT259" s="273" t="s">
        <v>1584</v>
      </c>
      <c r="AU259" s="273" t="s">
        <v>81</v>
      </c>
      <c r="AV259" s="13" t="s">
        <v>83</v>
      </c>
      <c r="AW259" s="13" t="s">
        <v>30</v>
      </c>
      <c r="AX259" s="13" t="s">
        <v>73</v>
      </c>
      <c r="AY259" s="273" t="s">
        <v>241</v>
      </c>
    </row>
    <row r="260" s="14" customFormat="1">
      <c r="A260" s="14"/>
      <c r="B260" s="274"/>
      <c r="C260" s="275"/>
      <c r="D260" s="242" t="s">
        <v>1584</v>
      </c>
      <c r="E260" s="276" t="s">
        <v>1</v>
      </c>
      <c r="F260" s="277" t="s">
        <v>4746</v>
      </c>
      <c r="G260" s="275"/>
      <c r="H260" s="276" t="s">
        <v>1</v>
      </c>
      <c r="I260" s="278"/>
      <c r="J260" s="275"/>
      <c r="K260" s="275"/>
      <c r="L260" s="279"/>
      <c r="M260" s="280"/>
      <c r="N260" s="281"/>
      <c r="O260" s="281"/>
      <c r="P260" s="281"/>
      <c r="Q260" s="281"/>
      <c r="R260" s="281"/>
      <c r="S260" s="281"/>
      <c r="T260" s="282"/>
      <c r="U260" s="14"/>
      <c r="V260" s="14"/>
      <c r="W260" s="14"/>
      <c r="X260" s="14"/>
      <c r="Y260" s="14"/>
      <c r="Z260" s="14"/>
      <c r="AA260" s="14"/>
      <c r="AB260" s="14"/>
      <c r="AC260" s="14"/>
      <c r="AD260" s="14"/>
      <c r="AE260" s="14"/>
      <c r="AT260" s="283" t="s">
        <v>1584</v>
      </c>
      <c r="AU260" s="283" t="s">
        <v>81</v>
      </c>
      <c r="AV260" s="14" t="s">
        <v>81</v>
      </c>
      <c r="AW260" s="14" t="s">
        <v>30</v>
      </c>
      <c r="AX260" s="14" t="s">
        <v>73</v>
      </c>
      <c r="AY260" s="283" t="s">
        <v>241</v>
      </c>
    </row>
    <row r="261" s="13" customFormat="1">
      <c r="A261" s="13"/>
      <c r="B261" s="263"/>
      <c r="C261" s="264"/>
      <c r="D261" s="242" t="s">
        <v>1584</v>
      </c>
      <c r="E261" s="265" t="s">
        <v>1</v>
      </c>
      <c r="F261" s="266" t="s">
        <v>3359</v>
      </c>
      <c r="G261" s="264"/>
      <c r="H261" s="267">
        <v>39.600000000000001</v>
      </c>
      <c r="I261" s="268"/>
      <c r="J261" s="264"/>
      <c r="K261" s="264"/>
      <c r="L261" s="269"/>
      <c r="M261" s="270"/>
      <c r="N261" s="271"/>
      <c r="O261" s="271"/>
      <c r="P261" s="271"/>
      <c r="Q261" s="271"/>
      <c r="R261" s="271"/>
      <c r="S261" s="271"/>
      <c r="T261" s="272"/>
      <c r="U261" s="13"/>
      <c r="V261" s="13"/>
      <c r="W261" s="13"/>
      <c r="X261" s="13"/>
      <c r="Y261" s="13"/>
      <c r="Z261" s="13"/>
      <c r="AA261" s="13"/>
      <c r="AB261" s="13"/>
      <c r="AC261" s="13"/>
      <c r="AD261" s="13"/>
      <c r="AE261" s="13"/>
      <c r="AT261" s="273" t="s">
        <v>1584</v>
      </c>
      <c r="AU261" s="273" t="s">
        <v>81</v>
      </c>
      <c r="AV261" s="13" t="s">
        <v>83</v>
      </c>
      <c r="AW261" s="13" t="s">
        <v>30</v>
      </c>
      <c r="AX261" s="13" t="s">
        <v>73</v>
      </c>
      <c r="AY261" s="273" t="s">
        <v>241</v>
      </c>
    </row>
    <row r="262" s="14" customFormat="1">
      <c r="A262" s="14"/>
      <c r="B262" s="274"/>
      <c r="C262" s="275"/>
      <c r="D262" s="242" t="s">
        <v>1584</v>
      </c>
      <c r="E262" s="276" t="s">
        <v>1</v>
      </c>
      <c r="F262" s="277" t="s">
        <v>4747</v>
      </c>
      <c r="G262" s="275"/>
      <c r="H262" s="276" t="s">
        <v>1</v>
      </c>
      <c r="I262" s="278"/>
      <c r="J262" s="275"/>
      <c r="K262" s="275"/>
      <c r="L262" s="279"/>
      <c r="M262" s="280"/>
      <c r="N262" s="281"/>
      <c r="O262" s="281"/>
      <c r="P262" s="281"/>
      <c r="Q262" s="281"/>
      <c r="R262" s="281"/>
      <c r="S262" s="281"/>
      <c r="T262" s="282"/>
      <c r="U262" s="14"/>
      <c r="V262" s="14"/>
      <c r="W262" s="14"/>
      <c r="X262" s="14"/>
      <c r="Y262" s="14"/>
      <c r="Z262" s="14"/>
      <c r="AA262" s="14"/>
      <c r="AB262" s="14"/>
      <c r="AC262" s="14"/>
      <c r="AD262" s="14"/>
      <c r="AE262" s="14"/>
      <c r="AT262" s="283" t="s">
        <v>1584</v>
      </c>
      <c r="AU262" s="283" t="s">
        <v>81</v>
      </c>
      <c r="AV262" s="14" t="s">
        <v>81</v>
      </c>
      <c r="AW262" s="14" t="s">
        <v>30</v>
      </c>
      <c r="AX262" s="14" t="s">
        <v>73</v>
      </c>
      <c r="AY262" s="283" t="s">
        <v>241</v>
      </c>
    </row>
    <row r="263" s="13" customFormat="1">
      <c r="A263" s="13"/>
      <c r="B263" s="263"/>
      <c r="C263" s="264"/>
      <c r="D263" s="242" t="s">
        <v>1584</v>
      </c>
      <c r="E263" s="265" t="s">
        <v>1</v>
      </c>
      <c r="F263" s="266" t="s">
        <v>3361</v>
      </c>
      <c r="G263" s="264"/>
      <c r="H263" s="267">
        <v>2.9700000000000002</v>
      </c>
      <c r="I263" s="268"/>
      <c r="J263" s="264"/>
      <c r="K263" s="264"/>
      <c r="L263" s="269"/>
      <c r="M263" s="270"/>
      <c r="N263" s="271"/>
      <c r="O263" s="271"/>
      <c r="P263" s="271"/>
      <c r="Q263" s="271"/>
      <c r="R263" s="271"/>
      <c r="S263" s="271"/>
      <c r="T263" s="272"/>
      <c r="U263" s="13"/>
      <c r="V263" s="13"/>
      <c r="W263" s="13"/>
      <c r="X263" s="13"/>
      <c r="Y263" s="13"/>
      <c r="Z263" s="13"/>
      <c r="AA263" s="13"/>
      <c r="AB263" s="13"/>
      <c r="AC263" s="13"/>
      <c r="AD263" s="13"/>
      <c r="AE263" s="13"/>
      <c r="AT263" s="273" t="s">
        <v>1584</v>
      </c>
      <c r="AU263" s="273" t="s">
        <v>81</v>
      </c>
      <c r="AV263" s="13" t="s">
        <v>83</v>
      </c>
      <c r="AW263" s="13" t="s">
        <v>30</v>
      </c>
      <c r="AX263" s="13" t="s">
        <v>73</v>
      </c>
      <c r="AY263" s="273" t="s">
        <v>241</v>
      </c>
    </row>
    <row r="264" s="14" customFormat="1">
      <c r="A264" s="14"/>
      <c r="B264" s="274"/>
      <c r="C264" s="275"/>
      <c r="D264" s="242" t="s">
        <v>1584</v>
      </c>
      <c r="E264" s="276" t="s">
        <v>1</v>
      </c>
      <c r="F264" s="277" t="s">
        <v>4748</v>
      </c>
      <c r="G264" s="275"/>
      <c r="H264" s="276" t="s">
        <v>1</v>
      </c>
      <c r="I264" s="278"/>
      <c r="J264" s="275"/>
      <c r="K264" s="275"/>
      <c r="L264" s="279"/>
      <c r="M264" s="280"/>
      <c r="N264" s="281"/>
      <c r="O264" s="281"/>
      <c r="P264" s="281"/>
      <c r="Q264" s="281"/>
      <c r="R264" s="281"/>
      <c r="S264" s="281"/>
      <c r="T264" s="282"/>
      <c r="U264" s="14"/>
      <c r="V264" s="14"/>
      <c r="W264" s="14"/>
      <c r="X264" s="14"/>
      <c r="Y264" s="14"/>
      <c r="Z264" s="14"/>
      <c r="AA264" s="14"/>
      <c r="AB264" s="14"/>
      <c r="AC264" s="14"/>
      <c r="AD264" s="14"/>
      <c r="AE264" s="14"/>
      <c r="AT264" s="283" t="s">
        <v>1584</v>
      </c>
      <c r="AU264" s="283" t="s">
        <v>81</v>
      </c>
      <c r="AV264" s="14" t="s">
        <v>81</v>
      </c>
      <c r="AW264" s="14" t="s">
        <v>30</v>
      </c>
      <c r="AX264" s="14" t="s">
        <v>73</v>
      </c>
      <c r="AY264" s="283" t="s">
        <v>241</v>
      </c>
    </row>
    <row r="265" s="13" customFormat="1">
      <c r="A265" s="13"/>
      <c r="B265" s="263"/>
      <c r="C265" s="264"/>
      <c r="D265" s="242" t="s">
        <v>1584</v>
      </c>
      <c r="E265" s="265" t="s">
        <v>1</v>
      </c>
      <c r="F265" s="266" t="s">
        <v>3363</v>
      </c>
      <c r="G265" s="264"/>
      <c r="H265" s="267">
        <v>3.96</v>
      </c>
      <c r="I265" s="268"/>
      <c r="J265" s="264"/>
      <c r="K265" s="264"/>
      <c r="L265" s="269"/>
      <c r="M265" s="270"/>
      <c r="N265" s="271"/>
      <c r="O265" s="271"/>
      <c r="P265" s="271"/>
      <c r="Q265" s="271"/>
      <c r="R265" s="271"/>
      <c r="S265" s="271"/>
      <c r="T265" s="272"/>
      <c r="U265" s="13"/>
      <c r="V265" s="13"/>
      <c r="W265" s="13"/>
      <c r="X265" s="13"/>
      <c r="Y265" s="13"/>
      <c r="Z265" s="13"/>
      <c r="AA265" s="13"/>
      <c r="AB265" s="13"/>
      <c r="AC265" s="13"/>
      <c r="AD265" s="13"/>
      <c r="AE265" s="13"/>
      <c r="AT265" s="273" t="s">
        <v>1584</v>
      </c>
      <c r="AU265" s="273" t="s">
        <v>81</v>
      </c>
      <c r="AV265" s="13" t="s">
        <v>83</v>
      </c>
      <c r="AW265" s="13" t="s">
        <v>30</v>
      </c>
      <c r="AX265" s="13" t="s">
        <v>73</v>
      </c>
      <c r="AY265" s="273" t="s">
        <v>241</v>
      </c>
    </row>
    <row r="266" s="14" customFormat="1">
      <c r="A266" s="14"/>
      <c r="B266" s="274"/>
      <c r="C266" s="275"/>
      <c r="D266" s="242" t="s">
        <v>1584</v>
      </c>
      <c r="E266" s="276" t="s">
        <v>1</v>
      </c>
      <c r="F266" s="277" t="s">
        <v>4749</v>
      </c>
      <c r="G266" s="275"/>
      <c r="H266" s="276" t="s">
        <v>1</v>
      </c>
      <c r="I266" s="278"/>
      <c r="J266" s="275"/>
      <c r="K266" s="275"/>
      <c r="L266" s="279"/>
      <c r="M266" s="280"/>
      <c r="N266" s="281"/>
      <c r="O266" s="281"/>
      <c r="P266" s="281"/>
      <c r="Q266" s="281"/>
      <c r="R266" s="281"/>
      <c r="S266" s="281"/>
      <c r="T266" s="282"/>
      <c r="U266" s="14"/>
      <c r="V266" s="14"/>
      <c r="W266" s="14"/>
      <c r="X266" s="14"/>
      <c r="Y266" s="14"/>
      <c r="Z266" s="14"/>
      <c r="AA266" s="14"/>
      <c r="AB266" s="14"/>
      <c r="AC266" s="14"/>
      <c r="AD266" s="14"/>
      <c r="AE266" s="14"/>
      <c r="AT266" s="283" t="s">
        <v>1584</v>
      </c>
      <c r="AU266" s="283" t="s">
        <v>81</v>
      </c>
      <c r="AV266" s="14" t="s">
        <v>81</v>
      </c>
      <c r="AW266" s="14" t="s">
        <v>30</v>
      </c>
      <c r="AX266" s="14" t="s">
        <v>73</v>
      </c>
      <c r="AY266" s="283" t="s">
        <v>241</v>
      </c>
    </row>
    <row r="267" s="13" customFormat="1">
      <c r="A267" s="13"/>
      <c r="B267" s="263"/>
      <c r="C267" s="264"/>
      <c r="D267" s="242" t="s">
        <v>1584</v>
      </c>
      <c r="E267" s="265" t="s">
        <v>1</v>
      </c>
      <c r="F267" s="266" t="s">
        <v>3367</v>
      </c>
      <c r="G267" s="264"/>
      <c r="H267" s="267">
        <v>0.79200000000000004</v>
      </c>
      <c r="I267" s="268"/>
      <c r="J267" s="264"/>
      <c r="K267" s="264"/>
      <c r="L267" s="269"/>
      <c r="M267" s="270"/>
      <c r="N267" s="271"/>
      <c r="O267" s="271"/>
      <c r="P267" s="271"/>
      <c r="Q267" s="271"/>
      <c r="R267" s="271"/>
      <c r="S267" s="271"/>
      <c r="T267" s="272"/>
      <c r="U267" s="13"/>
      <c r="V267" s="13"/>
      <c r="W267" s="13"/>
      <c r="X267" s="13"/>
      <c r="Y267" s="13"/>
      <c r="Z267" s="13"/>
      <c r="AA267" s="13"/>
      <c r="AB267" s="13"/>
      <c r="AC267" s="13"/>
      <c r="AD267" s="13"/>
      <c r="AE267" s="13"/>
      <c r="AT267" s="273" t="s">
        <v>1584</v>
      </c>
      <c r="AU267" s="273" t="s">
        <v>81</v>
      </c>
      <c r="AV267" s="13" t="s">
        <v>83</v>
      </c>
      <c r="AW267" s="13" t="s">
        <v>30</v>
      </c>
      <c r="AX267" s="13" t="s">
        <v>73</v>
      </c>
      <c r="AY267" s="273" t="s">
        <v>241</v>
      </c>
    </row>
    <row r="268" s="14" customFormat="1">
      <c r="A268" s="14"/>
      <c r="B268" s="274"/>
      <c r="C268" s="275"/>
      <c r="D268" s="242" t="s">
        <v>1584</v>
      </c>
      <c r="E268" s="276" t="s">
        <v>1</v>
      </c>
      <c r="F268" s="277" t="s">
        <v>4750</v>
      </c>
      <c r="G268" s="275"/>
      <c r="H268" s="276" t="s">
        <v>1</v>
      </c>
      <c r="I268" s="278"/>
      <c r="J268" s="275"/>
      <c r="K268" s="275"/>
      <c r="L268" s="279"/>
      <c r="M268" s="280"/>
      <c r="N268" s="281"/>
      <c r="O268" s="281"/>
      <c r="P268" s="281"/>
      <c r="Q268" s="281"/>
      <c r="R268" s="281"/>
      <c r="S268" s="281"/>
      <c r="T268" s="282"/>
      <c r="U268" s="14"/>
      <c r="V268" s="14"/>
      <c r="W268" s="14"/>
      <c r="X268" s="14"/>
      <c r="Y268" s="14"/>
      <c r="Z268" s="14"/>
      <c r="AA268" s="14"/>
      <c r="AB268" s="14"/>
      <c r="AC268" s="14"/>
      <c r="AD268" s="14"/>
      <c r="AE268" s="14"/>
      <c r="AT268" s="283" t="s">
        <v>1584</v>
      </c>
      <c r="AU268" s="283" t="s">
        <v>81</v>
      </c>
      <c r="AV268" s="14" t="s">
        <v>81</v>
      </c>
      <c r="AW268" s="14" t="s">
        <v>30</v>
      </c>
      <c r="AX268" s="14" t="s">
        <v>73</v>
      </c>
      <c r="AY268" s="283" t="s">
        <v>241</v>
      </c>
    </row>
    <row r="269" s="13" customFormat="1">
      <c r="A269" s="13"/>
      <c r="B269" s="263"/>
      <c r="C269" s="264"/>
      <c r="D269" s="242" t="s">
        <v>1584</v>
      </c>
      <c r="E269" s="265" t="s">
        <v>1</v>
      </c>
      <c r="F269" s="266" t="s">
        <v>3369</v>
      </c>
      <c r="G269" s="264"/>
      <c r="H269" s="267">
        <v>0.46200000000000002</v>
      </c>
      <c r="I269" s="268"/>
      <c r="J269" s="264"/>
      <c r="K269" s="264"/>
      <c r="L269" s="269"/>
      <c r="M269" s="270"/>
      <c r="N269" s="271"/>
      <c r="O269" s="271"/>
      <c r="P269" s="271"/>
      <c r="Q269" s="271"/>
      <c r="R269" s="271"/>
      <c r="S269" s="271"/>
      <c r="T269" s="272"/>
      <c r="U269" s="13"/>
      <c r="V269" s="13"/>
      <c r="W269" s="13"/>
      <c r="X269" s="13"/>
      <c r="Y269" s="13"/>
      <c r="Z269" s="13"/>
      <c r="AA269" s="13"/>
      <c r="AB269" s="13"/>
      <c r="AC269" s="13"/>
      <c r="AD269" s="13"/>
      <c r="AE269" s="13"/>
      <c r="AT269" s="273" t="s">
        <v>1584</v>
      </c>
      <c r="AU269" s="273" t="s">
        <v>81</v>
      </c>
      <c r="AV269" s="13" t="s">
        <v>83</v>
      </c>
      <c r="AW269" s="13" t="s">
        <v>30</v>
      </c>
      <c r="AX269" s="13" t="s">
        <v>73</v>
      </c>
      <c r="AY269" s="273" t="s">
        <v>241</v>
      </c>
    </row>
    <row r="270" s="15" customFormat="1">
      <c r="A270" s="15"/>
      <c r="B270" s="287"/>
      <c r="C270" s="288"/>
      <c r="D270" s="242" t="s">
        <v>1584</v>
      </c>
      <c r="E270" s="289" t="s">
        <v>1</v>
      </c>
      <c r="F270" s="290" t="s">
        <v>2061</v>
      </c>
      <c r="G270" s="288"/>
      <c r="H270" s="291">
        <v>1434.96</v>
      </c>
      <c r="I270" s="292"/>
      <c r="J270" s="288"/>
      <c r="K270" s="288"/>
      <c r="L270" s="293"/>
      <c r="M270" s="298"/>
      <c r="N270" s="299"/>
      <c r="O270" s="299"/>
      <c r="P270" s="299"/>
      <c r="Q270" s="299"/>
      <c r="R270" s="299"/>
      <c r="S270" s="299"/>
      <c r="T270" s="300"/>
      <c r="U270" s="15"/>
      <c r="V270" s="15"/>
      <c r="W270" s="15"/>
      <c r="X270" s="15"/>
      <c r="Y270" s="15"/>
      <c r="Z270" s="15"/>
      <c r="AA270" s="15"/>
      <c r="AB270" s="15"/>
      <c r="AC270" s="15"/>
      <c r="AD270" s="15"/>
      <c r="AE270" s="15"/>
      <c r="AT270" s="297" t="s">
        <v>1584</v>
      </c>
      <c r="AU270" s="297" t="s">
        <v>81</v>
      </c>
      <c r="AV270" s="15" t="s">
        <v>247</v>
      </c>
      <c r="AW270" s="15" t="s">
        <v>30</v>
      </c>
      <c r="AX270" s="15" t="s">
        <v>81</v>
      </c>
      <c r="AY270" s="297" t="s">
        <v>241</v>
      </c>
    </row>
    <row r="271" s="2" customFormat="1" ht="6.96" customHeight="1">
      <c r="A271" s="39"/>
      <c r="B271" s="67"/>
      <c r="C271" s="68"/>
      <c r="D271" s="68"/>
      <c r="E271" s="68"/>
      <c r="F271" s="68"/>
      <c r="G271" s="68"/>
      <c r="H271" s="68"/>
      <c r="I271" s="68"/>
      <c r="J271" s="68"/>
      <c r="K271" s="68"/>
      <c r="L271" s="45"/>
      <c r="M271" s="39"/>
      <c r="O271" s="39"/>
      <c r="P271" s="39"/>
      <c r="Q271" s="39"/>
      <c r="R271" s="39"/>
      <c r="S271" s="39"/>
      <c r="T271" s="39"/>
      <c r="U271" s="39"/>
      <c r="V271" s="39"/>
      <c r="W271" s="39"/>
      <c r="X271" s="39"/>
      <c r="Y271" s="39"/>
      <c r="Z271" s="39"/>
      <c r="AA271" s="39"/>
      <c r="AB271" s="39"/>
      <c r="AC271" s="39"/>
      <c r="AD271" s="39"/>
      <c r="AE271" s="39"/>
    </row>
  </sheetData>
  <sheetProtection sheet="1" autoFilter="0" formatColumns="0" formatRows="0" objects="1" scenarios="1" spinCount="100000" saltValue="xxeFN+Ir7Q5fcXN02tvQE3w9ltVlOYblSoNvz1DVA7z8G4P1cbMpLMIFamtc8/GBoOeeFgieIXLubqRotDhUkw==" hashValue="YxGbmNqdrrq/LOrIhvuy3z38Ev1CMb8LXSz77juKn6wqLwo213z0vILDCEtRGpYIYB7RbWclFtvWy0NMS/vEWg==" algorithmName="SHA-512" password="CC35"/>
  <autoFilter ref="C119:K27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201</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53" t="s">
        <v>4751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ROUND((SUM(BE117:BE146)),  2)</f>
        <v>0</v>
      </c>
      <c r="G33" s="39"/>
      <c r="H33" s="39"/>
      <c r="I33" s="165">
        <v>0.20999999999999999</v>
      </c>
      <c r="J33" s="164">
        <f>ROUND(((SUM(BE117:BE146))*I33),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ROUND((SUM(BF117:BF146)),  2)</f>
        <v>0</v>
      </c>
      <c r="G34" s="39"/>
      <c r="H34" s="39"/>
      <c r="I34" s="165">
        <v>0.14999999999999999</v>
      </c>
      <c r="J34" s="164">
        <f>ROUND(((SUM(BF117:BF146))*I34),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ROUND((SUM(BG117:BG146)),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ROUND((SUM(BH117:BH146)),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ROUND((SUM(BI117:BI146)),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SO 98-98 - Liberec - Mníšek u L. Všeobecný stavební objekt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4752</v>
      </c>
      <c r="E97" s="192"/>
      <c r="F97" s="192"/>
      <c r="G97" s="192"/>
      <c r="H97" s="192"/>
      <c r="I97" s="192"/>
      <c r="J97" s="193">
        <f>J118</f>
        <v>0</v>
      </c>
      <c r="K97" s="190"/>
      <c r="L97" s="194"/>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226</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4" t="str">
        <f>E7</f>
        <v>Oprava trati v úseku Krásná Studánka – Mníšek u Liberce</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206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30" customHeight="1">
      <c r="A109" s="39"/>
      <c r="B109" s="40"/>
      <c r="C109" s="41"/>
      <c r="D109" s="41"/>
      <c r="E109" s="77" t="str">
        <f>E9</f>
        <v>SO 98-98 - Liberec - Mníšek u L. Všeobecný stavební objekt</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 xml:space="preserve"> </v>
      </c>
      <c r="G111" s="41"/>
      <c r="H111" s="41"/>
      <c r="I111" s="33" t="s">
        <v>22</v>
      </c>
      <c r="J111" s="80" t="str">
        <f>IF(J12="","",J12)</f>
        <v>30. 6. 2023</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 xml:space="preserve"> </v>
      </c>
      <c r="G113" s="41"/>
      <c r="H113" s="41"/>
      <c r="I113" s="33" t="s">
        <v>29</v>
      </c>
      <c r="J113" s="37" t="str">
        <f>E21</f>
        <v xml:space="preserve"> </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27</v>
      </c>
      <c r="D114" s="41"/>
      <c r="E114" s="41"/>
      <c r="F114" s="28" t="str">
        <f>IF(E18="","",E18)</f>
        <v>Vyplň údaj</v>
      </c>
      <c r="G114" s="41"/>
      <c r="H114" s="41"/>
      <c r="I114" s="33" t="s">
        <v>31</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200"/>
      <c r="B116" s="201"/>
      <c r="C116" s="202" t="s">
        <v>227</v>
      </c>
      <c r="D116" s="203" t="s">
        <v>58</v>
      </c>
      <c r="E116" s="203" t="s">
        <v>54</v>
      </c>
      <c r="F116" s="203" t="s">
        <v>55</v>
      </c>
      <c r="G116" s="203" t="s">
        <v>228</v>
      </c>
      <c r="H116" s="203" t="s">
        <v>229</v>
      </c>
      <c r="I116" s="203" t="s">
        <v>230</v>
      </c>
      <c r="J116" s="204" t="s">
        <v>210</v>
      </c>
      <c r="K116" s="205" t="s">
        <v>231</v>
      </c>
      <c r="L116" s="206"/>
      <c r="M116" s="101" t="s">
        <v>1</v>
      </c>
      <c r="N116" s="102" t="s">
        <v>37</v>
      </c>
      <c r="O116" s="102" t="s">
        <v>232</v>
      </c>
      <c r="P116" s="102" t="s">
        <v>233</v>
      </c>
      <c r="Q116" s="102" t="s">
        <v>234</v>
      </c>
      <c r="R116" s="102" t="s">
        <v>235</v>
      </c>
      <c r="S116" s="102" t="s">
        <v>236</v>
      </c>
      <c r="T116" s="103" t="s">
        <v>237</v>
      </c>
      <c r="U116" s="200"/>
      <c r="V116" s="200"/>
      <c r="W116" s="200"/>
      <c r="X116" s="200"/>
      <c r="Y116" s="200"/>
      <c r="Z116" s="200"/>
      <c r="AA116" s="200"/>
      <c r="AB116" s="200"/>
      <c r="AC116" s="200"/>
      <c r="AD116" s="200"/>
      <c r="AE116" s="200"/>
    </row>
    <row r="117" s="2" customFormat="1" ht="22.8" customHeight="1">
      <c r="A117" s="39"/>
      <c r="B117" s="40"/>
      <c r="C117" s="108" t="s">
        <v>238</v>
      </c>
      <c r="D117" s="41"/>
      <c r="E117" s="41"/>
      <c r="F117" s="41"/>
      <c r="G117" s="41"/>
      <c r="H117" s="41"/>
      <c r="I117" s="41"/>
      <c r="J117" s="207">
        <f>BK117</f>
        <v>0</v>
      </c>
      <c r="K117" s="41"/>
      <c r="L117" s="45"/>
      <c r="M117" s="104"/>
      <c r="N117" s="208"/>
      <c r="O117" s="105"/>
      <c r="P117" s="209">
        <f>P118</f>
        <v>0</v>
      </c>
      <c r="Q117" s="105"/>
      <c r="R117" s="209">
        <f>R118</f>
        <v>0</v>
      </c>
      <c r="S117" s="105"/>
      <c r="T117" s="210">
        <f>T118</f>
        <v>0</v>
      </c>
      <c r="U117" s="39"/>
      <c r="V117" s="39"/>
      <c r="W117" s="39"/>
      <c r="X117" s="39"/>
      <c r="Y117" s="39"/>
      <c r="Z117" s="39"/>
      <c r="AA117" s="39"/>
      <c r="AB117" s="39"/>
      <c r="AC117" s="39"/>
      <c r="AD117" s="39"/>
      <c r="AE117" s="39"/>
      <c r="AT117" s="18" t="s">
        <v>72</v>
      </c>
      <c r="AU117" s="18" t="s">
        <v>212</v>
      </c>
      <c r="BK117" s="211">
        <f>BK118</f>
        <v>0</v>
      </c>
    </row>
    <row r="118" s="12" customFormat="1" ht="25.92" customHeight="1">
      <c r="A118" s="12"/>
      <c r="B118" s="212"/>
      <c r="C118" s="213"/>
      <c r="D118" s="214" t="s">
        <v>72</v>
      </c>
      <c r="E118" s="215" t="s">
        <v>4753</v>
      </c>
      <c r="F118" s="215" t="s">
        <v>4754</v>
      </c>
      <c r="G118" s="213"/>
      <c r="H118" s="213"/>
      <c r="I118" s="216"/>
      <c r="J118" s="217">
        <f>BK118</f>
        <v>0</v>
      </c>
      <c r="K118" s="213"/>
      <c r="L118" s="218"/>
      <c r="M118" s="219"/>
      <c r="N118" s="220"/>
      <c r="O118" s="220"/>
      <c r="P118" s="221">
        <f>SUM(P119:P146)</f>
        <v>0</v>
      </c>
      <c r="Q118" s="220"/>
      <c r="R118" s="221">
        <f>SUM(R119:R146)</f>
        <v>0</v>
      </c>
      <c r="S118" s="220"/>
      <c r="T118" s="222">
        <f>SUM(T119:T146)</f>
        <v>0</v>
      </c>
      <c r="U118" s="12"/>
      <c r="V118" s="12"/>
      <c r="W118" s="12"/>
      <c r="X118" s="12"/>
      <c r="Y118" s="12"/>
      <c r="Z118" s="12"/>
      <c r="AA118" s="12"/>
      <c r="AB118" s="12"/>
      <c r="AC118" s="12"/>
      <c r="AD118" s="12"/>
      <c r="AE118" s="12"/>
      <c r="AR118" s="223" t="s">
        <v>259</v>
      </c>
      <c r="AT118" s="224" t="s">
        <v>72</v>
      </c>
      <c r="AU118" s="224" t="s">
        <v>73</v>
      </c>
      <c r="AY118" s="223" t="s">
        <v>241</v>
      </c>
      <c r="BK118" s="225">
        <f>SUM(BK119:BK146)</f>
        <v>0</v>
      </c>
    </row>
    <row r="119" s="2" customFormat="1" ht="16.5" customHeight="1">
      <c r="A119" s="39"/>
      <c r="B119" s="40"/>
      <c r="C119" s="228" t="s">
        <v>81</v>
      </c>
      <c r="D119" s="228" t="s">
        <v>243</v>
      </c>
      <c r="E119" s="229" t="s">
        <v>4755</v>
      </c>
      <c r="F119" s="230" t="s">
        <v>4756</v>
      </c>
      <c r="G119" s="231" t="s">
        <v>2220</v>
      </c>
      <c r="H119" s="232">
        <v>1</v>
      </c>
      <c r="I119" s="233"/>
      <c r="J119" s="234">
        <f>ROUND(I119*H119,2)</f>
        <v>0</v>
      </c>
      <c r="K119" s="235"/>
      <c r="L119" s="45"/>
      <c r="M119" s="236" t="s">
        <v>1</v>
      </c>
      <c r="N119" s="237" t="s">
        <v>38</v>
      </c>
      <c r="O119" s="92"/>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247</v>
      </c>
      <c r="AT119" s="240" t="s">
        <v>243</v>
      </c>
      <c r="AU119" s="240" t="s">
        <v>81</v>
      </c>
      <c r="AY119" s="18" t="s">
        <v>241</v>
      </c>
      <c r="BE119" s="241">
        <f>IF(N119="základní",J119,0)</f>
        <v>0</v>
      </c>
      <c r="BF119" s="241">
        <f>IF(N119="snížená",J119,0)</f>
        <v>0</v>
      </c>
      <c r="BG119" s="241">
        <f>IF(N119="zákl. přenesená",J119,0)</f>
        <v>0</v>
      </c>
      <c r="BH119" s="241">
        <f>IF(N119="sníž. přenesená",J119,0)</f>
        <v>0</v>
      </c>
      <c r="BI119" s="241">
        <f>IF(N119="nulová",J119,0)</f>
        <v>0</v>
      </c>
      <c r="BJ119" s="18" t="s">
        <v>81</v>
      </c>
      <c r="BK119" s="241">
        <f>ROUND(I119*H119,2)</f>
        <v>0</v>
      </c>
      <c r="BL119" s="18" t="s">
        <v>247</v>
      </c>
      <c r="BM119" s="240" t="s">
        <v>4757</v>
      </c>
    </row>
    <row r="120" s="2" customFormat="1">
      <c r="A120" s="39"/>
      <c r="B120" s="40"/>
      <c r="C120" s="41"/>
      <c r="D120" s="242" t="s">
        <v>248</v>
      </c>
      <c r="E120" s="41"/>
      <c r="F120" s="243" t="s">
        <v>4756</v>
      </c>
      <c r="G120" s="41"/>
      <c r="H120" s="41"/>
      <c r="I120" s="244"/>
      <c r="J120" s="41"/>
      <c r="K120" s="41"/>
      <c r="L120" s="45"/>
      <c r="M120" s="245"/>
      <c r="N120" s="246"/>
      <c r="O120" s="92"/>
      <c r="P120" s="92"/>
      <c r="Q120" s="92"/>
      <c r="R120" s="92"/>
      <c r="S120" s="92"/>
      <c r="T120" s="93"/>
      <c r="U120" s="39"/>
      <c r="V120" s="39"/>
      <c r="W120" s="39"/>
      <c r="X120" s="39"/>
      <c r="Y120" s="39"/>
      <c r="Z120" s="39"/>
      <c r="AA120" s="39"/>
      <c r="AB120" s="39"/>
      <c r="AC120" s="39"/>
      <c r="AD120" s="39"/>
      <c r="AE120" s="39"/>
      <c r="AT120" s="18" t="s">
        <v>248</v>
      </c>
      <c r="AU120" s="18" t="s">
        <v>81</v>
      </c>
    </row>
    <row r="121" s="2" customFormat="1" ht="24.15" customHeight="1">
      <c r="A121" s="39"/>
      <c r="B121" s="40"/>
      <c r="C121" s="228" t="s">
        <v>83</v>
      </c>
      <c r="D121" s="228" t="s">
        <v>243</v>
      </c>
      <c r="E121" s="229" t="s">
        <v>4758</v>
      </c>
      <c r="F121" s="230" t="s">
        <v>4759</v>
      </c>
      <c r="G121" s="231" t="s">
        <v>2220</v>
      </c>
      <c r="H121" s="232">
        <v>4</v>
      </c>
      <c r="I121" s="233"/>
      <c r="J121" s="234">
        <f>ROUND(I121*H121,2)</f>
        <v>0</v>
      </c>
      <c r="K121" s="235"/>
      <c r="L121" s="45"/>
      <c r="M121" s="236" t="s">
        <v>1</v>
      </c>
      <c r="N121" s="237" t="s">
        <v>38</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247</v>
      </c>
      <c r="AT121" s="240" t="s">
        <v>243</v>
      </c>
      <c r="AU121" s="240" t="s">
        <v>81</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4760</v>
      </c>
    </row>
    <row r="122" s="2" customFormat="1">
      <c r="A122" s="39"/>
      <c r="B122" s="40"/>
      <c r="C122" s="41"/>
      <c r="D122" s="242" t="s">
        <v>248</v>
      </c>
      <c r="E122" s="41"/>
      <c r="F122" s="243" t="s">
        <v>4759</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81</v>
      </c>
    </row>
    <row r="123" s="13" customFormat="1">
      <c r="A123" s="13"/>
      <c r="B123" s="263"/>
      <c r="C123" s="264"/>
      <c r="D123" s="242" t="s">
        <v>1584</v>
      </c>
      <c r="E123" s="265" t="s">
        <v>1</v>
      </c>
      <c r="F123" s="266" t="s">
        <v>247</v>
      </c>
      <c r="G123" s="264"/>
      <c r="H123" s="267">
        <v>4</v>
      </c>
      <c r="I123" s="268"/>
      <c r="J123" s="264"/>
      <c r="K123" s="264"/>
      <c r="L123" s="269"/>
      <c r="M123" s="270"/>
      <c r="N123" s="271"/>
      <c r="O123" s="271"/>
      <c r="P123" s="271"/>
      <c r="Q123" s="271"/>
      <c r="R123" s="271"/>
      <c r="S123" s="271"/>
      <c r="T123" s="272"/>
      <c r="U123" s="13"/>
      <c r="V123" s="13"/>
      <c r="W123" s="13"/>
      <c r="X123" s="13"/>
      <c r="Y123" s="13"/>
      <c r="Z123" s="13"/>
      <c r="AA123" s="13"/>
      <c r="AB123" s="13"/>
      <c r="AC123" s="13"/>
      <c r="AD123" s="13"/>
      <c r="AE123" s="13"/>
      <c r="AT123" s="273" t="s">
        <v>1584</v>
      </c>
      <c r="AU123" s="273" t="s">
        <v>81</v>
      </c>
      <c r="AV123" s="13" t="s">
        <v>83</v>
      </c>
      <c r="AW123" s="13" t="s">
        <v>30</v>
      </c>
      <c r="AX123" s="13" t="s">
        <v>81</v>
      </c>
      <c r="AY123" s="273" t="s">
        <v>241</v>
      </c>
    </row>
    <row r="124" s="2" customFormat="1" ht="21.75" customHeight="1">
      <c r="A124" s="39"/>
      <c r="B124" s="40"/>
      <c r="C124" s="228" t="s">
        <v>251</v>
      </c>
      <c r="D124" s="228" t="s">
        <v>243</v>
      </c>
      <c r="E124" s="229" t="s">
        <v>4761</v>
      </c>
      <c r="F124" s="230" t="s">
        <v>4762</v>
      </c>
      <c r="G124" s="231" t="s">
        <v>2220</v>
      </c>
      <c r="H124" s="232">
        <v>1</v>
      </c>
      <c r="I124" s="233"/>
      <c r="J124" s="234">
        <f>ROUND(I124*H124,2)</f>
        <v>0</v>
      </c>
      <c r="K124" s="235"/>
      <c r="L124" s="45"/>
      <c r="M124" s="236" t="s">
        <v>1</v>
      </c>
      <c r="N124" s="237" t="s">
        <v>38</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247</v>
      </c>
      <c r="AT124" s="240" t="s">
        <v>243</v>
      </c>
      <c r="AU124" s="240" t="s">
        <v>81</v>
      </c>
      <c r="AY124" s="18" t="s">
        <v>241</v>
      </c>
      <c r="BE124" s="241">
        <f>IF(N124="základní",J124,0)</f>
        <v>0</v>
      </c>
      <c r="BF124" s="241">
        <f>IF(N124="snížená",J124,0)</f>
        <v>0</v>
      </c>
      <c r="BG124" s="241">
        <f>IF(N124="zákl. přenesená",J124,0)</f>
        <v>0</v>
      </c>
      <c r="BH124" s="241">
        <f>IF(N124="sníž. přenesená",J124,0)</f>
        <v>0</v>
      </c>
      <c r="BI124" s="241">
        <f>IF(N124="nulová",J124,0)</f>
        <v>0</v>
      </c>
      <c r="BJ124" s="18" t="s">
        <v>81</v>
      </c>
      <c r="BK124" s="241">
        <f>ROUND(I124*H124,2)</f>
        <v>0</v>
      </c>
      <c r="BL124" s="18" t="s">
        <v>247</v>
      </c>
      <c r="BM124" s="240" t="s">
        <v>4763</v>
      </c>
    </row>
    <row r="125" s="2" customFormat="1">
      <c r="A125" s="39"/>
      <c r="B125" s="40"/>
      <c r="C125" s="41"/>
      <c r="D125" s="242" t="s">
        <v>248</v>
      </c>
      <c r="E125" s="41"/>
      <c r="F125" s="243" t="s">
        <v>4762</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248</v>
      </c>
      <c r="AU125" s="18" t="s">
        <v>81</v>
      </c>
    </row>
    <row r="126" s="2" customFormat="1" ht="21.75" customHeight="1">
      <c r="A126" s="39"/>
      <c r="B126" s="40"/>
      <c r="C126" s="228" t="s">
        <v>247</v>
      </c>
      <c r="D126" s="228" t="s">
        <v>243</v>
      </c>
      <c r="E126" s="229" t="s">
        <v>4764</v>
      </c>
      <c r="F126" s="230" t="s">
        <v>4765</v>
      </c>
      <c r="G126" s="231" t="s">
        <v>2220</v>
      </c>
      <c r="H126" s="232">
        <v>1</v>
      </c>
      <c r="I126" s="233"/>
      <c r="J126" s="234">
        <f>ROUND(I126*H126,2)</f>
        <v>0</v>
      </c>
      <c r="K126" s="235"/>
      <c r="L126" s="45"/>
      <c r="M126" s="236" t="s">
        <v>1</v>
      </c>
      <c r="N126" s="237" t="s">
        <v>38</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247</v>
      </c>
      <c r="AT126" s="240" t="s">
        <v>243</v>
      </c>
      <c r="AU126" s="240" t="s">
        <v>81</v>
      </c>
      <c r="AY126" s="18" t="s">
        <v>241</v>
      </c>
      <c r="BE126" s="241">
        <f>IF(N126="základní",J126,0)</f>
        <v>0</v>
      </c>
      <c r="BF126" s="241">
        <f>IF(N126="snížená",J126,0)</f>
        <v>0</v>
      </c>
      <c r="BG126" s="241">
        <f>IF(N126="zákl. přenesená",J126,0)</f>
        <v>0</v>
      </c>
      <c r="BH126" s="241">
        <f>IF(N126="sníž. přenesená",J126,0)</f>
        <v>0</v>
      </c>
      <c r="BI126" s="241">
        <f>IF(N126="nulová",J126,0)</f>
        <v>0</v>
      </c>
      <c r="BJ126" s="18" t="s">
        <v>81</v>
      </c>
      <c r="BK126" s="241">
        <f>ROUND(I126*H126,2)</f>
        <v>0</v>
      </c>
      <c r="BL126" s="18" t="s">
        <v>247</v>
      </c>
      <c r="BM126" s="240" t="s">
        <v>4766</v>
      </c>
    </row>
    <row r="127" s="2" customFormat="1">
      <c r="A127" s="39"/>
      <c r="B127" s="40"/>
      <c r="C127" s="41"/>
      <c r="D127" s="242" t="s">
        <v>248</v>
      </c>
      <c r="E127" s="41"/>
      <c r="F127" s="243" t="s">
        <v>4765</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248</v>
      </c>
      <c r="AU127" s="18" t="s">
        <v>81</v>
      </c>
    </row>
    <row r="128" s="2" customFormat="1" ht="24.15" customHeight="1">
      <c r="A128" s="39"/>
      <c r="B128" s="40"/>
      <c r="C128" s="228" t="s">
        <v>259</v>
      </c>
      <c r="D128" s="228" t="s">
        <v>243</v>
      </c>
      <c r="E128" s="229" t="s">
        <v>4767</v>
      </c>
      <c r="F128" s="230" t="s">
        <v>4768</v>
      </c>
      <c r="G128" s="231" t="s">
        <v>2220</v>
      </c>
      <c r="H128" s="232">
        <v>1</v>
      </c>
      <c r="I128" s="233"/>
      <c r="J128" s="234">
        <f>ROUND(I128*H128,2)</f>
        <v>0</v>
      </c>
      <c r="K128" s="235"/>
      <c r="L128" s="45"/>
      <c r="M128" s="236" t="s">
        <v>1</v>
      </c>
      <c r="N128" s="237" t="s">
        <v>38</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247</v>
      </c>
      <c r="AT128" s="240" t="s">
        <v>243</v>
      </c>
      <c r="AU128" s="240" t="s">
        <v>81</v>
      </c>
      <c r="AY128" s="18" t="s">
        <v>241</v>
      </c>
      <c r="BE128" s="241">
        <f>IF(N128="základní",J128,0)</f>
        <v>0</v>
      </c>
      <c r="BF128" s="241">
        <f>IF(N128="snížená",J128,0)</f>
        <v>0</v>
      </c>
      <c r="BG128" s="241">
        <f>IF(N128="zákl. přenesená",J128,0)</f>
        <v>0</v>
      </c>
      <c r="BH128" s="241">
        <f>IF(N128="sníž. přenesená",J128,0)</f>
        <v>0</v>
      </c>
      <c r="BI128" s="241">
        <f>IF(N128="nulová",J128,0)</f>
        <v>0</v>
      </c>
      <c r="BJ128" s="18" t="s">
        <v>81</v>
      </c>
      <c r="BK128" s="241">
        <f>ROUND(I128*H128,2)</f>
        <v>0</v>
      </c>
      <c r="BL128" s="18" t="s">
        <v>247</v>
      </c>
      <c r="BM128" s="240" t="s">
        <v>4769</v>
      </c>
    </row>
    <row r="129" s="2" customFormat="1">
      <c r="A129" s="39"/>
      <c r="B129" s="40"/>
      <c r="C129" s="41"/>
      <c r="D129" s="242" t="s">
        <v>248</v>
      </c>
      <c r="E129" s="41"/>
      <c r="F129" s="243" t="s">
        <v>4768</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248</v>
      </c>
      <c r="AU129" s="18" t="s">
        <v>81</v>
      </c>
    </row>
    <row r="130" s="2" customFormat="1" ht="24.15" customHeight="1">
      <c r="A130" s="39"/>
      <c r="B130" s="40"/>
      <c r="C130" s="228" t="s">
        <v>254</v>
      </c>
      <c r="D130" s="228" t="s">
        <v>243</v>
      </c>
      <c r="E130" s="229" t="s">
        <v>4770</v>
      </c>
      <c r="F130" s="230" t="s">
        <v>4771</v>
      </c>
      <c r="G130" s="231" t="s">
        <v>2220</v>
      </c>
      <c r="H130" s="232">
        <v>1</v>
      </c>
      <c r="I130" s="233"/>
      <c r="J130" s="234">
        <f>ROUND(I130*H130,2)</f>
        <v>0</v>
      </c>
      <c r="K130" s="235"/>
      <c r="L130" s="45"/>
      <c r="M130" s="236" t="s">
        <v>1</v>
      </c>
      <c r="N130" s="237" t="s">
        <v>38</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247</v>
      </c>
      <c r="AT130" s="240" t="s">
        <v>243</v>
      </c>
      <c r="AU130" s="240" t="s">
        <v>81</v>
      </c>
      <c r="AY130" s="18" t="s">
        <v>241</v>
      </c>
      <c r="BE130" s="241">
        <f>IF(N130="základní",J130,0)</f>
        <v>0</v>
      </c>
      <c r="BF130" s="241">
        <f>IF(N130="snížená",J130,0)</f>
        <v>0</v>
      </c>
      <c r="BG130" s="241">
        <f>IF(N130="zákl. přenesená",J130,0)</f>
        <v>0</v>
      </c>
      <c r="BH130" s="241">
        <f>IF(N130="sníž. přenesená",J130,0)</f>
        <v>0</v>
      </c>
      <c r="BI130" s="241">
        <f>IF(N130="nulová",J130,0)</f>
        <v>0</v>
      </c>
      <c r="BJ130" s="18" t="s">
        <v>81</v>
      </c>
      <c r="BK130" s="241">
        <f>ROUND(I130*H130,2)</f>
        <v>0</v>
      </c>
      <c r="BL130" s="18" t="s">
        <v>247</v>
      </c>
      <c r="BM130" s="240" t="s">
        <v>4772</v>
      </c>
    </row>
    <row r="131" s="2" customFormat="1">
      <c r="A131" s="39"/>
      <c r="B131" s="40"/>
      <c r="C131" s="41"/>
      <c r="D131" s="242" t="s">
        <v>248</v>
      </c>
      <c r="E131" s="41"/>
      <c r="F131" s="243" t="s">
        <v>4773</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248</v>
      </c>
      <c r="AU131" s="18" t="s">
        <v>81</v>
      </c>
    </row>
    <row r="132" s="2" customFormat="1" ht="21.75" customHeight="1">
      <c r="A132" s="39"/>
      <c r="B132" s="40"/>
      <c r="C132" s="228" t="s">
        <v>269</v>
      </c>
      <c r="D132" s="228" t="s">
        <v>243</v>
      </c>
      <c r="E132" s="229" t="s">
        <v>4774</v>
      </c>
      <c r="F132" s="230" t="s">
        <v>4775</v>
      </c>
      <c r="G132" s="231" t="s">
        <v>2220</v>
      </c>
      <c r="H132" s="232">
        <v>1</v>
      </c>
      <c r="I132" s="233"/>
      <c r="J132" s="234">
        <f>ROUND(I132*H132,2)</f>
        <v>0</v>
      </c>
      <c r="K132" s="235"/>
      <c r="L132" s="45"/>
      <c r="M132" s="236" t="s">
        <v>1</v>
      </c>
      <c r="N132" s="23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247</v>
      </c>
      <c r="AT132" s="240" t="s">
        <v>243</v>
      </c>
      <c r="AU132" s="240" t="s">
        <v>81</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4776</v>
      </c>
    </row>
    <row r="133" s="2" customFormat="1">
      <c r="A133" s="39"/>
      <c r="B133" s="40"/>
      <c r="C133" s="41"/>
      <c r="D133" s="242" t="s">
        <v>248</v>
      </c>
      <c r="E133" s="41"/>
      <c r="F133" s="243" t="s">
        <v>4777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81</v>
      </c>
    </row>
    <row r="134" s="2" customFormat="1" ht="21.75" customHeight="1">
      <c r="A134" s="39"/>
      <c r="B134" s="40"/>
      <c r="C134" s="228" t="s">
        <v>258</v>
      </c>
      <c r="D134" s="228" t="s">
        <v>243</v>
      </c>
      <c r="E134" s="229" t="s">
        <v>4778</v>
      </c>
      <c r="F134" s="230" t="s">
        <v>4779</v>
      </c>
      <c r="G134" s="231" t="s">
        <v>2220</v>
      </c>
      <c r="H134" s="232">
        <v>1</v>
      </c>
      <c r="I134" s="233"/>
      <c r="J134" s="234">
        <f>ROUND(I134*H134,2)</f>
        <v>0</v>
      </c>
      <c r="K134" s="235"/>
      <c r="L134" s="45"/>
      <c r="M134" s="236" t="s">
        <v>1</v>
      </c>
      <c r="N134" s="237" t="s">
        <v>38</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247</v>
      </c>
      <c r="AT134" s="240" t="s">
        <v>243</v>
      </c>
      <c r="AU134" s="240" t="s">
        <v>81</v>
      </c>
      <c r="AY134" s="18" t="s">
        <v>241</v>
      </c>
      <c r="BE134" s="241">
        <f>IF(N134="základní",J134,0)</f>
        <v>0</v>
      </c>
      <c r="BF134" s="241">
        <f>IF(N134="snížená",J134,0)</f>
        <v>0</v>
      </c>
      <c r="BG134" s="241">
        <f>IF(N134="zákl. přenesená",J134,0)</f>
        <v>0</v>
      </c>
      <c r="BH134" s="241">
        <f>IF(N134="sníž. přenesená",J134,0)</f>
        <v>0</v>
      </c>
      <c r="BI134" s="241">
        <f>IF(N134="nulová",J134,0)</f>
        <v>0</v>
      </c>
      <c r="BJ134" s="18" t="s">
        <v>81</v>
      </c>
      <c r="BK134" s="241">
        <f>ROUND(I134*H134,2)</f>
        <v>0</v>
      </c>
      <c r="BL134" s="18" t="s">
        <v>247</v>
      </c>
      <c r="BM134" s="240" t="s">
        <v>4780</v>
      </c>
    </row>
    <row r="135" s="2" customFormat="1">
      <c r="A135" s="39"/>
      <c r="B135" s="40"/>
      <c r="C135" s="41"/>
      <c r="D135" s="242" t="s">
        <v>248</v>
      </c>
      <c r="E135" s="41"/>
      <c r="F135" s="243" t="s">
        <v>4779</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248</v>
      </c>
      <c r="AU135" s="18" t="s">
        <v>81</v>
      </c>
    </row>
    <row r="136" s="2" customFormat="1" ht="21.75" customHeight="1">
      <c r="A136" s="39"/>
      <c r="B136" s="40"/>
      <c r="C136" s="228" t="s">
        <v>276</v>
      </c>
      <c r="D136" s="228" t="s">
        <v>243</v>
      </c>
      <c r="E136" s="229" t="s">
        <v>4781</v>
      </c>
      <c r="F136" s="230" t="s">
        <v>4782</v>
      </c>
      <c r="G136" s="231" t="s">
        <v>2220</v>
      </c>
      <c r="H136" s="232">
        <v>1</v>
      </c>
      <c r="I136" s="233"/>
      <c r="J136" s="234">
        <f>ROUND(I136*H136,2)</f>
        <v>0</v>
      </c>
      <c r="K136" s="235"/>
      <c r="L136" s="45"/>
      <c r="M136" s="236" t="s">
        <v>1</v>
      </c>
      <c r="N136" s="23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247</v>
      </c>
      <c r="AT136" s="240" t="s">
        <v>243</v>
      </c>
      <c r="AU136" s="240" t="s">
        <v>81</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4783</v>
      </c>
    </row>
    <row r="137" s="2" customFormat="1">
      <c r="A137" s="39"/>
      <c r="B137" s="40"/>
      <c r="C137" s="41"/>
      <c r="D137" s="242" t="s">
        <v>248</v>
      </c>
      <c r="E137" s="41"/>
      <c r="F137" s="243" t="s">
        <v>4782</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81</v>
      </c>
    </row>
    <row r="138" s="2" customFormat="1" ht="66.75" customHeight="1">
      <c r="A138" s="39"/>
      <c r="B138" s="40"/>
      <c r="C138" s="228" t="s">
        <v>264</v>
      </c>
      <c r="D138" s="228" t="s">
        <v>243</v>
      </c>
      <c r="E138" s="229" t="s">
        <v>4784</v>
      </c>
      <c r="F138" s="230" t="s">
        <v>4785</v>
      </c>
      <c r="G138" s="231" t="s">
        <v>2220</v>
      </c>
      <c r="H138" s="232">
        <v>1</v>
      </c>
      <c r="I138" s="233"/>
      <c r="J138" s="234">
        <f>ROUND(I138*H138,2)</f>
        <v>0</v>
      </c>
      <c r="K138" s="235"/>
      <c r="L138" s="45"/>
      <c r="M138" s="236" t="s">
        <v>1</v>
      </c>
      <c r="N138" s="237" t="s">
        <v>38</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247</v>
      </c>
      <c r="AT138" s="240" t="s">
        <v>243</v>
      </c>
      <c r="AU138" s="240" t="s">
        <v>81</v>
      </c>
      <c r="AY138" s="18" t="s">
        <v>241</v>
      </c>
      <c r="BE138" s="241">
        <f>IF(N138="základní",J138,0)</f>
        <v>0</v>
      </c>
      <c r="BF138" s="241">
        <f>IF(N138="snížená",J138,0)</f>
        <v>0</v>
      </c>
      <c r="BG138" s="241">
        <f>IF(N138="zákl. přenesená",J138,0)</f>
        <v>0</v>
      </c>
      <c r="BH138" s="241">
        <f>IF(N138="sníž. přenesená",J138,0)</f>
        <v>0</v>
      </c>
      <c r="BI138" s="241">
        <f>IF(N138="nulová",J138,0)</f>
        <v>0</v>
      </c>
      <c r="BJ138" s="18" t="s">
        <v>81</v>
      </c>
      <c r="BK138" s="241">
        <f>ROUND(I138*H138,2)</f>
        <v>0</v>
      </c>
      <c r="BL138" s="18" t="s">
        <v>247</v>
      </c>
      <c r="BM138" s="240" t="s">
        <v>4786</v>
      </c>
    </row>
    <row r="139" s="2" customFormat="1">
      <c r="A139" s="39"/>
      <c r="B139" s="40"/>
      <c r="C139" s="41"/>
      <c r="D139" s="242" t="s">
        <v>248</v>
      </c>
      <c r="E139" s="41"/>
      <c r="F139" s="243" t="s">
        <v>4785</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248</v>
      </c>
      <c r="AU139" s="18" t="s">
        <v>81</v>
      </c>
    </row>
    <row r="140" s="2" customFormat="1" ht="24.15" customHeight="1">
      <c r="A140" s="39"/>
      <c r="B140" s="40"/>
      <c r="C140" s="228" t="s">
        <v>283</v>
      </c>
      <c r="D140" s="228" t="s">
        <v>243</v>
      </c>
      <c r="E140" s="229" t="s">
        <v>4787</v>
      </c>
      <c r="F140" s="230" t="s">
        <v>4788</v>
      </c>
      <c r="G140" s="231" t="s">
        <v>267</v>
      </c>
      <c r="H140" s="232">
        <v>4258</v>
      </c>
      <c r="I140" s="233"/>
      <c r="J140" s="234">
        <f>ROUND(I140*H140,2)</f>
        <v>0</v>
      </c>
      <c r="K140" s="235"/>
      <c r="L140" s="45"/>
      <c r="M140" s="236" t="s">
        <v>1</v>
      </c>
      <c r="N140" s="237" t="s">
        <v>38</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247</v>
      </c>
      <c r="AT140" s="240" t="s">
        <v>243</v>
      </c>
      <c r="AU140" s="240" t="s">
        <v>81</v>
      </c>
      <c r="AY140" s="18" t="s">
        <v>241</v>
      </c>
      <c r="BE140" s="241">
        <f>IF(N140="základní",J140,0)</f>
        <v>0</v>
      </c>
      <c r="BF140" s="241">
        <f>IF(N140="snížená",J140,0)</f>
        <v>0</v>
      </c>
      <c r="BG140" s="241">
        <f>IF(N140="zákl. přenesená",J140,0)</f>
        <v>0</v>
      </c>
      <c r="BH140" s="241">
        <f>IF(N140="sníž. přenesená",J140,0)</f>
        <v>0</v>
      </c>
      <c r="BI140" s="241">
        <f>IF(N140="nulová",J140,0)</f>
        <v>0</v>
      </c>
      <c r="BJ140" s="18" t="s">
        <v>81</v>
      </c>
      <c r="BK140" s="241">
        <f>ROUND(I140*H140,2)</f>
        <v>0</v>
      </c>
      <c r="BL140" s="18" t="s">
        <v>247</v>
      </c>
      <c r="BM140" s="240" t="s">
        <v>4789</v>
      </c>
    </row>
    <row r="141" s="2" customFormat="1">
      <c r="A141" s="39"/>
      <c r="B141" s="40"/>
      <c r="C141" s="41"/>
      <c r="D141" s="242" t="s">
        <v>248</v>
      </c>
      <c r="E141" s="41"/>
      <c r="F141" s="243" t="s">
        <v>4790</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248</v>
      </c>
      <c r="AU141" s="18" t="s">
        <v>81</v>
      </c>
    </row>
    <row r="142" s="13" customFormat="1">
      <c r="A142" s="13"/>
      <c r="B142" s="263"/>
      <c r="C142" s="264"/>
      <c r="D142" s="242" t="s">
        <v>1584</v>
      </c>
      <c r="E142" s="265" t="s">
        <v>1</v>
      </c>
      <c r="F142" s="266" t="s">
        <v>4791</v>
      </c>
      <c r="G142" s="264"/>
      <c r="H142" s="267">
        <v>4258</v>
      </c>
      <c r="I142" s="268"/>
      <c r="J142" s="264"/>
      <c r="K142" s="264"/>
      <c r="L142" s="269"/>
      <c r="M142" s="270"/>
      <c r="N142" s="271"/>
      <c r="O142" s="271"/>
      <c r="P142" s="271"/>
      <c r="Q142" s="271"/>
      <c r="R142" s="271"/>
      <c r="S142" s="271"/>
      <c r="T142" s="272"/>
      <c r="U142" s="13"/>
      <c r="V142" s="13"/>
      <c r="W142" s="13"/>
      <c r="X142" s="13"/>
      <c r="Y142" s="13"/>
      <c r="Z142" s="13"/>
      <c r="AA142" s="13"/>
      <c r="AB142" s="13"/>
      <c r="AC142" s="13"/>
      <c r="AD142" s="13"/>
      <c r="AE142" s="13"/>
      <c r="AT142" s="273" t="s">
        <v>1584</v>
      </c>
      <c r="AU142" s="273" t="s">
        <v>81</v>
      </c>
      <c r="AV142" s="13" t="s">
        <v>83</v>
      </c>
      <c r="AW142" s="13" t="s">
        <v>30</v>
      </c>
      <c r="AX142" s="13" t="s">
        <v>81</v>
      </c>
      <c r="AY142" s="273" t="s">
        <v>241</v>
      </c>
    </row>
    <row r="143" s="2" customFormat="1" ht="16.5" customHeight="1">
      <c r="A143" s="39"/>
      <c r="B143" s="40"/>
      <c r="C143" s="228" t="s">
        <v>268</v>
      </c>
      <c r="D143" s="228" t="s">
        <v>243</v>
      </c>
      <c r="E143" s="229" t="s">
        <v>2842</v>
      </c>
      <c r="F143" s="230" t="s">
        <v>4792</v>
      </c>
      <c r="G143" s="231" t="s">
        <v>2220</v>
      </c>
      <c r="H143" s="232">
        <v>1</v>
      </c>
      <c r="I143" s="233"/>
      <c r="J143" s="234">
        <f>ROUND(I143*H143,2)</f>
        <v>0</v>
      </c>
      <c r="K143" s="235"/>
      <c r="L143" s="45"/>
      <c r="M143" s="236" t="s">
        <v>1</v>
      </c>
      <c r="N143" s="237" t="s">
        <v>38</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247</v>
      </c>
      <c r="AT143" s="240" t="s">
        <v>243</v>
      </c>
      <c r="AU143" s="240" t="s">
        <v>81</v>
      </c>
      <c r="AY143" s="18" t="s">
        <v>241</v>
      </c>
      <c r="BE143" s="241">
        <f>IF(N143="základní",J143,0)</f>
        <v>0</v>
      </c>
      <c r="BF143" s="241">
        <f>IF(N143="snížená",J143,0)</f>
        <v>0</v>
      </c>
      <c r="BG143" s="241">
        <f>IF(N143="zákl. přenesená",J143,0)</f>
        <v>0</v>
      </c>
      <c r="BH143" s="241">
        <f>IF(N143="sníž. přenesená",J143,0)</f>
        <v>0</v>
      </c>
      <c r="BI143" s="241">
        <f>IF(N143="nulová",J143,0)</f>
        <v>0</v>
      </c>
      <c r="BJ143" s="18" t="s">
        <v>81</v>
      </c>
      <c r="BK143" s="241">
        <f>ROUND(I143*H143,2)</f>
        <v>0</v>
      </c>
      <c r="BL143" s="18" t="s">
        <v>247</v>
      </c>
      <c r="BM143" s="240" t="s">
        <v>4793</v>
      </c>
    </row>
    <row r="144" s="2" customFormat="1">
      <c r="A144" s="39"/>
      <c r="B144" s="40"/>
      <c r="C144" s="41"/>
      <c r="D144" s="242" t="s">
        <v>248</v>
      </c>
      <c r="E144" s="41"/>
      <c r="F144" s="243" t="s">
        <v>4794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248</v>
      </c>
      <c r="AU144" s="18" t="s">
        <v>81</v>
      </c>
    </row>
    <row r="145" s="2" customFormat="1" ht="21.75" customHeight="1">
      <c r="A145" s="39"/>
      <c r="B145" s="40"/>
      <c r="C145" s="228" t="s">
        <v>290</v>
      </c>
      <c r="D145" s="228" t="s">
        <v>243</v>
      </c>
      <c r="E145" s="229" t="s">
        <v>728</v>
      </c>
      <c r="F145" s="230" t="s">
        <v>4795</v>
      </c>
      <c r="G145" s="231" t="s">
        <v>2220</v>
      </c>
      <c r="H145" s="232">
        <v>1</v>
      </c>
      <c r="I145" s="233"/>
      <c r="J145" s="234">
        <f>ROUND(I145*H145,2)</f>
        <v>0</v>
      </c>
      <c r="K145" s="235"/>
      <c r="L145" s="45"/>
      <c r="M145" s="236" t="s">
        <v>1</v>
      </c>
      <c r="N145" s="23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247</v>
      </c>
      <c r="AT145" s="240" t="s">
        <v>243</v>
      </c>
      <c r="AU145" s="240" t="s">
        <v>81</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4796</v>
      </c>
    </row>
    <row r="146" s="2" customFormat="1">
      <c r="A146" s="39"/>
      <c r="B146" s="40"/>
      <c r="C146" s="41"/>
      <c r="D146" s="242" t="s">
        <v>248</v>
      </c>
      <c r="E146" s="41"/>
      <c r="F146" s="243" t="s">
        <v>4794</v>
      </c>
      <c r="G146" s="41"/>
      <c r="H146" s="41"/>
      <c r="I146" s="244"/>
      <c r="J146" s="41"/>
      <c r="K146" s="41"/>
      <c r="L146" s="45"/>
      <c r="M146" s="259"/>
      <c r="N146" s="260"/>
      <c r="O146" s="261"/>
      <c r="P146" s="261"/>
      <c r="Q146" s="261"/>
      <c r="R146" s="261"/>
      <c r="S146" s="261"/>
      <c r="T146" s="262"/>
      <c r="U146" s="39"/>
      <c r="V146" s="39"/>
      <c r="W146" s="39"/>
      <c r="X146" s="39"/>
      <c r="Y146" s="39"/>
      <c r="Z146" s="39"/>
      <c r="AA146" s="39"/>
      <c r="AB146" s="39"/>
      <c r="AC146" s="39"/>
      <c r="AD146" s="39"/>
      <c r="AE146" s="39"/>
      <c r="AT146" s="18" t="s">
        <v>248</v>
      </c>
      <c r="AU146" s="18" t="s">
        <v>81</v>
      </c>
    </row>
    <row r="147" s="2" customFormat="1" ht="6.96" customHeight="1">
      <c r="A147" s="39"/>
      <c r="B147" s="67"/>
      <c r="C147" s="68"/>
      <c r="D147" s="68"/>
      <c r="E147" s="68"/>
      <c r="F147" s="68"/>
      <c r="G147" s="68"/>
      <c r="H147" s="68"/>
      <c r="I147" s="68"/>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YWnaxUULtb1V8BTcCbvEgRYzybvKND7j3Rld1RBRoF73RNxePtTOl22OkhFGbu1RL/omU5+s6kCGudFjBIVUVA==" hashValue="SHn40mPw7fXXd8V9EnzDn8SjZ1s/HZnvZ9Siu9Yq1SeYezZmTX4yL/gyxWDQvn7/WyBIgqjODbc3FF3MimUvWQ==" algorithmName="SHA-512" password="CC35"/>
  <autoFilter ref="C116:K146"/>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s="1" customFormat="1" ht="6.96" customHeight="1">
      <c r="B3" s="147"/>
      <c r="C3" s="148"/>
      <c r="D3" s="148"/>
      <c r="E3" s="148"/>
      <c r="F3" s="148"/>
      <c r="G3" s="148"/>
      <c r="H3" s="148"/>
      <c r="I3" s="148"/>
      <c r="J3" s="148"/>
      <c r="K3" s="148"/>
      <c r="L3" s="21"/>
      <c r="AT3" s="18" t="s">
        <v>83</v>
      </c>
    </row>
    <row r="4" s="1" customFormat="1" ht="24.96" customHeight="1">
      <c r="B4" s="21"/>
      <c r="D4" s="149" t="s">
        <v>205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Oprava trati v úseku Krásná Studánka – Mníšek u Liberce</v>
      </c>
      <c r="F7" s="151"/>
      <c r="G7" s="151"/>
      <c r="H7" s="151"/>
      <c r="L7" s="21"/>
    </row>
    <row r="8" s="2" customFormat="1" ht="12" customHeight="1">
      <c r="A8" s="39"/>
      <c r="B8" s="45"/>
      <c r="C8" s="39"/>
      <c r="D8" s="151" t="s">
        <v>206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4797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30. 6. 2023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21</v>
      </c>
      <c r="F15" s="39"/>
      <c r="G15" s="39"/>
      <c r="H15" s="39"/>
      <c r="I15" s="151" t="s">
        <v>26</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29</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21</v>
      </c>
      <c r="F21" s="39"/>
      <c r="G21" s="39"/>
      <c r="H21" s="39"/>
      <c r="I21" s="151" t="s">
        <v>26</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21</v>
      </c>
      <c r="F24" s="39"/>
      <c r="G24" s="39"/>
      <c r="H24" s="39"/>
      <c r="I24" s="151" t="s">
        <v>26</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33</v>
      </c>
      <c r="E30" s="39"/>
      <c r="F30" s="39"/>
      <c r="G30" s="39"/>
      <c r="H30" s="39"/>
      <c r="I30" s="39"/>
      <c r="J30" s="161">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s="2" customFormat="1" ht="14.4" customHeight="1">
      <c r="A33" s="39"/>
      <c r="B33" s="45"/>
      <c r="C33" s="39"/>
      <c r="D33" s="163" t="s">
        <v>37</v>
      </c>
      <c r="E33" s="151" t="s">
        <v>38</v>
      </c>
      <c r="F33" s="164">
        <f>ROUND((SUM(BE118:BE174)),  2)</f>
        <v>0</v>
      </c>
      <c r="G33" s="39"/>
      <c r="H33" s="39"/>
      <c r="I33" s="165">
        <v>0.20999999999999999</v>
      </c>
      <c r="J33" s="164">
        <f>ROUND(((SUM(BE118:BE174))*I33),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39</v>
      </c>
      <c r="F34" s="164">
        <f>ROUND((SUM(BF118:BF174)),  2)</f>
        <v>0</v>
      </c>
      <c r="G34" s="39"/>
      <c r="H34" s="39"/>
      <c r="I34" s="165">
        <v>0.14999999999999999</v>
      </c>
      <c r="J34" s="164">
        <f>ROUND(((SUM(BF118:BF174))*I34),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ROUND((SUM(BG118:BG174)),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ROUND((SUM(BH118:BH174)),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ROUND((SUM(BI118:BI174)),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46</v>
      </c>
      <c r="E50" s="174"/>
      <c r="F50" s="174"/>
      <c r="G50" s="173" t="s">
        <v>47</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208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Oprava trati v úseku Krásná Studánka – Mníšek u Liberce</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206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99-99 - Liberec - Mníšek u L. Materiál objednatele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30. 6. 2023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209</v>
      </c>
      <c r="D94" s="186"/>
      <c r="E94" s="186"/>
      <c r="F94" s="186"/>
      <c r="G94" s="186"/>
      <c r="H94" s="186"/>
      <c r="I94" s="186"/>
      <c r="J94" s="187" t="s">
        <v>210</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211</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212</v>
      </c>
    </row>
    <row r="97" s="9" customFormat="1" ht="24.96" customHeight="1">
      <c r="A97" s="9"/>
      <c r="B97" s="189"/>
      <c r="C97" s="190"/>
      <c r="D97" s="191" t="s">
        <v>2036</v>
      </c>
      <c r="E97" s="192"/>
      <c r="F97" s="192"/>
      <c r="G97" s="192"/>
      <c r="H97" s="192"/>
      <c r="I97" s="192"/>
      <c r="J97" s="193">
        <f>J119</f>
        <v>0</v>
      </c>
      <c r="K97" s="190"/>
      <c r="L97" s="194"/>
      <c r="S97" s="9"/>
      <c r="T97" s="9"/>
      <c r="U97" s="9"/>
      <c r="V97" s="9"/>
      <c r="W97" s="9"/>
      <c r="X97" s="9"/>
      <c r="Y97" s="9"/>
      <c r="Z97" s="9"/>
      <c r="AA97" s="9"/>
      <c r="AB97" s="9"/>
      <c r="AC97" s="9"/>
      <c r="AD97" s="9"/>
      <c r="AE97" s="9"/>
    </row>
    <row r="98" s="10" customFormat="1" ht="19.92" customHeight="1">
      <c r="A98" s="10"/>
      <c r="B98" s="195"/>
      <c r="C98" s="134"/>
      <c r="D98" s="196" t="s">
        <v>219</v>
      </c>
      <c r="E98" s="197"/>
      <c r="F98" s="197"/>
      <c r="G98" s="197"/>
      <c r="H98" s="197"/>
      <c r="I98" s="197"/>
      <c r="J98" s="198">
        <f>J120</f>
        <v>0</v>
      </c>
      <c r="K98" s="134"/>
      <c r="L98" s="199"/>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226</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4" t="str">
        <f>E7</f>
        <v>Oprava trati v úseku Krásná Studánka – Mníšek u Liberce</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206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99-99 - Liberec - Mníšek u L. Materiál objednatele</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v>
      </c>
      <c r="G112" s="41"/>
      <c r="H112" s="41"/>
      <c r="I112" s="33" t="s">
        <v>22</v>
      </c>
      <c r="J112" s="80" t="str">
        <f>IF(J12="","",J12)</f>
        <v>30. 6. 2023</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 xml:space="preserve"> </v>
      </c>
      <c r="G114" s="41"/>
      <c r="H114" s="41"/>
      <c r="I114" s="33" t="s">
        <v>29</v>
      </c>
      <c r="J114" s="37" t="str">
        <f>E21</f>
        <v xml:space="preserve"> </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27</v>
      </c>
      <c r="D115" s="41"/>
      <c r="E115" s="41"/>
      <c r="F115" s="28" t="str">
        <f>IF(E18="","",E18)</f>
        <v>Vyplň údaj</v>
      </c>
      <c r="G115" s="41"/>
      <c r="H115" s="41"/>
      <c r="I115" s="33" t="s">
        <v>31</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0"/>
      <c r="B117" s="201"/>
      <c r="C117" s="202" t="s">
        <v>227</v>
      </c>
      <c r="D117" s="203" t="s">
        <v>58</v>
      </c>
      <c r="E117" s="203" t="s">
        <v>54</v>
      </c>
      <c r="F117" s="203" t="s">
        <v>55</v>
      </c>
      <c r="G117" s="203" t="s">
        <v>228</v>
      </c>
      <c r="H117" s="203" t="s">
        <v>229</v>
      </c>
      <c r="I117" s="203" t="s">
        <v>230</v>
      </c>
      <c r="J117" s="204" t="s">
        <v>210</v>
      </c>
      <c r="K117" s="205" t="s">
        <v>231</v>
      </c>
      <c r="L117" s="206"/>
      <c r="M117" s="101" t="s">
        <v>1</v>
      </c>
      <c r="N117" s="102" t="s">
        <v>37</v>
      </c>
      <c r="O117" s="102" t="s">
        <v>232</v>
      </c>
      <c r="P117" s="102" t="s">
        <v>233</v>
      </c>
      <c r="Q117" s="102" t="s">
        <v>234</v>
      </c>
      <c r="R117" s="102" t="s">
        <v>235</v>
      </c>
      <c r="S117" s="102" t="s">
        <v>236</v>
      </c>
      <c r="T117" s="103" t="s">
        <v>237</v>
      </c>
      <c r="U117" s="200"/>
      <c r="V117" s="200"/>
      <c r="W117" s="200"/>
      <c r="X117" s="200"/>
      <c r="Y117" s="200"/>
      <c r="Z117" s="200"/>
      <c r="AA117" s="200"/>
      <c r="AB117" s="200"/>
      <c r="AC117" s="200"/>
      <c r="AD117" s="200"/>
      <c r="AE117" s="200"/>
    </row>
    <row r="118" s="2" customFormat="1" ht="22.8" customHeight="1">
      <c r="A118" s="39"/>
      <c r="B118" s="40"/>
      <c r="C118" s="108" t="s">
        <v>238</v>
      </c>
      <c r="D118" s="41"/>
      <c r="E118" s="41"/>
      <c r="F118" s="41"/>
      <c r="G118" s="41"/>
      <c r="H118" s="41"/>
      <c r="I118" s="41"/>
      <c r="J118" s="207">
        <f>BK118</f>
        <v>0</v>
      </c>
      <c r="K118" s="41"/>
      <c r="L118" s="45"/>
      <c r="M118" s="104"/>
      <c r="N118" s="208"/>
      <c r="O118" s="105"/>
      <c r="P118" s="209">
        <f>P119</f>
        <v>0</v>
      </c>
      <c r="Q118" s="105"/>
      <c r="R118" s="209">
        <f>R119</f>
        <v>1610.0615</v>
      </c>
      <c r="S118" s="105"/>
      <c r="T118" s="210">
        <f>T119</f>
        <v>0</v>
      </c>
      <c r="U118" s="39"/>
      <c r="V118" s="39"/>
      <c r="W118" s="39"/>
      <c r="X118" s="39"/>
      <c r="Y118" s="39"/>
      <c r="Z118" s="39"/>
      <c r="AA118" s="39"/>
      <c r="AB118" s="39"/>
      <c r="AC118" s="39"/>
      <c r="AD118" s="39"/>
      <c r="AE118" s="39"/>
      <c r="AT118" s="18" t="s">
        <v>72</v>
      </c>
      <c r="AU118" s="18" t="s">
        <v>212</v>
      </c>
      <c r="BK118" s="211">
        <f>BK119</f>
        <v>0</v>
      </c>
    </row>
    <row r="119" s="12" customFormat="1" ht="25.92" customHeight="1">
      <c r="A119" s="12"/>
      <c r="B119" s="212"/>
      <c r="C119" s="213"/>
      <c r="D119" s="214" t="s">
        <v>72</v>
      </c>
      <c r="E119" s="215" t="s">
        <v>239</v>
      </c>
      <c r="F119" s="215" t="s">
        <v>2037</v>
      </c>
      <c r="G119" s="213"/>
      <c r="H119" s="213"/>
      <c r="I119" s="216"/>
      <c r="J119" s="217">
        <f>BK119</f>
        <v>0</v>
      </c>
      <c r="K119" s="213"/>
      <c r="L119" s="218"/>
      <c r="M119" s="219"/>
      <c r="N119" s="220"/>
      <c r="O119" s="220"/>
      <c r="P119" s="221">
        <f>P120</f>
        <v>0</v>
      </c>
      <c r="Q119" s="220"/>
      <c r="R119" s="221">
        <f>R120</f>
        <v>1610.0615</v>
      </c>
      <c r="S119" s="220"/>
      <c r="T119" s="222">
        <f>T120</f>
        <v>0</v>
      </c>
      <c r="U119" s="12"/>
      <c r="V119" s="12"/>
      <c r="W119" s="12"/>
      <c r="X119" s="12"/>
      <c r="Y119" s="12"/>
      <c r="Z119" s="12"/>
      <c r="AA119" s="12"/>
      <c r="AB119" s="12"/>
      <c r="AC119" s="12"/>
      <c r="AD119" s="12"/>
      <c r="AE119" s="12"/>
      <c r="AR119" s="223" t="s">
        <v>81</v>
      </c>
      <c r="AT119" s="224" t="s">
        <v>72</v>
      </c>
      <c r="AU119" s="224" t="s">
        <v>73</v>
      </c>
      <c r="AY119" s="223" t="s">
        <v>241</v>
      </c>
      <c r="BK119" s="225">
        <f>BK120</f>
        <v>0</v>
      </c>
    </row>
    <row r="120" s="12" customFormat="1" ht="22.8" customHeight="1">
      <c r="A120" s="12"/>
      <c r="B120" s="212"/>
      <c r="C120" s="213"/>
      <c r="D120" s="214" t="s">
        <v>72</v>
      </c>
      <c r="E120" s="226" t="s">
        <v>259</v>
      </c>
      <c r="F120" s="226" t="s">
        <v>527</v>
      </c>
      <c r="G120" s="213"/>
      <c r="H120" s="213"/>
      <c r="I120" s="216"/>
      <c r="J120" s="227">
        <f>BK120</f>
        <v>0</v>
      </c>
      <c r="K120" s="213"/>
      <c r="L120" s="218"/>
      <c r="M120" s="219"/>
      <c r="N120" s="220"/>
      <c r="O120" s="220"/>
      <c r="P120" s="221">
        <f>SUM(P121:P174)</f>
        <v>0</v>
      </c>
      <c r="Q120" s="220"/>
      <c r="R120" s="221">
        <f>SUM(R121:R174)</f>
        <v>1610.0615</v>
      </c>
      <c r="S120" s="220"/>
      <c r="T120" s="222">
        <f>SUM(T121:T174)</f>
        <v>0</v>
      </c>
      <c r="U120" s="12"/>
      <c r="V120" s="12"/>
      <c r="W120" s="12"/>
      <c r="X120" s="12"/>
      <c r="Y120" s="12"/>
      <c r="Z120" s="12"/>
      <c r="AA120" s="12"/>
      <c r="AB120" s="12"/>
      <c r="AC120" s="12"/>
      <c r="AD120" s="12"/>
      <c r="AE120" s="12"/>
      <c r="AR120" s="223" t="s">
        <v>81</v>
      </c>
      <c r="AT120" s="224" t="s">
        <v>72</v>
      </c>
      <c r="AU120" s="224" t="s">
        <v>81</v>
      </c>
      <c r="AY120" s="223" t="s">
        <v>241</v>
      </c>
      <c r="BK120" s="225">
        <f>SUM(BK121:BK174)</f>
        <v>0</v>
      </c>
    </row>
    <row r="121" s="2" customFormat="1" ht="24.15" customHeight="1">
      <c r="A121" s="39"/>
      <c r="B121" s="40"/>
      <c r="C121" s="247" t="s">
        <v>81</v>
      </c>
      <c r="D121" s="247" t="s">
        <v>260</v>
      </c>
      <c r="E121" s="248" t="s">
        <v>2070</v>
      </c>
      <c r="F121" s="249" t="s">
        <v>2071</v>
      </c>
      <c r="G121" s="250" t="s">
        <v>263</v>
      </c>
      <c r="H121" s="251">
        <v>4599</v>
      </c>
      <c r="I121" s="252"/>
      <c r="J121" s="253">
        <f>ROUND(I121*H121,2)</f>
        <v>0</v>
      </c>
      <c r="K121" s="254"/>
      <c r="L121" s="255"/>
      <c r="M121" s="256" t="s">
        <v>1</v>
      </c>
      <c r="N121" s="257" t="s">
        <v>38</v>
      </c>
      <c r="O121" s="92"/>
      <c r="P121" s="238">
        <f>O121*H121</f>
        <v>0</v>
      </c>
      <c r="Q121" s="238">
        <v>0.32700000000000001</v>
      </c>
      <c r="R121" s="238">
        <f>Q121*H121</f>
        <v>1503.8730000000001</v>
      </c>
      <c r="S121" s="238">
        <v>0</v>
      </c>
      <c r="T121" s="239">
        <f>S121*H121</f>
        <v>0</v>
      </c>
      <c r="U121" s="39"/>
      <c r="V121" s="39"/>
      <c r="W121" s="39"/>
      <c r="X121" s="39"/>
      <c r="Y121" s="39"/>
      <c r="Z121" s="39"/>
      <c r="AA121" s="39"/>
      <c r="AB121" s="39"/>
      <c r="AC121" s="39"/>
      <c r="AD121" s="39"/>
      <c r="AE121" s="39"/>
      <c r="AR121" s="240" t="s">
        <v>258</v>
      </c>
      <c r="AT121" s="240" t="s">
        <v>260</v>
      </c>
      <c r="AU121" s="240" t="s">
        <v>83</v>
      </c>
      <c r="AY121" s="18" t="s">
        <v>241</v>
      </c>
      <c r="BE121" s="241">
        <f>IF(N121="základní",J121,0)</f>
        <v>0</v>
      </c>
      <c r="BF121" s="241">
        <f>IF(N121="snížená",J121,0)</f>
        <v>0</v>
      </c>
      <c r="BG121" s="241">
        <f>IF(N121="zákl. přenesená",J121,0)</f>
        <v>0</v>
      </c>
      <c r="BH121" s="241">
        <f>IF(N121="sníž. přenesená",J121,0)</f>
        <v>0</v>
      </c>
      <c r="BI121" s="241">
        <f>IF(N121="nulová",J121,0)</f>
        <v>0</v>
      </c>
      <c r="BJ121" s="18" t="s">
        <v>81</v>
      </c>
      <c r="BK121" s="241">
        <f>ROUND(I121*H121,2)</f>
        <v>0</v>
      </c>
      <c r="BL121" s="18" t="s">
        <v>247</v>
      </c>
      <c r="BM121" s="240" t="s">
        <v>4798</v>
      </c>
    </row>
    <row r="122" s="2" customFormat="1">
      <c r="A122" s="39"/>
      <c r="B122" s="40"/>
      <c r="C122" s="41"/>
      <c r="D122" s="242" t="s">
        <v>248</v>
      </c>
      <c r="E122" s="41"/>
      <c r="F122" s="243" t="s">
        <v>2071</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248</v>
      </c>
      <c r="AU122" s="18" t="s">
        <v>83</v>
      </c>
    </row>
    <row r="123" s="14" customFormat="1">
      <c r="A123" s="14"/>
      <c r="B123" s="274"/>
      <c r="C123" s="275"/>
      <c r="D123" s="242" t="s">
        <v>1584</v>
      </c>
      <c r="E123" s="276" t="s">
        <v>1</v>
      </c>
      <c r="F123" s="277" t="s">
        <v>4799</v>
      </c>
      <c r="G123" s="275"/>
      <c r="H123" s="276" t="s">
        <v>1</v>
      </c>
      <c r="I123" s="278"/>
      <c r="J123" s="275"/>
      <c r="K123" s="275"/>
      <c r="L123" s="279"/>
      <c r="M123" s="280"/>
      <c r="N123" s="281"/>
      <c r="O123" s="281"/>
      <c r="P123" s="281"/>
      <c r="Q123" s="281"/>
      <c r="R123" s="281"/>
      <c r="S123" s="281"/>
      <c r="T123" s="282"/>
      <c r="U123" s="14"/>
      <c r="V123" s="14"/>
      <c r="W123" s="14"/>
      <c r="X123" s="14"/>
      <c r="Y123" s="14"/>
      <c r="Z123" s="14"/>
      <c r="AA123" s="14"/>
      <c r="AB123" s="14"/>
      <c r="AC123" s="14"/>
      <c r="AD123" s="14"/>
      <c r="AE123" s="14"/>
      <c r="AT123" s="283" t="s">
        <v>1584</v>
      </c>
      <c r="AU123" s="283" t="s">
        <v>83</v>
      </c>
      <c r="AV123" s="14" t="s">
        <v>81</v>
      </c>
      <c r="AW123" s="14" t="s">
        <v>30</v>
      </c>
      <c r="AX123" s="14" t="s">
        <v>73</v>
      </c>
      <c r="AY123" s="283" t="s">
        <v>241</v>
      </c>
    </row>
    <row r="124" s="14" customFormat="1">
      <c r="A124" s="14"/>
      <c r="B124" s="274"/>
      <c r="C124" s="275"/>
      <c r="D124" s="242" t="s">
        <v>1584</v>
      </c>
      <c r="E124" s="276" t="s">
        <v>1</v>
      </c>
      <c r="F124" s="277" t="s">
        <v>2099</v>
      </c>
      <c r="G124" s="275"/>
      <c r="H124" s="276" t="s">
        <v>1</v>
      </c>
      <c r="I124" s="278"/>
      <c r="J124" s="275"/>
      <c r="K124" s="275"/>
      <c r="L124" s="279"/>
      <c r="M124" s="280"/>
      <c r="N124" s="281"/>
      <c r="O124" s="281"/>
      <c r="P124" s="281"/>
      <c r="Q124" s="281"/>
      <c r="R124" s="281"/>
      <c r="S124" s="281"/>
      <c r="T124" s="282"/>
      <c r="U124" s="14"/>
      <c r="V124" s="14"/>
      <c r="W124" s="14"/>
      <c r="X124" s="14"/>
      <c r="Y124" s="14"/>
      <c r="Z124" s="14"/>
      <c r="AA124" s="14"/>
      <c r="AB124" s="14"/>
      <c r="AC124" s="14"/>
      <c r="AD124" s="14"/>
      <c r="AE124" s="14"/>
      <c r="AT124" s="283" t="s">
        <v>1584</v>
      </c>
      <c r="AU124" s="283" t="s">
        <v>83</v>
      </c>
      <c r="AV124" s="14" t="s">
        <v>81</v>
      </c>
      <c r="AW124" s="14" t="s">
        <v>30</v>
      </c>
      <c r="AX124" s="14" t="s">
        <v>73</v>
      </c>
      <c r="AY124" s="283" t="s">
        <v>241</v>
      </c>
    </row>
    <row r="125" s="14" customFormat="1">
      <c r="A125" s="14"/>
      <c r="B125" s="274"/>
      <c r="C125" s="275"/>
      <c r="D125" s="242" t="s">
        <v>1584</v>
      </c>
      <c r="E125" s="276" t="s">
        <v>1</v>
      </c>
      <c r="F125" s="277" t="s">
        <v>4800</v>
      </c>
      <c r="G125" s="275"/>
      <c r="H125" s="276" t="s">
        <v>1</v>
      </c>
      <c r="I125" s="278"/>
      <c r="J125" s="275"/>
      <c r="K125" s="275"/>
      <c r="L125" s="279"/>
      <c r="M125" s="280"/>
      <c r="N125" s="281"/>
      <c r="O125" s="281"/>
      <c r="P125" s="281"/>
      <c r="Q125" s="281"/>
      <c r="R125" s="281"/>
      <c r="S125" s="281"/>
      <c r="T125" s="282"/>
      <c r="U125" s="14"/>
      <c r="V125" s="14"/>
      <c r="W125" s="14"/>
      <c r="X125" s="14"/>
      <c r="Y125" s="14"/>
      <c r="Z125" s="14"/>
      <c r="AA125" s="14"/>
      <c r="AB125" s="14"/>
      <c r="AC125" s="14"/>
      <c r="AD125" s="14"/>
      <c r="AE125" s="14"/>
      <c r="AT125" s="283" t="s">
        <v>1584</v>
      </c>
      <c r="AU125" s="283" t="s">
        <v>83</v>
      </c>
      <c r="AV125" s="14" t="s">
        <v>81</v>
      </c>
      <c r="AW125" s="14" t="s">
        <v>30</v>
      </c>
      <c r="AX125" s="14" t="s">
        <v>73</v>
      </c>
      <c r="AY125" s="283" t="s">
        <v>241</v>
      </c>
    </row>
    <row r="126" s="13" customFormat="1">
      <c r="A126" s="13"/>
      <c r="B126" s="263"/>
      <c r="C126" s="264"/>
      <c r="D126" s="242" t="s">
        <v>1584</v>
      </c>
      <c r="E126" s="265" t="s">
        <v>1</v>
      </c>
      <c r="F126" s="266" t="s">
        <v>2069</v>
      </c>
      <c r="G126" s="264"/>
      <c r="H126" s="267">
        <v>2731</v>
      </c>
      <c r="I126" s="268"/>
      <c r="J126" s="264"/>
      <c r="K126" s="264"/>
      <c r="L126" s="269"/>
      <c r="M126" s="270"/>
      <c r="N126" s="271"/>
      <c r="O126" s="271"/>
      <c r="P126" s="271"/>
      <c r="Q126" s="271"/>
      <c r="R126" s="271"/>
      <c r="S126" s="271"/>
      <c r="T126" s="272"/>
      <c r="U126" s="13"/>
      <c r="V126" s="13"/>
      <c r="W126" s="13"/>
      <c r="X126" s="13"/>
      <c r="Y126" s="13"/>
      <c r="Z126" s="13"/>
      <c r="AA126" s="13"/>
      <c r="AB126" s="13"/>
      <c r="AC126" s="13"/>
      <c r="AD126" s="13"/>
      <c r="AE126" s="13"/>
      <c r="AT126" s="273" t="s">
        <v>1584</v>
      </c>
      <c r="AU126" s="273" t="s">
        <v>83</v>
      </c>
      <c r="AV126" s="13" t="s">
        <v>83</v>
      </c>
      <c r="AW126" s="13" t="s">
        <v>30</v>
      </c>
      <c r="AX126" s="13" t="s">
        <v>73</v>
      </c>
      <c r="AY126" s="273" t="s">
        <v>241</v>
      </c>
    </row>
    <row r="127" s="14" customFormat="1">
      <c r="A127" s="14"/>
      <c r="B127" s="274"/>
      <c r="C127" s="275"/>
      <c r="D127" s="242" t="s">
        <v>1584</v>
      </c>
      <c r="E127" s="276" t="s">
        <v>1</v>
      </c>
      <c r="F127" s="277" t="s">
        <v>4801</v>
      </c>
      <c r="G127" s="275"/>
      <c r="H127" s="276" t="s">
        <v>1</v>
      </c>
      <c r="I127" s="278"/>
      <c r="J127" s="275"/>
      <c r="K127" s="275"/>
      <c r="L127" s="279"/>
      <c r="M127" s="280"/>
      <c r="N127" s="281"/>
      <c r="O127" s="281"/>
      <c r="P127" s="281"/>
      <c r="Q127" s="281"/>
      <c r="R127" s="281"/>
      <c r="S127" s="281"/>
      <c r="T127" s="282"/>
      <c r="U127" s="14"/>
      <c r="V127" s="14"/>
      <c r="W127" s="14"/>
      <c r="X127" s="14"/>
      <c r="Y127" s="14"/>
      <c r="Z127" s="14"/>
      <c r="AA127" s="14"/>
      <c r="AB127" s="14"/>
      <c r="AC127" s="14"/>
      <c r="AD127" s="14"/>
      <c r="AE127" s="14"/>
      <c r="AT127" s="283" t="s">
        <v>1584</v>
      </c>
      <c r="AU127" s="283" t="s">
        <v>83</v>
      </c>
      <c r="AV127" s="14" t="s">
        <v>81</v>
      </c>
      <c r="AW127" s="14" t="s">
        <v>30</v>
      </c>
      <c r="AX127" s="14" t="s">
        <v>73</v>
      </c>
      <c r="AY127" s="283" t="s">
        <v>241</v>
      </c>
    </row>
    <row r="128" s="13" customFormat="1">
      <c r="A128" s="13"/>
      <c r="B128" s="263"/>
      <c r="C128" s="264"/>
      <c r="D128" s="242" t="s">
        <v>1584</v>
      </c>
      <c r="E128" s="265" t="s">
        <v>1</v>
      </c>
      <c r="F128" s="266" t="s">
        <v>579</v>
      </c>
      <c r="G128" s="264"/>
      <c r="H128" s="267">
        <v>93</v>
      </c>
      <c r="I128" s="268"/>
      <c r="J128" s="264"/>
      <c r="K128" s="264"/>
      <c r="L128" s="269"/>
      <c r="M128" s="270"/>
      <c r="N128" s="271"/>
      <c r="O128" s="271"/>
      <c r="P128" s="271"/>
      <c r="Q128" s="271"/>
      <c r="R128" s="271"/>
      <c r="S128" s="271"/>
      <c r="T128" s="272"/>
      <c r="U128" s="13"/>
      <c r="V128" s="13"/>
      <c r="W128" s="13"/>
      <c r="X128" s="13"/>
      <c r="Y128" s="13"/>
      <c r="Z128" s="13"/>
      <c r="AA128" s="13"/>
      <c r="AB128" s="13"/>
      <c r="AC128" s="13"/>
      <c r="AD128" s="13"/>
      <c r="AE128" s="13"/>
      <c r="AT128" s="273" t="s">
        <v>1584</v>
      </c>
      <c r="AU128" s="273" t="s">
        <v>83</v>
      </c>
      <c r="AV128" s="13" t="s">
        <v>83</v>
      </c>
      <c r="AW128" s="13" t="s">
        <v>30</v>
      </c>
      <c r="AX128" s="13" t="s">
        <v>73</v>
      </c>
      <c r="AY128" s="273" t="s">
        <v>241</v>
      </c>
    </row>
    <row r="129" s="14" customFormat="1">
      <c r="A129" s="14"/>
      <c r="B129" s="274"/>
      <c r="C129" s="275"/>
      <c r="D129" s="242" t="s">
        <v>1584</v>
      </c>
      <c r="E129" s="276" t="s">
        <v>1</v>
      </c>
      <c r="F129" s="277" t="s">
        <v>4802</v>
      </c>
      <c r="G129" s="275"/>
      <c r="H129" s="276" t="s">
        <v>1</v>
      </c>
      <c r="I129" s="278"/>
      <c r="J129" s="275"/>
      <c r="K129" s="275"/>
      <c r="L129" s="279"/>
      <c r="M129" s="280"/>
      <c r="N129" s="281"/>
      <c r="O129" s="281"/>
      <c r="P129" s="281"/>
      <c r="Q129" s="281"/>
      <c r="R129" s="281"/>
      <c r="S129" s="281"/>
      <c r="T129" s="282"/>
      <c r="U129" s="14"/>
      <c r="V129" s="14"/>
      <c r="W129" s="14"/>
      <c r="X129" s="14"/>
      <c r="Y129" s="14"/>
      <c r="Z129" s="14"/>
      <c r="AA129" s="14"/>
      <c r="AB129" s="14"/>
      <c r="AC129" s="14"/>
      <c r="AD129" s="14"/>
      <c r="AE129" s="14"/>
      <c r="AT129" s="283" t="s">
        <v>1584</v>
      </c>
      <c r="AU129" s="283" t="s">
        <v>83</v>
      </c>
      <c r="AV129" s="14" t="s">
        <v>81</v>
      </c>
      <c r="AW129" s="14" t="s">
        <v>30</v>
      </c>
      <c r="AX129" s="14" t="s">
        <v>73</v>
      </c>
      <c r="AY129" s="283" t="s">
        <v>241</v>
      </c>
    </row>
    <row r="130" s="13" customFormat="1">
      <c r="A130" s="13"/>
      <c r="B130" s="263"/>
      <c r="C130" s="264"/>
      <c r="D130" s="242" t="s">
        <v>1584</v>
      </c>
      <c r="E130" s="265" t="s">
        <v>1</v>
      </c>
      <c r="F130" s="266" t="s">
        <v>2513</v>
      </c>
      <c r="G130" s="264"/>
      <c r="H130" s="267">
        <v>1775</v>
      </c>
      <c r="I130" s="268"/>
      <c r="J130" s="264"/>
      <c r="K130" s="264"/>
      <c r="L130" s="269"/>
      <c r="M130" s="270"/>
      <c r="N130" s="271"/>
      <c r="O130" s="271"/>
      <c r="P130" s="271"/>
      <c r="Q130" s="271"/>
      <c r="R130" s="271"/>
      <c r="S130" s="271"/>
      <c r="T130" s="272"/>
      <c r="U130" s="13"/>
      <c r="V130" s="13"/>
      <c r="W130" s="13"/>
      <c r="X130" s="13"/>
      <c r="Y130" s="13"/>
      <c r="Z130" s="13"/>
      <c r="AA130" s="13"/>
      <c r="AB130" s="13"/>
      <c r="AC130" s="13"/>
      <c r="AD130" s="13"/>
      <c r="AE130" s="13"/>
      <c r="AT130" s="273" t="s">
        <v>1584</v>
      </c>
      <c r="AU130" s="273" t="s">
        <v>83</v>
      </c>
      <c r="AV130" s="13" t="s">
        <v>83</v>
      </c>
      <c r="AW130" s="13" t="s">
        <v>30</v>
      </c>
      <c r="AX130" s="13" t="s">
        <v>73</v>
      </c>
      <c r="AY130" s="273" t="s">
        <v>241</v>
      </c>
    </row>
    <row r="131" s="15" customFormat="1">
      <c r="A131" s="15"/>
      <c r="B131" s="287"/>
      <c r="C131" s="288"/>
      <c r="D131" s="242" t="s">
        <v>1584</v>
      </c>
      <c r="E131" s="289" t="s">
        <v>1</v>
      </c>
      <c r="F131" s="290" t="s">
        <v>2061</v>
      </c>
      <c r="G131" s="288"/>
      <c r="H131" s="291">
        <v>4599</v>
      </c>
      <c r="I131" s="292"/>
      <c r="J131" s="288"/>
      <c r="K131" s="288"/>
      <c r="L131" s="293"/>
      <c r="M131" s="294"/>
      <c r="N131" s="295"/>
      <c r="O131" s="295"/>
      <c r="P131" s="295"/>
      <c r="Q131" s="295"/>
      <c r="R131" s="295"/>
      <c r="S131" s="295"/>
      <c r="T131" s="296"/>
      <c r="U131" s="15"/>
      <c r="V131" s="15"/>
      <c r="W131" s="15"/>
      <c r="X131" s="15"/>
      <c r="Y131" s="15"/>
      <c r="Z131" s="15"/>
      <c r="AA131" s="15"/>
      <c r="AB131" s="15"/>
      <c r="AC131" s="15"/>
      <c r="AD131" s="15"/>
      <c r="AE131" s="15"/>
      <c r="AT131" s="297" t="s">
        <v>1584</v>
      </c>
      <c r="AU131" s="297" t="s">
        <v>83</v>
      </c>
      <c r="AV131" s="15" t="s">
        <v>247</v>
      </c>
      <c r="AW131" s="15" t="s">
        <v>30</v>
      </c>
      <c r="AX131" s="15" t="s">
        <v>81</v>
      </c>
      <c r="AY131" s="297" t="s">
        <v>241</v>
      </c>
    </row>
    <row r="132" s="2" customFormat="1" ht="16.5" customHeight="1">
      <c r="A132" s="39"/>
      <c r="B132" s="40"/>
      <c r="C132" s="247" t="s">
        <v>251</v>
      </c>
      <c r="D132" s="247" t="s">
        <v>260</v>
      </c>
      <c r="E132" s="248" t="s">
        <v>2506</v>
      </c>
      <c r="F132" s="249" t="s">
        <v>2507</v>
      </c>
      <c r="G132" s="250" t="s">
        <v>267</v>
      </c>
      <c r="H132" s="251">
        <v>69.200000000000003</v>
      </c>
      <c r="I132" s="252"/>
      <c r="J132" s="253">
        <f>ROUND(I132*H132,2)</f>
        <v>0</v>
      </c>
      <c r="K132" s="254"/>
      <c r="L132" s="255"/>
      <c r="M132" s="256" t="s">
        <v>1</v>
      </c>
      <c r="N132" s="257" t="s">
        <v>38</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258</v>
      </c>
      <c r="AT132" s="240" t="s">
        <v>260</v>
      </c>
      <c r="AU132" s="240" t="s">
        <v>83</v>
      </c>
      <c r="AY132" s="18" t="s">
        <v>241</v>
      </c>
      <c r="BE132" s="241">
        <f>IF(N132="základní",J132,0)</f>
        <v>0</v>
      </c>
      <c r="BF132" s="241">
        <f>IF(N132="snížená",J132,0)</f>
        <v>0</v>
      </c>
      <c r="BG132" s="241">
        <f>IF(N132="zákl. přenesená",J132,0)</f>
        <v>0</v>
      </c>
      <c r="BH132" s="241">
        <f>IF(N132="sníž. přenesená",J132,0)</f>
        <v>0</v>
      </c>
      <c r="BI132" s="241">
        <f>IF(N132="nulová",J132,0)</f>
        <v>0</v>
      </c>
      <c r="BJ132" s="18" t="s">
        <v>81</v>
      </c>
      <c r="BK132" s="241">
        <f>ROUND(I132*H132,2)</f>
        <v>0</v>
      </c>
      <c r="BL132" s="18" t="s">
        <v>247</v>
      </c>
      <c r="BM132" s="240" t="s">
        <v>4803</v>
      </c>
    </row>
    <row r="133" s="2" customFormat="1">
      <c r="A133" s="39"/>
      <c r="B133" s="40"/>
      <c r="C133" s="41"/>
      <c r="D133" s="242" t="s">
        <v>248</v>
      </c>
      <c r="E133" s="41"/>
      <c r="F133" s="243" t="s">
        <v>2507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248</v>
      </c>
      <c r="AU133" s="18" t="s">
        <v>83</v>
      </c>
    </row>
    <row r="134" s="14" customFormat="1">
      <c r="A134" s="14"/>
      <c r="B134" s="274"/>
      <c r="C134" s="275"/>
      <c r="D134" s="242" t="s">
        <v>1584</v>
      </c>
      <c r="E134" s="276" t="s">
        <v>1</v>
      </c>
      <c r="F134" s="277" t="s">
        <v>4804</v>
      </c>
      <c r="G134" s="275"/>
      <c r="H134" s="276" t="s">
        <v>1</v>
      </c>
      <c r="I134" s="278"/>
      <c r="J134" s="275"/>
      <c r="K134" s="275"/>
      <c r="L134" s="279"/>
      <c r="M134" s="280"/>
      <c r="N134" s="281"/>
      <c r="O134" s="281"/>
      <c r="P134" s="281"/>
      <c r="Q134" s="281"/>
      <c r="R134" s="281"/>
      <c r="S134" s="281"/>
      <c r="T134" s="282"/>
      <c r="U134" s="14"/>
      <c r="V134" s="14"/>
      <c r="W134" s="14"/>
      <c r="X134" s="14"/>
      <c r="Y134" s="14"/>
      <c r="Z134" s="14"/>
      <c r="AA134" s="14"/>
      <c r="AB134" s="14"/>
      <c r="AC134" s="14"/>
      <c r="AD134" s="14"/>
      <c r="AE134" s="14"/>
      <c r="AT134" s="283" t="s">
        <v>1584</v>
      </c>
      <c r="AU134" s="283" t="s">
        <v>83</v>
      </c>
      <c r="AV134" s="14" t="s">
        <v>81</v>
      </c>
      <c r="AW134" s="14" t="s">
        <v>30</v>
      </c>
      <c r="AX134" s="14" t="s">
        <v>73</v>
      </c>
      <c r="AY134" s="283" t="s">
        <v>241</v>
      </c>
    </row>
    <row r="135" s="13" customFormat="1">
      <c r="A135" s="13"/>
      <c r="B135" s="263"/>
      <c r="C135" s="264"/>
      <c r="D135" s="242" t="s">
        <v>1584</v>
      </c>
      <c r="E135" s="265" t="s">
        <v>1</v>
      </c>
      <c r="F135" s="266" t="s">
        <v>4805</v>
      </c>
      <c r="G135" s="264"/>
      <c r="H135" s="267">
        <v>69.200000000000003</v>
      </c>
      <c r="I135" s="268"/>
      <c r="J135" s="264"/>
      <c r="K135" s="264"/>
      <c r="L135" s="269"/>
      <c r="M135" s="270"/>
      <c r="N135" s="271"/>
      <c r="O135" s="271"/>
      <c r="P135" s="271"/>
      <c r="Q135" s="271"/>
      <c r="R135" s="271"/>
      <c r="S135" s="271"/>
      <c r="T135" s="272"/>
      <c r="U135" s="13"/>
      <c r="V135" s="13"/>
      <c r="W135" s="13"/>
      <c r="X135" s="13"/>
      <c r="Y135" s="13"/>
      <c r="Z135" s="13"/>
      <c r="AA135" s="13"/>
      <c r="AB135" s="13"/>
      <c r="AC135" s="13"/>
      <c r="AD135" s="13"/>
      <c r="AE135" s="13"/>
      <c r="AT135" s="273" t="s">
        <v>1584</v>
      </c>
      <c r="AU135" s="273" t="s">
        <v>83</v>
      </c>
      <c r="AV135" s="13" t="s">
        <v>83</v>
      </c>
      <c r="AW135" s="13" t="s">
        <v>30</v>
      </c>
      <c r="AX135" s="13" t="s">
        <v>81</v>
      </c>
      <c r="AY135" s="273" t="s">
        <v>241</v>
      </c>
    </row>
    <row r="136" s="2" customFormat="1" ht="21.75" customHeight="1">
      <c r="A136" s="39"/>
      <c r="B136" s="40"/>
      <c r="C136" s="247" t="s">
        <v>247</v>
      </c>
      <c r="D136" s="247" t="s">
        <v>260</v>
      </c>
      <c r="E136" s="248" t="s">
        <v>2471</v>
      </c>
      <c r="F136" s="249" t="s">
        <v>2472</v>
      </c>
      <c r="G136" s="250" t="s">
        <v>263</v>
      </c>
      <c r="H136" s="251">
        <v>692</v>
      </c>
      <c r="I136" s="252"/>
      <c r="J136" s="253">
        <f>ROUND(I136*H136,2)</f>
        <v>0</v>
      </c>
      <c r="K136" s="254"/>
      <c r="L136" s="255"/>
      <c r="M136" s="256" t="s">
        <v>1</v>
      </c>
      <c r="N136" s="257" t="s">
        <v>38</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258</v>
      </c>
      <c r="AT136" s="240" t="s">
        <v>260</v>
      </c>
      <c r="AU136" s="240" t="s">
        <v>83</v>
      </c>
      <c r="AY136" s="18" t="s">
        <v>241</v>
      </c>
      <c r="BE136" s="241">
        <f>IF(N136="základní",J136,0)</f>
        <v>0</v>
      </c>
      <c r="BF136" s="241">
        <f>IF(N136="snížená",J136,0)</f>
        <v>0</v>
      </c>
      <c r="BG136" s="241">
        <f>IF(N136="zákl. přenesená",J136,0)</f>
        <v>0</v>
      </c>
      <c r="BH136" s="241">
        <f>IF(N136="sníž. přenesená",J136,0)</f>
        <v>0</v>
      </c>
      <c r="BI136" s="241">
        <f>IF(N136="nulová",J136,0)</f>
        <v>0</v>
      </c>
      <c r="BJ136" s="18" t="s">
        <v>81</v>
      </c>
      <c r="BK136" s="241">
        <f>ROUND(I136*H136,2)</f>
        <v>0</v>
      </c>
      <c r="BL136" s="18" t="s">
        <v>247</v>
      </c>
      <c r="BM136" s="240" t="s">
        <v>4806</v>
      </c>
    </row>
    <row r="137" s="2" customFormat="1">
      <c r="A137" s="39"/>
      <c r="B137" s="40"/>
      <c r="C137" s="41"/>
      <c r="D137" s="242" t="s">
        <v>248</v>
      </c>
      <c r="E137" s="41"/>
      <c r="F137" s="243" t="s">
        <v>2472</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248</v>
      </c>
      <c r="AU137" s="18" t="s">
        <v>83</v>
      </c>
    </row>
    <row r="138" s="14" customFormat="1">
      <c r="A138" s="14"/>
      <c r="B138" s="274"/>
      <c r="C138" s="275"/>
      <c r="D138" s="242" t="s">
        <v>1584</v>
      </c>
      <c r="E138" s="276" t="s">
        <v>1</v>
      </c>
      <c r="F138" s="277" t="s">
        <v>2073</v>
      </c>
      <c r="G138" s="275"/>
      <c r="H138" s="276" t="s">
        <v>1</v>
      </c>
      <c r="I138" s="278"/>
      <c r="J138" s="275"/>
      <c r="K138" s="275"/>
      <c r="L138" s="279"/>
      <c r="M138" s="280"/>
      <c r="N138" s="281"/>
      <c r="O138" s="281"/>
      <c r="P138" s="281"/>
      <c r="Q138" s="281"/>
      <c r="R138" s="281"/>
      <c r="S138" s="281"/>
      <c r="T138" s="282"/>
      <c r="U138" s="14"/>
      <c r="V138" s="14"/>
      <c r="W138" s="14"/>
      <c r="X138" s="14"/>
      <c r="Y138" s="14"/>
      <c r="Z138" s="14"/>
      <c r="AA138" s="14"/>
      <c r="AB138" s="14"/>
      <c r="AC138" s="14"/>
      <c r="AD138" s="14"/>
      <c r="AE138" s="14"/>
      <c r="AT138" s="283" t="s">
        <v>1584</v>
      </c>
      <c r="AU138" s="283" t="s">
        <v>83</v>
      </c>
      <c r="AV138" s="14" t="s">
        <v>81</v>
      </c>
      <c r="AW138" s="14" t="s">
        <v>30</v>
      </c>
      <c r="AX138" s="14" t="s">
        <v>73</v>
      </c>
      <c r="AY138" s="283" t="s">
        <v>241</v>
      </c>
    </row>
    <row r="139" s="14" customFormat="1">
      <c r="A139" s="14"/>
      <c r="B139" s="274"/>
      <c r="C139" s="275"/>
      <c r="D139" s="242" t="s">
        <v>1584</v>
      </c>
      <c r="E139" s="276" t="s">
        <v>1</v>
      </c>
      <c r="F139" s="277" t="s">
        <v>4807</v>
      </c>
      <c r="G139" s="275"/>
      <c r="H139" s="276" t="s">
        <v>1</v>
      </c>
      <c r="I139" s="278"/>
      <c r="J139" s="275"/>
      <c r="K139" s="275"/>
      <c r="L139" s="279"/>
      <c r="M139" s="280"/>
      <c r="N139" s="281"/>
      <c r="O139" s="281"/>
      <c r="P139" s="281"/>
      <c r="Q139" s="281"/>
      <c r="R139" s="281"/>
      <c r="S139" s="281"/>
      <c r="T139" s="282"/>
      <c r="U139" s="14"/>
      <c r="V139" s="14"/>
      <c r="W139" s="14"/>
      <c r="X139" s="14"/>
      <c r="Y139" s="14"/>
      <c r="Z139" s="14"/>
      <c r="AA139" s="14"/>
      <c r="AB139" s="14"/>
      <c r="AC139" s="14"/>
      <c r="AD139" s="14"/>
      <c r="AE139" s="14"/>
      <c r="AT139" s="283" t="s">
        <v>1584</v>
      </c>
      <c r="AU139" s="283" t="s">
        <v>83</v>
      </c>
      <c r="AV139" s="14" t="s">
        <v>81</v>
      </c>
      <c r="AW139" s="14" t="s">
        <v>30</v>
      </c>
      <c r="AX139" s="14" t="s">
        <v>73</v>
      </c>
      <c r="AY139" s="283" t="s">
        <v>241</v>
      </c>
    </row>
    <row r="140" s="13" customFormat="1">
      <c r="A140" s="13"/>
      <c r="B140" s="263"/>
      <c r="C140" s="264"/>
      <c r="D140" s="242" t="s">
        <v>1584</v>
      </c>
      <c r="E140" s="265" t="s">
        <v>1</v>
      </c>
      <c r="F140" s="266" t="s">
        <v>2474</v>
      </c>
      <c r="G140" s="264"/>
      <c r="H140" s="267">
        <v>633</v>
      </c>
      <c r="I140" s="268"/>
      <c r="J140" s="264"/>
      <c r="K140" s="264"/>
      <c r="L140" s="269"/>
      <c r="M140" s="270"/>
      <c r="N140" s="271"/>
      <c r="O140" s="271"/>
      <c r="P140" s="271"/>
      <c r="Q140" s="271"/>
      <c r="R140" s="271"/>
      <c r="S140" s="271"/>
      <c r="T140" s="272"/>
      <c r="U140" s="13"/>
      <c r="V140" s="13"/>
      <c r="W140" s="13"/>
      <c r="X140" s="13"/>
      <c r="Y140" s="13"/>
      <c r="Z140" s="13"/>
      <c r="AA140" s="13"/>
      <c r="AB140" s="13"/>
      <c r="AC140" s="13"/>
      <c r="AD140" s="13"/>
      <c r="AE140" s="13"/>
      <c r="AT140" s="273" t="s">
        <v>1584</v>
      </c>
      <c r="AU140" s="273" t="s">
        <v>83</v>
      </c>
      <c r="AV140" s="13" t="s">
        <v>83</v>
      </c>
      <c r="AW140" s="13" t="s">
        <v>30</v>
      </c>
      <c r="AX140" s="13" t="s">
        <v>73</v>
      </c>
      <c r="AY140" s="273" t="s">
        <v>241</v>
      </c>
    </row>
    <row r="141" s="14" customFormat="1">
      <c r="A141" s="14"/>
      <c r="B141" s="274"/>
      <c r="C141" s="275"/>
      <c r="D141" s="242" t="s">
        <v>1584</v>
      </c>
      <c r="E141" s="276" t="s">
        <v>1</v>
      </c>
      <c r="F141" s="277" t="s">
        <v>4808</v>
      </c>
      <c r="G141" s="275"/>
      <c r="H141" s="276" t="s">
        <v>1</v>
      </c>
      <c r="I141" s="278"/>
      <c r="J141" s="275"/>
      <c r="K141" s="275"/>
      <c r="L141" s="279"/>
      <c r="M141" s="280"/>
      <c r="N141" s="281"/>
      <c r="O141" s="281"/>
      <c r="P141" s="281"/>
      <c r="Q141" s="281"/>
      <c r="R141" s="281"/>
      <c r="S141" s="281"/>
      <c r="T141" s="282"/>
      <c r="U141" s="14"/>
      <c r="V141" s="14"/>
      <c r="W141" s="14"/>
      <c r="X141" s="14"/>
      <c r="Y141" s="14"/>
      <c r="Z141" s="14"/>
      <c r="AA141" s="14"/>
      <c r="AB141" s="14"/>
      <c r="AC141" s="14"/>
      <c r="AD141" s="14"/>
      <c r="AE141" s="14"/>
      <c r="AT141" s="283" t="s">
        <v>1584</v>
      </c>
      <c r="AU141" s="283" t="s">
        <v>83</v>
      </c>
      <c r="AV141" s="14" t="s">
        <v>81</v>
      </c>
      <c r="AW141" s="14" t="s">
        <v>30</v>
      </c>
      <c r="AX141" s="14" t="s">
        <v>73</v>
      </c>
      <c r="AY141" s="283" t="s">
        <v>241</v>
      </c>
    </row>
    <row r="142" s="14" customFormat="1">
      <c r="A142" s="14"/>
      <c r="B142" s="274"/>
      <c r="C142" s="275"/>
      <c r="D142" s="242" t="s">
        <v>1584</v>
      </c>
      <c r="E142" s="276" t="s">
        <v>1</v>
      </c>
      <c r="F142" s="277" t="s">
        <v>4809</v>
      </c>
      <c r="G142" s="275"/>
      <c r="H142" s="276" t="s">
        <v>1</v>
      </c>
      <c r="I142" s="278"/>
      <c r="J142" s="275"/>
      <c r="K142" s="275"/>
      <c r="L142" s="279"/>
      <c r="M142" s="280"/>
      <c r="N142" s="281"/>
      <c r="O142" s="281"/>
      <c r="P142" s="281"/>
      <c r="Q142" s="281"/>
      <c r="R142" s="281"/>
      <c r="S142" s="281"/>
      <c r="T142" s="282"/>
      <c r="U142" s="14"/>
      <c r="V142" s="14"/>
      <c r="W142" s="14"/>
      <c r="X142" s="14"/>
      <c r="Y142" s="14"/>
      <c r="Z142" s="14"/>
      <c r="AA142" s="14"/>
      <c r="AB142" s="14"/>
      <c r="AC142" s="14"/>
      <c r="AD142" s="14"/>
      <c r="AE142" s="14"/>
      <c r="AT142" s="283" t="s">
        <v>1584</v>
      </c>
      <c r="AU142" s="283" t="s">
        <v>83</v>
      </c>
      <c r="AV142" s="14" t="s">
        <v>81</v>
      </c>
      <c r="AW142" s="14" t="s">
        <v>30</v>
      </c>
      <c r="AX142" s="14" t="s">
        <v>73</v>
      </c>
      <c r="AY142" s="283" t="s">
        <v>241</v>
      </c>
    </row>
    <row r="143" s="13" customFormat="1">
      <c r="A143" s="13"/>
      <c r="B143" s="263"/>
      <c r="C143" s="264"/>
      <c r="D143" s="242" t="s">
        <v>1584</v>
      </c>
      <c r="E143" s="265" t="s">
        <v>1</v>
      </c>
      <c r="F143" s="266" t="s">
        <v>447</v>
      </c>
      <c r="G143" s="264"/>
      <c r="H143" s="267">
        <v>59</v>
      </c>
      <c r="I143" s="268"/>
      <c r="J143" s="264"/>
      <c r="K143" s="264"/>
      <c r="L143" s="269"/>
      <c r="M143" s="270"/>
      <c r="N143" s="271"/>
      <c r="O143" s="271"/>
      <c r="P143" s="271"/>
      <c r="Q143" s="271"/>
      <c r="R143" s="271"/>
      <c r="S143" s="271"/>
      <c r="T143" s="272"/>
      <c r="U143" s="13"/>
      <c r="V143" s="13"/>
      <c r="W143" s="13"/>
      <c r="X143" s="13"/>
      <c r="Y143" s="13"/>
      <c r="Z143" s="13"/>
      <c r="AA143" s="13"/>
      <c r="AB143" s="13"/>
      <c r="AC143" s="13"/>
      <c r="AD143" s="13"/>
      <c r="AE143" s="13"/>
      <c r="AT143" s="273" t="s">
        <v>1584</v>
      </c>
      <c r="AU143" s="273" t="s">
        <v>83</v>
      </c>
      <c r="AV143" s="13" t="s">
        <v>83</v>
      </c>
      <c r="AW143" s="13" t="s">
        <v>30</v>
      </c>
      <c r="AX143" s="13" t="s">
        <v>73</v>
      </c>
      <c r="AY143" s="273" t="s">
        <v>241</v>
      </c>
    </row>
    <row r="144" s="15" customFormat="1">
      <c r="A144" s="15"/>
      <c r="B144" s="287"/>
      <c r="C144" s="288"/>
      <c r="D144" s="242" t="s">
        <v>1584</v>
      </c>
      <c r="E144" s="289" t="s">
        <v>1</v>
      </c>
      <c r="F144" s="290" t="s">
        <v>2061</v>
      </c>
      <c r="G144" s="288"/>
      <c r="H144" s="291">
        <v>692</v>
      </c>
      <c r="I144" s="292"/>
      <c r="J144" s="288"/>
      <c r="K144" s="288"/>
      <c r="L144" s="293"/>
      <c r="M144" s="294"/>
      <c r="N144" s="295"/>
      <c r="O144" s="295"/>
      <c r="P144" s="295"/>
      <c r="Q144" s="295"/>
      <c r="R144" s="295"/>
      <c r="S144" s="295"/>
      <c r="T144" s="296"/>
      <c r="U144" s="15"/>
      <c r="V144" s="15"/>
      <c r="W144" s="15"/>
      <c r="X144" s="15"/>
      <c r="Y144" s="15"/>
      <c r="Z144" s="15"/>
      <c r="AA144" s="15"/>
      <c r="AB144" s="15"/>
      <c r="AC144" s="15"/>
      <c r="AD144" s="15"/>
      <c r="AE144" s="15"/>
      <c r="AT144" s="297" t="s">
        <v>1584</v>
      </c>
      <c r="AU144" s="297" t="s">
        <v>83</v>
      </c>
      <c r="AV144" s="15" t="s">
        <v>247</v>
      </c>
      <c r="AW144" s="15" t="s">
        <v>30</v>
      </c>
      <c r="AX144" s="15" t="s">
        <v>81</v>
      </c>
      <c r="AY144" s="297" t="s">
        <v>241</v>
      </c>
    </row>
    <row r="145" s="2" customFormat="1" ht="16.5" customHeight="1">
      <c r="A145" s="39"/>
      <c r="B145" s="40"/>
      <c r="C145" s="247" t="s">
        <v>259</v>
      </c>
      <c r="D145" s="247" t="s">
        <v>260</v>
      </c>
      <c r="E145" s="248" t="s">
        <v>2475</v>
      </c>
      <c r="F145" s="249" t="s">
        <v>2476</v>
      </c>
      <c r="G145" s="250" t="s">
        <v>267</v>
      </c>
      <c r="H145" s="251">
        <v>813.57000000000005</v>
      </c>
      <c r="I145" s="252"/>
      <c r="J145" s="253">
        <f>ROUND(I145*H145,2)</f>
        <v>0</v>
      </c>
      <c r="K145" s="254"/>
      <c r="L145" s="255"/>
      <c r="M145" s="256" t="s">
        <v>1</v>
      </c>
      <c r="N145" s="257" t="s">
        <v>38</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258</v>
      </c>
      <c r="AT145" s="240" t="s">
        <v>260</v>
      </c>
      <c r="AU145" s="240" t="s">
        <v>83</v>
      </c>
      <c r="AY145" s="18" t="s">
        <v>241</v>
      </c>
      <c r="BE145" s="241">
        <f>IF(N145="základní",J145,0)</f>
        <v>0</v>
      </c>
      <c r="BF145" s="241">
        <f>IF(N145="snížená",J145,0)</f>
        <v>0</v>
      </c>
      <c r="BG145" s="241">
        <f>IF(N145="zákl. přenesená",J145,0)</f>
        <v>0</v>
      </c>
      <c r="BH145" s="241">
        <f>IF(N145="sníž. přenesená",J145,0)</f>
        <v>0</v>
      </c>
      <c r="BI145" s="241">
        <f>IF(N145="nulová",J145,0)</f>
        <v>0</v>
      </c>
      <c r="BJ145" s="18" t="s">
        <v>81</v>
      </c>
      <c r="BK145" s="241">
        <f>ROUND(I145*H145,2)</f>
        <v>0</v>
      </c>
      <c r="BL145" s="18" t="s">
        <v>247</v>
      </c>
      <c r="BM145" s="240" t="s">
        <v>4810</v>
      </c>
    </row>
    <row r="146" s="2" customFormat="1">
      <c r="A146" s="39"/>
      <c r="B146" s="40"/>
      <c r="C146" s="41"/>
      <c r="D146" s="242" t="s">
        <v>248</v>
      </c>
      <c r="E146" s="41"/>
      <c r="F146" s="243" t="s">
        <v>2476</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248</v>
      </c>
      <c r="AU146" s="18" t="s">
        <v>83</v>
      </c>
    </row>
    <row r="147" s="14" customFormat="1">
      <c r="A147" s="14"/>
      <c r="B147" s="274"/>
      <c r="C147" s="275"/>
      <c r="D147" s="242" t="s">
        <v>1584</v>
      </c>
      <c r="E147" s="276" t="s">
        <v>1</v>
      </c>
      <c r="F147" s="277" t="s">
        <v>2073</v>
      </c>
      <c r="G147" s="275"/>
      <c r="H147" s="276" t="s">
        <v>1</v>
      </c>
      <c r="I147" s="278"/>
      <c r="J147" s="275"/>
      <c r="K147" s="275"/>
      <c r="L147" s="279"/>
      <c r="M147" s="280"/>
      <c r="N147" s="281"/>
      <c r="O147" s="281"/>
      <c r="P147" s="281"/>
      <c r="Q147" s="281"/>
      <c r="R147" s="281"/>
      <c r="S147" s="281"/>
      <c r="T147" s="282"/>
      <c r="U147" s="14"/>
      <c r="V147" s="14"/>
      <c r="W147" s="14"/>
      <c r="X147" s="14"/>
      <c r="Y147" s="14"/>
      <c r="Z147" s="14"/>
      <c r="AA147" s="14"/>
      <c r="AB147" s="14"/>
      <c r="AC147" s="14"/>
      <c r="AD147" s="14"/>
      <c r="AE147" s="14"/>
      <c r="AT147" s="283" t="s">
        <v>1584</v>
      </c>
      <c r="AU147" s="283" t="s">
        <v>83</v>
      </c>
      <c r="AV147" s="14" t="s">
        <v>81</v>
      </c>
      <c r="AW147" s="14" t="s">
        <v>30</v>
      </c>
      <c r="AX147" s="14" t="s">
        <v>73</v>
      </c>
      <c r="AY147" s="283" t="s">
        <v>241</v>
      </c>
    </row>
    <row r="148" s="14" customFormat="1">
      <c r="A148" s="14"/>
      <c r="B148" s="274"/>
      <c r="C148" s="275"/>
      <c r="D148" s="242" t="s">
        <v>1584</v>
      </c>
      <c r="E148" s="276" t="s">
        <v>1</v>
      </c>
      <c r="F148" s="277" t="s">
        <v>4811</v>
      </c>
      <c r="G148" s="275"/>
      <c r="H148" s="276" t="s">
        <v>1</v>
      </c>
      <c r="I148" s="278"/>
      <c r="J148" s="275"/>
      <c r="K148" s="275"/>
      <c r="L148" s="279"/>
      <c r="M148" s="280"/>
      <c r="N148" s="281"/>
      <c r="O148" s="281"/>
      <c r="P148" s="281"/>
      <c r="Q148" s="281"/>
      <c r="R148" s="281"/>
      <c r="S148" s="281"/>
      <c r="T148" s="282"/>
      <c r="U148" s="14"/>
      <c r="V148" s="14"/>
      <c r="W148" s="14"/>
      <c r="X148" s="14"/>
      <c r="Y148" s="14"/>
      <c r="Z148" s="14"/>
      <c r="AA148" s="14"/>
      <c r="AB148" s="14"/>
      <c r="AC148" s="14"/>
      <c r="AD148" s="14"/>
      <c r="AE148" s="14"/>
      <c r="AT148" s="283" t="s">
        <v>1584</v>
      </c>
      <c r="AU148" s="283" t="s">
        <v>83</v>
      </c>
      <c r="AV148" s="14" t="s">
        <v>81</v>
      </c>
      <c r="AW148" s="14" t="s">
        <v>30</v>
      </c>
      <c r="AX148" s="14" t="s">
        <v>73</v>
      </c>
      <c r="AY148" s="283" t="s">
        <v>241</v>
      </c>
    </row>
    <row r="149" s="13" customFormat="1">
      <c r="A149" s="13"/>
      <c r="B149" s="263"/>
      <c r="C149" s="264"/>
      <c r="D149" s="242" t="s">
        <v>1584</v>
      </c>
      <c r="E149" s="265" t="s">
        <v>1</v>
      </c>
      <c r="F149" s="266" t="s">
        <v>2478</v>
      </c>
      <c r="G149" s="264"/>
      <c r="H149" s="267">
        <v>853.57000000000005</v>
      </c>
      <c r="I149" s="268"/>
      <c r="J149" s="264"/>
      <c r="K149" s="264"/>
      <c r="L149" s="269"/>
      <c r="M149" s="270"/>
      <c r="N149" s="271"/>
      <c r="O149" s="271"/>
      <c r="P149" s="271"/>
      <c r="Q149" s="271"/>
      <c r="R149" s="271"/>
      <c r="S149" s="271"/>
      <c r="T149" s="272"/>
      <c r="U149" s="13"/>
      <c r="V149" s="13"/>
      <c r="W149" s="13"/>
      <c r="X149" s="13"/>
      <c r="Y149" s="13"/>
      <c r="Z149" s="13"/>
      <c r="AA149" s="13"/>
      <c r="AB149" s="13"/>
      <c r="AC149" s="13"/>
      <c r="AD149" s="13"/>
      <c r="AE149" s="13"/>
      <c r="AT149" s="273" t="s">
        <v>1584</v>
      </c>
      <c r="AU149" s="273" t="s">
        <v>83</v>
      </c>
      <c r="AV149" s="13" t="s">
        <v>83</v>
      </c>
      <c r="AW149" s="13" t="s">
        <v>30</v>
      </c>
      <c r="AX149" s="13" t="s">
        <v>73</v>
      </c>
      <c r="AY149" s="273" t="s">
        <v>241</v>
      </c>
    </row>
    <row r="150" s="14" customFormat="1">
      <c r="A150" s="14"/>
      <c r="B150" s="274"/>
      <c r="C150" s="275"/>
      <c r="D150" s="242" t="s">
        <v>1584</v>
      </c>
      <c r="E150" s="276" t="s">
        <v>1</v>
      </c>
      <c r="F150" s="277" t="s">
        <v>4812</v>
      </c>
      <c r="G150" s="275"/>
      <c r="H150" s="276" t="s">
        <v>1</v>
      </c>
      <c r="I150" s="278"/>
      <c r="J150" s="275"/>
      <c r="K150" s="275"/>
      <c r="L150" s="279"/>
      <c r="M150" s="280"/>
      <c r="N150" s="281"/>
      <c r="O150" s="281"/>
      <c r="P150" s="281"/>
      <c r="Q150" s="281"/>
      <c r="R150" s="281"/>
      <c r="S150" s="281"/>
      <c r="T150" s="282"/>
      <c r="U150" s="14"/>
      <c r="V150" s="14"/>
      <c r="W150" s="14"/>
      <c r="X150" s="14"/>
      <c r="Y150" s="14"/>
      <c r="Z150" s="14"/>
      <c r="AA150" s="14"/>
      <c r="AB150" s="14"/>
      <c r="AC150" s="14"/>
      <c r="AD150" s="14"/>
      <c r="AE150" s="14"/>
      <c r="AT150" s="283" t="s">
        <v>1584</v>
      </c>
      <c r="AU150" s="283" t="s">
        <v>83</v>
      </c>
      <c r="AV150" s="14" t="s">
        <v>81</v>
      </c>
      <c r="AW150" s="14" t="s">
        <v>30</v>
      </c>
      <c r="AX150" s="14" t="s">
        <v>73</v>
      </c>
      <c r="AY150" s="283" t="s">
        <v>241</v>
      </c>
    </row>
    <row r="151" s="13" customFormat="1">
      <c r="A151" s="13"/>
      <c r="B151" s="263"/>
      <c r="C151" s="264"/>
      <c r="D151" s="242" t="s">
        <v>1584</v>
      </c>
      <c r="E151" s="265" t="s">
        <v>1</v>
      </c>
      <c r="F151" s="266" t="s">
        <v>2480</v>
      </c>
      <c r="G151" s="264"/>
      <c r="H151" s="267">
        <v>-40</v>
      </c>
      <c r="I151" s="268"/>
      <c r="J151" s="264"/>
      <c r="K151" s="264"/>
      <c r="L151" s="269"/>
      <c r="M151" s="270"/>
      <c r="N151" s="271"/>
      <c r="O151" s="271"/>
      <c r="P151" s="271"/>
      <c r="Q151" s="271"/>
      <c r="R151" s="271"/>
      <c r="S151" s="271"/>
      <c r="T151" s="272"/>
      <c r="U151" s="13"/>
      <c r="V151" s="13"/>
      <c r="W151" s="13"/>
      <c r="X151" s="13"/>
      <c r="Y151" s="13"/>
      <c r="Z151" s="13"/>
      <c r="AA151" s="13"/>
      <c r="AB151" s="13"/>
      <c r="AC151" s="13"/>
      <c r="AD151" s="13"/>
      <c r="AE151" s="13"/>
      <c r="AT151" s="273" t="s">
        <v>1584</v>
      </c>
      <c r="AU151" s="273" t="s">
        <v>83</v>
      </c>
      <c r="AV151" s="13" t="s">
        <v>83</v>
      </c>
      <c r="AW151" s="13" t="s">
        <v>30</v>
      </c>
      <c r="AX151" s="13" t="s">
        <v>73</v>
      </c>
      <c r="AY151" s="273" t="s">
        <v>241</v>
      </c>
    </row>
    <row r="152" s="15" customFormat="1">
      <c r="A152" s="15"/>
      <c r="B152" s="287"/>
      <c r="C152" s="288"/>
      <c r="D152" s="242" t="s">
        <v>1584</v>
      </c>
      <c r="E152" s="289" t="s">
        <v>1</v>
      </c>
      <c r="F152" s="290" t="s">
        <v>2061</v>
      </c>
      <c r="G152" s="288"/>
      <c r="H152" s="291">
        <v>813.57000000000005</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1584</v>
      </c>
      <c r="AU152" s="297" t="s">
        <v>83</v>
      </c>
      <c r="AV152" s="15" t="s">
        <v>247</v>
      </c>
      <c r="AW152" s="15" t="s">
        <v>30</v>
      </c>
      <c r="AX152" s="15" t="s">
        <v>81</v>
      </c>
      <c r="AY152" s="297" t="s">
        <v>241</v>
      </c>
    </row>
    <row r="153" s="2" customFormat="1" ht="16.5" customHeight="1">
      <c r="A153" s="39"/>
      <c r="B153" s="40"/>
      <c r="C153" s="247" t="s">
        <v>254</v>
      </c>
      <c r="D153" s="247" t="s">
        <v>260</v>
      </c>
      <c r="E153" s="248" t="s">
        <v>2506</v>
      </c>
      <c r="F153" s="249" t="s">
        <v>2507</v>
      </c>
      <c r="G153" s="250" t="s">
        <v>267</v>
      </c>
      <c r="H153" s="251">
        <v>80</v>
      </c>
      <c r="I153" s="252"/>
      <c r="J153" s="253">
        <f>ROUND(I153*H153,2)</f>
        <v>0</v>
      </c>
      <c r="K153" s="254"/>
      <c r="L153" s="255"/>
      <c r="M153" s="256" t="s">
        <v>1</v>
      </c>
      <c r="N153" s="257" t="s">
        <v>38</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258</v>
      </c>
      <c r="AT153" s="240" t="s">
        <v>260</v>
      </c>
      <c r="AU153" s="240" t="s">
        <v>83</v>
      </c>
      <c r="AY153" s="18" t="s">
        <v>241</v>
      </c>
      <c r="BE153" s="241">
        <f>IF(N153="základní",J153,0)</f>
        <v>0</v>
      </c>
      <c r="BF153" s="241">
        <f>IF(N153="snížená",J153,0)</f>
        <v>0</v>
      </c>
      <c r="BG153" s="241">
        <f>IF(N153="zákl. přenesená",J153,0)</f>
        <v>0</v>
      </c>
      <c r="BH153" s="241">
        <f>IF(N153="sníž. přenesená",J153,0)</f>
        <v>0</v>
      </c>
      <c r="BI153" s="241">
        <f>IF(N153="nulová",J153,0)</f>
        <v>0</v>
      </c>
      <c r="BJ153" s="18" t="s">
        <v>81</v>
      </c>
      <c r="BK153" s="241">
        <f>ROUND(I153*H153,2)</f>
        <v>0</v>
      </c>
      <c r="BL153" s="18" t="s">
        <v>247</v>
      </c>
      <c r="BM153" s="240" t="s">
        <v>4813</v>
      </c>
    </row>
    <row r="154" s="2" customFormat="1">
      <c r="A154" s="39"/>
      <c r="B154" s="40"/>
      <c r="C154" s="41"/>
      <c r="D154" s="242" t="s">
        <v>248</v>
      </c>
      <c r="E154" s="41"/>
      <c r="F154" s="243" t="s">
        <v>2507</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248</v>
      </c>
      <c r="AU154" s="18" t="s">
        <v>83</v>
      </c>
    </row>
    <row r="155" s="14" customFormat="1">
      <c r="A155" s="14"/>
      <c r="B155" s="274"/>
      <c r="C155" s="275"/>
      <c r="D155" s="242" t="s">
        <v>1584</v>
      </c>
      <c r="E155" s="276" t="s">
        <v>1</v>
      </c>
      <c r="F155" s="277" t="s">
        <v>4814</v>
      </c>
      <c r="G155" s="275"/>
      <c r="H155" s="276" t="s">
        <v>1</v>
      </c>
      <c r="I155" s="278"/>
      <c r="J155" s="275"/>
      <c r="K155" s="275"/>
      <c r="L155" s="279"/>
      <c r="M155" s="280"/>
      <c r="N155" s="281"/>
      <c r="O155" s="281"/>
      <c r="P155" s="281"/>
      <c r="Q155" s="281"/>
      <c r="R155" s="281"/>
      <c r="S155" s="281"/>
      <c r="T155" s="282"/>
      <c r="U155" s="14"/>
      <c r="V155" s="14"/>
      <c r="W155" s="14"/>
      <c r="X155" s="14"/>
      <c r="Y155" s="14"/>
      <c r="Z155" s="14"/>
      <c r="AA155" s="14"/>
      <c r="AB155" s="14"/>
      <c r="AC155" s="14"/>
      <c r="AD155" s="14"/>
      <c r="AE155" s="14"/>
      <c r="AT155" s="283" t="s">
        <v>1584</v>
      </c>
      <c r="AU155" s="283" t="s">
        <v>83</v>
      </c>
      <c r="AV155" s="14" t="s">
        <v>81</v>
      </c>
      <c r="AW155" s="14" t="s">
        <v>30</v>
      </c>
      <c r="AX155" s="14" t="s">
        <v>73</v>
      </c>
      <c r="AY155" s="283" t="s">
        <v>241</v>
      </c>
    </row>
    <row r="156" s="14" customFormat="1">
      <c r="A156" s="14"/>
      <c r="B156" s="274"/>
      <c r="C156" s="275"/>
      <c r="D156" s="242" t="s">
        <v>1584</v>
      </c>
      <c r="E156" s="276" t="s">
        <v>1</v>
      </c>
      <c r="F156" s="277" t="s">
        <v>4815</v>
      </c>
      <c r="G156" s="275"/>
      <c r="H156" s="276" t="s">
        <v>1</v>
      </c>
      <c r="I156" s="278"/>
      <c r="J156" s="275"/>
      <c r="K156" s="275"/>
      <c r="L156" s="279"/>
      <c r="M156" s="280"/>
      <c r="N156" s="281"/>
      <c r="O156" s="281"/>
      <c r="P156" s="281"/>
      <c r="Q156" s="281"/>
      <c r="R156" s="281"/>
      <c r="S156" s="281"/>
      <c r="T156" s="282"/>
      <c r="U156" s="14"/>
      <c r="V156" s="14"/>
      <c r="W156" s="14"/>
      <c r="X156" s="14"/>
      <c r="Y156" s="14"/>
      <c r="Z156" s="14"/>
      <c r="AA156" s="14"/>
      <c r="AB156" s="14"/>
      <c r="AC156" s="14"/>
      <c r="AD156" s="14"/>
      <c r="AE156" s="14"/>
      <c r="AT156" s="283" t="s">
        <v>1584</v>
      </c>
      <c r="AU156" s="283" t="s">
        <v>83</v>
      </c>
      <c r="AV156" s="14" t="s">
        <v>81</v>
      </c>
      <c r="AW156" s="14" t="s">
        <v>30</v>
      </c>
      <c r="AX156" s="14" t="s">
        <v>73</v>
      </c>
      <c r="AY156" s="283" t="s">
        <v>241</v>
      </c>
    </row>
    <row r="157" s="13" customFormat="1">
      <c r="A157" s="13"/>
      <c r="B157" s="263"/>
      <c r="C157" s="264"/>
      <c r="D157" s="242" t="s">
        <v>1584</v>
      </c>
      <c r="E157" s="265" t="s">
        <v>1</v>
      </c>
      <c r="F157" s="266" t="s">
        <v>2510</v>
      </c>
      <c r="G157" s="264"/>
      <c r="H157" s="267">
        <v>80</v>
      </c>
      <c r="I157" s="268"/>
      <c r="J157" s="264"/>
      <c r="K157" s="264"/>
      <c r="L157" s="269"/>
      <c r="M157" s="270"/>
      <c r="N157" s="271"/>
      <c r="O157" s="271"/>
      <c r="P157" s="271"/>
      <c r="Q157" s="271"/>
      <c r="R157" s="271"/>
      <c r="S157" s="271"/>
      <c r="T157" s="272"/>
      <c r="U157" s="13"/>
      <c r="V157" s="13"/>
      <c r="W157" s="13"/>
      <c r="X157" s="13"/>
      <c r="Y157" s="13"/>
      <c r="Z157" s="13"/>
      <c r="AA157" s="13"/>
      <c r="AB157" s="13"/>
      <c r="AC157" s="13"/>
      <c r="AD157" s="13"/>
      <c r="AE157" s="13"/>
      <c r="AT157" s="273" t="s">
        <v>1584</v>
      </c>
      <c r="AU157" s="273" t="s">
        <v>83</v>
      </c>
      <c r="AV157" s="13" t="s">
        <v>83</v>
      </c>
      <c r="AW157" s="13" t="s">
        <v>30</v>
      </c>
      <c r="AX157" s="13" t="s">
        <v>81</v>
      </c>
      <c r="AY157" s="273" t="s">
        <v>241</v>
      </c>
    </row>
    <row r="158" s="2" customFormat="1" ht="16.5" customHeight="1">
      <c r="A158" s="39"/>
      <c r="B158" s="40"/>
      <c r="C158" s="247" t="s">
        <v>83</v>
      </c>
      <c r="D158" s="247" t="s">
        <v>260</v>
      </c>
      <c r="E158" s="248" t="s">
        <v>2084</v>
      </c>
      <c r="F158" s="249" t="s">
        <v>2085</v>
      </c>
      <c r="G158" s="250" t="s">
        <v>263</v>
      </c>
      <c r="H158" s="251">
        <v>86</v>
      </c>
      <c r="I158" s="252"/>
      <c r="J158" s="253">
        <f>ROUND(I158*H158,2)</f>
        <v>0</v>
      </c>
      <c r="K158" s="254"/>
      <c r="L158" s="255"/>
      <c r="M158" s="256" t="s">
        <v>1</v>
      </c>
      <c r="N158" s="257" t="s">
        <v>38</v>
      </c>
      <c r="O158" s="92"/>
      <c r="P158" s="238">
        <f>O158*H158</f>
        <v>0</v>
      </c>
      <c r="Q158" s="238">
        <v>1.23475</v>
      </c>
      <c r="R158" s="238">
        <f>Q158*H158</f>
        <v>106.18850000000001</v>
      </c>
      <c r="S158" s="238">
        <v>0</v>
      </c>
      <c r="T158" s="239">
        <f>S158*H158</f>
        <v>0</v>
      </c>
      <c r="U158" s="39"/>
      <c r="V158" s="39"/>
      <c r="W158" s="39"/>
      <c r="X158" s="39"/>
      <c r="Y158" s="39"/>
      <c r="Z158" s="39"/>
      <c r="AA158" s="39"/>
      <c r="AB158" s="39"/>
      <c r="AC158" s="39"/>
      <c r="AD158" s="39"/>
      <c r="AE158" s="39"/>
      <c r="AR158" s="240" t="s">
        <v>258</v>
      </c>
      <c r="AT158" s="240" t="s">
        <v>260</v>
      </c>
      <c r="AU158" s="240" t="s">
        <v>83</v>
      </c>
      <c r="AY158" s="18" t="s">
        <v>241</v>
      </c>
      <c r="BE158" s="241">
        <f>IF(N158="základní",J158,0)</f>
        <v>0</v>
      </c>
      <c r="BF158" s="241">
        <f>IF(N158="snížená",J158,0)</f>
        <v>0</v>
      </c>
      <c r="BG158" s="241">
        <f>IF(N158="zákl. přenesená",J158,0)</f>
        <v>0</v>
      </c>
      <c r="BH158" s="241">
        <f>IF(N158="sníž. přenesená",J158,0)</f>
        <v>0</v>
      </c>
      <c r="BI158" s="241">
        <f>IF(N158="nulová",J158,0)</f>
        <v>0</v>
      </c>
      <c r="BJ158" s="18" t="s">
        <v>81</v>
      </c>
      <c r="BK158" s="241">
        <f>ROUND(I158*H158,2)</f>
        <v>0</v>
      </c>
      <c r="BL158" s="18" t="s">
        <v>247</v>
      </c>
      <c r="BM158" s="240" t="s">
        <v>4816</v>
      </c>
    </row>
    <row r="159" s="2" customFormat="1">
      <c r="A159" s="39"/>
      <c r="B159" s="40"/>
      <c r="C159" s="41"/>
      <c r="D159" s="242" t="s">
        <v>248</v>
      </c>
      <c r="E159" s="41"/>
      <c r="F159" s="243" t="s">
        <v>2087</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248</v>
      </c>
      <c r="AU159" s="18" t="s">
        <v>83</v>
      </c>
    </row>
    <row r="160" s="14" customFormat="1">
      <c r="A160" s="14"/>
      <c r="B160" s="274"/>
      <c r="C160" s="275"/>
      <c r="D160" s="242" t="s">
        <v>1584</v>
      </c>
      <c r="E160" s="276" t="s">
        <v>1</v>
      </c>
      <c r="F160" s="277" t="s">
        <v>4817</v>
      </c>
      <c r="G160" s="275"/>
      <c r="H160" s="276" t="s">
        <v>1</v>
      </c>
      <c r="I160" s="278"/>
      <c r="J160" s="275"/>
      <c r="K160" s="275"/>
      <c r="L160" s="279"/>
      <c r="M160" s="280"/>
      <c r="N160" s="281"/>
      <c r="O160" s="281"/>
      <c r="P160" s="281"/>
      <c r="Q160" s="281"/>
      <c r="R160" s="281"/>
      <c r="S160" s="281"/>
      <c r="T160" s="282"/>
      <c r="U160" s="14"/>
      <c r="V160" s="14"/>
      <c r="W160" s="14"/>
      <c r="X160" s="14"/>
      <c r="Y160" s="14"/>
      <c r="Z160" s="14"/>
      <c r="AA160" s="14"/>
      <c r="AB160" s="14"/>
      <c r="AC160" s="14"/>
      <c r="AD160" s="14"/>
      <c r="AE160" s="14"/>
      <c r="AT160" s="283" t="s">
        <v>1584</v>
      </c>
      <c r="AU160" s="283" t="s">
        <v>83</v>
      </c>
      <c r="AV160" s="14" t="s">
        <v>81</v>
      </c>
      <c r="AW160" s="14" t="s">
        <v>30</v>
      </c>
      <c r="AX160" s="14" t="s">
        <v>73</v>
      </c>
      <c r="AY160" s="283" t="s">
        <v>241</v>
      </c>
    </row>
    <row r="161" s="14" customFormat="1">
      <c r="A161" s="14"/>
      <c r="B161" s="274"/>
      <c r="C161" s="275"/>
      <c r="D161" s="242" t="s">
        <v>1584</v>
      </c>
      <c r="E161" s="276" t="s">
        <v>1</v>
      </c>
      <c r="F161" s="277" t="s">
        <v>2088</v>
      </c>
      <c r="G161" s="275"/>
      <c r="H161" s="276" t="s">
        <v>1</v>
      </c>
      <c r="I161" s="278"/>
      <c r="J161" s="275"/>
      <c r="K161" s="275"/>
      <c r="L161" s="279"/>
      <c r="M161" s="280"/>
      <c r="N161" s="281"/>
      <c r="O161" s="281"/>
      <c r="P161" s="281"/>
      <c r="Q161" s="281"/>
      <c r="R161" s="281"/>
      <c r="S161" s="281"/>
      <c r="T161" s="282"/>
      <c r="U161" s="14"/>
      <c r="V161" s="14"/>
      <c r="W161" s="14"/>
      <c r="X161" s="14"/>
      <c r="Y161" s="14"/>
      <c r="Z161" s="14"/>
      <c r="AA161" s="14"/>
      <c r="AB161" s="14"/>
      <c r="AC161" s="14"/>
      <c r="AD161" s="14"/>
      <c r="AE161" s="14"/>
      <c r="AT161" s="283" t="s">
        <v>1584</v>
      </c>
      <c r="AU161" s="283" t="s">
        <v>83</v>
      </c>
      <c r="AV161" s="14" t="s">
        <v>81</v>
      </c>
      <c r="AW161" s="14" t="s">
        <v>30</v>
      </c>
      <c r="AX161" s="14" t="s">
        <v>73</v>
      </c>
      <c r="AY161" s="283" t="s">
        <v>241</v>
      </c>
    </row>
    <row r="162" s="13" customFormat="1">
      <c r="A162" s="13"/>
      <c r="B162" s="263"/>
      <c r="C162" s="264"/>
      <c r="D162" s="242" t="s">
        <v>1584</v>
      </c>
      <c r="E162" s="265" t="s">
        <v>1</v>
      </c>
      <c r="F162" s="266" t="s">
        <v>83</v>
      </c>
      <c r="G162" s="264"/>
      <c r="H162" s="267">
        <v>2</v>
      </c>
      <c r="I162" s="268"/>
      <c r="J162" s="264"/>
      <c r="K162" s="264"/>
      <c r="L162" s="269"/>
      <c r="M162" s="270"/>
      <c r="N162" s="271"/>
      <c r="O162" s="271"/>
      <c r="P162" s="271"/>
      <c r="Q162" s="271"/>
      <c r="R162" s="271"/>
      <c r="S162" s="271"/>
      <c r="T162" s="272"/>
      <c r="U162" s="13"/>
      <c r="V162" s="13"/>
      <c r="W162" s="13"/>
      <c r="X162" s="13"/>
      <c r="Y162" s="13"/>
      <c r="Z162" s="13"/>
      <c r="AA162" s="13"/>
      <c r="AB162" s="13"/>
      <c r="AC162" s="13"/>
      <c r="AD162" s="13"/>
      <c r="AE162" s="13"/>
      <c r="AT162" s="273" t="s">
        <v>1584</v>
      </c>
      <c r="AU162" s="273" t="s">
        <v>83</v>
      </c>
      <c r="AV162" s="13" t="s">
        <v>83</v>
      </c>
      <c r="AW162" s="13" t="s">
        <v>30</v>
      </c>
      <c r="AX162" s="13" t="s">
        <v>73</v>
      </c>
      <c r="AY162" s="273" t="s">
        <v>241</v>
      </c>
    </row>
    <row r="163" s="14" customFormat="1">
      <c r="A163" s="14"/>
      <c r="B163" s="274"/>
      <c r="C163" s="275"/>
      <c r="D163" s="242" t="s">
        <v>1584</v>
      </c>
      <c r="E163" s="276" t="s">
        <v>1</v>
      </c>
      <c r="F163" s="277" t="s">
        <v>4818</v>
      </c>
      <c r="G163" s="275"/>
      <c r="H163" s="276" t="s">
        <v>1</v>
      </c>
      <c r="I163" s="278"/>
      <c r="J163" s="275"/>
      <c r="K163" s="275"/>
      <c r="L163" s="279"/>
      <c r="M163" s="280"/>
      <c r="N163" s="281"/>
      <c r="O163" s="281"/>
      <c r="P163" s="281"/>
      <c r="Q163" s="281"/>
      <c r="R163" s="281"/>
      <c r="S163" s="281"/>
      <c r="T163" s="282"/>
      <c r="U163" s="14"/>
      <c r="V163" s="14"/>
      <c r="W163" s="14"/>
      <c r="X163" s="14"/>
      <c r="Y163" s="14"/>
      <c r="Z163" s="14"/>
      <c r="AA163" s="14"/>
      <c r="AB163" s="14"/>
      <c r="AC163" s="14"/>
      <c r="AD163" s="14"/>
      <c r="AE163" s="14"/>
      <c r="AT163" s="283" t="s">
        <v>1584</v>
      </c>
      <c r="AU163" s="283" t="s">
        <v>83</v>
      </c>
      <c r="AV163" s="14" t="s">
        <v>81</v>
      </c>
      <c r="AW163" s="14" t="s">
        <v>30</v>
      </c>
      <c r="AX163" s="14" t="s">
        <v>73</v>
      </c>
      <c r="AY163" s="283" t="s">
        <v>241</v>
      </c>
    </row>
    <row r="164" s="14" customFormat="1">
      <c r="A164" s="14"/>
      <c r="B164" s="274"/>
      <c r="C164" s="275"/>
      <c r="D164" s="242" t="s">
        <v>1584</v>
      </c>
      <c r="E164" s="276" t="s">
        <v>1</v>
      </c>
      <c r="F164" s="277" t="s">
        <v>2103</v>
      </c>
      <c r="G164" s="275"/>
      <c r="H164" s="276" t="s">
        <v>1</v>
      </c>
      <c r="I164" s="278"/>
      <c r="J164" s="275"/>
      <c r="K164" s="275"/>
      <c r="L164" s="279"/>
      <c r="M164" s="280"/>
      <c r="N164" s="281"/>
      <c r="O164" s="281"/>
      <c r="P164" s="281"/>
      <c r="Q164" s="281"/>
      <c r="R164" s="281"/>
      <c r="S164" s="281"/>
      <c r="T164" s="282"/>
      <c r="U164" s="14"/>
      <c r="V164" s="14"/>
      <c r="W164" s="14"/>
      <c r="X164" s="14"/>
      <c r="Y164" s="14"/>
      <c r="Z164" s="14"/>
      <c r="AA164" s="14"/>
      <c r="AB164" s="14"/>
      <c r="AC164" s="14"/>
      <c r="AD164" s="14"/>
      <c r="AE164" s="14"/>
      <c r="AT164" s="283" t="s">
        <v>1584</v>
      </c>
      <c r="AU164" s="283" t="s">
        <v>83</v>
      </c>
      <c r="AV164" s="14" t="s">
        <v>81</v>
      </c>
      <c r="AW164" s="14" t="s">
        <v>30</v>
      </c>
      <c r="AX164" s="14" t="s">
        <v>73</v>
      </c>
      <c r="AY164" s="283" t="s">
        <v>241</v>
      </c>
    </row>
    <row r="165" s="13" customFormat="1">
      <c r="A165" s="13"/>
      <c r="B165" s="263"/>
      <c r="C165" s="264"/>
      <c r="D165" s="242" t="s">
        <v>1584</v>
      </c>
      <c r="E165" s="265" t="s">
        <v>1</v>
      </c>
      <c r="F165" s="266" t="s">
        <v>2104</v>
      </c>
      <c r="G165" s="264"/>
      <c r="H165" s="267">
        <v>49.200000000000003</v>
      </c>
      <c r="I165" s="268"/>
      <c r="J165" s="264"/>
      <c r="K165" s="264"/>
      <c r="L165" s="269"/>
      <c r="M165" s="270"/>
      <c r="N165" s="271"/>
      <c r="O165" s="271"/>
      <c r="P165" s="271"/>
      <c r="Q165" s="271"/>
      <c r="R165" s="271"/>
      <c r="S165" s="271"/>
      <c r="T165" s="272"/>
      <c r="U165" s="13"/>
      <c r="V165" s="13"/>
      <c r="W165" s="13"/>
      <c r="X165" s="13"/>
      <c r="Y165" s="13"/>
      <c r="Z165" s="13"/>
      <c r="AA165" s="13"/>
      <c r="AB165" s="13"/>
      <c r="AC165" s="13"/>
      <c r="AD165" s="13"/>
      <c r="AE165" s="13"/>
      <c r="AT165" s="273" t="s">
        <v>1584</v>
      </c>
      <c r="AU165" s="273" t="s">
        <v>83</v>
      </c>
      <c r="AV165" s="13" t="s">
        <v>83</v>
      </c>
      <c r="AW165" s="13" t="s">
        <v>30</v>
      </c>
      <c r="AX165" s="13" t="s">
        <v>73</v>
      </c>
      <c r="AY165" s="273" t="s">
        <v>241</v>
      </c>
    </row>
    <row r="166" s="14" customFormat="1">
      <c r="A166" s="14"/>
      <c r="B166" s="274"/>
      <c r="C166" s="275"/>
      <c r="D166" s="242" t="s">
        <v>1584</v>
      </c>
      <c r="E166" s="276" t="s">
        <v>1</v>
      </c>
      <c r="F166" s="277" t="s">
        <v>4819</v>
      </c>
      <c r="G166" s="275"/>
      <c r="H166" s="276" t="s">
        <v>1</v>
      </c>
      <c r="I166" s="278"/>
      <c r="J166" s="275"/>
      <c r="K166" s="275"/>
      <c r="L166" s="279"/>
      <c r="M166" s="280"/>
      <c r="N166" s="281"/>
      <c r="O166" s="281"/>
      <c r="P166" s="281"/>
      <c r="Q166" s="281"/>
      <c r="R166" s="281"/>
      <c r="S166" s="281"/>
      <c r="T166" s="282"/>
      <c r="U166" s="14"/>
      <c r="V166" s="14"/>
      <c r="W166" s="14"/>
      <c r="X166" s="14"/>
      <c r="Y166" s="14"/>
      <c r="Z166" s="14"/>
      <c r="AA166" s="14"/>
      <c r="AB166" s="14"/>
      <c r="AC166" s="14"/>
      <c r="AD166" s="14"/>
      <c r="AE166" s="14"/>
      <c r="AT166" s="283" t="s">
        <v>1584</v>
      </c>
      <c r="AU166" s="283" t="s">
        <v>83</v>
      </c>
      <c r="AV166" s="14" t="s">
        <v>81</v>
      </c>
      <c r="AW166" s="14" t="s">
        <v>30</v>
      </c>
      <c r="AX166" s="14" t="s">
        <v>73</v>
      </c>
      <c r="AY166" s="283" t="s">
        <v>241</v>
      </c>
    </row>
    <row r="167" s="13" customFormat="1">
      <c r="A167" s="13"/>
      <c r="B167" s="263"/>
      <c r="C167" s="264"/>
      <c r="D167" s="242" t="s">
        <v>1584</v>
      </c>
      <c r="E167" s="265" t="s">
        <v>1</v>
      </c>
      <c r="F167" s="266" t="s">
        <v>2497</v>
      </c>
      <c r="G167" s="264"/>
      <c r="H167" s="267">
        <v>31.367000000000001</v>
      </c>
      <c r="I167" s="268"/>
      <c r="J167" s="264"/>
      <c r="K167" s="264"/>
      <c r="L167" s="269"/>
      <c r="M167" s="270"/>
      <c r="N167" s="271"/>
      <c r="O167" s="271"/>
      <c r="P167" s="271"/>
      <c r="Q167" s="271"/>
      <c r="R167" s="271"/>
      <c r="S167" s="271"/>
      <c r="T167" s="272"/>
      <c r="U167" s="13"/>
      <c r="V167" s="13"/>
      <c r="W167" s="13"/>
      <c r="X167" s="13"/>
      <c r="Y167" s="13"/>
      <c r="Z167" s="13"/>
      <c r="AA167" s="13"/>
      <c r="AB167" s="13"/>
      <c r="AC167" s="13"/>
      <c r="AD167" s="13"/>
      <c r="AE167" s="13"/>
      <c r="AT167" s="273" t="s">
        <v>1584</v>
      </c>
      <c r="AU167" s="273" t="s">
        <v>83</v>
      </c>
      <c r="AV167" s="13" t="s">
        <v>83</v>
      </c>
      <c r="AW167" s="13" t="s">
        <v>30</v>
      </c>
      <c r="AX167" s="13" t="s">
        <v>73</v>
      </c>
      <c r="AY167" s="273" t="s">
        <v>241</v>
      </c>
    </row>
    <row r="168" s="14" customFormat="1">
      <c r="A168" s="14"/>
      <c r="B168" s="274"/>
      <c r="C168" s="275"/>
      <c r="D168" s="242" t="s">
        <v>1584</v>
      </c>
      <c r="E168" s="276" t="s">
        <v>1</v>
      </c>
      <c r="F168" s="277" t="s">
        <v>4820</v>
      </c>
      <c r="G168" s="275"/>
      <c r="H168" s="276" t="s">
        <v>1</v>
      </c>
      <c r="I168" s="278"/>
      <c r="J168" s="275"/>
      <c r="K168" s="275"/>
      <c r="L168" s="279"/>
      <c r="M168" s="280"/>
      <c r="N168" s="281"/>
      <c r="O168" s="281"/>
      <c r="P168" s="281"/>
      <c r="Q168" s="281"/>
      <c r="R168" s="281"/>
      <c r="S168" s="281"/>
      <c r="T168" s="282"/>
      <c r="U168" s="14"/>
      <c r="V168" s="14"/>
      <c r="W168" s="14"/>
      <c r="X168" s="14"/>
      <c r="Y168" s="14"/>
      <c r="Z168" s="14"/>
      <c r="AA168" s="14"/>
      <c r="AB168" s="14"/>
      <c r="AC168" s="14"/>
      <c r="AD168" s="14"/>
      <c r="AE168" s="14"/>
      <c r="AT168" s="283" t="s">
        <v>1584</v>
      </c>
      <c r="AU168" s="283" t="s">
        <v>83</v>
      </c>
      <c r="AV168" s="14" t="s">
        <v>81</v>
      </c>
      <c r="AW168" s="14" t="s">
        <v>30</v>
      </c>
      <c r="AX168" s="14" t="s">
        <v>73</v>
      </c>
      <c r="AY168" s="283" t="s">
        <v>241</v>
      </c>
    </row>
    <row r="169" s="13" customFormat="1">
      <c r="A169" s="13"/>
      <c r="B169" s="263"/>
      <c r="C169" s="264"/>
      <c r="D169" s="242" t="s">
        <v>1584</v>
      </c>
      <c r="E169" s="265" t="s">
        <v>1</v>
      </c>
      <c r="F169" s="266" t="s">
        <v>2498</v>
      </c>
      <c r="G169" s="264"/>
      <c r="H169" s="267">
        <v>1.333</v>
      </c>
      <c r="I169" s="268"/>
      <c r="J169" s="264"/>
      <c r="K169" s="264"/>
      <c r="L169" s="269"/>
      <c r="M169" s="270"/>
      <c r="N169" s="271"/>
      <c r="O169" s="271"/>
      <c r="P169" s="271"/>
      <c r="Q169" s="271"/>
      <c r="R169" s="271"/>
      <c r="S169" s="271"/>
      <c r="T169" s="272"/>
      <c r="U169" s="13"/>
      <c r="V169" s="13"/>
      <c r="W169" s="13"/>
      <c r="X169" s="13"/>
      <c r="Y169" s="13"/>
      <c r="Z169" s="13"/>
      <c r="AA169" s="13"/>
      <c r="AB169" s="13"/>
      <c r="AC169" s="13"/>
      <c r="AD169" s="13"/>
      <c r="AE169" s="13"/>
      <c r="AT169" s="273" t="s">
        <v>1584</v>
      </c>
      <c r="AU169" s="273" t="s">
        <v>83</v>
      </c>
      <c r="AV169" s="13" t="s">
        <v>83</v>
      </c>
      <c r="AW169" s="13" t="s">
        <v>30</v>
      </c>
      <c r="AX169" s="13" t="s">
        <v>73</v>
      </c>
      <c r="AY169" s="273" t="s">
        <v>241</v>
      </c>
    </row>
    <row r="170" s="14" customFormat="1">
      <c r="A170" s="14"/>
      <c r="B170" s="274"/>
      <c r="C170" s="275"/>
      <c r="D170" s="242" t="s">
        <v>1584</v>
      </c>
      <c r="E170" s="276" t="s">
        <v>1</v>
      </c>
      <c r="F170" s="277" t="s">
        <v>4821</v>
      </c>
      <c r="G170" s="275"/>
      <c r="H170" s="276" t="s">
        <v>1</v>
      </c>
      <c r="I170" s="278"/>
      <c r="J170" s="275"/>
      <c r="K170" s="275"/>
      <c r="L170" s="279"/>
      <c r="M170" s="280"/>
      <c r="N170" s="281"/>
      <c r="O170" s="281"/>
      <c r="P170" s="281"/>
      <c r="Q170" s="281"/>
      <c r="R170" s="281"/>
      <c r="S170" s="281"/>
      <c r="T170" s="282"/>
      <c r="U170" s="14"/>
      <c r="V170" s="14"/>
      <c r="W170" s="14"/>
      <c r="X170" s="14"/>
      <c r="Y170" s="14"/>
      <c r="Z170" s="14"/>
      <c r="AA170" s="14"/>
      <c r="AB170" s="14"/>
      <c r="AC170" s="14"/>
      <c r="AD170" s="14"/>
      <c r="AE170" s="14"/>
      <c r="AT170" s="283" t="s">
        <v>1584</v>
      </c>
      <c r="AU170" s="283" t="s">
        <v>83</v>
      </c>
      <c r="AV170" s="14" t="s">
        <v>81</v>
      </c>
      <c r="AW170" s="14" t="s">
        <v>30</v>
      </c>
      <c r="AX170" s="14" t="s">
        <v>73</v>
      </c>
      <c r="AY170" s="283" t="s">
        <v>241</v>
      </c>
    </row>
    <row r="171" s="13" customFormat="1">
      <c r="A171" s="13"/>
      <c r="B171" s="263"/>
      <c r="C171" s="264"/>
      <c r="D171" s="242" t="s">
        <v>1584</v>
      </c>
      <c r="E171" s="265" t="s">
        <v>1</v>
      </c>
      <c r="F171" s="266" t="s">
        <v>2523</v>
      </c>
      <c r="G171" s="264"/>
      <c r="H171" s="267">
        <v>1.3999999999999999</v>
      </c>
      <c r="I171" s="268"/>
      <c r="J171" s="264"/>
      <c r="K171" s="264"/>
      <c r="L171" s="269"/>
      <c r="M171" s="270"/>
      <c r="N171" s="271"/>
      <c r="O171" s="271"/>
      <c r="P171" s="271"/>
      <c r="Q171" s="271"/>
      <c r="R171" s="271"/>
      <c r="S171" s="271"/>
      <c r="T171" s="272"/>
      <c r="U171" s="13"/>
      <c r="V171" s="13"/>
      <c r="W171" s="13"/>
      <c r="X171" s="13"/>
      <c r="Y171" s="13"/>
      <c r="Z171" s="13"/>
      <c r="AA171" s="13"/>
      <c r="AB171" s="13"/>
      <c r="AC171" s="13"/>
      <c r="AD171" s="13"/>
      <c r="AE171" s="13"/>
      <c r="AT171" s="273" t="s">
        <v>1584</v>
      </c>
      <c r="AU171" s="273" t="s">
        <v>83</v>
      </c>
      <c r="AV171" s="13" t="s">
        <v>83</v>
      </c>
      <c r="AW171" s="13" t="s">
        <v>30</v>
      </c>
      <c r="AX171" s="13" t="s">
        <v>73</v>
      </c>
      <c r="AY171" s="273" t="s">
        <v>241</v>
      </c>
    </row>
    <row r="172" s="14" customFormat="1">
      <c r="A172" s="14"/>
      <c r="B172" s="274"/>
      <c r="C172" s="275"/>
      <c r="D172" s="242" t="s">
        <v>1584</v>
      </c>
      <c r="E172" s="276" t="s">
        <v>1</v>
      </c>
      <c r="F172" s="277" t="s">
        <v>4822</v>
      </c>
      <c r="G172" s="275"/>
      <c r="H172" s="276" t="s">
        <v>1</v>
      </c>
      <c r="I172" s="278"/>
      <c r="J172" s="275"/>
      <c r="K172" s="275"/>
      <c r="L172" s="279"/>
      <c r="M172" s="280"/>
      <c r="N172" s="281"/>
      <c r="O172" s="281"/>
      <c r="P172" s="281"/>
      <c r="Q172" s="281"/>
      <c r="R172" s="281"/>
      <c r="S172" s="281"/>
      <c r="T172" s="282"/>
      <c r="U172" s="14"/>
      <c r="V172" s="14"/>
      <c r="W172" s="14"/>
      <c r="X172" s="14"/>
      <c r="Y172" s="14"/>
      <c r="Z172" s="14"/>
      <c r="AA172" s="14"/>
      <c r="AB172" s="14"/>
      <c r="AC172" s="14"/>
      <c r="AD172" s="14"/>
      <c r="AE172" s="14"/>
      <c r="AT172" s="283" t="s">
        <v>1584</v>
      </c>
      <c r="AU172" s="283" t="s">
        <v>83</v>
      </c>
      <c r="AV172" s="14" t="s">
        <v>81</v>
      </c>
      <c r="AW172" s="14" t="s">
        <v>30</v>
      </c>
      <c r="AX172" s="14" t="s">
        <v>73</v>
      </c>
      <c r="AY172" s="283" t="s">
        <v>241</v>
      </c>
    </row>
    <row r="173" s="13" customFormat="1">
      <c r="A173" s="13"/>
      <c r="B173" s="263"/>
      <c r="C173" s="264"/>
      <c r="D173" s="242" t="s">
        <v>1584</v>
      </c>
      <c r="E173" s="265" t="s">
        <v>1</v>
      </c>
      <c r="F173" s="266" t="s">
        <v>2577</v>
      </c>
      <c r="G173" s="264"/>
      <c r="H173" s="267">
        <v>0.69999999999999996</v>
      </c>
      <c r="I173" s="268"/>
      <c r="J173" s="264"/>
      <c r="K173" s="264"/>
      <c r="L173" s="269"/>
      <c r="M173" s="270"/>
      <c r="N173" s="271"/>
      <c r="O173" s="271"/>
      <c r="P173" s="271"/>
      <c r="Q173" s="271"/>
      <c r="R173" s="271"/>
      <c r="S173" s="271"/>
      <c r="T173" s="272"/>
      <c r="U173" s="13"/>
      <c r="V173" s="13"/>
      <c r="W173" s="13"/>
      <c r="X173" s="13"/>
      <c r="Y173" s="13"/>
      <c r="Z173" s="13"/>
      <c r="AA173" s="13"/>
      <c r="AB173" s="13"/>
      <c r="AC173" s="13"/>
      <c r="AD173" s="13"/>
      <c r="AE173" s="13"/>
      <c r="AT173" s="273" t="s">
        <v>1584</v>
      </c>
      <c r="AU173" s="273" t="s">
        <v>83</v>
      </c>
      <c r="AV173" s="13" t="s">
        <v>83</v>
      </c>
      <c r="AW173" s="13" t="s">
        <v>30</v>
      </c>
      <c r="AX173" s="13" t="s">
        <v>73</v>
      </c>
      <c r="AY173" s="273" t="s">
        <v>241</v>
      </c>
    </row>
    <row r="174" s="15" customFormat="1">
      <c r="A174" s="15"/>
      <c r="B174" s="287"/>
      <c r="C174" s="288"/>
      <c r="D174" s="242" t="s">
        <v>1584</v>
      </c>
      <c r="E174" s="289" t="s">
        <v>1</v>
      </c>
      <c r="F174" s="290" t="s">
        <v>2061</v>
      </c>
      <c r="G174" s="288"/>
      <c r="H174" s="291">
        <v>86</v>
      </c>
      <c r="I174" s="292"/>
      <c r="J174" s="288"/>
      <c r="K174" s="288"/>
      <c r="L174" s="293"/>
      <c r="M174" s="298"/>
      <c r="N174" s="299"/>
      <c r="O174" s="299"/>
      <c r="P174" s="299"/>
      <c r="Q174" s="299"/>
      <c r="R174" s="299"/>
      <c r="S174" s="299"/>
      <c r="T174" s="300"/>
      <c r="U174" s="15"/>
      <c r="V174" s="15"/>
      <c r="W174" s="15"/>
      <c r="X174" s="15"/>
      <c r="Y174" s="15"/>
      <c r="Z174" s="15"/>
      <c r="AA174" s="15"/>
      <c r="AB174" s="15"/>
      <c r="AC174" s="15"/>
      <c r="AD174" s="15"/>
      <c r="AE174" s="15"/>
      <c r="AT174" s="297" t="s">
        <v>1584</v>
      </c>
      <c r="AU174" s="297" t="s">
        <v>83</v>
      </c>
      <c r="AV174" s="15" t="s">
        <v>247</v>
      </c>
      <c r="AW174" s="15" t="s">
        <v>30</v>
      </c>
      <c r="AX174" s="15" t="s">
        <v>81</v>
      </c>
      <c r="AY174" s="297" t="s">
        <v>241</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k3GEcRn+z0acoBwnoicUoN/Z9+7TeYVk9jjPGIRisYHF5CTlamHtEI+pxUGZPcAhKbnFzEgxXnG5NlnOmGL1mQ==" hashValue="STtjnq5mmTlSE/PR2mAF2lZOzYR9u8I4LWBeGOz0IrFgP+dq1H6U22oKzhH+/x1HqntDLUzFg4ysOdCd+i3hfQ==" algorithmName="SHA-512" password="CC35"/>
  <autoFilter ref="C117:K17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2024-01-23T12:18:30Z</dcterms:created>
  <dcterms:modified xsi:type="dcterms:W3CDTF">2024-01-23T12:19:11Z</dcterms:modified>
</cp:coreProperties>
</file>