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3\65423094\01_VYZVA\EZAK\Díl 3\"/>
    </mc:Choice>
  </mc:AlternateContent>
  <xr:revisionPtr revIDLastSave="0" documentId="13_ncr:1_{7A65F635-1EAC-42FB-AE0D-97B22B84D4A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Nabídka celkem" sheetId="3" r:id="rId1"/>
    <sheet name="STRAIL komplety" sheetId="1" r:id="rId2"/>
    <sheet name="STRAIL náhradní díly" sheetId="2" r:id="rId3"/>
    <sheet name="DOPRAV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J9" i="1"/>
  <c r="J15" i="1"/>
  <c r="C16" i="2"/>
  <c r="E5" i="4" l="1"/>
  <c r="C7" i="3" s="1"/>
  <c r="L9" i="1" l="1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L8" i="1"/>
  <c r="L10" i="1"/>
  <c r="L11" i="1"/>
  <c r="L12" i="1"/>
  <c r="L13" i="1"/>
  <c r="L14" i="1"/>
  <c r="L15" i="1"/>
  <c r="L16" i="1"/>
  <c r="L17" i="1"/>
  <c r="L18" i="1"/>
  <c r="L19" i="1"/>
  <c r="L7" i="1"/>
  <c r="L20" i="1" l="1"/>
  <c r="C5" i="3" s="1"/>
  <c r="E49" i="2"/>
  <c r="C6" i="3" s="1"/>
  <c r="C8" i="3" l="1"/>
</calcChain>
</file>

<file path=xl/sharedStrings.xml><?xml version="1.0" encoding="utf-8"?>
<sst xmlns="http://schemas.openxmlformats.org/spreadsheetml/2006/main" count="139" uniqueCount="119">
  <si>
    <t>pontiSTRAIL</t>
  </si>
  <si>
    <t>STRAIL</t>
  </si>
  <si>
    <t>innoSTRAIL</t>
  </si>
  <si>
    <t>pedeSTRAIL</t>
  </si>
  <si>
    <t>Přejezdy s extemně vysokým zatížením</t>
  </si>
  <si>
    <t>1200 x 1450</t>
  </si>
  <si>
    <t>1200 x1450</t>
  </si>
  <si>
    <t>900 x 1450</t>
  </si>
  <si>
    <t>899 x 1450</t>
  </si>
  <si>
    <t>1200  x900</t>
  </si>
  <si>
    <t>1200 x 911</t>
  </si>
  <si>
    <t>Počet
(ks)</t>
  </si>
  <si>
    <t>SOUČET</t>
  </si>
  <si>
    <t>pontiSTRAIL 911</t>
  </si>
  <si>
    <t>počet ks</t>
  </si>
  <si>
    <t>Panel vnitřní STRAIL 600 mm</t>
  </si>
  <si>
    <t>Panel vnitřní STRAIL 1200 mm</t>
  </si>
  <si>
    <t>Panel vnější STRAIL</t>
  </si>
  <si>
    <t>Kolejová opěrka</t>
  </si>
  <si>
    <t>Panel vnitřní pedeSTRAIL</t>
  </si>
  <si>
    <t>Panel vnější pedeSTRAIL</t>
  </si>
  <si>
    <t>Panel vnější pontiSTRAIL</t>
  </si>
  <si>
    <t>Panel vnitřní innoSTRAIL 900 mm</t>
  </si>
  <si>
    <t>Panel vnitřní innoSTRAIL 1200 mm</t>
  </si>
  <si>
    <t>Panel vnější innoSTRAIL</t>
  </si>
  <si>
    <t>Spínací táhlo střední 900 mm</t>
  </si>
  <si>
    <t>Spínací táhlo střední 1200 mm</t>
  </si>
  <si>
    <t>Spínací táhlo střední 1800 mm</t>
  </si>
  <si>
    <t>Spínací táhlo 900 mm</t>
  </si>
  <si>
    <t>Spínací táhlo 1200 mm</t>
  </si>
  <si>
    <t>Spínací táhlo 1800 mm</t>
  </si>
  <si>
    <t>Spínací táhlo střední 900mm - inno</t>
  </si>
  <si>
    <t>Spínací táhlo střední 1800 mm - inno</t>
  </si>
  <si>
    <t>Spínací táhlo 900 mm - inno</t>
  </si>
  <si>
    <t>Spínací táhlo 1800 mm - inno</t>
  </si>
  <si>
    <t>Hliníkový nosič pontiSTRAIL 600</t>
  </si>
  <si>
    <t>Hliníkový nosič pontiSTRAIL 300</t>
  </si>
  <si>
    <t>Závěrná zídka „T" 900 mm</t>
  </si>
  <si>
    <t>Závěrná zídka „T" 1200 mm</t>
  </si>
  <si>
    <t>Závěrná zídka „T" 1800 mm</t>
  </si>
  <si>
    <t>Závěrná zídka „ponti" 1200 mm</t>
  </si>
  <si>
    <t>Závěrná zídka „ponti" 1800 mm</t>
  </si>
  <si>
    <t>Betonový základ 2500 mm</t>
  </si>
  <si>
    <t>Betonový základ 1250 mm</t>
  </si>
  <si>
    <t>Pojistný díl vnitřní, vnější</t>
  </si>
  <si>
    <t>Pojistka proti pootočení</t>
  </si>
  <si>
    <t>Pojistka proti posuvu levá, pravá</t>
  </si>
  <si>
    <t>Montážní ráčna - IMBUS 27 mm</t>
  </si>
  <si>
    <t>Montážní pasta</t>
  </si>
  <si>
    <t>šablona 2x</t>
  </si>
  <si>
    <t>Náběhový klín, pero, drážka, uni</t>
  </si>
  <si>
    <t>Montážní nářadí 600mm</t>
  </si>
  <si>
    <t>Montážní nářadí 900mm</t>
  </si>
  <si>
    <t>Montážní nářadí 1200 mm</t>
  </si>
  <si>
    <t>Montážní nářadí pontiSTRAIL</t>
  </si>
  <si>
    <t>Stahovací lišta</t>
  </si>
  <si>
    <t>Demontážní nářadí</t>
  </si>
  <si>
    <t>Nářadí na montáž závěrných zídek „ponti"</t>
  </si>
  <si>
    <t>30%</t>
  </si>
  <si>
    <t>STRAIL komplety</t>
  </si>
  <si>
    <t>STRAIL ceník náhradních dílů</t>
  </si>
  <si>
    <t>cena dílu</t>
  </si>
  <si>
    <t>cena celkem</t>
  </si>
  <si>
    <t>Nabídková cena
cena za 1m délky / v šířce přejezdu</t>
  </si>
  <si>
    <t>Nabídková cena celkem</t>
  </si>
  <si>
    <t>Obsah</t>
  </si>
  <si>
    <t>Produkt</t>
  </si>
  <si>
    <t>Určen pro</t>
  </si>
  <si>
    <t>Maximální zatížení</t>
  </si>
  <si>
    <t>Provedení</t>
  </si>
  <si>
    <t>Rozměry panelů (mm)</t>
  </si>
  <si>
    <t>Poznámka</t>
  </si>
  <si>
    <t>Vnitřní panel</t>
  </si>
  <si>
    <t>Vnější panel</t>
  </si>
  <si>
    <t>buňka určená k ocenění</t>
  </si>
  <si>
    <t>STRAIL komplety - nabídková cena</t>
  </si>
  <si>
    <t>Doprava</t>
  </si>
  <si>
    <t>Doprava náhradních dílů, celků</t>
  </si>
  <si>
    <t>Kč/km</t>
  </si>
  <si>
    <t>počet km</t>
  </si>
  <si>
    <t>celkem</t>
  </si>
  <si>
    <t xml:space="preserve">C E L K E M </t>
  </si>
  <si>
    <t>Dodáván i v provedení pro úzkokolejné tratě včetně vnějších panelů a závěrných zídek</t>
  </si>
  <si>
    <t>Dodáván i v provedení nezávislém na dělení pražců s modulem 900 mm</t>
  </si>
  <si>
    <t>Dodáván jako samostatný přechod pro tatě 4. až 6. řádu a výhybky</t>
  </si>
  <si>
    <t>Upravované ostatní díly (navýšení) z ceny</t>
  </si>
  <si>
    <r>
      <rPr>
        <sz val="7"/>
        <rFont val="Verdana"/>
        <family val="2"/>
        <charset val="238"/>
      </rPr>
      <t>Bez omezení počtu těžkých nákladních vozidel</t>
    </r>
  </si>
  <si>
    <r>
      <rPr>
        <b/>
        <sz val="7"/>
        <rFont val="Verdana"/>
        <family val="2"/>
        <charset val="238"/>
      </rPr>
      <t>kompletní systém</t>
    </r>
  </si>
  <si>
    <r>
      <rPr>
        <sz val="7"/>
        <rFont val="Verdana"/>
        <family val="2"/>
        <charset val="238"/>
      </rPr>
      <t>Může být přizpůsoben převýšení nakloněním vnějších panelů</t>
    </r>
  </si>
  <si>
    <r>
      <rPr>
        <sz val="7"/>
        <rFont val="Verdana"/>
        <family val="2"/>
        <charset val="238"/>
      </rPr>
      <t>pontiSTRAIL</t>
    </r>
  </si>
  <si>
    <r>
      <rPr>
        <sz val="7"/>
        <rFont val="Verdana"/>
        <family val="2"/>
        <charset val="238"/>
      </rPr>
      <t>1200 x 713</t>
    </r>
  </si>
  <si>
    <r>
      <rPr>
        <sz val="7"/>
        <rFont val="Verdana"/>
        <family val="2"/>
        <charset val="238"/>
      </rPr>
      <t>Vnější panely a nosníky vyměnítelné za panely STRAIL</t>
    </r>
  </si>
  <si>
    <r>
      <rPr>
        <sz val="7"/>
        <rFont val="Verdana"/>
        <family val="2"/>
        <charset val="238"/>
      </rPr>
      <t>Přejezdy s vysokým zatížením</t>
    </r>
  </si>
  <si>
    <r>
      <rPr>
        <sz val="7"/>
        <rFont val="Verdana"/>
        <family val="2"/>
        <charset val="238"/>
      </rPr>
      <t>STRAIL</t>
    </r>
  </si>
  <si>
    <r>
      <rPr>
        <b/>
        <sz val="7"/>
        <rFont val="Verdana"/>
        <family val="2"/>
        <charset val="238"/>
      </rPr>
      <t>systém bez vnejší části přejezdu</t>
    </r>
  </si>
  <si>
    <r>
      <rPr>
        <b/>
        <sz val="7"/>
        <rFont val="Verdana"/>
        <family val="2"/>
        <charset val="238"/>
      </rPr>
      <t>mezipanel do výhybky</t>
    </r>
  </si>
  <si>
    <r>
      <rPr>
        <sz val="7"/>
        <rFont val="Verdana"/>
        <family val="2"/>
        <charset val="238"/>
      </rPr>
      <t>veloSTRAIL</t>
    </r>
  </si>
  <si>
    <r>
      <rPr>
        <b/>
        <sz val="7"/>
        <rFont val="Verdana"/>
        <family val="2"/>
        <charset val="238"/>
      </rPr>
      <t>kompletní systém (schváleno pro SK)</t>
    </r>
  </si>
  <si>
    <r>
      <rPr>
        <sz val="7"/>
        <rFont val="Verdana"/>
        <family val="2"/>
        <charset val="238"/>
      </rPr>
      <t>Provedení se zakrytou drážkou pro okolek do rychlosti vlaku 120km/h</t>
    </r>
  </si>
  <si>
    <r>
      <rPr>
        <sz val="7"/>
        <rFont val="Verdana"/>
        <family val="2"/>
        <charset val="238"/>
      </rPr>
      <t>Přejezdy s nízkým a středním zatížením</t>
    </r>
  </si>
  <si>
    <r>
      <rPr>
        <sz val="7"/>
        <rFont val="Verdana"/>
        <family val="2"/>
        <charset val="238"/>
      </rPr>
      <t>50 těžkých nákladních vozidel za den</t>
    </r>
  </si>
  <si>
    <r>
      <rPr>
        <sz val="7"/>
        <rFont val="Verdana"/>
        <family val="2"/>
        <charset val="238"/>
      </rPr>
      <t>innoSTRAIL 900</t>
    </r>
  </si>
  <si>
    <r>
      <rPr>
        <sz val="7"/>
        <rFont val="Verdana"/>
        <family val="2"/>
        <charset val="238"/>
      </rPr>
      <t>Přizpůsoben i pro tratě 4. až 6. řádu a výhybky</t>
    </r>
  </si>
  <si>
    <r>
      <rPr>
        <sz val="7"/>
        <rFont val="Verdana"/>
        <family val="2"/>
        <charset val="238"/>
      </rPr>
      <t>innoSTRAIL</t>
    </r>
  </si>
  <si>
    <r>
      <rPr>
        <sz val="7"/>
        <rFont val="Verdana"/>
        <family val="2"/>
        <charset val="238"/>
      </rPr>
      <t>Pěší přechody s občasným průjezdem osobního vozidla a srovnatelné obslužné techniky</t>
    </r>
  </si>
  <si>
    <r>
      <rPr>
        <sz val="7"/>
        <rFont val="Verdana"/>
        <family val="2"/>
        <charset val="238"/>
      </rPr>
      <t>5 osobních nebo srovnatelných obslužných vozidel za den</t>
    </r>
  </si>
  <si>
    <r>
      <rPr>
        <sz val="7"/>
        <rFont val="Verdana"/>
        <family val="2"/>
        <charset val="238"/>
      </rPr>
      <t>pedeSTRAIL 900</t>
    </r>
  </si>
  <si>
    <r>
      <rPr>
        <sz val="7"/>
        <rFont val="Verdana"/>
        <family val="2"/>
        <charset val="238"/>
      </rPr>
      <t>900 x 900</t>
    </r>
  </si>
  <si>
    <r>
      <rPr>
        <sz val="7"/>
        <rFont val="Verdana"/>
        <family val="2"/>
        <charset val="238"/>
      </rPr>
      <t>pedeSTRAIL</t>
    </r>
  </si>
  <si>
    <r>
      <rPr>
        <sz val="7"/>
        <rFont val="Verdana"/>
        <family val="2"/>
        <charset val="238"/>
      </rPr>
      <t>900x713</t>
    </r>
  </si>
  <si>
    <r>
      <rPr>
        <sz val="7"/>
        <rFont val="Verdana"/>
        <family val="2"/>
        <charset val="238"/>
      </rPr>
      <t>Přechod lze přímo napojit na přejezd STRAIL a InnoSTRAIL</t>
    </r>
  </si>
  <si>
    <r>
      <rPr>
        <sz val="7"/>
        <rFont val="Verdana"/>
        <family val="2"/>
        <charset val="238"/>
      </rPr>
      <t>pedeSTRAIL 600</t>
    </r>
  </si>
  <si>
    <r>
      <rPr>
        <sz val="7"/>
        <rFont val="Verdana"/>
        <family val="2"/>
        <charset val="238"/>
      </rPr>
      <t>900 x 592</t>
    </r>
  </si>
  <si>
    <r>
      <rPr>
        <sz val="7"/>
        <rFont val="Verdana"/>
        <family val="2"/>
        <charset val="238"/>
      </rPr>
      <t>Montáž bez závěrných zídek snižuje náklady na přechod</t>
    </r>
  </si>
  <si>
    <t>název dílu</t>
  </si>
  <si>
    <t>STRAIL náhradní díly - nabídková cena</t>
  </si>
  <si>
    <t>Doprava - nabídková cena</t>
  </si>
  <si>
    <t>buňky určené k ocenění</t>
  </si>
  <si>
    <t>Dodávka náhradních dílů přejezdové konstrukce Strail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</si>
</sst>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name val="Arial"/>
    </font>
    <font>
      <sz val="9"/>
      <name val="Verdana"/>
      <family val="2"/>
      <charset val="238"/>
    </font>
    <font>
      <b/>
      <u/>
      <sz val="20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u/>
      <sz val="10"/>
      <name val="Verdana"/>
      <family val="2"/>
      <charset val="238"/>
    </font>
    <font>
      <b/>
      <u/>
      <sz val="16"/>
      <name val="Verdana"/>
      <family val="2"/>
      <charset val="238"/>
    </font>
    <font>
      <b/>
      <sz val="16"/>
      <name val="Verdana"/>
      <family val="2"/>
      <charset val="238"/>
    </font>
    <font>
      <b/>
      <sz val="9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b/>
      <sz val="10"/>
      <name val="Verdana"/>
      <family val="2"/>
      <charset val="238"/>
    </font>
    <font>
      <b/>
      <u/>
      <sz val="12"/>
      <name val="Verdana"/>
      <family val="2"/>
      <charset val="238"/>
    </font>
    <font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" fontId="1" fillId="5" borderId="24" xfId="0" applyNumberFormat="1" applyFont="1" applyFill="1" applyBorder="1" applyAlignment="1" applyProtection="1">
      <alignment horizontal="right" vertical="center" indent="2"/>
      <protection hidden="1"/>
    </xf>
    <xf numFmtId="49" fontId="1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7" fillId="0" borderId="1" xfId="0" applyFont="1" applyBorder="1" applyAlignment="1" applyProtection="1">
      <alignment vertical="top"/>
      <protection hidden="1"/>
    </xf>
    <xf numFmtId="0" fontId="9" fillId="3" borderId="26" xfId="0" applyFont="1" applyFill="1" applyBorder="1" applyAlignment="1" applyProtection="1">
      <alignment horizontal="center" vertical="center"/>
      <protection hidden="1"/>
    </xf>
    <xf numFmtId="0" fontId="10" fillId="0" borderId="22" xfId="0" applyFont="1" applyBorder="1" applyAlignment="1" applyProtection="1">
      <alignment horizontal="left" vertical="center" indent="1"/>
      <protection hidden="1"/>
    </xf>
    <xf numFmtId="0" fontId="10" fillId="0" borderId="22" xfId="0" applyFont="1" applyBorder="1" applyAlignment="1" applyProtection="1">
      <alignment horizontal="center" vertical="center"/>
      <protection hidden="1"/>
    </xf>
    <xf numFmtId="0" fontId="11" fillId="0" borderId="22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 wrapText="1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164" fontId="3" fillId="2" borderId="22" xfId="0" applyNumberFormat="1" applyFont="1" applyFill="1" applyBorder="1" applyAlignment="1" applyProtection="1">
      <alignment horizontal="right" vertical="center" indent="1"/>
      <protection locked="0" hidden="1"/>
    </xf>
    <xf numFmtId="164" fontId="11" fillId="0" borderId="22" xfId="0" applyNumberFormat="1" applyFont="1" applyBorder="1" applyAlignment="1" applyProtection="1">
      <alignment horizontal="right" vertical="center" indent="1"/>
      <protection hidden="1"/>
    </xf>
    <xf numFmtId="0" fontId="3" fillId="0" borderId="16" xfId="0" applyFont="1" applyBorder="1" applyAlignment="1" applyProtection="1">
      <alignment horizontal="left" vertical="center" indent="1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11" fillId="0" borderId="15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164" fontId="3" fillId="2" borderId="24" xfId="0" applyNumberFormat="1" applyFont="1" applyFill="1" applyBorder="1" applyAlignment="1" applyProtection="1">
      <alignment horizontal="right" vertical="center" indent="1"/>
      <protection locked="0" hidden="1"/>
    </xf>
    <xf numFmtId="164" fontId="11" fillId="0" borderId="24" xfId="0" applyNumberFormat="1" applyFont="1" applyBorder="1" applyAlignment="1" applyProtection="1">
      <alignment horizontal="right" vertical="center" indent="1"/>
      <protection hidden="1"/>
    </xf>
    <xf numFmtId="0" fontId="11" fillId="0" borderId="23" xfId="0" applyFont="1" applyBorder="1" applyAlignment="1" applyProtection="1">
      <alignment horizontal="left" wrapText="1"/>
      <protection hidden="1"/>
    </xf>
    <xf numFmtId="0" fontId="3" fillId="0" borderId="24" xfId="0" applyFont="1" applyBorder="1" applyAlignment="1" applyProtection="1">
      <alignment horizontal="center" wrapText="1"/>
      <protection hidden="1"/>
    </xf>
    <xf numFmtId="0" fontId="11" fillId="0" borderId="24" xfId="0" applyFont="1" applyBorder="1" applyAlignment="1" applyProtection="1">
      <alignment horizontal="left" vertical="center"/>
      <protection hidden="1"/>
    </xf>
    <xf numFmtId="0" fontId="11" fillId="0" borderId="14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left" vertical="center" indent="1"/>
      <protection hidden="1"/>
    </xf>
    <xf numFmtId="0" fontId="10" fillId="0" borderId="13" xfId="0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horizontal="center" vertical="center"/>
      <protection hidden="1"/>
    </xf>
    <xf numFmtId="0" fontId="10" fillId="0" borderId="14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164" fontId="11" fillId="0" borderId="24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top"/>
      <protection hidden="1"/>
    </xf>
    <xf numFmtId="0" fontId="13" fillId="0" borderId="0" xfId="0" applyFont="1" applyProtection="1">
      <protection hidden="1"/>
    </xf>
    <xf numFmtId="0" fontId="13" fillId="0" borderId="32" xfId="0" applyFont="1" applyBorder="1" applyProtection="1">
      <protection hidden="1"/>
    </xf>
    <xf numFmtId="0" fontId="13" fillId="0" borderId="30" xfId="0" applyFont="1" applyBorder="1" applyProtection="1">
      <protection hidden="1"/>
    </xf>
    <xf numFmtId="0" fontId="3" fillId="4" borderId="24" xfId="0" applyFont="1" applyFill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left" vertical="center"/>
      <protection hidden="1"/>
    </xf>
    <xf numFmtId="164" fontId="3" fillId="2" borderId="24" xfId="0" applyNumberFormat="1" applyFont="1" applyFill="1" applyBorder="1" applyAlignment="1" applyProtection="1">
      <alignment horizontal="right" vertical="center"/>
      <protection locked="0" hidden="1"/>
    </xf>
    <xf numFmtId="164" fontId="11" fillId="0" borderId="24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5" fillId="0" borderId="24" xfId="0" applyNumberFormat="1" applyFont="1" applyBorder="1" applyAlignment="1" applyProtection="1">
      <alignment horizontal="right" vertical="center"/>
      <protection hidden="1"/>
    </xf>
    <xf numFmtId="49" fontId="3" fillId="0" borderId="24" xfId="0" applyNumberFormat="1" applyFont="1" applyBorder="1" applyAlignment="1" applyProtection="1">
      <alignment horizontal="right" vertical="center"/>
      <protection hidden="1"/>
    </xf>
    <xf numFmtId="0" fontId="3" fillId="0" borderId="31" xfId="0" applyFont="1" applyBorder="1" applyProtection="1">
      <protection hidden="1"/>
    </xf>
    <xf numFmtId="0" fontId="3" fillId="6" borderId="34" xfId="0" applyFont="1" applyFill="1" applyBorder="1" applyAlignment="1" applyProtection="1">
      <alignment horizontal="center"/>
      <protection hidden="1"/>
    </xf>
    <xf numFmtId="0" fontId="3" fillId="6" borderId="35" xfId="0" applyFont="1" applyFill="1" applyBorder="1" applyAlignment="1" applyProtection="1">
      <alignment horizontal="center"/>
      <protection hidden="1"/>
    </xf>
    <xf numFmtId="0" fontId="3" fillId="6" borderId="36" xfId="0" applyFont="1" applyFill="1" applyBorder="1" applyAlignment="1" applyProtection="1">
      <alignment horizontal="center"/>
      <protection hidden="1"/>
    </xf>
    <xf numFmtId="3" fontId="3" fillId="0" borderId="38" xfId="0" applyNumberFormat="1" applyFont="1" applyBorder="1" applyProtection="1">
      <protection hidden="1"/>
    </xf>
    <xf numFmtId="0" fontId="3" fillId="0" borderId="33" xfId="0" applyFont="1" applyBorder="1" applyProtection="1">
      <protection hidden="1"/>
    </xf>
    <xf numFmtId="164" fontId="11" fillId="0" borderId="39" xfId="0" applyNumberFormat="1" applyFont="1" applyBorder="1" applyProtection="1">
      <protection hidden="1"/>
    </xf>
    <xf numFmtId="164" fontId="11" fillId="0" borderId="24" xfId="0" applyNumberFormat="1" applyFont="1" applyBorder="1" applyAlignment="1" applyProtection="1">
      <alignment vertical="center"/>
      <protection hidden="1"/>
    </xf>
    <xf numFmtId="0" fontId="4" fillId="3" borderId="24" xfId="0" applyFont="1" applyFill="1" applyBorder="1" applyAlignment="1" applyProtection="1">
      <alignment vertical="center"/>
      <protection hidden="1"/>
    </xf>
    <xf numFmtId="164" fontId="4" fillId="3" borderId="9" xfId="0" applyNumberFormat="1" applyFont="1" applyFill="1" applyBorder="1" applyAlignment="1" applyProtection="1">
      <alignment horizontal="right" vertical="center"/>
      <protection hidden="1"/>
    </xf>
    <xf numFmtId="0" fontId="4" fillId="4" borderId="25" xfId="0" applyFont="1" applyFill="1" applyBorder="1" applyAlignment="1" applyProtection="1">
      <alignment vertical="center"/>
      <protection hidden="1"/>
    </xf>
    <xf numFmtId="164" fontId="4" fillId="4" borderId="28" xfId="0" applyNumberFormat="1" applyFont="1" applyFill="1" applyBorder="1" applyAlignment="1" applyProtection="1">
      <alignment horizontal="right" vertical="center"/>
      <protection hidden="1"/>
    </xf>
    <xf numFmtId="0" fontId="4" fillId="6" borderId="24" xfId="0" applyFont="1" applyFill="1" applyBorder="1" applyAlignment="1" applyProtection="1">
      <alignment vertical="center"/>
      <protection hidden="1"/>
    </xf>
    <xf numFmtId="164" fontId="4" fillId="6" borderId="29" xfId="0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4" fontId="6" fillId="0" borderId="22" xfId="0" applyNumberFormat="1" applyFont="1" applyBorder="1" applyAlignment="1" applyProtection="1">
      <alignment horizontal="right" vertical="center"/>
      <protection hidden="1"/>
    </xf>
    <xf numFmtId="164" fontId="3" fillId="5" borderId="37" xfId="0" applyNumberFormat="1" applyFont="1" applyFill="1" applyBorder="1" applyProtection="1">
      <protection locked="0"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8" fillId="3" borderId="20" xfId="0" applyFont="1" applyFill="1" applyBorder="1" applyAlignment="1" applyProtection="1">
      <alignment horizontal="center" vertical="center" wrapText="1"/>
      <protection hidden="1"/>
    </xf>
    <xf numFmtId="0" fontId="8" fillId="3" borderId="27" xfId="0" applyFont="1" applyFill="1" applyBorder="1" applyAlignment="1" applyProtection="1">
      <alignment horizontal="center" vertical="center"/>
      <protection hidden="1"/>
    </xf>
    <xf numFmtId="0" fontId="8" fillId="3" borderId="27" xfId="0" applyFont="1" applyFill="1" applyBorder="1" applyAlignment="1" applyProtection="1">
      <alignment horizontal="center" vertical="center" wrapText="1"/>
      <protection hidden="1"/>
    </xf>
    <xf numFmtId="0" fontId="8" fillId="3" borderId="20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10" fillId="0" borderId="10" xfId="0" applyFont="1" applyBorder="1" applyAlignment="1" applyProtection="1">
      <alignment horizontal="left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25" xfId="0" applyFont="1" applyBorder="1" applyAlignment="1" applyProtection="1">
      <alignment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0" fontId="3" fillId="0" borderId="4" xfId="0" applyFont="1" applyBorder="1" applyAlignment="1" applyProtection="1">
      <alignment horizontal="left" vertical="center" indent="1"/>
      <protection hidden="1"/>
    </xf>
    <xf numFmtId="0" fontId="3" fillId="0" borderId="5" xfId="0" applyFont="1" applyBorder="1" applyAlignment="1" applyProtection="1">
      <alignment horizontal="left" vertical="center" inden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0" fillId="0" borderId="20" xfId="0" applyFont="1" applyBorder="1" applyAlignment="1" applyProtection="1">
      <alignment horizontal="center" vertical="center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5" fillId="0" borderId="17" xfId="0" applyFont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3" fillId="0" borderId="19" xfId="0" applyFont="1" applyBorder="1" applyAlignment="1" applyProtection="1">
      <alignment horizontal="left" vertical="center" indent="1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left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8" fillId="3" borderId="8" xfId="0" applyFont="1" applyFill="1" applyBorder="1" applyAlignment="1" applyProtection="1">
      <alignment horizontal="center" vertical="center"/>
      <protection hidden="1"/>
    </xf>
    <xf numFmtId="0" fontId="8" fillId="3" borderId="9" xfId="0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FD26D-E4C9-4990-A22C-1DBD07FA92C8}">
  <sheetPr>
    <pageSetUpPr fitToPage="1"/>
  </sheetPr>
  <dimension ref="B2:C8"/>
  <sheetViews>
    <sheetView workbookViewId="0">
      <selection activeCell="K12" sqref="K12"/>
    </sheetView>
  </sheetViews>
  <sheetFormatPr defaultColWidth="9.140625" defaultRowHeight="12.75" x14ac:dyDescent="0.2"/>
  <cols>
    <col min="1" max="1" width="3.140625" style="4" customWidth="1"/>
    <col min="2" max="2" width="39.42578125" style="4" customWidth="1"/>
    <col min="3" max="3" width="36.140625" style="4" customWidth="1"/>
    <col min="4" max="16384" width="9.140625" style="4"/>
  </cols>
  <sheetData>
    <row r="2" spans="2:3" ht="24.75" x14ac:dyDescent="0.3">
      <c r="B2" s="3" t="s">
        <v>118</v>
      </c>
    </row>
    <row r="4" spans="2:3" ht="13.5" thickBot="1" x14ac:dyDescent="0.25"/>
    <row r="5" spans="2:3" s="41" customFormat="1" ht="25.5" customHeight="1" thickBot="1" x14ac:dyDescent="0.25">
      <c r="B5" s="53" t="s">
        <v>59</v>
      </c>
      <c r="C5" s="54">
        <f>'STRAIL komplety'!L20</f>
        <v>0</v>
      </c>
    </row>
    <row r="6" spans="2:3" s="41" customFormat="1" ht="25.5" customHeight="1" thickBot="1" x14ac:dyDescent="0.25">
      <c r="B6" s="55" t="s">
        <v>60</v>
      </c>
      <c r="C6" s="56">
        <f>'STRAIL náhradní díly'!E49</f>
        <v>0</v>
      </c>
    </row>
    <row r="7" spans="2:3" s="41" customFormat="1" ht="25.5" customHeight="1" thickBot="1" x14ac:dyDescent="0.25">
      <c r="B7" s="57" t="s">
        <v>76</v>
      </c>
      <c r="C7" s="58">
        <f>DOPRAVA!E5</f>
        <v>0</v>
      </c>
    </row>
    <row r="8" spans="2:3" s="41" customFormat="1" ht="25.5" customHeight="1" thickBot="1" x14ac:dyDescent="0.25">
      <c r="B8" s="59" t="s">
        <v>81</v>
      </c>
      <c r="C8" s="60">
        <f>SUM(C5:C7)</f>
        <v>0</v>
      </c>
    </row>
  </sheetData>
  <sheetProtection algorithmName="SHA-512" hashValue="BQfWXA0GAxAfOG5XIXT+sYwobhsorK1HeZQ7PVCUSwB/ZaZy+pwNswE+Od169oflfUOwPHPezNplimteS3wVTQ==" saltValue="7sKB2AZzT2lgRFGhDneHdw==" spinCount="100000" sheet="1" objects="1" scenarios="1"/>
  <pageMargins left="0.7" right="0.7" top="0.78740157499999996" bottom="0.78740157499999996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  <pageSetUpPr fitToPage="1"/>
  </sheetPr>
  <dimension ref="B2:L23"/>
  <sheetViews>
    <sheetView workbookViewId="0">
      <selection activeCell="B2" sqref="B2"/>
    </sheetView>
  </sheetViews>
  <sheetFormatPr defaultColWidth="9.140625" defaultRowHeight="12.75" x14ac:dyDescent="0.2"/>
  <cols>
    <col min="1" max="1" width="2.85546875" style="4" customWidth="1"/>
    <col min="2" max="2" width="13.5703125" style="4" customWidth="1"/>
    <col min="3" max="3" width="21.140625" style="4" customWidth="1"/>
    <col min="4" max="4" width="18" style="4"/>
    <col min="5" max="5" width="16" style="4" customWidth="1"/>
    <col min="6" max="6" width="11.28515625" style="4" customWidth="1"/>
    <col min="7" max="7" width="11.85546875" style="4" customWidth="1"/>
    <col min="8" max="8" width="25.7109375" style="4" customWidth="1"/>
    <col min="9" max="9" width="34" style="4"/>
    <col min="10" max="10" width="9.140625" style="4"/>
    <col min="11" max="11" width="29.7109375" style="4" customWidth="1"/>
    <col min="12" max="12" width="19.28515625" style="4" customWidth="1"/>
    <col min="13" max="13" width="9.140625" style="4"/>
    <col min="14" max="14" width="16.42578125" style="4" bestFit="1" customWidth="1"/>
    <col min="15" max="16384" width="9.140625" style="4"/>
  </cols>
  <sheetData>
    <row r="2" spans="2:12" ht="19.5" x14ac:dyDescent="0.2">
      <c r="B2" s="5" t="s">
        <v>75</v>
      </c>
    </row>
    <row r="4" spans="2:12" ht="13.5" thickBot="1" x14ac:dyDescent="0.25"/>
    <row r="5" spans="2:12" ht="13.5" customHeight="1" thickBot="1" x14ac:dyDescent="0.25">
      <c r="B5" s="66" t="s">
        <v>66</v>
      </c>
      <c r="C5" s="66" t="s">
        <v>67</v>
      </c>
      <c r="D5" s="66" t="s">
        <v>68</v>
      </c>
      <c r="E5" s="66" t="s">
        <v>69</v>
      </c>
      <c r="F5" s="90" t="s">
        <v>70</v>
      </c>
      <c r="G5" s="91"/>
      <c r="H5" s="69" t="s">
        <v>65</v>
      </c>
      <c r="I5" s="66" t="s">
        <v>71</v>
      </c>
      <c r="J5" s="66" t="s">
        <v>11</v>
      </c>
      <c r="K5" s="66" t="s">
        <v>63</v>
      </c>
      <c r="L5" s="66" t="s">
        <v>64</v>
      </c>
    </row>
    <row r="6" spans="2:12" ht="24" customHeight="1" thickBot="1" x14ac:dyDescent="0.25">
      <c r="B6" s="67"/>
      <c r="C6" s="67"/>
      <c r="D6" s="67"/>
      <c r="E6" s="67"/>
      <c r="F6" s="6" t="s">
        <v>72</v>
      </c>
      <c r="G6" s="6" t="s">
        <v>73</v>
      </c>
      <c r="H6" s="67"/>
      <c r="I6" s="67"/>
      <c r="J6" s="67"/>
      <c r="K6" s="68"/>
      <c r="L6" s="68"/>
    </row>
    <row r="7" spans="2:12" ht="24.95" customHeight="1" thickTop="1" thickBot="1" x14ac:dyDescent="0.25">
      <c r="B7" s="76" t="s">
        <v>0</v>
      </c>
      <c r="C7" s="88" t="s">
        <v>4</v>
      </c>
      <c r="D7" s="89" t="s">
        <v>86</v>
      </c>
      <c r="E7" s="7" t="s">
        <v>13</v>
      </c>
      <c r="F7" s="8" t="s">
        <v>5</v>
      </c>
      <c r="G7" s="8" t="s">
        <v>10</v>
      </c>
      <c r="H7" s="9" t="s">
        <v>87</v>
      </c>
      <c r="I7" s="10" t="s">
        <v>88</v>
      </c>
      <c r="J7" s="11">
        <v>1</v>
      </c>
      <c r="K7" s="12"/>
      <c r="L7" s="13">
        <f>J7*K7</f>
        <v>0</v>
      </c>
    </row>
    <row r="8" spans="2:12" ht="24.95" customHeight="1" thickBot="1" x14ac:dyDescent="0.25">
      <c r="B8" s="77"/>
      <c r="C8" s="65"/>
      <c r="D8" s="65"/>
      <c r="E8" s="14" t="s">
        <v>89</v>
      </c>
      <c r="F8" s="15" t="s">
        <v>5</v>
      </c>
      <c r="G8" s="16" t="s">
        <v>90</v>
      </c>
      <c r="H8" s="17" t="s">
        <v>87</v>
      </c>
      <c r="I8" s="18" t="s">
        <v>91</v>
      </c>
      <c r="J8" s="19">
        <v>13</v>
      </c>
      <c r="K8" s="20"/>
      <c r="L8" s="21">
        <f t="shared" ref="L8:L19" si="0">J8*K8</f>
        <v>0</v>
      </c>
    </row>
    <row r="9" spans="2:12" ht="24.95" customHeight="1" thickBot="1" x14ac:dyDescent="0.25">
      <c r="B9" s="83" t="s">
        <v>1</v>
      </c>
      <c r="C9" s="64" t="s">
        <v>92</v>
      </c>
      <c r="D9" s="64" t="s">
        <v>86</v>
      </c>
      <c r="E9" s="78" t="s">
        <v>93</v>
      </c>
      <c r="F9" s="81" t="s">
        <v>5</v>
      </c>
      <c r="G9" s="70" t="s">
        <v>90</v>
      </c>
      <c r="H9" s="17" t="s">
        <v>87</v>
      </c>
      <c r="I9" s="73" t="s">
        <v>82</v>
      </c>
      <c r="J9" s="19">
        <f>16.8+13.2</f>
        <v>30</v>
      </c>
      <c r="K9" s="20"/>
      <c r="L9" s="21">
        <f t="shared" si="0"/>
        <v>0</v>
      </c>
    </row>
    <row r="10" spans="2:12" ht="24.95" customHeight="1" thickBot="1" x14ac:dyDescent="0.25">
      <c r="B10" s="84"/>
      <c r="C10" s="74"/>
      <c r="D10" s="74"/>
      <c r="E10" s="86"/>
      <c r="F10" s="87"/>
      <c r="G10" s="71"/>
      <c r="H10" s="22" t="s">
        <v>94</v>
      </c>
      <c r="I10" s="74"/>
      <c r="J10" s="23">
        <v>1</v>
      </c>
      <c r="K10" s="20"/>
      <c r="L10" s="21">
        <f t="shared" si="0"/>
        <v>0</v>
      </c>
    </row>
    <row r="11" spans="2:12" ht="24.95" customHeight="1" thickBot="1" x14ac:dyDescent="0.25">
      <c r="B11" s="84"/>
      <c r="C11" s="74"/>
      <c r="D11" s="74"/>
      <c r="E11" s="79"/>
      <c r="F11" s="82"/>
      <c r="G11" s="72"/>
      <c r="H11" s="24" t="s">
        <v>95</v>
      </c>
      <c r="I11" s="65"/>
      <c r="J11" s="23">
        <v>1</v>
      </c>
      <c r="K11" s="20"/>
      <c r="L11" s="21">
        <f t="shared" si="0"/>
        <v>0</v>
      </c>
    </row>
    <row r="12" spans="2:12" ht="24.95" customHeight="1" thickBot="1" x14ac:dyDescent="0.25">
      <c r="B12" s="85"/>
      <c r="C12" s="65"/>
      <c r="D12" s="65"/>
      <c r="E12" s="14" t="s">
        <v>96</v>
      </c>
      <c r="F12" s="15" t="s">
        <v>5</v>
      </c>
      <c r="G12" s="16" t="s">
        <v>90</v>
      </c>
      <c r="H12" s="25" t="s">
        <v>97</v>
      </c>
      <c r="I12" s="18" t="s">
        <v>98</v>
      </c>
      <c r="J12" s="26">
        <v>1</v>
      </c>
      <c r="K12" s="20"/>
      <c r="L12" s="21">
        <f t="shared" si="0"/>
        <v>0</v>
      </c>
    </row>
    <row r="13" spans="2:12" ht="24.95" customHeight="1" thickBot="1" x14ac:dyDescent="0.25">
      <c r="B13" s="75" t="s">
        <v>2</v>
      </c>
      <c r="C13" s="64" t="s">
        <v>99</v>
      </c>
      <c r="D13" s="64" t="s">
        <v>100</v>
      </c>
      <c r="E13" s="27" t="s">
        <v>101</v>
      </c>
      <c r="F13" s="15" t="s">
        <v>5</v>
      </c>
      <c r="G13" s="28" t="s">
        <v>9</v>
      </c>
      <c r="H13" s="17" t="s">
        <v>87</v>
      </c>
      <c r="I13" s="18" t="s">
        <v>102</v>
      </c>
      <c r="J13" s="19">
        <v>1</v>
      </c>
      <c r="K13" s="20"/>
      <c r="L13" s="21">
        <f t="shared" si="0"/>
        <v>0</v>
      </c>
    </row>
    <row r="14" spans="2:12" ht="24.95" customHeight="1" thickBot="1" x14ac:dyDescent="0.25">
      <c r="B14" s="76"/>
      <c r="C14" s="74"/>
      <c r="D14" s="74"/>
      <c r="E14" s="78" t="s">
        <v>103</v>
      </c>
      <c r="F14" s="81" t="s">
        <v>6</v>
      </c>
      <c r="G14" s="70" t="s">
        <v>90</v>
      </c>
      <c r="H14" s="25" t="s">
        <v>94</v>
      </c>
      <c r="I14" s="73" t="s">
        <v>83</v>
      </c>
      <c r="J14" s="26">
        <v>1</v>
      </c>
      <c r="K14" s="20"/>
      <c r="L14" s="21">
        <f t="shared" si="0"/>
        <v>0</v>
      </c>
    </row>
    <row r="15" spans="2:12" ht="24.95" customHeight="1" thickBot="1" x14ac:dyDescent="0.25">
      <c r="B15" s="77"/>
      <c r="C15" s="65"/>
      <c r="D15" s="65"/>
      <c r="E15" s="79"/>
      <c r="F15" s="82"/>
      <c r="G15" s="72"/>
      <c r="H15" s="17" t="s">
        <v>87</v>
      </c>
      <c r="I15" s="65"/>
      <c r="J15" s="19">
        <f>4.5+4.5</f>
        <v>9</v>
      </c>
      <c r="K15" s="20"/>
      <c r="L15" s="21">
        <f t="shared" si="0"/>
        <v>0</v>
      </c>
    </row>
    <row r="16" spans="2:12" ht="24.95" customHeight="1" thickBot="1" x14ac:dyDescent="0.25">
      <c r="B16" s="75" t="s">
        <v>3</v>
      </c>
      <c r="C16" s="64" t="s">
        <v>104</v>
      </c>
      <c r="D16" s="64" t="s">
        <v>105</v>
      </c>
      <c r="E16" s="27" t="s">
        <v>106</v>
      </c>
      <c r="F16" s="28" t="s">
        <v>7</v>
      </c>
      <c r="G16" s="29" t="s">
        <v>107</v>
      </c>
      <c r="H16" s="17" t="s">
        <v>87</v>
      </c>
      <c r="I16" s="30" t="s">
        <v>84</v>
      </c>
      <c r="J16" s="19">
        <v>1</v>
      </c>
      <c r="K16" s="20"/>
      <c r="L16" s="21">
        <f t="shared" si="0"/>
        <v>0</v>
      </c>
    </row>
    <row r="17" spans="2:12" ht="24.95" customHeight="1" thickBot="1" x14ac:dyDescent="0.25">
      <c r="B17" s="76"/>
      <c r="C17" s="74"/>
      <c r="D17" s="74"/>
      <c r="E17" s="78" t="s">
        <v>108</v>
      </c>
      <c r="F17" s="80" t="s">
        <v>8</v>
      </c>
      <c r="G17" s="62" t="s">
        <v>109</v>
      </c>
      <c r="H17" s="22" t="s">
        <v>94</v>
      </c>
      <c r="I17" s="64" t="s">
        <v>110</v>
      </c>
      <c r="J17" s="23">
        <v>1</v>
      </c>
      <c r="K17" s="20"/>
      <c r="L17" s="21">
        <f t="shared" si="0"/>
        <v>0</v>
      </c>
    </row>
    <row r="18" spans="2:12" ht="24.95" customHeight="1" thickBot="1" x14ac:dyDescent="0.25">
      <c r="B18" s="76"/>
      <c r="C18" s="74"/>
      <c r="D18" s="74"/>
      <c r="E18" s="79"/>
      <c r="F18" s="72"/>
      <c r="G18" s="63"/>
      <c r="H18" s="17" t="s">
        <v>87</v>
      </c>
      <c r="I18" s="65"/>
      <c r="J18" s="19">
        <v>4</v>
      </c>
      <c r="K18" s="20"/>
      <c r="L18" s="21">
        <f t="shared" si="0"/>
        <v>0</v>
      </c>
    </row>
    <row r="19" spans="2:12" ht="24.95" customHeight="1" thickBot="1" x14ac:dyDescent="0.25">
      <c r="B19" s="77"/>
      <c r="C19" s="65"/>
      <c r="D19" s="65"/>
      <c r="E19" s="27" t="s">
        <v>111</v>
      </c>
      <c r="F19" s="28" t="s">
        <v>7</v>
      </c>
      <c r="G19" s="29" t="s">
        <v>112</v>
      </c>
      <c r="H19" s="17" t="s">
        <v>87</v>
      </c>
      <c r="I19" s="31" t="s">
        <v>113</v>
      </c>
      <c r="J19" s="19">
        <v>1</v>
      </c>
      <c r="K19" s="20"/>
      <c r="L19" s="21">
        <f t="shared" si="0"/>
        <v>0</v>
      </c>
    </row>
    <row r="20" spans="2:12" ht="26.25" customHeight="1" thickBot="1" x14ac:dyDescent="0.25">
      <c r="K20" s="32" t="s">
        <v>12</v>
      </c>
      <c r="L20" s="52">
        <f>SUM(L7:L19)</f>
        <v>0</v>
      </c>
    </row>
    <row r="22" spans="2:12" ht="13.5" thickBot="1" x14ac:dyDescent="0.25"/>
    <row r="23" spans="2:12" ht="13.5" thickBot="1" x14ac:dyDescent="0.25">
      <c r="K23" s="20"/>
      <c r="L23" s="2" t="s">
        <v>117</v>
      </c>
    </row>
  </sheetData>
  <sheetProtection algorithmName="SHA-512" hashValue="lnvZvfPnsNHgjjWEvxpi+lnGcoinPornm/H1Qf2SpffMepEVqwJz4/II0SbhtVVkqsE22etLSsPveZ5QsktxgQ==" saltValue="F2v6WfXXCvJshe8yNJGPSg==" spinCount="100000" sheet="1" objects="1" scenarios="1"/>
  <mergeCells count="34">
    <mergeCell ref="B7:B8"/>
    <mergeCell ref="C7:C8"/>
    <mergeCell ref="D7:D8"/>
    <mergeCell ref="L5:L6"/>
    <mergeCell ref="B5:B6"/>
    <mergeCell ref="C5:C6"/>
    <mergeCell ref="D5:D6"/>
    <mergeCell ref="E5:E6"/>
    <mergeCell ref="F5:G5"/>
    <mergeCell ref="B9:B12"/>
    <mergeCell ref="C9:C12"/>
    <mergeCell ref="D9:D12"/>
    <mergeCell ref="E9:E11"/>
    <mergeCell ref="F9:F11"/>
    <mergeCell ref="B13:B15"/>
    <mergeCell ref="C13:C15"/>
    <mergeCell ref="D13:D15"/>
    <mergeCell ref="E14:E15"/>
    <mergeCell ref="F14:F15"/>
    <mergeCell ref="B16:B19"/>
    <mergeCell ref="C16:C19"/>
    <mergeCell ref="D16:D19"/>
    <mergeCell ref="E17:E18"/>
    <mergeCell ref="F17:F18"/>
    <mergeCell ref="G17:G18"/>
    <mergeCell ref="I17:I18"/>
    <mergeCell ref="J5:J6"/>
    <mergeCell ref="K5:K6"/>
    <mergeCell ref="H5:H6"/>
    <mergeCell ref="G9:G11"/>
    <mergeCell ref="I9:I11"/>
    <mergeCell ref="G14:G15"/>
    <mergeCell ref="I14:I15"/>
    <mergeCell ref="I5:I6"/>
  </mergeCells>
  <pageMargins left="0.17" right="0.17" top="0.78740157480314965" bottom="0.78740157480314965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AEC82-DE05-4204-AC93-E6DB839F94F2}">
  <sheetPr>
    <tabColor theme="5" tint="0.39997558519241921"/>
    <pageSetUpPr fitToPage="1"/>
  </sheetPr>
  <dimension ref="B2:G54"/>
  <sheetViews>
    <sheetView tabSelected="1" workbookViewId="0">
      <pane ySplit="4" topLeftCell="A5" activePane="bottomLeft" state="frozen"/>
      <selection pane="bottomLeft" activeCell="J12" sqref="J12"/>
    </sheetView>
  </sheetViews>
  <sheetFormatPr defaultColWidth="9.140625" defaultRowHeight="12.75" x14ac:dyDescent="0.2"/>
  <cols>
    <col min="1" max="1" width="3.140625" style="4" customWidth="1"/>
    <col min="2" max="2" width="52.28515625" style="4" customWidth="1"/>
    <col min="3" max="3" width="16.5703125" style="4" customWidth="1"/>
    <col min="4" max="4" width="22.28515625" style="4" customWidth="1"/>
    <col min="5" max="5" width="25.7109375" style="4" customWidth="1"/>
    <col min="6" max="6" width="9.140625" style="4"/>
    <col min="7" max="7" width="20.42578125" style="4" customWidth="1"/>
    <col min="8" max="16384" width="9.140625" style="4"/>
  </cols>
  <sheetData>
    <row r="2" spans="2:7" ht="19.5" x14ac:dyDescent="0.2">
      <c r="B2" s="5" t="s">
        <v>115</v>
      </c>
      <c r="C2" s="33"/>
    </row>
    <row r="3" spans="2:7" ht="13.5" thickBot="1" x14ac:dyDescent="0.25"/>
    <row r="4" spans="2:7" ht="26.25" customHeight="1" thickBot="1" x14ac:dyDescent="0.25">
      <c r="B4" s="37" t="s">
        <v>114</v>
      </c>
      <c r="C4" s="37" t="s">
        <v>14</v>
      </c>
      <c r="D4" s="37" t="s">
        <v>61</v>
      </c>
      <c r="E4" s="37" t="s">
        <v>62</v>
      </c>
    </row>
    <row r="5" spans="2:7" s="41" customFormat="1" ht="18" customHeight="1" thickBot="1" x14ac:dyDescent="0.25">
      <c r="B5" s="38" t="s">
        <v>15</v>
      </c>
      <c r="C5" s="19">
        <v>1</v>
      </c>
      <c r="D5" s="39"/>
      <c r="E5" s="40">
        <f>D5*C5</f>
        <v>0</v>
      </c>
      <c r="G5" s="4"/>
    </row>
    <row r="6" spans="2:7" s="41" customFormat="1" ht="18" customHeight="1" thickBot="1" x14ac:dyDescent="0.25">
      <c r="B6" s="38" t="s">
        <v>16</v>
      </c>
      <c r="C6" s="19">
        <v>1</v>
      </c>
      <c r="D6" s="39"/>
      <c r="E6" s="40">
        <f t="shared" ref="E6:E47" si="0">D6*C6</f>
        <v>0</v>
      </c>
      <c r="G6" s="4"/>
    </row>
    <row r="7" spans="2:7" s="41" customFormat="1" ht="18" customHeight="1" thickBot="1" x14ac:dyDescent="0.25">
      <c r="B7" s="38" t="s">
        <v>17</v>
      </c>
      <c r="C7" s="19">
        <v>1</v>
      </c>
      <c r="D7" s="39"/>
      <c r="E7" s="40">
        <f t="shared" si="0"/>
        <v>0</v>
      </c>
      <c r="G7" s="4"/>
    </row>
    <row r="8" spans="2:7" s="41" customFormat="1" ht="18" customHeight="1" thickBot="1" x14ac:dyDescent="0.25">
      <c r="B8" s="38" t="s">
        <v>18</v>
      </c>
      <c r="C8" s="19">
        <v>1</v>
      </c>
      <c r="D8" s="39"/>
      <c r="E8" s="40">
        <f t="shared" si="0"/>
        <v>0</v>
      </c>
      <c r="G8" s="4"/>
    </row>
    <row r="9" spans="2:7" s="41" customFormat="1" ht="18" customHeight="1" thickBot="1" x14ac:dyDescent="0.25">
      <c r="B9" s="38" t="s">
        <v>19</v>
      </c>
      <c r="C9" s="19">
        <v>1</v>
      </c>
      <c r="D9" s="39"/>
      <c r="E9" s="40">
        <f t="shared" si="0"/>
        <v>0</v>
      </c>
      <c r="G9" s="4"/>
    </row>
    <row r="10" spans="2:7" s="41" customFormat="1" ht="18" customHeight="1" thickBot="1" x14ac:dyDescent="0.25">
      <c r="B10" s="38" t="s">
        <v>20</v>
      </c>
      <c r="C10" s="19">
        <v>1</v>
      </c>
      <c r="D10" s="39"/>
      <c r="E10" s="40">
        <f t="shared" si="0"/>
        <v>0</v>
      </c>
      <c r="G10" s="4"/>
    </row>
    <row r="11" spans="2:7" s="41" customFormat="1" ht="18" customHeight="1" thickBot="1" x14ac:dyDescent="0.25">
      <c r="B11" s="38" t="s">
        <v>21</v>
      </c>
      <c r="C11" s="19">
        <v>1</v>
      </c>
      <c r="D11" s="39"/>
      <c r="E11" s="40">
        <f t="shared" si="0"/>
        <v>0</v>
      </c>
      <c r="G11" s="4"/>
    </row>
    <row r="12" spans="2:7" s="41" customFormat="1" ht="18" customHeight="1" thickBot="1" x14ac:dyDescent="0.25">
      <c r="B12" s="38" t="s">
        <v>22</v>
      </c>
      <c r="C12" s="19">
        <v>1</v>
      </c>
      <c r="D12" s="39"/>
      <c r="E12" s="40">
        <f t="shared" si="0"/>
        <v>0</v>
      </c>
      <c r="G12" s="4"/>
    </row>
    <row r="13" spans="2:7" s="41" customFormat="1" ht="18" customHeight="1" thickBot="1" x14ac:dyDescent="0.25">
      <c r="B13" s="38" t="s">
        <v>23</v>
      </c>
      <c r="C13" s="19">
        <v>1</v>
      </c>
      <c r="D13" s="39"/>
      <c r="E13" s="40">
        <f t="shared" si="0"/>
        <v>0</v>
      </c>
      <c r="G13" s="4"/>
    </row>
    <row r="14" spans="2:7" s="41" customFormat="1" ht="18" customHeight="1" thickBot="1" x14ac:dyDescent="0.25">
      <c r="B14" s="38" t="s">
        <v>24</v>
      </c>
      <c r="C14" s="19">
        <v>1</v>
      </c>
      <c r="D14" s="39"/>
      <c r="E14" s="40">
        <f t="shared" si="0"/>
        <v>0</v>
      </c>
      <c r="G14" s="4"/>
    </row>
    <row r="15" spans="2:7" s="41" customFormat="1" ht="18" customHeight="1" thickBot="1" x14ac:dyDescent="0.25">
      <c r="B15" s="38" t="s">
        <v>25</v>
      </c>
      <c r="C15" s="19">
        <v>1</v>
      </c>
      <c r="D15" s="39"/>
      <c r="E15" s="40">
        <f t="shared" si="0"/>
        <v>0</v>
      </c>
      <c r="G15" s="4"/>
    </row>
    <row r="16" spans="2:7" s="41" customFormat="1" ht="18" customHeight="1" thickBot="1" x14ac:dyDescent="0.25">
      <c r="B16" s="38" t="s">
        <v>26</v>
      </c>
      <c r="C16" s="19">
        <f>8+2</f>
        <v>10</v>
      </c>
      <c r="D16" s="39"/>
      <c r="E16" s="40">
        <f t="shared" si="0"/>
        <v>0</v>
      </c>
      <c r="G16" s="4"/>
    </row>
    <row r="17" spans="2:7" s="41" customFormat="1" ht="18" customHeight="1" thickBot="1" x14ac:dyDescent="0.25">
      <c r="B17" s="38" t="s">
        <v>27</v>
      </c>
      <c r="C17" s="19">
        <v>2</v>
      </c>
      <c r="D17" s="39"/>
      <c r="E17" s="40">
        <f t="shared" si="0"/>
        <v>0</v>
      </c>
      <c r="G17" s="4"/>
    </row>
    <row r="18" spans="2:7" s="41" customFormat="1" ht="18" customHeight="1" thickBot="1" x14ac:dyDescent="0.25">
      <c r="B18" s="38" t="s">
        <v>28</v>
      </c>
      <c r="C18" s="19">
        <v>1</v>
      </c>
      <c r="D18" s="39"/>
      <c r="E18" s="40">
        <f t="shared" si="0"/>
        <v>0</v>
      </c>
      <c r="G18" s="4"/>
    </row>
    <row r="19" spans="2:7" s="41" customFormat="1" ht="18" customHeight="1" thickBot="1" x14ac:dyDescent="0.25">
      <c r="B19" s="38" t="s">
        <v>29</v>
      </c>
      <c r="C19" s="19">
        <v>12</v>
      </c>
      <c r="D19" s="39"/>
      <c r="E19" s="40">
        <f t="shared" si="0"/>
        <v>0</v>
      </c>
      <c r="G19" s="4"/>
    </row>
    <row r="20" spans="2:7" s="41" customFormat="1" ht="18" customHeight="1" thickBot="1" x14ac:dyDescent="0.25">
      <c r="B20" s="38" t="s">
        <v>30</v>
      </c>
      <c r="C20" s="19">
        <v>1</v>
      </c>
      <c r="D20" s="39"/>
      <c r="E20" s="40">
        <f t="shared" si="0"/>
        <v>0</v>
      </c>
      <c r="G20" s="4"/>
    </row>
    <row r="21" spans="2:7" s="41" customFormat="1" ht="18" customHeight="1" thickBot="1" x14ac:dyDescent="0.25">
      <c r="B21" s="38" t="s">
        <v>31</v>
      </c>
      <c r="C21" s="19">
        <v>1</v>
      </c>
      <c r="D21" s="39"/>
      <c r="E21" s="40">
        <f t="shared" si="0"/>
        <v>0</v>
      </c>
      <c r="G21" s="4"/>
    </row>
    <row r="22" spans="2:7" s="41" customFormat="1" ht="18" customHeight="1" thickBot="1" x14ac:dyDescent="0.25">
      <c r="B22" s="38" t="s">
        <v>32</v>
      </c>
      <c r="C22" s="19">
        <v>1</v>
      </c>
      <c r="D22" s="39"/>
      <c r="E22" s="40">
        <f t="shared" si="0"/>
        <v>0</v>
      </c>
      <c r="G22" s="4"/>
    </row>
    <row r="23" spans="2:7" s="41" customFormat="1" ht="18" customHeight="1" thickBot="1" x14ac:dyDescent="0.25">
      <c r="B23" s="38" t="s">
        <v>33</v>
      </c>
      <c r="C23" s="19">
        <v>1</v>
      </c>
      <c r="D23" s="39"/>
      <c r="E23" s="40">
        <f t="shared" si="0"/>
        <v>0</v>
      </c>
      <c r="G23" s="4"/>
    </row>
    <row r="24" spans="2:7" s="41" customFormat="1" ht="18" customHeight="1" thickBot="1" x14ac:dyDescent="0.25">
      <c r="B24" s="38" t="s">
        <v>34</v>
      </c>
      <c r="C24" s="19">
        <v>1</v>
      </c>
      <c r="D24" s="39"/>
      <c r="E24" s="40">
        <f t="shared" si="0"/>
        <v>0</v>
      </c>
      <c r="G24" s="4"/>
    </row>
    <row r="25" spans="2:7" s="41" customFormat="1" ht="18" customHeight="1" thickBot="1" x14ac:dyDescent="0.25">
      <c r="B25" s="38" t="s">
        <v>35</v>
      </c>
      <c r="C25" s="19">
        <v>1</v>
      </c>
      <c r="D25" s="39"/>
      <c r="E25" s="40">
        <f t="shared" si="0"/>
        <v>0</v>
      </c>
      <c r="G25" s="4"/>
    </row>
    <row r="26" spans="2:7" s="41" customFormat="1" ht="18" customHeight="1" thickBot="1" x14ac:dyDescent="0.25">
      <c r="B26" s="38" t="s">
        <v>36</v>
      </c>
      <c r="C26" s="19">
        <v>1</v>
      </c>
      <c r="D26" s="39"/>
      <c r="E26" s="40">
        <f t="shared" si="0"/>
        <v>0</v>
      </c>
      <c r="G26" s="4"/>
    </row>
    <row r="27" spans="2:7" s="41" customFormat="1" ht="18" customHeight="1" thickBot="1" x14ac:dyDescent="0.25">
      <c r="B27" s="38" t="s">
        <v>37</v>
      </c>
      <c r="C27" s="19">
        <v>1</v>
      </c>
      <c r="D27" s="39"/>
      <c r="E27" s="40">
        <f t="shared" si="0"/>
        <v>0</v>
      </c>
      <c r="G27" s="4"/>
    </row>
    <row r="28" spans="2:7" s="41" customFormat="1" ht="18" customHeight="1" thickBot="1" x14ac:dyDescent="0.25">
      <c r="B28" s="38" t="s">
        <v>38</v>
      </c>
      <c r="C28" s="19">
        <v>1</v>
      </c>
      <c r="D28" s="39"/>
      <c r="E28" s="40">
        <f t="shared" si="0"/>
        <v>0</v>
      </c>
      <c r="G28" s="4"/>
    </row>
    <row r="29" spans="2:7" s="41" customFormat="1" ht="18" customHeight="1" thickBot="1" x14ac:dyDescent="0.25">
      <c r="B29" s="38" t="s">
        <v>39</v>
      </c>
      <c r="C29" s="19">
        <v>1</v>
      </c>
      <c r="D29" s="39"/>
      <c r="E29" s="40">
        <f t="shared" si="0"/>
        <v>0</v>
      </c>
      <c r="G29" s="4"/>
    </row>
    <row r="30" spans="2:7" s="41" customFormat="1" ht="18" customHeight="1" thickBot="1" x14ac:dyDescent="0.25">
      <c r="B30" s="38" t="s">
        <v>40</v>
      </c>
      <c r="C30" s="19">
        <v>1</v>
      </c>
      <c r="D30" s="39"/>
      <c r="E30" s="40">
        <f t="shared" si="0"/>
        <v>0</v>
      </c>
      <c r="G30" s="4"/>
    </row>
    <row r="31" spans="2:7" s="41" customFormat="1" ht="18" customHeight="1" thickBot="1" x14ac:dyDescent="0.25">
      <c r="B31" s="38" t="s">
        <v>41</v>
      </c>
      <c r="C31" s="19">
        <v>1</v>
      </c>
      <c r="D31" s="39"/>
      <c r="E31" s="40">
        <f t="shared" si="0"/>
        <v>0</v>
      </c>
      <c r="G31" s="4"/>
    </row>
    <row r="32" spans="2:7" s="41" customFormat="1" ht="18" customHeight="1" thickBot="1" x14ac:dyDescent="0.25">
      <c r="B32" s="38" t="s">
        <v>42</v>
      </c>
      <c r="C32" s="19">
        <v>1</v>
      </c>
      <c r="D32" s="39"/>
      <c r="E32" s="40">
        <f t="shared" si="0"/>
        <v>0</v>
      </c>
      <c r="G32" s="4"/>
    </row>
    <row r="33" spans="2:7" s="41" customFormat="1" ht="18" customHeight="1" thickBot="1" x14ac:dyDescent="0.25">
      <c r="B33" s="38" t="s">
        <v>43</v>
      </c>
      <c r="C33" s="19">
        <v>1</v>
      </c>
      <c r="D33" s="39"/>
      <c r="E33" s="40">
        <f t="shared" si="0"/>
        <v>0</v>
      </c>
      <c r="G33" s="4"/>
    </row>
    <row r="34" spans="2:7" s="41" customFormat="1" ht="18" customHeight="1" thickBot="1" x14ac:dyDescent="0.25">
      <c r="B34" s="38" t="s">
        <v>44</v>
      </c>
      <c r="C34" s="19">
        <v>1</v>
      </c>
      <c r="D34" s="39"/>
      <c r="E34" s="40">
        <f t="shared" si="0"/>
        <v>0</v>
      </c>
      <c r="G34" s="4"/>
    </row>
    <row r="35" spans="2:7" s="41" customFormat="1" ht="18" customHeight="1" thickBot="1" x14ac:dyDescent="0.25">
      <c r="B35" s="38" t="s">
        <v>45</v>
      </c>
      <c r="C35" s="19">
        <v>1</v>
      </c>
      <c r="D35" s="39"/>
      <c r="E35" s="40">
        <f t="shared" si="0"/>
        <v>0</v>
      </c>
      <c r="G35" s="4"/>
    </row>
    <row r="36" spans="2:7" s="41" customFormat="1" ht="18" customHeight="1" thickBot="1" x14ac:dyDescent="0.25">
      <c r="B36" s="38" t="s">
        <v>46</v>
      </c>
      <c r="C36" s="19">
        <v>4</v>
      </c>
      <c r="D36" s="39"/>
      <c r="E36" s="40">
        <f t="shared" si="0"/>
        <v>0</v>
      </c>
      <c r="G36" s="4"/>
    </row>
    <row r="37" spans="2:7" s="41" customFormat="1" ht="18" customHeight="1" thickBot="1" x14ac:dyDescent="0.25">
      <c r="B37" s="38" t="s">
        <v>47</v>
      </c>
      <c r="C37" s="19">
        <v>1</v>
      </c>
      <c r="D37" s="39"/>
      <c r="E37" s="40">
        <f t="shared" si="0"/>
        <v>0</v>
      </c>
      <c r="G37" s="4"/>
    </row>
    <row r="38" spans="2:7" s="41" customFormat="1" ht="18" customHeight="1" thickBot="1" x14ac:dyDescent="0.25">
      <c r="B38" s="38" t="s">
        <v>48</v>
      </c>
      <c r="C38" s="19">
        <v>1</v>
      </c>
      <c r="D38" s="39"/>
      <c r="E38" s="40">
        <f t="shared" si="0"/>
        <v>0</v>
      </c>
      <c r="G38" s="4"/>
    </row>
    <row r="39" spans="2:7" s="41" customFormat="1" ht="18" customHeight="1" thickBot="1" x14ac:dyDescent="0.25">
      <c r="B39" s="38" t="s">
        <v>49</v>
      </c>
      <c r="C39" s="19">
        <v>1</v>
      </c>
      <c r="D39" s="39"/>
      <c r="E39" s="40">
        <f t="shared" si="0"/>
        <v>0</v>
      </c>
      <c r="G39" s="4"/>
    </row>
    <row r="40" spans="2:7" s="41" customFormat="1" ht="18" customHeight="1" thickBot="1" x14ac:dyDescent="0.25">
      <c r="B40" s="38" t="s">
        <v>50</v>
      </c>
      <c r="C40" s="19">
        <v>1</v>
      </c>
      <c r="D40" s="39"/>
      <c r="E40" s="40">
        <f t="shared" si="0"/>
        <v>0</v>
      </c>
      <c r="G40" s="4"/>
    </row>
    <row r="41" spans="2:7" s="41" customFormat="1" ht="18" customHeight="1" thickBot="1" x14ac:dyDescent="0.25">
      <c r="B41" s="38" t="s">
        <v>51</v>
      </c>
      <c r="C41" s="19">
        <v>1</v>
      </c>
      <c r="D41" s="39"/>
      <c r="E41" s="40">
        <f t="shared" si="0"/>
        <v>0</v>
      </c>
      <c r="G41" s="4"/>
    </row>
    <row r="42" spans="2:7" s="41" customFormat="1" ht="18" customHeight="1" thickBot="1" x14ac:dyDescent="0.25">
      <c r="B42" s="38" t="s">
        <v>52</v>
      </c>
      <c r="C42" s="19">
        <v>1</v>
      </c>
      <c r="D42" s="39"/>
      <c r="E42" s="40">
        <f t="shared" si="0"/>
        <v>0</v>
      </c>
      <c r="G42" s="4"/>
    </row>
    <row r="43" spans="2:7" s="41" customFormat="1" ht="18" customHeight="1" thickBot="1" x14ac:dyDescent="0.25">
      <c r="B43" s="38" t="s">
        <v>53</v>
      </c>
      <c r="C43" s="19">
        <v>1</v>
      </c>
      <c r="D43" s="39"/>
      <c r="E43" s="40">
        <f t="shared" si="0"/>
        <v>0</v>
      </c>
      <c r="G43" s="4"/>
    </row>
    <row r="44" spans="2:7" s="41" customFormat="1" ht="18" customHeight="1" thickBot="1" x14ac:dyDescent="0.25">
      <c r="B44" s="38" t="s">
        <v>54</v>
      </c>
      <c r="C44" s="19">
        <v>1</v>
      </c>
      <c r="D44" s="39"/>
      <c r="E44" s="40">
        <f t="shared" si="0"/>
        <v>0</v>
      </c>
      <c r="G44" s="4"/>
    </row>
    <row r="45" spans="2:7" s="41" customFormat="1" ht="18" customHeight="1" thickBot="1" x14ac:dyDescent="0.25">
      <c r="B45" s="38" t="s">
        <v>55</v>
      </c>
      <c r="C45" s="19">
        <v>1</v>
      </c>
      <c r="D45" s="39"/>
      <c r="E45" s="40">
        <f t="shared" si="0"/>
        <v>0</v>
      </c>
      <c r="G45" s="4"/>
    </row>
    <row r="46" spans="2:7" s="41" customFormat="1" ht="18" customHeight="1" thickBot="1" x14ac:dyDescent="0.25">
      <c r="B46" s="38" t="s">
        <v>56</v>
      </c>
      <c r="C46" s="19">
        <v>1</v>
      </c>
      <c r="D46" s="39"/>
      <c r="E46" s="40">
        <f t="shared" si="0"/>
        <v>0</v>
      </c>
      <c r="G46" s="4"/>
    </row>
    <row r="47" spans="2:7" s="41" customFormat="1" ht="18" customHeight="1" thickBot="1" x14ac:dyDescent="0.25">
      <c r="B47" s="38" t="s">
        <v>57</v>
      </c>
      <c r="C47" s="19">
        <v>1</v>
      </c>
      <c r="D47" s="39"/>
      <c r="E47" s="40">
        <f t="shared" si="0"/>
        <v>0</v>
      </c>
      <c r="G47" s="4"/>
    </row>
    <row r="48" spans="2:7" s="41" customFormat="1" ht="18" customHeight="1" thickBot="1" x14ac:dyDescent="0.25">
      <c r="G48" s="4"/>
    </row>
    <row r="49" spans="2:7" s="41" customFormat="1" ht="18" customHeight="1" thickBot="1" x14ac:dyDescent="0.25">
      <c r="B49" s="42" t="s">
        <v>12</v>
      </c>
      <c r="C49" s="42"/>
      <c r="E49" s="43">
        <f>SUM(E5:E47)</f>
        <v>0</v>
      </c>
      <c r="G49" s="4"/>
    </row>
    <row r="50" spans="2:7" s="41" customFormat="1" ht="18" customHeight="1" thickBot="1" x14ac:dyDescent="0.25">
      <c r="G50" s="4"/>
    </row>
    <row r="51" spans="2:7" s="41" customFormat="1" ht="18" customHeight="1" thickBot="1" x14ac:dyDescent="0.25">
      <c r="B51" s="38" t="s">
        <v>85</v>
      </c>
      <c r="C51" s="38"/>
      <c r="D51" s="44" t="s">
        <v>58</v>
      </c>
      <c r="G51" s="4"/>
    </row>
    <row r="53" spans="2:7" ht="13.5" thickBot="1" x14ac:dyDescent="0.25"/>
    <row r="54" spans="2:7" ht="18" customHeight="1" thickBot="1" x14ac:dyDescent="0.25">
      <c r="D54" s="39"/>
      <c r="E54" s="2" t="s">
        <v>117</v>
      </c>
    </row>
  </sheetData>
  <sheetProtection algorithmName="SHA-512" hashValue="yNDqWBNZxE7ZySQ4xbSxNu0gb3W40HVKIeHg9Gr+NBnnyC+kmbmoElf+rEjYXbIopvInsQwmf4Qan0kQgyV8ag==" saltValue="nZtU5QmCkIJwTEmRJxdcgQ==" spinCount="100000" sheet="1" objects="1" scenarios="1"/>
  <pageMargins left="0.25" right="0.25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E9D2-46E3-4FCE-8A9F-2C68BC60B22C}">
  <sheetPr>
    <tabColor theme="7" tint="0.39997558519241921"/>
    <pageSetUpPr fitToPage="1"/>
  </sheetPr>
  <dimension ref="A2:E8"/>
  <sheetViews>
    <sheetView workbookViewId="0">
      <selection activeCell="B2" sqref="B2"/>
    </sheetView>
  </sheetViews>
  <sheetFormatPr defaultColWidth="9.140625" defaultRowHeight="18" x14ac:dyDescent="0.25"/>
  <cols>
    <col min="1" max="1" width="4.5703125" style="34" customWidth="1"/>
    <col min="2" max="2" width="51.28515625" style="34" bestFit="1" customWidth="1"/>
    <col min="3" max="3" width="13.140625" style="34" customWidth="1"/>
    <col min="4" max="4" width="14" style="34" bestFit="1" customWidth="1"/>
    <col min="5" max="5" width="17.7109375" style="34" bestFit="1" customWidth="1"/>
    <col min="6" max="16384" width="9.140625" style="34"/>
  </cols>
  <sheetData>
    <row r="2" spans="1:5" ht="19.5" x14ac:dyDescent="0.25">
      <c r="B2" s="5" t="s">
        <v>116</v>
      </c>
    </row>
    <row r="3" spans="1:5" ht="18.75" thickBot="1" x14ac:dyDescent="0.3">
      <c r="C3" s="35"/>
      <c r="D3" s="35"/>
      <c r="E3" s="35"/>
    </row>
    <row r="4" spans="1:5" ht="18" customHeight="1" thickTop="1" thickBot="1" x14ac:dyDescent="0.3">
      <c r="B4" s="45"/>
      <c r="C4" s="46" t="s">
        <v>78</v>
      </c>
      <c r="D4" s="47" t="s">
        <v>79</v>
      </c>
      <c r="E4" s="48" t="s">
        <v>80</v>
      </c>
    </row>
    <row r="5" spans="1:5" ht="18" customHeight="1" thickTop="1" thickBot="1" x14ac:dyDescent="0.3">
      <c r="A5" s="36"/>
      <c r="B5" s="50" t="s">
        <v>77</v>
      </c>
      <c r="C5" s="61"/>
      <c r="D5" s="49">
        <v>2400</v>
      </c>
      <c r="E5" s="51">
        <f>C5*D5</f>
        <v>0</v>
      </c>
    </row>
    <row r="6" spans="1:5" ht="18" customHeight="1" thickTop="1" x14ac:dyDescent="0.25"/>
    <row r="7" spans="1:5" ht="18" customHeight="1" thickBot="1" x14ac:dyDescent="0.3"/>
    <row r="8" spans="1:5" ht="18" customHeight="1" thickBot="1" x14ac:dyDescent="0.3">
      <c r="C8" s="1"/>
      <c r="D8" s="2" t="s">
        <v>74</v>
      </c>
    </row>
  </sheetData>
  <sheetProtection algorithmName="SHA-512" hashValue="cYqkWUzJ0CuxV7FPy67adwbarhItmRrN85jrnRK2K6NLrRWHI9L2+a84Pw2jGNvmyfpsAgdPIhYdLGl24AVDzg==" saltValue="djl0xlSEPCDhzU5ClMVzeg==" spinCount="100000" sheet="1" objects="1" scenarios="1"/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celkem</vt:lpstr>
      <vt:lpstr>STRAIL komplety</vt:lpstr>
      <vt:lpstr>STRAIL náhradní díly</vt:lpstr>
      <vt:lpstr>DOPRAVA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Vitgrit</dc:creator>
  <cp:keywords/>
  <cp:lastModifiedBy>Hniličková Hana, Bc.</cp:lastModifiedBy>
  <cp:lastPrinted>2022-11-30T11:47:04Z</cp:lastPrinted>
  <dcterms:created xsi:type="dcterms:W3CDTF">2022-01-31T07:55:09Z</dcterms:created>
  <dcterms:modified xsi:type="dcterms:W3CDTF">2024-01-25T09:36:26Z</dcterms:modified>
</cp:coreProperties>
</file>