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2023\Opravné práce\RD 2024\"/>
    </mc:Choice>
  </mc:AlternateContent>
  <bookViews>
    <workbookView xWindow="0" yWindow="0" windowWidth="0" windowHeight="0"/>
  </bookViews>
  <sheets>
    <sheet name="Rekapitulace stavby" sheetId="1" r:id="rId1"/>
    <sheet name="01 - TV" sheetId="2" r:id="rId2"/>
    <sheet name="02 - DŘT" sheetId="3" r:id="rId3"/>
    <sheet name="03 - TNS" sheetId="4" r:id="rId4"/>
    <sheet name="04 - SN" sheetId="5" r:id="rId5"/>
    <sheet name="05 - VRN" sheetId="6" r:id="rId6"/>
  </sheets>
  <definedNames>
    <definedName name="_xlnm.Print_Area" localSheetId="0">'Rekapitulace stavby'!$D$4:$AO$76,'Rekapitulace stavby'!$C$82:$AQ$100</definedName>
    <definedName name="_xlnm.Print_Titles" localSheetId="0">'Rekapitulace stavby'!$92:$92</definedName>
    <definedName name="_xlnm._FilterDatabase" localSheetId="1" hidden="1">'01 - TV'!$C$115:$K$459</definedName>
    <definedName name="_xlnm.Print_Area" localSheetId="1">'01 - TV'!$C$4:$J$76,'01 - TV'!$C$82:$J$97,'01 - TV'!$C$103:$K$459</definedName>
    <definedName name="_xlnm.Print_Titles" localSheetId="1">'01 - TV'!$115:$115</definedName>
    <definedName name="_xlnm._FilterDatabase" localSheetId="2" hidden="1">'02 - DŘT'!$C$115:$K$146</definedName>
    <definedName name="_xlnm.Print_Area" localSheetId="2">'02 - DŘT'!$C$4:$J$76,'02 - DŘT'!$C$82:$J$97,'02 - DŘT'!$C$103:$K$146</definedName>
    <definedName name="_xlnm.Print_Titles" localSheetId="2">'02 - DŘT'!$115:$115</definedName>
    <definedName name="_xlnm._FilterDatabase" localSheetId="3" hidden="1">'03 - TNS'!$C$120:$K$237</definedName>
    <definedName name="_xlnm.Print_Area" localSheetId="3">'03 - TNS'!$C$4:$J$76,'03 - TNS'!$C$82:$J$102,'03 - TNS'!$C$108:$K$237</definedName>
    <definedName name="_xlnm.Print_Titles" localSheetId="3">'03 - TNS'!$120:$120</definedName>
    <definedName name="_xlnm._FilterDatabase" localSheetId="4" hidden="1">'04 - SN'!$C$115:$K$853</definedName>
    <definedName name="_xlnm.Print_Area" localSheetId="4">'04 - SN'!$C$4:$J$76,'04 - SN'!$C$82:$J$97,'04 - SN'!$C$103:$K$853</definedName>
    <definedName name="_xlnm.Print_Titles" localSheetId="4">'04 - SN'!$115:$115</definedName>
    <definedName name="_xlnm._FilterDatabase" localSheetId="5" hidden="1">'05 - VRN'!$C$115:$K$153</definedName>
    <definedName name="_xlnm.Print_Area" localSheetId="5">'05 - VRN'!$C$4:$J$76,'05 - VRN'!$C$82:$J$97,'05 - VRN'!$C$103:$K$153</definedName>
    <definedName name="_xlnm.Print_Titles" localSheetId="5">'05 - VRN'!$115:$115</definedName>
  </definedNames>
  <calcPr/>
</workbook>
</file>

<file path=xl/calcChain.xml><?xml version="1.0" encoding="utf-8"?>
<calcChain xmlns="http://schemas.openxmlformats.org/spreadsheetml/2006/main">
  <c i="6" l="1" r="J37"/>
  <c r="J36"/>
  <c i="1" r="AY99"/>
  <c i="6" r="J35"/>
  <c i="1" r="AX99"/>
  <c i="6"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2"/>
  <c r="BH122"/>
  <c r="BG122"/>
  <c r="BF122"/>
  <c r="T122"/>
  <c r="R122"/>
  <c r="P122"/>
  <c r="BI120"/>
  <c r="BH120"/>
  <c r="BG120"/>
  <c r="BF120"/>
  <c r="T120"/>
  <c r="R120"/>
  <c r="P120"/>
  <c r="BI117"/>
  <c r="BH117"/>
  <c r="BG117"/>
  <c r="BF117"/>
  <c r="T117"/>
  <c r="R117"/>
  <c r="P117"/>
  <c r="J113"/>
  <c r="F110"/>
  <c r="E108"/>
  <c r="J92"/>
  <c r="F89"/>
  <c r="E87"/>
  <c r="J21"/>
  <c r="E21"/>
  <c r="J112"/>
  <c r="J20"/>
  <c r="J18"/>
  <c r="E18"/>
  <c r="F92"/>
  <c r="J17"/>
  <c r="J15"/>
  <c r="E15"/>
  <c r="F91"/>
  <c r="J14"/>
  <c r="J12"/>
  <c r="J110"/>
  <c r="E7"/>
  <c r="E106"/>
  <c i="5" r="J37"/>
  <c r="J36"/>
  <c i="1" r="AY98"/>
  <c i="5" r="J35"/>
  <c i="1" r="AX98"/>
  <c i="5" r="BI852"/>
  <c r="BH852"/>
  <c r="BG852"/>
  <c r="BF852"/>
  <c r="T852"/>
  <c r="R852"/>
  <c r="P852"/>
  <c r="BI850"/>
  <c r="BH850"/>
  <c r="BG850"/>
  <c r="BF850"/>
  <c r="T850"/>
  <c r="R850"/>
  <c r="P850"/>
  <c r="BI848"/>
  <c r="BH848"/>
  <c r="BG848"/>
  <c r="BF848"/>
  <c r="T848"/>
  <c r="R848"/>
  <c r="P848"/>
  <c r="BI846"/>
  <c r="BH846"/>
  <c r="BG846"/>
  <c r="BF846"/>
  <c r="T846"/>
  <c r="R846"/>
  <c r="P846"/>
  <c r="BI844"/>
  <c r="BH844"/>
  <c r="BG844"/>
  <c r="BF844"/>
  <c r="T844"/>
  <c r="R844"/>
  <c r="P844"/>
  <c r="BI842"/>
  <c r="BH842"/>
  <c r="BG842"/>
  <c r="BF842"/>
  <c r="T842"/>
  <c r="R842"/>
  <c r="P842"/>
  <c r="BI840"/>
  <c r="BH840"/>
  <c r="BG840"/>
  <c r="BF840"/>
  <c r="T840"/>
  <c r="R840"/>
  <c r="P840"/>
  <c r="BI838"/>
  <c r="BH838"/>
  <c r="BG838"/>
  <c r="BF838"/>
  <c r="T838"/>
  <c r="R838"/>
  <c r="P838"/>
  <c r="BI836"/>
  <c r="BH836"/>
  <c r="BG836"/>
  <c r="BF836"/>
  <c r="T836"/>
  <c r="R836"/>
  <c r="P836"/>
  <c r="BI834"/>
  <c r="BH834"/>
  <c r="BG834"/>
  <c r="BF834"/>
  <c r="T834"/>
  <c r="R834"/>
  <c r="P834"/>
  <c r="BI832"/>
  <c r="BH832"/>
  <c r="BG832"/>
  <c r="BF832"/>
  <c r="T832"/>
  <c r="R832"/>
  <c r="P832"/>
  <c r="BI830"/>
  <c r="BH830"/>
  <c r="BG830"/>
  <c r="BF830"/>
  <c r="T830"/>
  <c r="R830"/>
  <c r="P830"/>
  <c r="BI828"/>
  <c r="BH828"/>
  <c r="BG828"/>
  <c r="BF828"/>
  <c r="T828"/>
  <c r="R828"/>
  <c r="P828"/>
  <c r="BI826"/>
  <c r="BH826"/>
  <c r="BG826"/>
  <c r="BF826"/>
  <c r="T826"/>
  <c r="R826"/>
  <c r="P826"/>
  <c r="BI823"/>
  <c r="BH823"/>
  <c r="BG823"/>
  <c r="BF823"/>
  <c r="T823"/>
  <c r="R823"/>
  <c r="P823"/>
  <c r="BI821"/>
  <c r="BH821"/>
  <c r="BG821"/>
  <c r="BF821"/>
  <c r="T821"/>
  <c r="R821"/>
  <c r="P821"/>
  <c r="BI819"/>
  <c r="BH819"/>
  <c r="BG819"/>
  <c r="BF819"/>
  <c r="T819"/>
  <c r="R819"/>
  <c r="P819"/>
  <c r="BI816"/>
  <c r="BH816"/>
  <c r="BG816"/>
  <c r="BF816"/>
  <c r="T816"/>
  <c r="R816"/>
  <c r="P816"/>
  <c r="BI813"/>
  <c r="BH813"/>
  <c r="BG813"/>
  <c r="BF813"/>
  <c r="T813"/>
  <c r="R813"/>
  <c r="P813"/>
  <c r="BI811"/>
  <c r="BH811"/>
  <c r="BG811"/>
  <c r="BF811"/>
  <c r="T811"/>
  <c r="R811"/>
  <c r="P811"/>
  <c r="BI809"/>
  <c r="BH809"/>
  <c r="BG809"/>
  <c r="BF809"/>
  <c r="T809"/>
  <c r="R809"/>
  <c r="P809"/>
  <c r="BI807"/>
  <c r="BH807"/>
  <c r="BG807"/>
  <c r="BF807"/>
  <c r="T807"/>
  <c r="R807"/>
  <c r="P807"/>
  <c r="BI805"/>
  <c r="BH805"/>
  <c r="BG805"/>
  <c r="BF805"/>
  <c r="T805"/>
  <c r="R805"/>
  <c r="P805"/>
  <c r="BI803"/>
  <c r="BH803"/>
  <c r="BG803"/>
  <c r="BF803"/>
  <c r="T803"/>
  <c r="R803"/>
  <c r="P803"/>
  <c r="BI801"/>
  <c r="BH801"/>
  <c r="BG801"/>
  <c r="BF801"/>
  <c r="T801"/>
  <c r="R801"/>
  <c r="P801"/>
  <c r="BI799"/>
  <c r="BH799"/>
  <c r="BG799"/>
  <c r="BF799"/>
  <c r="T799"/>
  <c r="R799"/>
  <c r="P799"/>
  <c r="BI797"/>
  <c r="BH797"/>
  <c r="BG797"/>
  <c r="BF797"/>
  <c r="T797"/>
  <c r="R797"/>
  <c r="P797"/>
  <c r="BI795"/>
  <c r="BH795"/>
  <c r="BG795"/>
  <c r="BF795"/>
  <c r="T795"/>
  <c r="R795"/>
  <c r="P795"/>
  <c r="BI793"/>
  <c r="BH793"/>
  <c r="BG793"/>
  <c r="BF793"/>
  <c r="T793"/>
  <c r="R793"/>
  <c r="P793"/>
  <c r="BI791"/>
  <c r="BH791"/>
  <c r="BG791"/>
  <c r="BF791"/>
  <c r="T791"/>
  <c r="R791"/>
  <c r="P791"/>
  <c r="BI789"/>
  <c r="BH789"/>
  <c r="BG789"/>
  <c r="BF789"/>
  <c r="T789"/>
  <c r="R789"/>
  <c r="P789"/>
  <c r="BI787"/>
  <c r="BH787"/>
  <c r="BG787"/>
  <c r="BF787"/>
  <c r="T787"/>
  <c r="R787"/>
  <c r="P787"/>
  <c r="BI785"/>
  <c r="BH785"/>
  <c r="BG785"/>
  <c r="BF785"/>
  <c r="T785"/>
  <c r="R785"/>
  <c r="P785"/>
  <c r="BI783"/>
  <c r="BH783"/>
  <c r="BG783"/>
  <c r="BF783"/>
  <c r="T783"/>
  <c r="R783"/>
  <c r="P783"/>
  <c r="BI781"/>
  <c r="BH781"/>
  <c r="BG781"/>
  <c r="BF781"/>
  <c r="T781"/>
  <c r="R781"/>
  <c r="P781"/>
  <c r="BI779"/>
  <c r="BH779"/>
  <c r="BG779"/>
  <c r="BF779"/>
  <c r="T779"/>
  <c r="R779"/>
  <c r="P779"/>
  <c r="BI777"/>
  <c r="BH777"/>
  <c r="BG777"/>
  <c r="BF777"/>
  <c r="T777"/>
  <c r="R777"/>
  <c r="P777"/>
  <c r="BI775"/>
  <c r="BH775"/>
  <c r="BG775"/>
  <c r="BF775"/>
  <c r="T775"/>
  <c r="R775"/>
  <c r="P775"/>
  <c r="BI773"/>
  <c r="BH773"/>
  <c r="BG773"/>
  <c r="BF773"/>
  <c r="T773"/>
  <c r="R773"/>
  <c r="P773"/>
  <c r="BI771"/>
  <c r="BH771"/>
  <c r="BG771"/>
  <c r="BF771"/>
  <c r="T771"/>
  <c r="R771"/>
  <c r="P771"/>
  <c r="BI769"/>
  <c r="BH769"/>
  <c r="BG769"/>
  <c r="BF769"/>
  <c r="T769"/>
  <c r="R769"/>
  <c r="P769"/>
  <c r="BI767"/>
  <c r="BH767"/>
  <c r="BG767"/>
  <c r="BF767"/>
  <c r="T767"/>
  <c r="R767"/>
  <c r="P767"/>
  <c r="BI765"/>
  <c r="BH765"/>
  <c r="BG765"/>
  <c r="BF765"/>
  <c r="T765"/>
  <c r="R765"/>
  <c r="P765"/>
  <c r="BI762"/>
  <c r="BH762"/>
  <c r="BG762"/>
  <c r="BF762"/>
  <c r="T762"/>
  <c r="R762"/>
  <c r="P762"/>
  <c r="BI759"/>
  <c r="BH759"/>
  <c r="BG759"/>
  <c r="BF759"/>
  <c r="T759"/>
  <c r="R759"/>
  <c r="P759"/>
  <c r="BI757"/>
  <c r="BH757"/>
  <c r="BG757"/>
  <c r="BF757"/>
  <c r="T757"/>
  <c r="R757"/>
  <c r="P757"/>
  <c r="BI755"/>
  <c r="BH755"/>
  <c r="BG755"/>
  <c r="BF755"/>
  <c r="T755"/>
  <c r="R755"/>
  <c r="P755"/>
  <c r="BI753"/>
  <c r="BH753"/>
  <c r="BG753"/>
  <c r="BF753"/>
  <c r="T753"/>
  <c r="R753"/>
  <c r="P753"/>
  <c r="BI751"/>
  <c r="BH751"/>
  <c r="BG751"/>
  <c r="BF751"/>
  <c r="T751"/>
  <c r="R751"/>
  <c r="P751"/>
  <c r="BI749"/>
  <c r="BH749"/>
  <c r="BG749"/>
  <c r="BF749"/>
  <c r="T749"/>
  <c r="R749"/>
  <c r="P749"/>
  <c r="BI747"/>
  <c r="BH747"/>
  <c r="BG747"/>
  <c r="BF747"/>
  <c r="T747"/>
  <c r="R747"/>
  <c r="P747"/>
  <c r="BI745"/>
  <c r="BH745"/>
  <c r="BG745"/>
  <c r="BF745"/>
  <c r="T745"/>
  <c r="R745"/>
  <c r="P745"/>
  <c r="BI743"/>
  <c r="BH743"/>
  <c r="BG743"/>
  <c r="BF743"/>
  <c r="T743"/>
  <c r="R743"/>
  <c r="P743"/>
  <c r="BI741"/>
  <c r="BH741"/>
  <c r="BG741"/>
  <c r="BF741"/>
  <c r="T741"/>
  <c r="R741"/>
  <c r="P741"/>
  <c r="BI739"/>
  <c r="BH739"/>
  <c r="BG739"/>
  <c r="BF739"/>
  <c r="T739"/>
  <c r="R739"/>
  <c r="P739"/>
  <c r="BI737"/>
  <c r="BH737"/>
  <c r="BG737"/>
  <c r="BF737"/>
  <c r="T737"/>
  <c r="R737"/>
  <c r="P737"/>
  <c r="BI735"/>
  <c r="BH735"/>
  <c r="BG735"/>
  <c r="BF735"/>
  <c r="T735"/>
  <c r="R735"/>
  <c r="P735"/>
  <c r="BI733"/>
  <c r="BH733"/>
  <c r="BG733"/>
  <c r="BF733"/>
  <c r="T733"/>
  <c r="R733"/>
  <c r="P733"/>
  <c r="BI731"/>
  <c r="BH731"/>
  <c r="BG731"/>
  <c r="BF731"/>
  <c r="T731"/>
  <c r="R731"/>
  <c r="P731"/>
  <c r="BI729"/>
  <c r="BH729"/>
  <c r="BG729"/>
  <c r="BF729"/>
  <c r="T729"/>
  <c r="R729"/>
  <c r="P729"/>
  <c r="BI727"/>
  <c r="BH727"/>
  <c r="BG727"/>
  <c r="BF727"/>
  <c r="T727"/>
  <c r="R727"/>
  <c r="P727"/>
  <c r="BI725"/>
  <c r="BH725"/>
  <c r="BG725"/>
  <c r="BF725"/>
  <c r="T725"/>
  <c r="R725"/>
  <c r="P725"/>
  <c r="BI723"/>
  <c r="BH723"/>
  <c r="BG723"/>
  <c r="BF723"/>
  <c r="T723"/>
  <c r="R723"/>
  <c r="P723"/>
  <c r="BI721"/>
  <c r="BH721"/>
  <c r="BG721"/>
  <c r="BF721"/>
  <c r="T721"/>
  <c r="R721"/>
  <c r="P721"/>
  <c r="BI719"/>
  <c r="BH719"/>
  <c r="BG719"/>
  <c r="BF719"/>
  <c r="T719"/>
  <c r="R719"/>
  <c r="P719"/>
  <c r="BI717"/>
  <c r="BH717"/>
  <c r="BG717"/>
  <c r="BF717"/>
  <c r="T717"/>
  <c r="R717"/>
  <c r="P717"/>
  <c r="BI714"/>
  <c r="BH714"/>
  <c r="BG714"/>
  <c r="BF714"/>
  <c r="T714"/>
  <c r="R714"/>
  <c r="P714"/>
  <c r="BI712"/>
  <c r="BH712"/>
  <c r="BG712"/>
  <c r="BF712"/>
  <c r="T712"/>
  <c r="R712"/>
  <c r="P712"/>
  <c r="BI709"/>
  <c r="BH709"/>
  <c r="BG709"/>
  <c r="BF709"/>
  <c r="T709"/>
  <c r="R709"/>
  <c r="P709"/>
  <c r="BI707"/>
  <c r="BH707"/>
  <c r="BG707"/>
  <c r="BF707"/>
  <c r="T707"/>
  <c r="R707"/>
  <c r="P707"/>
  <c r="BI705"/>
  <c r="BH705"/>
  <c r="BG705"/>
  <c r="BF705"/>
  <c r="T705"/>
  <c r="R705"/>
  <c r="P705"/>
  <c r="BI702"/>
  <c r="BH702"/>
  <c r="BG702"/>
  <c r="BF702"/>
  <c r="T702"/>
  <c r="R702"/>
  <c r="P702"/>
  <c r="BI700"/>
  <c r="BH700"/>
  <c r="BG700"/>
  <c r="BF700"/>
  <c r="T700"/>
  <c r="R700"/>
  <c r="P700"/>
  <c r="BI698"/>
  <c r="BH698"/>
  <c r="BG698"/>
  <c r="BF698"/>
  <c r="T698"/>
  <c r="R698"/>
  <c r="P698"/>
  <c r="BI696"/>
  <c r="BH696"/>
  <c r="BG696"/>
  <c r="BF696"/>
  <c r="T696"/>
  <c r="R696"/>
  <c r="P696"/>
  <c r="BI694"/>
  <c r="BH694"/>
  <c r="BG694"/>
  <c r="BF694"/>
  <c r="T694"/>
  <c r="R694"/>
  <c r="P694"/>
  <c r="BI692"/>
  <c r="BH692"/>
  <c r="BG692"/>
  <c r="BF692"/>
  <c r="T692"/>
  <c r="R692"/>
  <c r="P692"/>
  <c r="BI689"/>
  <c r="BH689"/>
  <c r="BG689"/>
  <c r="BF689"/>
  <c r="T689"/>
  <c r="R689"/>
  <c r="P689"/>
  <c r="BI687"/>
  <c r="BH687"/>
  <c r="BG687"/>
  <c r="BF687"/>
  <c r="T687"/>
  <c r="R687"/>
  <c r="P687"/>
  <c r="BI685"/>
  <c r="BH685"/>
  <c r="BG685"/>
  <c r="BF685"/>
  <c r="T685"/>
  <c r="R685"/>
  <c r="P685"/>
  <c r="BI683"/>
  <c r="BH683"/>
  <c r="BG683"/>
  <c r="BF683"/>
  <c r="T683"/>
  <c r="R683"/>
  <c r="P683"/>
  <c r="BI681"/>
  <c r="BH681"/>
  <c r="BG681"/>
  <c r="BF681"/>
  <c r="T681"/>
  <c r="R681"/>
  <c r="P681"/>
  <c r="BI679"/>
  <c r="BH679"/>
  <c r="BG679"/>
  <c r="BF679"/>
  <c r="T679"/>
  <c r="R679"/>
  <c r="P679"/>
  <c r="BI677"/>
  <c r="BH677"/>
  <c r="BG677"/>
  <c r="BF677"/>
  <c r="T677"/>
  <c r="R677"/>
  <c r="P677"/>
  <c r="BI675"/>
  <c r="BH675"/>
  <c r="BG675"/>
  <c r="BF675"/>
  <c r="T675"/>
  <c r="R675"/>
  <c r="P675"/>
  <c r="BI673"/>
  <c r="BH673"/>
  <c r="BG673"/>
  <c r="BF673"/>
  <c r="T673"/>
  <c r="R673"/>
  <c r="P673"/>
  <c r="BI671"/>
  <c r="BH671"/>
  <c r="BG671"/>
  <c r="BF671"/>
  <c r="T671"/>
  <c r="R671"/>
  <c r="P671"/>
  <c r="BI669"/>
  <c r="BH669"/>
  <c r="BG669"/>
  <c r="BF669"/>
  <c r="T669"/>
  <c r="R669"/>
  <c r="P669"/>
  <c r="BI667"/>
  <c r="BH667"/>
  <c r="BG667"/>
  <c r="BF667"/>
  <c r="T667"/>
  <c r="R667"/>
  <c r="P667"/>
  <c r="BI665"/>
  <c r="BH665"/>
  <c r="BG665"/>
  <c r="BF665"/>
  <c r="T665"/>
  <c r="R665"/>
  <c r="P665"/>
  <c r="BI663"/>
  <c r="BH663"/>
  <c r="BG663"/>
  <c r="BF663"/>
  <c r="T663"/>
  <c r="R663"/>
  <c r="P663"/>
  <c r="BI661"/>
  <c r="BH661"/>
  <c r="BG661"/>
  <c r="BF661"/>
  <c r="T661"/>
  <c r="R661"/>
  <c r="P661"/>
  <c r="BI659"/>
  <c r="BH659"/>
  <c r="BG659"/>
  <c r="BF659"/>
  <c r="T659"/>
  <c r="R659"/>
  <c r="P659"/>
  <c r="BI657"/>
  <c r="BH657"/>
  <c r="BG657"/>
  <c r="BF657"/>
  <c r="T657"/>
  <c r="R657"/>
  <c r="P657"/>
  <c r="BI654"/>
  <c r="BH654"/>
  <c r="BG654"/>
  <c r="BF654"/>
  <c r="T654"/>
  <c r="R654"/>
  <c r="P654"/>
  <c r="BI652"/>
  <c r="BH652"/>
  <c r="BG652"/>
  <c r="BF652"/>
  <c r="T652"/>
  <c r="R652"/>
  <c r="P652"/>
  <c r="BI649"/>
  <c r="BH649"/>
  <c r="BG649"/>
  <c r="BF649"/>
  <c r="T649"/>
  <c r="R649"/>
  <c r="P649"/>
  <c r="BI646"/>
  <c r="BH646"/>
  <c r="BG646"/>
  <c r="BF646"/>
  <c r="T646"/>
  <c r="R646"/>
  <c r="P646"/>
  <c r="BI644"/>
  <c r="BH644"/>
  <c r="BG644"/>
  <c r="BF644"/>
  <c r="T644"/>
  <c r="R644"/>
  <c r="P644"/>
  <c r="BI642"/>
  <c r="BH642"/>
  <c r="BG642"/>
  <c r="BF642"/>
  <c r="T642"/>
  <c r="R642"/>
  <c r="P642"/>
  <c r="BI640"/>
  <c r="BH640"/>
  <c r="BG640"/>
  <c r="BF640"/>
  <c r="T640"/>
  <c r="R640"/>
  <c r="P640"/>
  <c r="BI638"/>
  <c r="BH638"/>
  <c r="BG638"/>
  <c r="BF638"/>
  <c r="T638"/>
  <c r="R638"/>
  <c r="P638"/>
  <c r="BI636"/>
  <c r="BH636"/>
  <c r="BG636"/>
  <c r="BF636"/>
  <c r="T636"/>
  <c r="R636"/>
  <c r="P636"/>
  <c r="BI634"/>
  <c r="BH634"/>
  <c r="BG634"/>
  <c r="BF634"/>
  <c r="T634"/>
  <c r="R634"/>
  <c r="P634"/>
  <c r="BI632"/>
  <c r="BH632"/>
  <c r="BG632"/>
  <c r="BF632"/>
  <c r="T632"/>
  <c r="R632"/>
  <c r="P632"/>
  <c r="BI630"/>
  <c r="BH630"/>
  <c r="BG630"/>
  <c r="BF630"/>
  <c r="T630"/>
  <c r="R630"/>
  <c r="P630"/>
  <c r="BI628"/>
  <c r="BH628"/>
  <c r="BG628"/>
  <c r="BF628"/>
  <c r="T628"/>
  <c r="R628"/>
  <c r="P628"/>
  <c r="BI626"/>
  <c r="BH626"/>
  <c r="BG626"/>
  <c r="BF626"/>
  <c r="T626"/>
  <c r="R626"/>
  <c r="P626"/>
  <c r="BI624"/>
  <c r="BH624"/>
  <c r="BG624"/>
  <c r="BF624"/>
  <c r="T624"/>
  <c r="R624"/>
  <c r="P624"/>
  <c r="BI622"/>
  <c r="BH622"/>
  <c r="BG622"/>
  <c r="BF622"/>
  <c r="T622"/>
  <c r="R622"/>
  <c r="P622"/>
  <c r="BI620"/>
  <c r="BH620"/>
  <c r="BG620"/>
  <c r="BF620"/>
  <c r="T620"/>
  <c r="R620"/>
  <c r="P620"/>
  <c r="BI618"/>
  <c r="BH618"/>
  <c r="BG618"/>
  <c r="BF618"/>
  <c r="T618"/>
  <c r="R618"/>
  <c r="P618"/>
  <c r="BI616"/>
  <c r="BH616"/>
  <c r="BG616"/>
  <c r="BF616"/>
  <c r="T616"/>
  <c r="R616"/>
  <c r="P616"/>
  <c r="BI614"/>
  <c r="BH614"/>
  <c r="BG614"/>
  <c r="BF614"/>
  <c r="T614"/>
  <c r="R614"/>
  <c r="P614"/>
  <c r="BI612"/>
  <c r="BH612"/>
  <c r="BG612"/>
  <c r="BF612"/>
  <c r="T612"/>
  <c r="R612"/>
  <c r="P612"/>
  <c r="BI610"/>
  <c r="BH610"/>
  <c r="BG610"/>
  <c r="BF610"/>
  <c r="T610"/>
  <c r="R610"/>
  <c r="P610"/>
  <c r="BI608"/>
  <c r="BH608"/>
  <c r="BG608"/>
  <c r="BF608"/>
  <c r="T608"/>
  <c r="R608"/>
  <c r="P608"/>
  <c r="BI606"/>
  <c r="BH606"/>
  <c r="BG606"/>
  <c r="BF606"/>
  <c r="T606"/>
  <c r="R606"/>
  <c r="P606"/>
  <c r="BI604"/>
  <c r="BH604"/>
  <c r="BG604"/>
  <c r="BF604"/>
  <c r="T604"/>
  <c r="R604"/>
  <c r="P604"/>
  <c r="BI602"/>
  <c r="BH602"/>
  <c r="BG602"/>
  <c r="BF602"/>
  <c r="T602"/>
  <c r="R602"/>
  <c r="P602"/>
  <c r="BI600"/>
  <c r="BH600"/>
  <c r="BG600"/>
  <c r="BF600"/>
  <c r="T600"/>
  <c r="R600"/>
  <c r="P600"/>
  <c r="BI598"/>
  <c r="BH598"/>
  <c r="BG598"/>
  <c r="BF598"/>
  <c r="T598"/>
  <c r="R598"/>
  <c r="P598"/>
  <c r="BI596"/>
  <c r="BH596"/>
  <c r="BG596"/>
  <c r="BF596"/>
  <c r="T596"/>
  <c r="R596"/>
  <c r="P596"/>
  <c r="BI594"/>
  <c r="BH594"/>
  <c r="BG594"/>
  <c r="BF594"/>
  <c r="T594"/>
  <c r="R594"/>
  <c r="P594"/>
  <c r="BI592"/>
  <c r="BH592"/>
  <c r="BG592"/>
  <c r="BF592"/>
  <c r="T592"/>
  <c r="R592"/>
  <c r="P592"/>
  <c r="BI590"/>
  <c r="BH590"/>
  <c r="BG590"/>
  <c r="BF590"/>
  <c r="T590"/>
  <c r="R590"/>
  <c r="P590"/>
  <c r="BI588"/>
  <c r="BH588"/>
  <c r="BG588"/>
  <c r="BF588"/>
  <c r="T588"/>
  <c r="R588"/>
  <c r="P588"/>
  <c r="BI586"/>
  <c r="BH586"/>
  <c r="BG586"/>
  <c r="BF586"/>
  <c r="T586"/>
  <c r="R586"/>
  <c r="P586"/>
  <c r="BI584"/>
  <c r="BH584"/>
  <c r="BG584"/>
  <c r="BF584"/>
  <c r="T584"/>
  <c r="R584"/>
  <c r="P584"/>
  <c r="BI581"/>
  <c r="BH581"/>
  <c r="BG581"/>
  <c r="BF581"/>
  <c r="T581"/>
  <c r="R581"/>
  <c r="P581"/>
  <c r="BI579"/>
  <c r="BH579"/>
  <c r="BG579"/>
  <c r="BF579"/>
  <c r="T579"/>
  <c r="R579"/>
  <c r="P579"/>
  <c r="BI577"/>
  <c r="BH577"/>
  <c r="BG577"/>
  <c r="BF577"/>
  <c r="T577"/>
  <c r="R577"/>
  <c r="P577"/>
  <c r="BI575"/>
  <c r="BH575"/>
  <c r="BG575"/>
  <c r="BF575"/>
  <c r="T575"/>
  <c r="R575"/>
  <c r="P575"/>
  <c r="BI573"/>
  <c r="BH573"/>
  <c r="BG573"/>
  <c r="BF573"/>
  <c r="T573"/>
  <c r="R573"/>
  <c r="P573"/>
  <c r="BI571"/>
  <c r="BH571"/>
  <c r="BG571"/>
  <c r="BF571"/>
  <c r="T571"/>
  <c r="R571"/>
  <c r="P571"/>
  <c r="BI569"/>
  <c r="BH569"/>
  <c r="BG569"/>
  <c r="BF569"/>
  <c r="T569"/>
  <c r="R569"/>
  <c r="P569"/>
  <c r="BI567"/>
  <c r="BH567"/>
  <c r="BG567"/>
  <c r="BF567"/>
  <c r="T567"/>
  <c r="R567"/>
  <c r="P567"/>
  <c r="BI565"/>
  <c r="BH565"/>
  <c r="BG565"/>
  <c r="BF565"/>
  <c r="T565"/>
  <c r="R565"/>
  <c r="P565"/>
  <c r="BI563"/>
  <c r="BH563"/>
  <c r="BG563"/>
  <c r="BF563"/>
  <c r="T563"/>
  <c r="R563"/>
  <c r="P563"/>
  <c r="BI561"/>
  <c r="BH561"/>
  <c r="BG561"/>
  <c r="BF561"/>
  <c r="T561"/>
  <c r="R561"/>
  <c r="P561"/>
  <c r="BI559"/>
  <c r="BH559"/>
  <c r="BG559"/>
  <c r="BF559"/>
  <c r="T559"/>
  <c r="R559"/>
  <c r="P559"/>
  <c r="BI557"/>
  <c r="BH557"/>
  <c r="BG557"/>
  <c r="BF557"/>
  <c r="T557"/>
  <c r="R557"/>
  <c r="P557"/>
  <c r="BI555"/>
  <c r="BH555"/>
  <c r="BG555"/>
  <c r="BF555"/>
  <c r="T555"/>
  <c r="R555"/>
  <c r="P555"/>
  <c r="BI553"/>
  <c r="BH553"/>
  <c r="BG553"/>
  <c r="BF553"/>
  <c r="T553"/>
  <c r="R553"/>
  <c r="P553"/>
  <c r="BI551"/>
  <c r="BH551"/>
  <c r="BG551"/>
  <c r="BF551"/>
  <c r="T551"/>
  <c r="R551"/>
  <c r="P551"/>
  <c r="BI549"/>
  <c r="BH549"/>
  <c r="BG549"/>
  <c r="BF549"/>
  <c r="T549"/>
  <c r="R549"/>
  <c r="P549"/>
  <c r="BI547"/>
  <c r="BH547"/>
  <c r="BG547"/>
  <c r="BF547"/>
  <c r="T547"/>
  <c r="R547"/>
  <c r="P547"/>
  <c r="BI545"/>
  <c r="BH545"/>
  <c r="BG545"/>
  <c r="BF545"/>
  <c r="T545"/>
  <c r="R545"/>
  <c r="P545"/>
  <c r="BI542"/>
  <c r="BH542"/>
  <c r="BG542"/>
  <c r="BF542"/>
  <c r="T542"/>
  <c r="R542"/>
  <c r="P542"/>
  <c r="BI540"/>
  <c r="BH540"/>
  <c r="BG540"/>
  <c r="BF540"/>
  <c r="T540"/>
  <c r="R540"/>
  <c r="P540"/>
  <c r="BI538"/>
  <c r="BH538"/>
  <c r="BG538"/>
  <c r="BF538"/>
  <c r="T538"/>
  <c r="R538"/>
  <c r="P538"/>
  <c r="BI536"/>
  <c r="BH536"/>
  <c r="BG536"/>
  <c r="BF536"/>
  <c r="T536"/>
  <c r="R536"/>
  <c r="P536"/>
  <c r="BI534"/>
  <c r="BH534"/>
  <c r="BG534"/>
  <c r="BF534"/>
  <c r="T534"/>
  <c r="R534"/>
  <c r="P534"/>
  <c r="BI532"/>
  <c r="BH532"/>
  <c r="BG532"/>
  <c r="BF532"/>
  <c r="T532"/>
  <c r="R532"/>
  <c r="P532"/>
  <c r="BI530"/>
  <c r="BH530"/>
  <c r="BG530"/>
  <c r="BF530"/>
  <c r="T530"/>
  <c r="R530"/>
  <c r="P530"/>
  <c r="BI528"/>
  <c r="BH528"/>
  <c r="BG528"/>
  <c r="BF528"/>
  <c r="T528"/>
  <c r="R528"/>
  <c r="P528"/>
  <c r="BI526"/>
  <c r="BH526"/>
  <c r="BG526"/>
  <c r="BF526"/>
  <c r="T526"/>
  <c r="R526"/>
  <c r="P526"/>
  <c r="BI524"/>
  <c r="BH524"/>
  <c r="BG524"/>
  <c r="BF524"/>
  <c r="T524"/>
  <c r="R524"/>
  <c r="P524"/>
  <c r="BI522"/>
  <c r="BH522"/>
  <c r="BG522"/>
  <c r="BF522"/>
  <c r="T522"/>
  <c r="R522"/>
  <c r="P522"/>
  <c r="BI520"/>
  <c r="BH520"/>
  <c r="BG520"/>
  <c r="BF520"/>
  <c r="T520"/>
  <c r="R520"/>
  <c r="P520"/>
  <c r="BI518"/>
  <c r="BH518"/>
  <c r="BG518"/>
  <c r="BF518"/>
  <c r="T518"/>
  <c r="R518"/>
  <c r="P518"/>
  <c r="BI516"/>
  <c r="BH516"/>
  <c r="BG516"/>
  <c r="BF516"/>
  <c r="T516"/>
  <c r="R516"/>
  <c r="P516"/>
  <c r="BI514"/>
  <c r="BH514"/>
  <c r="BG514"/>
  <c r="BF514"/>
  <c r="T514"/>
  <c r="R514"/>
  <c r="P514"/>
  <c r="BI512"/>
  <c r="BH512"/>
  <c r="BG512"/>
  <c r="BF512"/>
  <c r="T512"/>
  <c r="R512"/>
  <c r="P512"/>
  <c r="BI510"/>
  <c r="BH510"/>
  <c r="BG510"/>
  <c r="BF510"/>
  <c r="T510"/>
  <c r="R510"/>
  <c r="P510"/>
  <c r="BI508"/>
  <c r="BH508"/>
  <c r="BG508"/>
  <c r="BF508"/>
  <c r="T508"/>
  <c r="R508"/>
  <c r="P508"/>
  <c r="BI505"/>
  <c r="BH505"/>
  <c r="BG505"/>
  <c r="BF505"/>
  <c r="T505"/>
  <c r="R505"/>
  <c r="P505"/>
  <c r="BI502"/>
  <c r="BH502"/>
  <c r="BG502"/>
  <c r="BF502"/>
  <c r="T502"/>
  <c r="R502"/>
  <c r="P502"/>
  <c r="BI500"/>
  <c r="BH500"/>
  <c r="BG500"/>
  <c r="BF500"/>
  <c r="T500"/>
  <c r="R500"/>
  <c r="P500"/>
  <c r="BI497"/>
  <c r="BH497"/>
  <c r="BG497"/>
  <c r="BF497"/>
  <c r="T497"/>
  <c r="R497"/>
  <c r="P497"/>
  <c r="BI494"/>
  <c r="BH494"/>
  <c r="BG494"/>
  <c r="BF494"/>
  <c r="T494"/>
  <c r="R494"/>
  <c r="P494"/>
  <c r="BI491"/>
  <c r="BH491"/>
  <c r="BG491"/>
  <c r="BF491"/>
  <c r="T491"/>
  <c r="R491"/>
  <c r="P491"/>
  <c r="BI489"/>
  <c r="BH489"/>
  <c r="BG489"/>
  <c r="BF489"/>
  <c r="T489"/>
  <c r="R489"/>
  <c r="P489"/>
  <c r="BI487"/>
  <c r="BH487"/>
  <c r="BG487"/>
  <c r="BF487"/>
  <c r="T487"/>
  <c r="R487"/>
  <c r="P487"/>
  <c r="BI485"/>
  <c r="BH485"/>
  <c r="BG485"/>
  <c r="BF485"/>
  <c r="T485"/>
  <c r="R485"/>
  <c r="P485"/>
  <c r="BI483"/>
  <c r="BH483"/>
  <c r="BG483"/>
  <c r="BF483"/>
  <c r="T483"/>
  <c r="R483"/>
  <c r="P483"/>
  <c r="BI481"/>
  <c r="BH481"/>
  <c r="BG481"/>
  <c r="BF481"/>
  <c r="T481"/>
  <c r="R481"/>
  <c r="P481"/>
  <c r="BI479"/>
  <c r="BH479"/>
  <c r="BG479"/>
  <c r="BF479"/>
  <c r="T479"/>
  <c r="R479"/>
  <c r="P479"/>
  <c r="BI477"/>
  <c r="BH477"/>
  <c r="BG477"/>
  <c r="BF477"/>
  <c r="T477"/>
  <c r="R477"/>
  <c r="P477"/>
  <c r="BI475"/>
  <c r="BH475"/>
  <c r="BG475"/>
  <c r="BF475"/>
  <c r="T475"/>
  <c r="R475"/>
  <c r="P475"/>
  <c r="BI473"/>
  <c r="BH473"/>
  <c r="BG473"/>
  <c r="BF473"/>
  <c r="T473"/>
  <c r="R473"/>
  <c r="P473"/>
  <c r="BI471"/>
  <c r="BH471"/>
  <c r="BG471"/>
  <c r="BF471"/>
  <c r="T471"/>
  <c r="R471"/>
  <c r="P471"/>
  <c r="BI468"/>
  <c r="BH468"/>
  <c r="BG468"/>
  <c r="BF468"/>
  <c r="T468"/>
  <c r="R468"/>
  <c r="P468"/>
  <c r="BI466"/>
  <c r="BH466"/>
  <c r="BG466"/>
  <c r="BF466"/>
  <c r="T466"/>
  <c r="R466"/>
  <c r="P466"/>
  <c r="BI464"/>
  <c r="BH464"/>
  <c r="BG464"/>
  <c r="BF464"/>
  <c r="T464"/>
  <c r="R464"/>
  <c r="P464"/>
  <c r="BI462"/>
  <c r="BH462"/>
  <c r="BG462"/>
  <c r="BF462"/>
  <c r="T462"/>
  <c r="R462"/>
  <c r="P462"/>
  <c r="BI460"/>
  <c r="BH460"/>
  <c r="BG460"/>
  <c r="BF460"/>
  <c r="T460"/>
  <c r="R460"/>
  <c r="P460"/>
  <c r="BI458"/>
  <c r="BH458"/>
  <c r="BG458"/>
  <c r="BF458"/>
  <c r="T458"/>
  <c r="R458"/>
  <c r="P458"/>
  <c r="BI456"/>
  <c r="BH456"/>
  <c r="BG456"/>
  <c r="BF456"/>
  <c r="T456"/>
  <c r="R456"/>
  <c r="P456"/>
  <c r="BI454"/>
  <c r="BH454"/>
  <c r="BG454"/>
  <c r="BF454"/>
  <c r="T454"/>
  <c r="R454"/>
  <c r="P454"/>
  <c r="BI451"/>
  <c r="BH451"/>
  <c r="BG451"/>
  <c r="BF451"/>
  <c r="T451"/>
  <c r="R451"/>
  <c r="P451"/>
  <c r="BI449"/>
  <c r="BH449"/>
  <c r="BG449"/>
  <c r="BF449"/>
  <c r="T449"/>
  <c r="R449"/>
  <c r="P449"/>
  <c r="BI447"/>
  <c r="BH447"/>
  <c r="BG447"/>
  <c r="BF447"/>
  <c r="T447"/>
  <c r="R447"/>
  <c r="P447"/>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8"/>
  <c r="BH418"/>
  <c r="BG418"/>
  <c r="BF418"/>
  <c r="T418"/>
  <c r="R418"/>
  <c r="P418"/>
  <c r="BI416"/>
  <c r="BH416"/>
  <c r="BG416"/>
  <c r="BF416"/>
  <c r="T416"/>
  <c r="R416"/>
  <c r="P416"/>
  <c r="BI414"/>
  <c r="BH414"/>
  <c r="BG414"/>
  <c r="BF414"/>
  <c r="T414"/>
  <c r="R414"/>
  <c r="P414"/>
  <c r="BI412"/>
  <c r="BH412"/>
  <c r="BG412"/>
  <c r="BF412"/>
  <c r="T412"/>
  <c r="R412"/>
  <c r="P412"/>
  <c r="BI410"/>
  <c r="BH410"/>
  <c r="BG410"/>
  <c r="BF410"/>
  <c r="T410"/>
  <c r="R410"/>
  <c r="P410"/>
  <c r="BI408"/>
  <c r="BH408"/>
  <c r="BG408"/>
  <c r="BF408"/>
  <c r="T408"/>
  <c r="R408"/>
  <c r="P408"/>
  <c r="BI406"/>
  <c r="BH406"/>
  <c r="BG406"/>
  <c r="BF406"/>
  <c r="T406"/>
  <c r="R406"/>
  <c r="P406"/>
  <c r="BI404"/>
  <c r="BH404"/>
  <c r="BG404"/>
  <c r="BF404"/>
  <c r="T404"/>
  <c r="R404"/>
  <c r="P404"/>
  <c r="BI402"/>
  <c r="BH402"/>
  <c r="BG402"/>
  <c r="BF402"/>
  <c r="T402"/>
  <c r="R402"/>
  <c r="P402"/>
  <c r="BI400"/>
  <c r="BH400"/>
  <c r="BG400"/>
  <c r="BF400"/>
  <c r="T400"/>
  <c r="R400"/>
  <c r="P400"/>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5"/>
  <c r="BH385"/>
  <c r="BG385"/>
  <c r="BF385"/>
  <c r="T385"/>
  <c r="R385"/>
  <c r="P385"/>
  <c r="BI383"/>
  <c r="BH383"/>
  <c r="BG383"/>
  <c r="BF383"/>
  <c r="T383"/>
  <c r="R383"/>
  <c r="P383"/>
  <c r="BI381"/>
  <c r="BH381"/>
  <c r="BG381"/>
  <c r="BF381"/>
  <c r="T381"/>
  <c r="R381"/>
  <c r="P381"/>
  <c r="BI379"/>
  <c r="BH379"/>
  <c r="BG379"/>
  <c r="BF379"/>
  <c r="T379"/>
  <c r="R379"/>
  <c r="P379"/>
  <c r="BI377"/>
  <c r="BH377"/>
  <c r="BG377"/>
  <c r="BF377"/>
  <c r="T377"/>
  <c r="R377"/>
  <c r="P377"/>
  <c r="BI375"/>
  <c r="BH375"/>
  <c r="BG375"/>
  <c r="BF375"/>
  <c r="T375"/>
  <c r="R375"/>
  <c r="P375"/>
  <c r="BI373"/>
  <c r="BH373"/>
  <c r="BG373"/>
  <c r="BF373"/>
  <c r="T373"/>
  <c r="R373"/>
  <c r="P373"/>
  <c r="BI371"/>
  <c r="BH371"/>
  <c r="BG371"/>
  <c r="BF371"/>
  <c r="T371"/>
  <c r="R371"/>
  <c r="P371"/>
  <c r="BI369"/>
  <c r="BH369"/>
  <c r="BG369"/>
  <c r="BF369"/>
  <c r="T369"/>
  <c r="R369"/>
  <c r="P369"/>
  <c r="BI367"/>
  <c r="BH367"/>
  <c r="BG367"/>
  <c r="BF367"/>
  <c r="T367"/>
  <c r="R367"/>
  <c r="P367"/>
  <c r="BI364"/>
  <c r="BH364"/>
  <c r="BG364"/>
  <c r="BF364"/>
  <c r="T364"/>
  <c r="R364"/>
  <c r="P364"/>
  <c r="BI362"/>
  <c r="BH362"/>
  <c r="BG362"/>
  <c r="BF362"/>
  <c r="T362"/>
  <c r="R362"/>
  <c r="P362"/>
  <c r="BI359"/>
  <c r="BH359"/>
  <c r="BG359"/>
  <c r="BF359"/>
  <c r="T359"/>
  <c r="R359"/>
  <c r="P359"/>
  <c r="BI357"/>
  <c r="BH357"/>
  <c r="BG357"/>
  <c r="BF357"/>
  <c r="T357"/>
  <c r="R357"/>
  <c r="P357"/>
  <c r="BI354"/>
  <c r="BH354"/>
  <c r="BG354"/>
  <c r="BF354"/>
  <c r="T354"/>
  <c r="R354"/>
  <c r="P354"/>
  <c r="BI352"/>
  <c r="BH352"/>
  <c r="BG352"/>
  <c r="BF352"/>
  <c r="T352"/>
  <c r="R352"/>
  <c r="P352"/>
  <c r="BI349"/>
  <c r="BH349"/>
  <c r="BG349"/>
  <c r="BF349"/>
  <c r="T349"/>
  <c r="R349"/>
  <c r="P349"/>
  <c r="BI347"/>
  <c r="BH347"/>
  <c r="BG347"/>
  <c r="BF347"/>
  <c r="T347"/>
  <c r="R347"/>
  <c r="P347"/>
  <c r="BI345"/>
  <c r="BH345"/>
  <c r="BG345"/>
  <c r="BF345"/>
  <c r="T345"/>
  <c r="R345"/>
  <c r="P345"/>
  <c r="BI343"/>
  <c r="BH343"/>
  <c r="BG343"/>
  <c r="BF343"/>
  <c r="T343"/>
  <c r="R343"/>
  <c r="P343"/>
  <c r="BI341"/>
  <c r="BH341"/>
  <c r="BG341"/>
  <c r="BF341"/>
  <c r="T341"/>
  <c r="R341"/>
  <c r="P341"/>
  <c r="BI339"/>
  <c r="BH339"/>
  <c r="BG339"/>
  <c r="BF339"/>
  <c r="T339"/>
  <c r="R339"/>
  <c r="P339"/>
  <c r="BI337"/>
  <c r="BH337"/>
  <c r="BG337"/>
  <c r="BF337"/>
  <c r="T337"/>
  <c r="R337"/>
  <c r="P337"/>
  <c r="BI335"/>
  <c r="BH335"/>
  <c r="BG335"/>
  <c r="BF335"/>
  <c r="T335"/>
  <c r="R335"/>
  <c r="P335"/>
  <c r="BI333"/>
  <c r="BH333"/>
  <c r="BG333"/>
  <c r="BF333"/>
  <c r="T333"/>
  <c r="R333"/>
  <c r="P333"/>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2"/>
  <c r="BH312"/>
  <c r="BG312"/>
  <c r="BF312"/>
  <c r="T312"/>
  <c r="R312"/>
  <c r="P312"/>
  <c r="BI310"/>
  <c r="BH310"/>
  <c r="BG310"/>
  <c r="BF310"/>
  <c r="T310"/>
  <c r="R310"/>
  <c r="P310"/>
  <c r="BI307"/>
  <c r="BH307"/>
  <c r="BG307"/>
  <c r="BF307"/>
  <c r="T307"/>
  <c r="R307"/>
  <c r="P307"/>
  <c r="BI304"/>
  <c r="BH304"/>
  <c r="BG304"/>
  <c r="BF304"/>
  <c r="T304"/>
  <c r="R304"/>
  <c r="P304"/>
  <c r="BI301"/>
  <c r="BH301"/>
  <c r="BG301"/>
  <c r="BF301"/>
  <c r="T301"/>
  <c r="R301"/>
  <c r="P301"/>
  <c r="BI298"/>
  <c r="BH298"/>
  <c r="BG298"/>
  <c r="BF298"/>
  <c r="T298"/>
  <c r="R298"/>
  <c r="P298"/>
  <c r="BI295"/>
  <c r="BH295"/>
  <c r="BG295"/>
  <c r="BF295"/>
  <c r="T295"/>
  <c r="R295"/>
  <c r="P295"/>
  <c r="BI292"/>
  <c r="BH292"/>
  <c r="BG292"/>
  <c r="BF292"/>
  <c r="T292"/>
  <c r="R292"/>
  <c r="P292"/>
  <c r="BI289"/>
  <c r="BH289"/>
  <c r="BG289"/>
  <c r="BF289"/>
  <c r="T289"/>
  <c r="R289"/>
  <c r="P289"/>
  <c r="BI286"/>
  <c r="BH286"/>
  <c r="BG286"/>
  <c r="BF286"/>
  <c r="T286"/>
  <c r="R286"/>
  <c r="P286"/>
  <c r="BI284"/>
  <c r="BH284"/>
  <c r="BG284"/>
  <c r="BF284"/>
  <c r="T284"/>
  <c r="R284"/>
  <c r="P284"/>
  <c r="BI281"/>
  <c r="BH281"/>
  <c r="BG281"/>
  <c r="BF281"/>
  <c r="T281"/>
  <c r="R281"/>
  <c r="P281"/>
  <c r="BI278"/>
  <c r="BH278"/>
  <c r="BG278"/>
  <c r="BF278"/>
  <c r="T278"/>
  <c r="R278"/>
  <c r="P278"/>
  <c r="BI276"/>
  <c r="BH276"/>
  <c r="BG276"/>
  <c r="BF276"/>
  <c r="T276"/>
  <c r="R276"/>
  <c r="P276"/>
  <c r="BI274"/>
  <c r="BH274"/>
  <c r="BG274"/>
  <c r="BF274"/>
  <c r="T274"/>
  <c r="R274"/>
  <c r="P274"/>
  <c r="BI271"/>
  <c r="BH271"/>
  <c r="BG271"/>
  <c r="BF271"/>
  <c r="T271"/>
  <c r="R271"/>
  <c r="P271"/>
  <c r="BI269"/>
  <c r="BH269"/>
  <c r="BG269"/>
  <c r="BF269"/>
  <c r="T269"/>
  <c r="R269"/>
  <c r="P269"/>
  <c r="BI267"/>
  <c r="BH267"/>
  <c r="BG267"/>
  <c r="BF267"/>
  <c r="T267"/>
  <c r="R267"/>
  <c r="P267"/>
  <c r="BI265"/>
  <c r="BH265"/>
  <c r="BG265"/>
  <c r="BF265"/>
  <c r="T265"/>
  <c r="R265"/>
  <c r="P265"/>
  <c r="BI263"/>
  <c r="BH263"/>
  <c r="BG263"/>
  <c r="BF263"/>
  <c r="T263"/>
  <c r="R263"/>
  <c r="P263"/>
  <c r="BI261"/>
  <c r="BH261"/>
  <c r="BG261"/>
  <c r="BF261"/>
  <c r="T261"/>
  <c r="R261"/>
  <c r="P261"/>
  <c r="BI259"/>
  <c r="BH259"/>
  <c r="BG259"/>
  <c r="BF259"/>
  <c r="T259"/>
  <c r="R259"/>
  <c r="P259"/>
  <c r="BI256"/>
  <c r="BH256"/>
  <c r="BG256"/>
  <c r="BF256"/>
  <c r="T256"/>
  <c r="R256"/>
  <c r="P256"/>
  <c r="BI253"/>
  <c r="BH253"/>
  <c r="BG253"/>
  <c r="BF253"/>
  <c r="T253"/>
  <c r="R253"/>
  <c r="P253"/>
  <c r="BI251"/>
  <c r="BH251"/>
  <c r="BG251"/>
  <c r="BF251"/>
  <c r="T251"/>
  <c r="R251"/>
  <c r="P251"/>
  <c r="BI249"/>
  <c r="BH249"/>
  <c r="BG249"/>
  <c r="BF249"/>
  <c r="T249"/>
  <c r="R249"/>
  <c r="P249"/>
  <c r="BI247"/>
  <c r="BH247"/>
  <c r="BG247"/>
  <c r="BF247"/>
  <c r="T247"/>
  <c r="R247"/>
  <c r="P247"/>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BI123"/>
  <c r="BH123"/>
  <c r="BG123"/>
  <c r="BF123"/>
  <c r="T123"/>
  <c r="R123"/>
  <c r="P123"/>
  <c r="BI120"/>
  <c r="BH120"/>
  <c r="BG120"/>
  <c r="BF120"/>
  <c r="T120"/>
  <c r="R120"/>
  <c r="P120"/>
  <c r="BI117"/>
  <c r="BH117"/>
  <c r="BG117"/>
  <c r="BF117"/>
  <c r="T117"/>
  <c r="R117"/>
  <c r="P117"/>
  <c r="J113"/>
  <c r="F110"/>
  <c r="E108"/>
  <c r="J92"/>
  <c r="F89"/>
  <c r="E87"/>
  <c r="J21"/>
  <c r="E21"/>
  <c r="J91"/>
  <c r="J20"/>
  <c r="J18"/>
  <c r="E18"/>
  <c r="F113"/>
  <c r="J17"/>
  <c r="J15"/>
  <c r="E15"/>
  <c r="F91"/>
  <c r="J14"/>
  <c r="J12"/>
  <c r="J110"/>
  <c r="E7"/>
  <c r="E106"/>
  <c i="4" r="J37"/>
  <c r="J36"/>
  <c i="1" r="AY97"/>
  <c i="4" r="J35"/>
  <c i="1" r="AX97"/>
  <c i="4"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8"/>
  <c r="BH198"/>
  <c r="BG198"/>
  <c r="BF198"/>
  <c r="T198"/>
  <c r="R198"/>
  <c r="P198"/>
  <c r="BI196"/>
  <c r="BH196"/>
  <c r="BG196"/>
  <c r="BF196"/>
  <c r="T196"/>
  <c r="R196"/>
  <c r="P196"/>
  <c r="BI194"/>
  <c r="BH194"/>
  <c r="BG194"/>
  <c r="BF194"/>
  <c r="T194"/>
  <c r="R194"/>
  <c r="P194"/>
  <c r="BI192"/>
  <c r="BH192"/>
  <c r="BG192"/>
  <c r="BF192"/>
  <c r="T192"/>
  <c r="R192"/>
  <c r="P192"/>
  <c r="BI189"/>
  <c r="BH189"/>
  <c r="BG189"/>
  <c r="BF189"/>
  <c r="T189"/>
  <c r="R189"/>
  <c r="P189"/>
  <c r="BI187"/>
  <c r="BH187"/>
  <c r="BG187"/>
  <c r="BF187"/>
  <c r="T187"/>
  <c r="R187"/>
  <c r="P187"/>
  <c r="BI185"/>
  <c r="BH185"/>
  <c r="BG185"/>
  <c r="BF185"/>
  <c r="T185"/>
  <c r="R185"/>
  <c r="P185"/>
  <c r="BI183"/>
  <c r="BH183"/>
  <c r="BG183"/>
  <c r="BF183"/>
  <c r="T183"/>
  <c r="R183"/>
  <c r="P183"/>
  <c r="BI180"/>
  <c r="BH180"/>
  <c r="BG180"/>
  <c r="BF180"/>
  <c r="T180"/>
  <c r="R180"/>
  <c r="P180"/>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0"/>
  <c r="BH160"/>
  <c r="BG160"/>
  <c r="BF160"/>
  <c r="T160"/>
  <c r="R160"/>
  <c r="P160"/>
  <c r="BI158"/>
  <c r="BH158"/>
  <c r="BG158"/>
  <c r="BF158"/>
  <c r="T158"/>
  <c r="R158"/>
  <c r="P158"/>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8"/>
  <c r="BH128"/>
  <c r="BG128"/>
  <c r="BF128"/>
  <c r="T128"/>
  <c r="R128"/>
  <c r="P128"/>
  <c r="BI126"/>
  <c r="BH126"/>
  <c r="BG126"/>
  <c r="BF126"/>
  <c r="T126"/>
  <c r="R126"/>
  <c r="P126"/>
  <c r="BI123"/>
  <c r="BH123"/>
  <c r="BG123"/>
  <c r="BF123"/>
  <c r="T123"/>
  <c r="R123"/>
  <c r="P123"/>
  <c r="J118"/>
  <c r="F115"/>
  <c r="E113"/>
  <c r="J92"/>
  <c r="F89"/>
  <c r="E87"/>
  <c r="J21"/>
  <c r="E21"/>
  <c r="J117"/>
  <c r="J20"/>
  <c r="J18"/>
  <c r="E18"/>
  <c r="F92"/>
  <c r="J17"/>
  <c r="J15"/>
  <c r="E15"/>
  <c r="F117"/>
  <c r="J14"/>
  <c r="J12"/>
  <c r="J89"/>
  <c r="E7"/>
  <c r="E111"/>
  <c i="3" r="J37"/>
  <c r="J36"/>
  <c i="1" r="AY96"/>
  <c i="3" r="J35"/>
  <c i="1" r="AX96"/>
  <c i="3"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J113"/>
  <c r="F110"/>
  <c r="E108"/>
  <c r="J92"/>
  <c r="F89"/>
  <c r="E87"/>
  <c r="J21"/>
  <c r="E21"/>
  <c r="J112"/>
  <c r="J20"/>
  <c r="J18"/>
  <c r="E18"/>
  <c r="F92"/>
  <c r="J17"/>
  <c r="J15"/>
  <c r="E15"/>
  <c r="F91"/>
  <c r="J14"/>
  <c r="J12"/>
  <c r="J89"/>
  <c r="E7"/>
  <c r="E85"/>
  <c i="1" r="AY95"/>
  <c i="2" r="J37"/>
  <c r="J36"/>
  <c r="J35"/>
  <c i="1" r="AX95"/>
  <c i="2" r="BI458"/>
  <c r="BH458"/>
  <c r="BG458"/>
  <c r="BF458"/>
  <c r="T458"/>
  <c r="R458"/>
  <c r="P458"/>
  <c r="BI456"/>
  <c r="BH456"/>
  <c r="BG456"/>
  <c r="BF456"/>
  <c r="T456"/>
  <c r="R456"/>
  <c r="P456"/>
  <c r="BI453"/>
  <c r="BH453"/>
  <c r="BG453"/>
  <c r="BF453"/>
  <c r="T453"/>
  <c r="R453"/>
  <c r="P453"/>
  <c r="BI451"/>
  <c r="BH451"/>
  <c r="BG451"/>
  <c r="BF451"/>
  <c r="T451"/>
  <c r="R451"/>
  <c r="P451"/>
  <c r="BI448"/>
  <c r="BH448"/>
  <c r="BG448"/>
  <c r="BF448"/>
  <c r="T448"/>
  <c r="R448"/>
  <c r="P448"/>
  <c r="BI446"/>
  <c r="BH446"/>
  <c r="BG446"/>
  <c r="BF446"/>
  <c r="T446"/>
  <c r="R446"/>
  <c r="P446"/>
  <c r="BI443"/>
  <c r="BH443"/>
  <c r="BG443"/>
  <c r="BF443"/>
  <c r="T443"/>
  <c r="R443"/>
  <c r="P443"/>
  <c r="BI441"/>
  <c r="BH441"/>
  <c r="BG441"/>
  <c r="BF441"/>
  <c r="T441"/>
  <c r="R441"/>
  <c r="P441"/>
  <c r="BI438"/>
  <c r="BH438"/>
  <c r="BG438"/>
  <c r="BF438"/>
  <c r="T438"/>
  <c r="R438"/>
  <c r="P438"/>
  <c r="BI435"/>
  <c r="BH435"/>
  <c r="BG435"/>
  <c r="BF435"/>
  <c r="T435"/>
  <c r="R435"/>
  <c r="P435"/>
  <c r="BI432"/>
  <c r="BH432"/>
  <c r="BG432"/>
  <c r="BF432"/>
  <c r="T432"/>
  <c r="R432"/>
  <c r="P432"/>
  <c r="BI430"/>
  <c r="BH430"/>
  <c r="BG430"/>
  <c r="BF430"/>
  <c r="T430"/>
  <c r="R430"/>
  <c r="P430"/>
  <c r="BI427"/>
  <c r="BH427"/>
  <c r="BG427"/>
  <c r="BF427"/>
  <c r="T427"/>
  <c r="R427"/>
  <c r="P427"/>
  <c r="BI425"/>
  <c r="BH425"/>
  <c r="BG425"/>
  <c r="BF425"/>
  <c r="T425"/>
  <c r="R425"/>
  <c r="P425"/>
  <c r="BI422"/>
  <c r="BH422"/>
  <c r="BG422"/>
  <c r="BF422"/>
  <c r="T422"/>
  <c r="R422"/>
  <c r="P422"/>
  <c r="BI420"/>
  <c r="BH420"/>
  <c r="BG420"/>
  <c r="BF420"/>
  <c r="T420"/>
  <c r="R420"/>
  <c r="P420"/>
  <c r="BI417"/>
  <c r="BH417"/>
  <c r="BG417"/>
  <c r="BF417"/>
  <c r="T417"/>
  <c r="R417"/>
  <c r="P417"/>
  <c r="BI415"/>
  <c r="BH415"/>
  <c r="BG415"/>
  <c r="BF415"/>
  <c r="T415"/>
  <c r="R415"/>
  <c r="P415"/>
  <c r="BI412"/>
  <c r="BH412"/>
  <c r="BG412"/>
  <c r="BF412"/>
  <c r="T412"/>
  <c r="R412"/>
  <c r="P412"/>
  <c r="BI410"/>
  <c r="BH410"/>
  <c r="BG410"/>
  <c r="BF410"/>
  <c r="T410"/>
  <c r="R410"/>
  <c r="P410"/>
  <c r="BI407"/>
  <c r="BH407"/>
  <c r="BG407"/>
  <c r="BF407"/>
  <c r="T407"/>
  <c r="R407"/>
  <c r="P407"/>
  <c r="BI405"/>
  <c r="BH405"/>
  <c r="BG405"/>
  <c r="BF405"/>
  <c r="T405"/>
  <c r="R405"/>
  <c r="P405"/>
  <c r="BI403"/>
  <c r="BH403"/>
  <c r="BG403"/>
  <c r="BF403"/>
  <c r="T403"/>
  <c r="R403"/>
  <c r="P403"/>
  <c r="BI401"/>
  <c r="BH401"/>
  <c r="BG401"/>
  <c r="BF401"/>
  <c r="T401"/>
  <c r="R401"/>
  <c r="P401"/>
  <c r="BI399"/>
  <c r="BH399"/>
  <c r="BG399"/>
  <c r="BF399"/>
  <c r="T399"/>
  <c r="R399"/>
  <c r="P399"/>
  <c r="BI397"/>
  <c r="BH397"/>
  <c r="BG397"/>
  <c r="BF397"/>
  <c r="T397"/>
  <c r="R397"/>
  <c r="P397"/>
  <c r="BI395"/>
  <c r="BH395"/>
  <c r="BG395"/>
  <c r="BF395"/>
  <c r="T395"/>
  <c r="R395"/>
  <c r="P395"/>
  <c r="BI393"/>
  <c r="BH393"/>
  <c r="BG393"/>
  <c r="BF393"/>
  <c r="T393"/>
  <c r="R393"/>
  <c r="P393"/>
  <c r="BI391"/>
  <c r="BH391"/>
  <c r="BG391"/>
  <c r="BF391"/>
  <c r="T391"/>
  <c r="R391"/>
  <c r="P391"/>
  <c r="BI389"/>
  <c r="BH389"/>
  <c r="BG389"/>
  <c r="BF389"/>
  <c r="T389"/>
  <c r="R389"/>
  <c r="P389"/>
  <c r="BI387"/>
  <c r="BH387"/>
  <c r="BG387"/>
  <c r="BF387"/>
  <c r="T387"/>
  <c r="R387"/>
  <c r="P387"/>
  <c r="BI385"/>
  <c r="BH385"/>
  <c r="BG385"/>
  <c r="BF385"/>
  <c r="T385"/>
  <c r="R385"/>
  <c r="P385"/>
  <c r="BI383"/>
  <c r="BH383"/>
  <c r="BG383"/>
  <c r="BF383"/>
  <c r="T383"/>
  <c r="R383"/>
  <c r="P383"/>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60"/>
  <c r="BH360"/>
  <c r="BG360"/>
  <c r="BF360"/>
  <c r="T360"/>
  <c r="R360"/>
  <c r="P360"/>
  <c r="BI358"/>
  <c r="BH358"/>
  <c r="BG358"/>
  <c r="BF358"/>
  <c r="T358"/>
  <c r="R358"/>
  <c r="P358"/>
  <c r="BI356"/>
  <c r="BH356"/>
  <c r="BG356"/>
  <c r="BF356"/>
  <c r="T356"/>
  <c r="R356"/>
  <c r="P356"/>
  <c r="BI354"/>
  <c r="BH354"/>
  <c r="BG354"/>
  <c r="BF354"/>
  <c r="T354"/>
  <c r="R354"/>
  <c r="P354"/>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4"/>
  <c r="BH324"/>
  <c r="BG324"/>
  <c r="BF324"/>
  <c r="T324"/>
  <c r="R324"/>
  <c r="P324"/>
  <c r="BI322"/>
  <c r="BH322"/>
  <c r="BG322"/>
  <c r="BF322"/>
  <c r="T322"/>
  <c r="R322"/>
  <c r="P322"/>
  <c r="BI320"/>
  <c r="BH320"/>
  <c r="BG320"/>
  <c r="BF320"/>
  <c r="T320"/>
  <c r="R320"/>
  <c r="P320"/>
  <c r="BI318"/>
  <c r="BH318"/>
  <c r="BG318"/>
  <c r="BF318"/>
  <c r="T318"/>
  <c r="R318"/>
  <c r="P318"/>
  <c r="BI316"/>
  <c r="BH316"/>
  <c r="BG316"/>
  <c r="BF316"/>
  <c r="T316"/>
  <c r="R316"/>
  <c r="P316"/>
  <c r="BI314"/>
  <c r="BH314"/>
  <c r="BG314"/>
  <c r="BF314"/>
  <c r="T314"/>
  <c r="R314"/>
  <c r="P314"/>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300"/>
  <c r="BH300"/>
  <c r="BG300"/>
  <c r="BF300"/>
  <c r="T300"/>
  <c r="R300"/>
  <c r="P300"/>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6"/>
  <c r="BH286"/>
  <c r="BG286"/>
  <c r="BF286"/>
  <c r="T286"/>
  <c r="R286"/>
  <c r="P286"/>
  <c r="BI284"/>
  <c r="BH284"/>
  <c r="BG284"/>
  <c r="BF284"/>
  <c r="T284"/>
  <c r="R284"/>
  <c r="P284"/>
  <c r="BI282"/>
  <c r="BH282"/>
  <c r="BG282"/>
  <c r="BF282"/>
  <c r="T282"/>
  <c r="R282"/>
  <c r="P282"/>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8"/>
  <c r="BH258"/>
  <c r="BG258"/>
  <c r="BF258"/>
  <c r="T258"/>
  <c r="R258"/>
  <c r="P258"/>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4"/>
  <c r="BH244"/>
  <c r="BG244"/>
  <c r="BF244"/>
  <c r="T244"/>
  <c r="R244"/>
  <c r="P244"/>
  <c r="BI242"/>
  <c r="BH242"/>
  <c r="BG242"/>
  <c r="BF242"/>
  <c r="T242"/>
  <c r="R242"/>
  <c r="P242"/>
  <c r="BI240"/>
  <c r="BH240"/>
  <c r="BG240"/>
  <c r="BF240"/>
  <c r="T240"/>
  <c r="R240"/>
  <c r="P240"/>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6"/>
  <c r="BH216"/>
  <c r="BG216"/>
  <c r="BF216"/>
  <c r="T216"/>
  <c r="R216"/>
  <c r="P216"/>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BI117"/>
  <c r="BH117"/>
  <c r="BG117"/>
  <c r="BF117"/>
  <c r="T117"/>
  <c r="R117"/>
  <c r="P117"/>
  <c r="J113"/>
  <c r="F110"/>
  <c r="E108"/>
  <c r="J92"/>
  <c r="F89"/>
  <c r="E87"/>
  <c r="J21"/>
  <c r="E21"/>
  <c r="J112"/>
  <c r="J20"/>
  <c r="J18"/>
  <c r="E18"/>
  <c r="F92"/>
  <c r="J17"/>
  <c r="J15"/>
  <c r="E15"/>
  <c r="F112"/>
  <c r="J14"/>
  <c r="J12"/>
  <c r="J110"/>
  <c r="E7"/>
  <c r="E106"/>
  <c i="1" r="L90"/>
  <c r="AM90"/>
  <c r="AM89"/>
  <c r="L89"/>
  <c r="AM87"/>
  <c r="L87"/>
  <c r="L85"/>
  <c r="L84"/>
  <c i="2" r="J443"/>
  <c r="BK372"/>
  <c r="J346"/>
  <c r="J226"/>
  <c r="J314"/>
  <c r="J230"/>
  <c r="BK164"/>
  <c r="J130"/>
  <c r="J380"/>
  <c r="J446"/>
  <c r="BK435"/>
  <c r="J430"/>
  <c r="J422"/>
  <c r="J417"/>
  <c r="BK410"/>
  <c r="BK403"/>
  <c r="J397"/>
  <c r="BK387"/>
  <c r="BK312"/>
  <c r="BK292"/>
  <c r="J250"/>
  <c r="BK220"/>
  <c r="BK196"/>
  <c r="J176"/>
  <c r="BK146"/>
  <c r="F37"/>
  <c i="4" r="BK153"/>
  <c r="J155"/>
  <c r="J123"/>
  <c r="J198"/>
  <c r="BK149"/>
  <c i="5" r="BK675"/>
  <c r="BK518"/>
  <c r="J347"/>
  <c r="J223"/>
  <c r="BK654"/>
  <c r="J606"/>
  <c r="BK485"/>
  <c r="BK377"/>
  <c r="J269"/>
  <c r="J148"/>
  <c r="BK838"/>
  <c r="BK777"/>
  <c r="BK614"/>
  <c r="BK487"/>
  <c r="J225"/>
  <c r="J126"/>
  <c r="BK681"/>
  <c r="BK494"/>
  <c r="BK379"/>
  <c r="J765"/>
  <c r="J456"/>
  <c r="BK208"/>
  <c r="J731"/>
  <c r="J586"/>
  <c r="BK428"/>
  <c r="J256"/>
  <c r="J154"/>
  <c r="BK579"/>
  <c r="J451"/>
  <c r="BK289"/>
  <c r="J739"/>
  <c r="J644"/>
  <c r="J471"/>
  <c r="BK349"/>
  <c r="J219"/>
  <c r="J832"/>
  <c r="J705"/>
  <c r="J698"/>
  <c r="BK522"/>
  <c r="BK337"/>
  <c r="BK150"/>
  <c r="J785"/>
  <c r="J584"/>
  <c r="BK383"/>
  <c r="BK292"/>
  <c r="BK178"/>
  <c r="BK834"/>
  <c r="BK771"/>
  <c r="BK696"/>
  <c r="J540"/>
  <c r="J389"/>
  <c r="J755"/>
  <c r="J636"/>
  <c r="BK549"/>
  <c r="J514"/>
  <c i="2" r="BK443"/>
  <c r="BK374"/>
  <c r="J354"/>
  <c r="J324"/>
  <c r="J272"/>
  <c r="J216"/>
  <c r="BK144"/>
  <c r="J368"/>
  <c r="BK320"/>
  <c r="J290"/>
  <c r="BK268"/>
  <c r="BK242"/>
  <c r="BK198"/>
  <c r="J362"/>
  <c r="J300"/>
  <c r="J270"/>
  <c r="BK244"/>
  <c r="J204"/>
  <c r="BK168"/>
  <c r="J132"/>
  <c r="J448"/>
  <c r="BK334"/>
  <c r="J284"/>
  <c r="J150"/>
  <c r="J332"/>
  <c r="J268"/>
  <c r="BK204"/>
  <c r="BK170"/>
  <c r="BK156"/>
  <c r="BK121"/>
  <c r="BK383"/>
  <c r="J376"/>
  <c r="BK438"/>
  <c r="BK430"/>
  <c r="J425"/>
  <c r="J420"/>
  <c r="J412"/>
  <c r="J407"/>
  <c r="BK401"/>
  <c r="BK395"/>
  <c r="BK389"/>
  <c r="J378"/>
  <c r="J308"/>
  <c r="BK288"/>
  <c r="J258"/>
  <c r="J218"/>
  <c r="BK206"/>
  <c r="BK192"/>
  <c r="J158"/>
  <c r="J134"/>
  <c r="BK456"/>
  <c r="J366"/>
  <c r="BK324"/>
  <c r="J306"/>
  <c r="J288"/>
  <c r="J266"/>
  <c r="BK264"/>
  <c r="J228"/>
  <c r="BK216"/>
  <c r="BK182"/>
  <c r="BK134"/>
  <c r="BK451"/>
  <c r="BK342"/>
  <c r="J320"/>
  <c r="BK276"/>
  <c r="J236"/>
  <c r="BK190"/>
  <c r="BK174"/>
  <c i="3" r="BK143"/>
  <c r="BK131"/>
  <c i="4" r="BK224"/>
  <c r="J163"/>
  <c i="5" r="BK729"/>
  <c r="BK524"/>
  <c r="J408"/>
  <c r="BK301"/>
  <c r="BK733"/>
  <c r="BK642"/>
  <c r="BK571"/>
  <c r="J449"/>
  <c r="BK261"/>
  <c r="BK135"/>
  <c r="BK819"/>
  <c r="BK689"/>
  <c r="J510"/>
  <c r="J241"/>
  <c r="BK140"/>
  <c r="J696"/>
  <c r="J518"/>
  <c r="J430"/>
  <c r="BK233"/>
  <c r="BK677"/>
  <c r="BK420"/>
  <c r="BK249"/>
  <c r="BK735"/>
  <c r="J717"/>
  <c r="BK575"/>
  <c r="BK416"/>
  <c r="J251"/>
  <c r="BK142"/>
  <c r="J573"/>
  <c r="BK436"/>
  <c r="J217"/>
  <c r="J675"/>
  <c r="BK640"/>
  <c r="J500"/>
  <c r="J391"/>
  <c r="BK335"/>
  <c r="J202"/>
  <c r="BK826"/>
  <c r="BK717"/>
  <c r="BK553"/>
  <c r="J460"/>
  <c r="BK404"/>
  <c r="J276"/>
  <c r="BK154"/>
  <c r="J823"/>
  <c r="J747"/>
  <c r="BK596"/>
  <c r="BK468"/>
  <c r="BK393"/>
  <c r="J247"/>
  <c r="BK166"/>
  <c r="J816"/>
  <c r="BK714"/>
  <c r="BK563"/>
  <c r="J267"/>
  <c r="BK848"/>
  <c r="J762"/>
  <c r="BK516"/>
  <c r="J349"/>
  <c r="BK219"/>
  <c r="BK152"/>
  <c r="BK823"/>
  <c r="BK743"/>
  <c r="BK588"/>
  <c r="BK460"/>
  <c r="J321"/>
  <c r="BK762"/>
  <c r="J793"/>
  <c r="J563"/>
  <c r="BK508"/>
  <c r="J286"/>
  <c r="BK759"/>
  <c r="J592"/>
  <c r="J468"/>
  <c r="BK310"/>
  <c r="BK190"/>
  <c i="6" r="BK127"/>
  <c r="BK139"/>
  <c i="2" r="J389"/>
  <c r="BK370"/>
  <c r="J310"/>
  <c r="BK266"/>
  <c r="J212"/>
  <c r="BK138"/>
  <c r="BK336"/>
  <c r="BK294"/>
  <c r="J264"/>
  <c r="BK210"/>
  <c r="BK119"/>
  <c r="J328"/>
  <c r="BK280"/>
  <c r="J220"/>
  <c r="BK172"/>
  <c r="J146"/>
  <c r="BK117"/>
  <c r="BK356"/>
  <c r="J292"/>
  <c r="J260"/>
  <c r="J194"/>
  <c r="BK366"/>
  <c r="BK328"/>
  <c r="BK236"/>
  <c r="J192"/>
  <c r="J166"/>
  <c r="BK136"/>
  <c r="J438"/>
  <c r="BK378"/>
  <c r="J441"/>
  <c r="J432"/>
  <c r="J427"/>
  <c r="BK420"/>
  <c r="BK412"/>
  <c r="J410"/>
  <c r="J403"/>
  <c r="J399"/>
  <c r="BK393"/>
  <c r="J385"/>
  <c r="BK316"/>
  <c r="BK278"/>
  <c r="J248"/>
  <c r="J234"/>
  <c r="J164"/>
  <c r="BK132"/>
  <c r="J123"/>
  <c r="BK350"/>
  <c r="J336"/>
  <c r="BK308"/>
  <c r="BK246"/>
  <c r="BK238"/>
  <c r="J184"/>
  <c r="J178"/>
  <c i="3" r="J145"/>
  <c r="BK123"/>
  <c r="BK141"/>
  <c r="J125"/>
  <c r="J135"/>
  <c i="4" r="J234"/>
  <c r="BK133"/>
  <c r="BK194"/>
  <c r="J183"/>
  <c r="BK123"/>
  <c r="BK126"/>
  <c r="J194"/>
  <c r="J139"/>
  <c r="BK236"/>
  <c r="BK169"/>
  <c r="BK209"/>
  <c r="J222"/>
  <c r="J135"/>
  <c r="BK165"/>
  <c r="BK131"/>
  <c r="BK192"/>
  <c r="BK173"/>
  <c r="BK155"/>
  <c i="5" r="J694"/>
  <c r="J555"/>
  <c r="BK418"/>
  <c r="J385"/>
  <c r="BK323"/>
  <c r="J132"/>
  <c r="BK671"/>
  <c r="J604"/>
  <c r="BK547"/>
  <c r="BK430"/>
  <c r="J319"/>
  <c r="BK212"/>
  <c r="J182"/>
  <c r="BK850"/>
  <c r="BK799"/>
  <c r="BK727"/>
  <c r="J618"/>
  <c r="BK502"/>
  <c r="BK251"/>
  <c r="BK231"/>
  <c r="J549"/>
  <c r="J477"/>
  <c r="BK329"/>
  <c r="J235"/>
  <c r="BK156"/>
  <c r="J123"/>
  <c r="J624"/>
  <c r="BK500"/>
  <c r="J397"/>
  <c r="J214"/>
  <c r="J681"/>
  <c r="J663"/>
  <c r="BK636"/>
  <c r="J440"/>
  <c r="BK385"/>
  <c r="BK341"/>
  <c r="BK247"/>
  <c r="J186"/>
  <c r="BK842"/>
  <c r="J779"/>
  <c r="J659"/>
  <c r="J545"/>
  <c r="J379"/>
  <c r="BK284"/>
  <c r="J850"/>
  <c r="BK813"/>
  <c r="BK700"/>
  <c r="J654"/>
  <c r="BK483"/>
  <c r="BK434"/>
  <c r="BK357"/>
  <c r="BK243"/>
  <c r="J188"/>
  <c r="BK852"/>
  <c r="BK791"/>
  <c r="J630"/>
  <c r="BK391"/>
  <c r="BK274"/>
  <c r="J229"/>
  <c r="BK793"/>
  <c r="BK702"/>
  <c r="BK606"/>
  <c r="BK402"/>
  <c r="J301"/>
  <c r="J259"/>
  <c r="J194"/>
  <c r="J166"/>
  <c r="BK836"/>
  <c r="J813"/>
  <c r="J751"/>
  <c r="BK679"/>
  <c r="J565"/>
  <c r="BK481"/>
  <c r="J422"/>
  <c r="BK801"/>
  <c r="BK765"/>
  <c r="BK811"/>
  <c r="BK783"/>
  <c r="J616"/>
  <c r="BK540"/>
  <c r="J494"/>
  <c r="J274"/>
  <c r="BK803"/>
  <c r="BK747"/>
  <c r="J590"/>
  <c r="J505"/>
  <c r="BK406"/>
  <c r="J231"/>
  <c r="BK180"/>
  <c i="6" r="BK136"/>
  <c r="J122"/>
  <c r="J136"/>
  <c r="J142"/>
  <c r="J117"/>
  <c i="2" r="J391"/>
  <c r="J372"/>
  <c r="J352"/>
  <c r="J318"/>
  <c r="J244"/>
  <c r="J174"/>
  <c r="J451"/>
  <c r="J316"/>
  <c r="J276"/>
  <c r="J238"/>
  <c r="J148"/>
  <c r="J296"/>
  <c r="BK254"/>
  <c r="J198"/>
  <c r="BK160"/>
  <c r="J119"/>
  <c r="J348"/>
  <c r="J274"/>
  <c r="J188"/>
  <c r="BK352"/>
  <c r="J232"/>
  <c r="BK176"/>
  <c r="J138"/>
  <c r="J456"/>
  <c r="J374"/>
  <c r="J435"/>
  <c r="BK427"/>
  <c r="BK417"/>
  <c r="BK405"/>
  <c r="BK399"/>
  <c r="J393"/>
  <c r="BK340"/>
  <c r="BK298"/>
  <c r="BK270"/>
  <c r="BK224"/>
  <c r="BK202"/>
  <c r="J170"/>
  <c r="J121"/>
  <c r="J453"/>
  <c r="BK330"/>
  <c r="J302"/>
  <c r="J200"/>
  <c r="J360"/>
  <c r="J322"/>
  <c r="J256"/>
  <c r="BK228"/>
  <c r="J142"/>
  <c i="3" r="J133"/>
  <c r="J143"/>
  <c r="BK127"/>
  <c r="BK119"/>
  <c i="4" r="J196"/>
  <c r="BK183"/>
  <c r="J151"/>
  <c r="J201"/>
  <c r="J209"/>
  <c r="J213"/>
  <c r="J167"/>
  <c r="BK211"/>
  <c r="J228"/>
  <c r="BK213"/>
  <c r="BK143"/>
  <c r="BK226"/>
  <c r="J141"/>
  <c r="BK160"/>
  <c i="5" r="J727"/>
  <c r="J538"/>
  <c r="BK389"/>
  <c r="J333"/>
  <c r="J156"/>
  <c r="BK649"/>
  <c r="BK586"/>
  <c r="J473"/>
  <c r="BK395"/>
  <c r="BK779"/>
  <c r="J628"/>
  <c r="BK221"/>
  <c r="J138"/>
  <c r="J689"/>
  <c r="BK567"/>
  <c r="BK477"/>
  <c r="J315"/>
  <c r="BK235"/>
  <c r="BK753"/>
  <c r="BK577"/>
  <c r="BK381"/>
  <c r="J174"/>
  <c r="J714"/>
  <c r="BK573"/>
  <c r="BK464"/>
  <c r="J178"/>
  <c r="BK646"/>
  <c r="J520"/>
  <c r="BK265"/>
  <c r="BK719"/>
  <c r="BK659"/>
  <c r="J596"/>
  <c r="J438"/>
  <c r="J367"/>
  <c r="J329"/>
  <c r="BK237"/>
  <c r="J160"/>
  <c r="BK809"/>
  <c r="BK694"/>
  <c r="BK497"/>
  <c r="J412"/>
  <c r="J339"/>
  <c r="J170"/>
  <c r="BK821"/>
  <c r="J679"/>
  <c r="J491"/>
  <c r="J444"/>
  <c r="J395"/>
  <c r="J245"/>
  <c r="BK652"/>
  <c r="BK538"/>
  <c r="J352"/>
  <c r="J781"/>
  <c r="BK807"/>
  <c r="J634"/>
  <c r="J532"/>
  <c r="BK447"/>
  <c r="BK276"/>
  <c r="BK795"/>
  <c r="J622"/>
  <c r="J516"/>
  <c r="J434"/>
  <c r="J239"/>
  <c r="J152"/>
  <c i="6" r="BK151"/>
  <c r="J124"/>
  <c r="BK133"/>
  <c i="2" r="BK376"/>
  <c r="BK368"/>
  <c r="BK284"/>
  <c r="BK232"/>
  <c r="J156"/>
  <c r="J356"/>
  <c r="BK306"/>
  <c r="J254"/>
  <c r="J152"/>
  <c r="J342"/>
  <c r="BK262"/>
  <c r="J214"/>
  <c r="BK150"/>
  <c r="BK448"/>
  <c r="BK318"/>
  <c r="BK200"/>
  <c r="BK125"/>
  <c r="J278"/>
  <c r="J172"/>
  <c r="J34"/>
  <c r="BK130"/>
  <c i="3" r="BK117"/>
  <c r="J119"/>
  <c r="J121"/>
  <c i="4" r="BK147"/>
  <c r="BK180"/>
  <c r="J180"/>
  <c r="J207"/>
  <c r="BK234"/>
  <c r="J153"/>
  <c r="J218"/>
  <c r="BK222"/>
  <c r="BK205"/>
  <c r="BK232"/>
  <c r="J147"/>
  <c r="BK145"/>
  <c r="J143"/>
  <c r="BK128"/>
  <c i="5" r="BK725"/>
  <c r="BK362"/>
  <c r="BK687"/>
  <c r="BK581"/>
  <c r="BK466"/>
  <c r="BK387"/>
  <c r="J271"/>
  <c r="BK206"/>
  <c r="J846"/>
  <c r="J783"/>
  <c r="BK657"/>
  <c r="BK528"/>
  <c r="J243"/>
  <c r="J184"/>
  <c r="BK737"/>
  <c r="J581"/>
  <c r="BK491"/>
  <c r="J140"/>
  <c r="J665"/>
  <c r="J632"/>
  <c r="J481"/>
  <c r="J362"/>
  <c r="BK271"/>
  <c r="BK217"/>
  <c r="J840"/>
  <c r="J719"/>
  <c r="J602"/>
  <c r="BK526"/>
  <c r="J442"/>
  <c r="J265"/>
  <c r="J142"/>
  <c r="J826"/>
  <c r="BK731"/>
  <c r="J594"/>
  <c r="BK456"/>
  <c r="J341"/>
  <c r="BK229"/>
  <c r="BK164"/>
  <c r="J799"/>
  <c r="BK634"/>
  <c r="J377"/>
  <c r="J325"/>
  <c r="BK241"/>
  <c r="J809"/>
  <c r="BK628"/>
  <c r="J508"/>
  <c r="BK331"/>
  <c r="J221"/>
  <c r="BK170"/>
  <c r="J838"/>
  <c r="J803"/>
  <c r="BK698"/>
  <c r="BK561"/>
  <c r="BK475"/>
  <c r="BK325"/>
  <c r="BK787"/>
  <c r="BK745"/>
  <c r="J642"/>
  <c r="BK555"/>
  <c r="BK530"/>
  <c r="J337"/>
  <c r="J164"/>
  <c r="BK669"/>
  <c r="J557"/>
  <c r="BK414"/>
  <c r="J307"/>
  <c r="BK168"/>
  <c i="6" r="BK145"/>
  <c r="J145"/>
  <c r="BK122"/>
  <c r="BK130"/>
  <c i="2" r="J387"/>
  <c r="J370"/>
  <c r="BK344"/>
  <c r="J282"/>
  <c r="BK230"/>
  <c r="J140"/>
  <c r="J340"/>
  <c r="BK286"/>
  <c r="J252"/>
  <c r="BK184"/>
  <c r="J458"/>
  <c r="BK358"/>
  <c r="J286"/>
  <c r="BK248"/>
  <c r="J206"/>
  <c r="BK186"/>
  <c r="J154"/>
  <c r="BK123"/>
  <c r="J326"/>
  <c r="BK252"/>
  <c r="J160"/>
  <c r="J294"/>
  <c r="BK188"/>
  <c r="J358"/>
  <c r="J330"/>
  <c r="BK304"/>
  <c r="BK240"/>
  <c r="BK214"/>
  <c r="BK166"/>
  <c i="3" r="J127"/>
  <c r="J137"/>
  <c r="BK139"/>
  <c r="J117"/>
  <c i="4" r="J236"/>
  <c r="BK230"/>
  <c r="BK135"/>
  <c r="J175"/>
  <c r="J192"/>
  <c r="BK198"/>
  <c r="BK207"/>
  <c r="J165"/>
  <c r="J203"/>
  <c r="J133"/>
  <c r="J189"/>
  <c r="J171"/>
  <c r="J128"/>
  <c i="5" r="BK692"/>
  <c r="J512"/>
  <c r="J369"/>
  <c r="BK162"/>
  <c r="BK723"/>
  <c r="BK610"/>
  <c r="J553"/>
  <c r="J848"/>
  <c r="BK781"/>
  <c r="J683"/>
  <c r="J610"/>
  <c r="BK397"/>
  <c r="J200"/>
  <c r="J749"/>
  <c r="J575"/>
  <c r="J497"/>
  <c r="BK438"/>
  <c r="J289"/>
  <c r="BK712"/>
  <c r="J454"/>
  <c r="BK188"/>
  <c r="J733"/>
  <c r="BK644"/>
  <c r="J561"/>
  <c r="J534"/>
  <c r="BK352"/>
  <c r="J312"/>
  <c r="BK176"/>
  <c r="BK685"/>
  <c r="BK454"/>
  <c r="J375"/>
  <c r="J685"/>
  <c r="J489"/>
  <c r="BK412"/>
  <c r="J335"/>
  <c r="J237"/>
  <c r="BK184"/>
  <c r="J830"/>
  <c r="BK789"/>
  <c r="BK622"/>
  <c r="BK354"/>
  <c r="J227"/>
  <c r="J787"/>
  <c r="BK616"/>
  <c r="J371"/>
  <c r="BK263"/>
  <c r="BK198"/>
  <c r="BK148"/>
  <c r="J821"/>
  <c r="J745"/>
  <c r="BK590"/>
  <c r="BK536"/>
  <c r="BK424"/>
  <c r="J791"/>
  <c r="BK757"/>
  <c i="2" r="J383"/>
  <c r="J338"/>
  <c r="BK256"/>
  <c r="BK180"/>
  <c r="BK346"/>
  <c r="BK300"/>
  <c r="BK250"/>
  <c r="J162"/>
  <c r="BK354"/>
  <c r="BK422"/>
  <c r="J415"/>
  <c r="BK407"/>
  <c r="J401"/>
  <c r="J395"/>
  <c r="BK380"/>
  <c r="BK302"/>
  <c r="BK274"/>
  <c r="BK234"/>
  <c r="BK212"/>
  <c r="J190"/>
  <c r="BK152"/>
  <c r="F34"/>
  <c r="J202"/>
  <c r="BK127"/>
  <c i="3" r="J139"/>
  <c r="BK135"/>
  <c r="J123"/>
  <c r="J129"/>
  <c i="4" r="J220"/>
  <c r="J226"/>
  <c r="J126"/>
  <c r="BK177"/>
  <c r="J205"/>
  <c r="J211"/>
  <c r="BK171"/>
  <c r="BK189"/>
  <c r="BK220"/>
  <c r="BK167"/>
  <c r="BK137"/>
  <c r="BK187"/>
  <c r="BK139"/>
  <c r="BK151"/>
  <c r="J173"/>
  <c r="J185"/>
  <c i="5" r="BK594"/>
  <c r="J522"/>
  <c r="J410"/>
  <c r="BK343"/>
  <c r="J298"/>
  <c r="BK767"/>
  <c r="J667"/>
  <c r="J608"/>
  <c r="J551"/>
  <c r="J436"/>
  <c r="J359"/>
  <c r="J233"/>
  <c r="BK174"/>
  <c r="BK830"/>
  <c r="J807"/>
  <c r="J757"/>
  <c r="J640"/>
  <c r="BK542"/>
  <c r="BK458"/>
  <c r="J206"/>
  <c r="J135"/>
  <c r="J707"/>
  <c r="BK598"/>
  <c r="BK514"/>
  <c r="BK449"/>
  <c r="BK367"/>
  <c r="BK278"/>
  <c r="J120"/>
  <c r="BK705"/>
  <c r="J487"/>
  <c r="BK298"/>
  <c r="BK210"/>
  <c r="J737"/>
  <c r="BK632"/>
  <c r="J588"/>
  <c r="J547"/>
  <c r="BK512"/>
  <c r="J331"/>
  <c r="BK307"/>
  <c r="BK160"/>
  <c r="J725"/>
  <c r="J571"/>
  <c r="J458"/>
  <c r="J424"/>
  <c r="J253"/>
  <c r="J767"/>
  <c r="J671"/>
  <c r="BK638"/>
  <c r="J483"/>
  <c r="J387"/>
  <c r="J343"/>
  <c r="BK315"/>
  <c r="BK192"/>
  <c r="J836"/>
  <c r="BK773"/>
  <c r="BK673"/>
  <c r="J528"/>
  <c r="J447"/>
  <c r="BK373"/>
  <c r="J192"/>
  <c r="BK117"/>
  <c r="J842"/>
  <c r="J759"/>
  <c r="BK618"/>
  <c r="J462"/>
  <c r="BK400"/>
  <c r="BK281"/>
  <c r="BK214"/>
  <c r="BK129"/>
  <c r="BK805"/>
  <c r="J712"/>
  <c r="BK604"/>
  <c r="J464"/>
  <c r="BK339"/>
  <c r="BK259"/>
  <c r="BK844"/>
  <c r="BK741"/>
  <c r="BK608"/>
  <c r="J426"/>
  <c r="BK327"/>
  <c r="BK442"/>
  <c r="J190"/>
  <c r="BK769"/>
  <c r="BK602"/>
  <c r="J475"/>
  <c r="J383"/>
  <c r="J210"/>
  <c r="BK126"/>
  <c i="6" r="BK148"/>
  <c r="J130"/>
  <c r="BK142"/>
  <c r="BK120"/>
  <c r="J120"/>
  <c i="2" r="BK385"/>
  <c r="J364"/>
  <c r="J334"/>
  <c r="J262"/>
  <c r="BK162"/>
  <c r="J350"/>
  <c r="BK310"/>
  <c r="J280"/>
  <c r="BK218"/>
  <c r="BK140"/>
  <c r="BK332"/>
  <c r="BK260"/>
  <c r="J196"/>
  <c r="J136"/>
  <c r="BK362"/>
  <c r="J304"/>
  <c r="BK208"/>
  <c i="1" r="AS94"/>
  <c i="2" r="F36"/>
  <c r="BK258"/>
  <c r="BK222"/>
  <c r="J180"/>
  <c r="J168"/>
  <c r="J117"/>
  <c i="3" r="BK145"/>
  <c r="BK129"/>
  <c r="BK137"/>
  <c i="4" r="J137"/>
  <c r="J169"/>
  <c r="J145"/>
  <c r="BK203"/>
  <c r="J216"/>
  <c r="BK175"/>
  <c r="J149"/>
  <c r="BK158"/>
  <c i="5" r="J669"/>
  <c r="BK600"/>
  <c r="BK479"/>
  <c r="J414"/>
  <c r="BK364"/>
  <c r="J249"/>
  <c r="J208"/>
  <c r="BK132"/>
  <c r="BK828"/>
  <c r="BK797"/>
  <c r="J687"/>
  <c r="J626"/>
  <c r="J526"/>
  <c r="J357"/>
  <c r="J198"/>
  <c r="BK751"/>
  <c r="J638"/>
  <c r="BK569"/>
  <c r="BK489"/>
  <c r="BK426"/>
  <c r="J281"/>
  <c r="BK172"/>
  <c r="BK755"/>
  <c r="BK667"/>
  <c r="J432"/>
  <c r="J295"/>
  <c r="J741"/>
  <c r="J721"/>
  <c r="BK630"/>
  <c r="BK559"/>
  <c r="BK532"/>
  <c r="J345"/>
  <c r="J292"/>
  <c r="J180"/>
  <c r="J129"/>
  <c r="J524"/>
  <c r="BK432"/>
  <c r="BK267"/>
  <c r="BK144"/>
  <c r="J677"/>
  <c r="J661"/>
  <c r="J598"/>
  <c r="J428"/>
  <c r="J373"/>
  <c r="J317"/>
  <c r="BK245"/>
  <c r="BK120"/>
  <c r="BK785"/>
  <c r="J692"/>
  <c r="BK551"/>
  <c r="BK462"/>
  <c r="BK408"/>
  <c r="BK286"/>
  <c r="J150"/>
  <c r="BK832"/>
  <c r="J729"/>
  <c r="J657"/>
  <c r="J402"/>
  <c r="J278"/>
  <c r="BK196"/>
  <c r="J117"/>
  <c r="J811"/>
  <c r="BK683"/>
  <c r="BK592"/>
  <c r="BK359"/>
  <c r="J261"/>
  <c r="J162"/>
  <c r="J795"/>
  <c r="BK626"/>
  <c r="BK410"/>
  <c r="J310"/>
  <c r="BK225"/>
  <c r="J176"/>
  <c r="BK146"/>
  <c r="J828"/>
  <c r="J753"/>
  <c r="BK663"/>
  <c r="BK584"/>
  <c r="J530"/>
  <c r="BK347"/>
  <c r="J789"/>
  <c r="BK749"/>
  <c r="J723"/>
  <c r="BK624"/>
  <c r="BK545"/>
  <c r="BK520"/>
  <c r="J416"/>
  <c r="J212"/>
  <c r="J777"/>
  <c r="BK620"/>
  <c r="BK510"/>
  <c r="J466"/>
  <c r="J381"/>
  <c r="BK204"/>
  <c r="BK123"/>
  <c i="6" r="J133"/>
  <c r="J148"/>
  <c i="2" r="BK272"/>
  <c r="BK178"/>
  <c r="BK360"/>
  <c r="BK282"/>
  <c r="J222"/>
  <c r="BK194"/>
  <c r="J144"/>
  <c r="BK364"/>
  <c r="BK314"/>
  <c r="J246"/>
  <c r="J127"/>
  <c r="BK290"/>
  <c r="J182"/>
  <c r="BK154"/>
  <c r="BK441"/>
  <c r="BK446"/>
  <c r="BK432"/>
  <c r="BK425"/>
  <c r="BK415"/>
  <c r="J405"/>
  <c r="BK397"/>
  <c r="BK391"/>
  <c r="BK326"/>
  <c r="BK296"/>
  <c r="J240"/>
  <c r="J208"/>
  <c r="J186"/>
  <c r="BK142"/>
  <c r="BK453"/>
  <c r="J344"/>
  <c r="BK322"/>
  <c r="J298"/>
  <c r="J224"/>
  <c r="BK148"/>
  <c r="J125"/>
  <c r="BK458"/>
  <c r="BK348"/>
  <c r="BK338"/>
  <c r="J312"/>
  <c r="J242"/>
  <c r="BK226"/>
  <c r="J210"/>
  <c r="BK158"/>
  <c i="3" r="J141"/>
  <c r="J131"/>
  <c r="BK133"/>
  <c r="BK121"/>
  <c r="BK125"/>
  <c i="4" r="BK201"/>
  <c r="J224"/>
  <c r="J187"/>
  <c r="BK228"/>
  <c r="J232"/>
  <c r="J158"/>
  <c r="J131"/>
  <c r="J230"/>
  <c r="BK218"/>
  <c r="J160"/>
  <c r="J177"/>
  <c r="BK216"/>
  <c r="BK141"/>
  <c r="BK196"/>
  <c r="BK185"/>
  <c r="BK163"/>
  <c i="5" r="J652"/>
  <c r="BK422"/>
  <c r="BK345"/>
  <c r="BK321"/>
  <c r="J773"/>
  <c r="BK665"/>
  <c r="J542"/>
  <c r="J404"/>
  <c r="BK317"/>
  <c r="BK227"/>
  <c r="J196"/>
  <c r="J844"/>
  <c r="BK816"/>
  <c r="J769"/>
  <c r="J612"/>
  <c r="BK473"/>
  <c r="BK239"/>
  <c r="BK194"/>
  <c r="BK721"/>
  <c r="J600"/>
  <c r="BK557"/>
  <c r="BK451"/>
  <c r="J406"/>
  <c r="J284"/>
  <c r="BK138"/>
  <c r="J735"/>
  <c r="J569"/>
  <c r="J418"/>
  <c r="BK253"/>
  <c r="J168"/>
  <c r="J702"/>
  <c r="J614"/>
  <c r="J536"/>
  <c r="J364"/>
  <c r="J327"/>
  <c r="BK186"/>
  <c r="J144"/>
  <c r="J700"/>
  <c r="BK565"/>
  <c r="BK440"/>
  <c r="BK304"/>
  <c r="J204"/>
  <c r="J673"/>
  <c r="J649"/>
  <c r="J502"/>
  <c r="J393"/>
  <c r="BK369"/>
  <c r="BK333"/>
  <c r="BK269"/>
  <c r="BK200"/>
  <c r="BK846"/>
  <c r="J819"/>
  <c r="BK707"/>
  <c r="J577"/>
  <c r="J485"/>
  <c r="BK444"/>
  <c r="J354"/>
  <c r="J158"/>
  <c r="J852"/>
  <c r="J797"/>
  <c r="BK661"/>
  <c r="J620"/>
  <c r="J479"/>
  <c r="BK371"/>
  <c r="J263"/>
  <c r="BK202"/>
  <c r="BK158"/>
  <c r="J801"/>
  <c r="BK709"/>
  <c r="J579"/>
  <c r="BK375"/>
  <c r="J304"/>
  <c r="BK256"/>
  <c r="J834"/>
  <c r="J771"/>
  <c r="J559"/>
  <c r="J400"/>
  <c r="BK295"/>
  <c r="BK223"/>
  <c r="J172"/>
  <c r="BK840"/>
  <c r="J805"/>
  <c r="J709"/>
  <c r="J646"/>
  <c r="J420"/>
  <c r="J323"/>
  <c r="BK775"/>
  <c r="J743"/>
  <c r="BK739"/>
  <c r="J567"/>
  <c r="BK534"/>
  <c r="BK505"/>
  <c r="BK319"/>
  <c r="J146"/>
  <c r="J775"/>
  <c r="BK612"/>
  <c r="BK471"/>
  <c r="BK312"/>
  <c r="BK182"/>
  <c i="6" r="J151"/>
  <c r="BK124"/>
  <c r="J139"/>
  <c r="BK117"/>
  <c r="J127"/>
  <c i="2" r="F35"/>
  <c i="4" l="1" r="R215"/>
  <c r="R179"/>
  <c r="R162"/>
  <c r="R122"/>
  <c r="R121"/>
  <c r="T157"/>
  <c r="BK157"/>
  <c r="J157"/>
  <c r="J98"/>
  <c i="2" r="BK116"/>
  <c r="J116"/>
  <c i="4" r="T215"/>
  <c r="T179"/>
  <c r="T162"/>
  <c r="T122"/>
  <c r="T121"/>
  <c r="R157"/>
  <c i="2" r="R116"/>
  <c i="3" r="BK116"/>
  <c r="J116"/>
  <c r="R116"/>
  <c i="4" r="P215"/>
  <c r="P179"/>
  <c r="P162"/>
  <c r="P122"/>
  <c r="P121"/>
  <c i="1" r="AU97"/>
  <c i="4" r="P157"/>
  <c i="5" r="BK116"/>
  <c r="J116"/>
  <c r="P116"/>
  <c i="1" r="AU98"/>
  <c i="6" r="P116"/>
  <c i="1" r="AU99"/>
  <c i="2" r="T116"/>
  <c i="3" r="P116"/>
  <c i="1" r="AU96"/>
  <c i="3" r="T116"/>
  <c i="5" r="T116"/>
  <c i="6" r="BK116"/>
  <c r="J116"/>
  <c r="J96"/>
  <c r="R116"/>
  <c i="2" r="P116"/>
  <c i="1" r="AU95"/>
  <c i="4" r="BK215"/>
  <c r="J215"/>
  <c r="J101"/>
  <c i="5" r="R116"/>
  <c i="6" r="T116"/>
  <c i="4" r="BK179"/>
  <c r="J179"/>
  <c r="J100"/>
  <c i="6" r="E85"/>
  <c r="J91"/>
  <c r="BE122"/>
  <c r="BE133"/>
  <c r="F113"/>
  <c r="BE142"/>
  <c r="BE145"/>
  <c r="BE148"/>
  <c r="BE151"/>
  <c r="J89"/>
  <c r="F112"/>
  <c r="BE117"/>
  <c r="BE120"/>
  <c r="BE124"/>
  <c r="BE130"/>
  <c r="BE136"/>
  <c r="BE127"/>
  <c r="BE139"/>
  <c i="5" r="F92"/>
  <c r="J112"/>
  <c r="BE132"/>
  <c r="BE156"/>
  <c r="BE162"/>
  <c r="BE192"/>
  <c r="BE214"/>
  <c r="BE253"/>
  <c r="BE286"/>
  <c r="BE331"/>
  <c r="BE362"/>
  <c r="BE387"/>
  <c r="BE400"/>
  <c r="BE418"/>
  <c r="BE422"/>
  <c r="BE436"/>
  <c r="BE520"/>
  <c r="BE563"/>
  <c r="BE569"/>
  <c r="BE596"/>
  <c r="BE642"/>
  <c r="BE646"/>
  <c r="BE657"/>
  <c r="BE665"/>
  <c r="BE671"/>
  <c r="BE677"/>
  <c r="BE687"/>
  <c r="BE731"/>
  <c r="BE755"/>
  <c r="BE797"/>
  <c r="BE811"/>
  <c r="BE148"/>
  <c r="BE166"/>
  <c r="BE235"/>
  <c r="BE239"/>
  <c r="BE247"/>
  <c r="BE259"/>
  <c r="BE265"/>
  <c r="BE339"/>
  <c r="BE497"/>
  <c r="BE542"/>
  <c r="BE573"/>
  <c r="BE608"/>
  <c r="BE707"/>
  <c r="BE779"/>
  <c r="BE789"/>
  <c r="BE813"/>
  <c r="BE771"/>
  <c r="BE777"/>
  <c r="BE783"/>
  <c r="BE807"/>
  <c r="BE809"/>
  <c r="BE816"/>
  <c r="BE819"/>
  <c r="BE821"/>
  <c r="BE823"/>
  <c r="BE826"/>
  <c r="BE834"/>
  <c r="BE844"/>
  <c r="BE304"/>
  <c r="BE329"/>
  <c r="BE343"/>
  <c r="BE393"/>
  <c r="BE406"/>
  <c r="BE428"/>
  <c r="BE432"/>
  <c r="BE444"/>
  <c r="BE526"/>
  <c r="BE557"/>
  <c r="BE559"/>
  <c r="BE575"/>
  <c r="BE598"/>
  <c r="BE604"/>
  <c r="BE638"/>
  <c r="BE654"/>
  <c r="BE669"/>
  <c r="BE705"/>
  <c r="BE733"/>
  <c r="BE787"/>
  <c r="BE799"/>
  <c r="BE832"/>
  <c r="BE846"/>
  <c r="F112"/>
  <c r="BE129"/>
  <c r="BE154"/>
  <c r="BE168"/>
  <c r="BE182"/>
  <c r="BE202"/>
  <c r="BE212"/>
  <c r="BE281"/>
  <c r="BE319"/>
  <c r="BE337"/>
  <c r="BE377"/>
  <c r="BE404"/>
  <c r="BE416"/>
  <c r="BE430"/>
  <c r="BE510"/>
  <c r="BE530"/>
  <c r="BE540"/>
  <c r="BE547"/>
  <c r="BE610"/>
  <c r="BE692"/>
  <c r="BE747"/>
  <c r="BE751"/>
  <c r="BE775"/>
  <c r="BE801"/>
  <c r="BE803"/>
  <c r="BE830"/>
  <c r="BE842"/>
  <c r="BE850"/>
  <c r="BE120"/>
  <c r="BE164"/>
  <c r="BE194"/>
  <c r="BE196"/>
  <c r="BE200"/>
  <c r="BE243"/>
  <c r="BE278"/>
  <c r="BE289"/>
  <c r="BE310"/>
  <c r="BE341"/>
  <c r="BE371"/>
  <c r="BE408"/>
  <c r="BE494"/>
  <c r="BE500"/>
  <c r="BE512"/>
  <c r="BE565"/>
  <c r="BE571"/>
  <c r="BE594"/>
  <c r="BE600"/>
  <c r="BE606"/>
  <c r="BE612"/>
  <c r="BE616"/>
  <c r="BE626"/>
  <c r="BE659"/>
  <c r="BE679"/>
  <c r="BE700"/>
  <c r="BE836"/>
  <c r="BE838"/>
  <c r="BE840"/>
  <c r="BE152"/>
  <c r="BE190"/>
  <c r="BE198"/>
  <c r="BE225"/>
  <c r="BE241"/>
  <c r="BE269"/>
  <c r="BE271"/>
  <c r="BE295"/>
  <c r="BE347"/>
  <c r="BE349"/>
  <c r="BE352"/>
  <c r="BE375"/>
  <c r="BE454"/>
  <c r="BE475"/>
  <c r="BE536"/>
  <c r="BE581"/>
  <c r="BE622"/>
  <c r="BE667"/>
  <c r="BE673"/>
  <c r="BE696"/>
  <c r="BE753"/>
  <c r="BE785"/>
  <c r="BE791"/>
  <c r="BE144"/>
  <c r="BE160"/>
  <c r="BE172"/>
  <c r="BE298"/>
  <c r="BE333"/>
  <c r="BE357"/>
  <c r="BE367"/>
  <c r="BE383"/>
  <c r="BE402"/>
  <c r="BE449"/>
  <c r="BE505"/>
  <c r="BE534"/>
  <c r="BE538"/>
  <c r="BE579"/>
  <c r="BE652"/>
  <c r="BE675"/>
  <c r="BE727"/>
  <c r="BE735"/>
  <c r="BE741"/>
  <c r="BE781"/>
  <c r="BE795"/>
  <c r="BE805"/>
  <c r="BE828"/>
  <c r="BE848"/>
  <c r="BE852"/>
  <c r="E85"/>
  <c r="BE123"/>
  <c r="BE138"/>
  <c r="BE146"/>
  <c r="BE150"/>
  <c r="BE174"/>
  <c r="BE180"/>
  <c r="BE267"/>
  <c r="BE381"/>
  <c r="BE412"/>
  <c r="BE414"/>
  <c r="BE447"/>
  <c r="BE456"/>
  <c r="BE462"/>
  <c r="BE477"/>
  <c r="BE491"/>
  <c r="BE524"/>
  <c r="BE586"/>
  <c r="BE624"/>
  <c r="BE685"/>
  <c r="BE712"/>
  <c r="BE729"/>
  <c r="BE762"/>
  <c r="BE126"/>
  <c r="BE219"/>
  <c r="BE227"/>
  <c r="BE231"/>
  <c r="BE307"/>
  <c r="BE315"/>
  <c r="BE321"/>
  <c r="BE379"/>
  <c r="BE434"/>
  <c r="BE438"/>
  <c r="BE522"/>
  <c r="BE532"/>
  <c r="BE618"/>
  <c r="BE649"/>
  <c r="BE661"/>
  <c r="BE694"/>
  <c r="BE702"/>
  <c r="BE717"/>
  <c r="BE135"/>
  <c r="BE140"/>
  <c r="BE184"/>
  <c r="BE210"/>
  <c r="BE245"/>
  <c r="BE301"/>
  <c r="BE323"/>
  <c r="BE389"/>
  <c r="BE410"/>
  <c r="BE420"/>
  <c r="BE424"/>
  <c r="BE440"/>
  <c r="BE460"/>
  <c r="BE471"/>
  <c r="BE473"/>
  <c r="BE528"/>
  <c r="BE551"/>
  <c r="BE553"/>
  <c r="BE555"/>
  <c r="BE567"/>
  <c r="BE602"/>
  <c r="BE640"/>
  <c r="BE663"/>
  <c r="BE698"/>
  <c r="BE723"/>
  <c r="BE745"/>
  <c r="BE765"/>
  <c r="BE769"/>
  <c r="J89"/>
  <c r="BE233"/>
  <c r="BE345"/>
  <c r="BE364"/>
  <c r="BE426"/>
  <c r="BE516"/>
  <c r="BE518"/>
  <c r="BE614"/>
  <c r="BE714"/>
  <c r="BE721"/>
  <c r="BE739"/>
  <c r="BE743"/>
  <c r="BE749"/>
  <c r="BE186"/>
  <c r="BE223"/>
  <c r="BE229"/>
  <c r="BE276"/>
  <c r="BE325"/>
  <c r="BE369"/>
  <c r="BE373"/>
  <c r="BE385"/>
  <c r="BE395"/>
  <c r="BE464"/>
  <c r="BE479"/>
  <c r="BE485"/>
  <c r="BE502"/>
  <c r="BE561"/>
  <c r="BE577"/>
  <c r="BE584"/>
  <c r="BE592"/>
  <c r="BE620"/>
  <c r="BE628"/>
  <c r="BE683"/>
  <c r="BE709"/>
  <c r="BE757"/>
  <c r="BE767"/>
  <c r="BE188"/>
  <c r="BE204"/>
  <c r="BE217"/>
  <c r="BE261"/>
  <c r="BE359"/>
  <c r="BE391"/>
  <c r="BE442"/>
  <c r="BE466"/>
  <c r="BE483"/>
  <c r="BE489"/>
  <c r="BE514"/>
  <c r="BE549"/>
  <c r="BE630"/>
  <c r="BE634"/>
  <c r="BE719"/>
  <c r="BE773"/>
  <c r="BE793"/>
  <c r="BE176"/>
  <c r="BE221"/>
  <c r="BE237"/>
  <c r="BE251"/>
  <c r="BE354"/>
  <c r="BE397"/>
  <c r="BE451"/>
  <c r="BE458"/>
  <c r="BE468"/>
  <c r="BE481"/>
  <c r="BE487"/>
  <c r="BE508"/>
  <c r="BE590"/>
  <c r="BE636"/>
  <c r="BE689"/>
  <c r="BE725"/>
  <c r="BE737"/>
  <c r="BE759"/>
  <c i="4" r="BK162"/>
  <c r="J162"/>
  <c r="J99"/>
  <c i="5" r="BE117"/>
  <c r="BE142"/>
  <c r="BE158"/>
  <c r="BE170"/>
  <c r="BE178"/>
  <c r="BE206"/>
  <c r="BE208"/>
  <c r="BE249"/>
  <c r="BE256"/>
  <c r="BE263"/>
  <c r="BE274"/>
  <c r="BE284"/>
  <c r="BE292"/>
  <c r="BE312"/>
  <c r="BE317"/>
  <c r="BE327"/>
  <c r="BE335"/>
  <c r="BE545"/>
  <c r="BE588"/>
  <c r="BE632"/>
  <c r="BE644"/>
  <c r="BE681"/>
  <c i="4" r="F118"/>
  <c r="BE145"/>
  <c r="BE171"/>
  <c r="BE173"/>
  <c r="BE175"/>
  <c r="BE189"/>
  <c r="BE194"/>
  <c r="BE207"/>
  <c r="BE149"/>
  <c r="BE155"/>
  <c r="BE183"/>
  <c r="BE216"/>
  <c i="3" r="J96"/>
  <c i="4" r="J115"/>
  <c r="BE128"/>
  <c r="BE135"/>
  <c r="BE165"/>
  <c r="F91"/>
  <c r="BE137"/>
  <c r="BE205"/>
  <c r="BE226"/>
  <c r="BE139"/>
  <c r="BE147"/>
  <c r="BE158"/>
  <c r="BE180"/>
  <c r="BE224"/>
  <c r="BE169"/>
  <c r="BE198"/>
  <c r="BE230"/>
  <c r="BE126"/>
  <c r="BE218"/>
  <c r="BE232"/>
  <c r="BE192"/>
  <c r="BE211"/>
  <c r="BE236"/>
  <c r="J91"/>
  <c r="BE123"/>
  <c r="BE143"/>
  <c r="BE151"/>
  <c r="BE167"/>
  <c r="BE196"/>
  <c r="E85"/>
  <c r="BE177"/>
  <c r="BE187"/>
  <c r="BE209"/>
  <c r="BE234"/>
  <c r="BE131"/>
  <c r="BE153"/>
  <c r="BE160"/>
  <c r="BE201"/>
  <c r="BE213"/>
  <c r="BE220"/>
  <c r="BE133"/>
  <c r="BE185"/>
  <c r="BE228"/>
  <c r="BE141"/>
  <c r="BE163"/>
  <c r="BE203"/>
  <c r="BE222"/>
  <c i="2" r="J96"/>
  <c i="3" r="J91"/>
  <c r="E106"/>
  <c r="F112"/>
  <c r="BE121"/>
  <c r="J110"/>
  <c r="F113"/>
  <c r="BE139"/>
  <c r="BE141"/>
  <c r="BE143"/>
  <c r="BE145"/>
  <c r="BE119"/>
  <c r="BE123"/>
  <c r="BE127"/>
  <c r="BE129"/>
  <c r="BE133"/>
  <c r="BE137"/>
  <c r="BE117"/>
  <c r="BE125"/>
  <c r="BE131"/>
  <c r="BE135"/>
  <c i="2" r="J89"/>
  <c r="BE134"/>
  <c r="BE148"/>
  <c r="BE170"/>
  <c r="BE206"/>
  <c r="BE218"/>
  <c r="BE270"/>
  <c r="BE272"/>
  <c r="BE292"/>
  <c r="BE451"/>
  <c r="J91"/>
  <c r="F113"/>
  <c r="BE144"/>
  <c r="BE180"/>
  <c r="BE202"/>
  <c r="BE248"/>
  <c r="BE316"/>
  <c r="BE338"/>
  <c r="BE354"/>
  <c r="BE356"/>
  <c r="BE453"/>
  <c r="BE456"/>
  <c i="1" r="BB95"/>
  <c i="2" r="BE136"/>
  <c r="BE150"/>
  <c r="BE160"/>
  <c r="BE214"/>
  <c r="BE262"/>
  <c r="BE268"/>
  <c r="BE286"/>
  <c r="BE294"/>
  <c r="BE312"/>
  <c r="BE330"/>
  <c r="BE332"/>
  <c r="BE334"/>
  <c r="BE336"/>
  <c r="BE346"/>
  <c r="BE348"/>
  <c r="BE391"/>
  <c r="BE393"/>
  <c r="BE395"/>
  <c r="BE397"/>
  <c r="BE399"/>
  <c r="BE401"/>
  <c r="BE403"/>
  <c r="BE405"/>
  <c r="BE407"/>
  <c r="BE410"/>
  <c r="BE412"/>
  <c r="BE415"/>
  <c r="BE417"/>
  <c r="BE420"/>
  <c r="BE422"/>
  <c r="BE425"/>
  <c r="BE427"/>
  <c r="BE430"/>
  <c r="BE432"/>
  <c r="BE435"/>
  <c r="BE446"/>
  <c r="BE374"/>
  <c r="BE385"/>
  <c r="BE387"/>
  <c r="BE438"/>
  <c r="BE441"/>
  <c i="1" r="AW95"/>
  <c i="2" r="E85"/>
  <c r="BE123"/>
  <c r="BE132"/>
  <c r="BE140"/>
  <c r="BE186"/>
  <c r="BE194"/>
  <c r="BE198"/>
  <c r="BE200"/>
  <c r="BE242"/>
  <c r="BE252"/>
  <c r="BE260"/>
  <c r="BE264"/>
  <c r="BE274"/>
  <c r="BE284"/>
  <c r="BE288"/>
  <c r="BE306"/>
  <c r="BE308"/>
  <c r="BE310"/>
  <c r="BE342"/>
  <c r="BE360"/>
  <c r="BE364"/>
  <c r="BE443"/>
  <c i="1" r="BC95"/>
  <c i="2" r="F91"/>
  <c r="BE138"/>
  <c r="BE142"/>
  <c r="BE152"/>
  <c r="BE154"/>
  <c r="BE176"/>
  <c r="BE184"/>
  <c r="BE212"/>
  <c r="BE220"/>
  <c r="BE232"/>
  <c r="BE240"/>
  <c r="BE254"/>
  <c r="BE276"/>
  <c r="BE280"/>
  <c r="BE290"/>
  <c r="BE300"/>
  <c r="BE320"/>
  <c r="BE328"/>
  <c r="BE350"/>
  <c r="BE458"/>
  <c r="BE162"/>
  <c r="BE178"/>
  <c r="BE208"/>
  <c r="BE210"/>
  <c r="BE216"/>
  <c r="BE224"/>
  <c r="BE230"/>
  <c r="BE236"/>
  <c r="BE256"/>
  <c r="BE266"/>
  <c r="BE302"/>
  <c r="BE304"/>
  <c r="BE324"/>
  <c r="BE344"/>
  <c r="BE352"/>
  <c r="BE448"/>
  <c r="BE117"/>
  <c r="BE127"/>
  <c r="BE156"/>
  <c r="BE158"/>
  <c r="BE164"/>
  <c r="BE166"/>
  <c r="BE168"/>
  <c r="BE172"/>
  <c r="BE174"/>
  <c r="BE188"/>
  <c r="BE190"/>
  <c r="BE204"/>
  <c r="BE222"/>
  <c r="BE228"/>
  <c r="BE234"/>
  <c r="BE244"/>
  <c r="BE246"/>
  <c r="BE258"/>
  <c r="BE282"/>
  <c r="BE296"/>
  <c r="BE298"/>
  <c r="BE318"/>
  <c r="BE322"/>
  <c r="BE358"/>
  <c i="1" r="BA95"/>
  <c i="2" r="BE119"/>
  <c r="BE121"/>
  <c r="BE125"/>
  <c r="BE130"/>
  <c r="BE146"/>
  <c r="BE182"/>
  <c r="BE192"/>
  <c r="BE196"/>
  <c r="BE226"/>
  <c r="BE238"/>
  <c r="BE250"/>
  <c r="BE278"/>
  <c r="BE314"/>
  <c r="BE326"/>
  <c r="BE340"/>
  <c r="BE362"/>
  <c r="BE366"/>
  <c r="BE368"/>
  <c r="BE370"/>
  <c r="BE372"/>
  <c r="BE376"/>
  <c r="BE378"/>
  <c r="BE380"/>
  <c r="BE383"/>
  <c r="BE389"/>
  <c i="1" r="BD95"/>
  <c i="5" r="F37"/>
  <c i="1" r="BD98"/>
  <c i="2" r="J30"/>
  <c i="3" r="F37"/>
  <c i="1" r="BD96"/>
  <c i="6" r="F34"/>
  <c i="1" r="BA99"/>
  <c i="3" r="J30"/>
  <c i="5" r="J30"/>
  <c r="F35"/>
  <c i="1" r="BB98"/>
  <c i="6" r="F36"/>
  <c i="1" r="BC99"/>
  <c i="4" r="F37"/>
  <c i="1" r="BD97"/>
  <c i="4" r="F35"/>
  <c i="1" r="BB97"/>
  <c i="3" r="F36"/>
  <c i="1" r="BC96"/>
  <c i="5" r="F34"/>
  <c i="1" r="BA98"/>
  <c i="3" r="F35"/>
  <c i="1" r="BB96"/>
  <c i="6" r="F35"/>
  <c i="1" r="BB99"/>
  <c i="5" r="J34"/>
  <c i="1" r="AW98"/>
  <c i="4" r="F36"/>
  <c i="1" r="BC97"/>
  <c i="5" r="F36"/>
  <c i="1" r="BC98"/>
  <c i="4" r="F34"/>
  <c i="1" r="BA97"/>
  <c i="3" r="J34"/>
  <c i="1" r="AW96"/>
  <c i="6" r="J34"/>
  <c i="1" r="AW99"/>
  <c i="4" r="J34"/>
  <c i="1" r="AW97"/>
  <c i="3" r="F34"/>
  <c i="1" r="BA96"/>
  <c i="6" r="F37"/>
  <c i="1" r="BD99"/>
  <c i="5" l="1" r="J96"/>
  <c i="1" r="AG98"/>
  <c r="AG95"/>
  <c r="AG96"/>
  <c i="4" r="BK122"/>
  <c r="BK121"/>
  <c r="J121"/>
  <c i="1" r="AU94"/>
  <c i="3" r="F33"/>
  <c i="1" r="AZ96"/>
  <c i="4" r="J33"/>
  <c i="1" r="AV97"/>
  <c r="AT97"/>
  <c i="6" r="J30"/>
  <c i="1" r="AG99"/>
  <c i="4" r="J30"/>
  <c i="1" r="AG97"/>
  <c i="5" r="J33"/>
  <c i="1" r="AV98"/>
  <c r="AT98"/>
  <c r="AN98"/>
  <c i="2" r="J33"/>
  <c i="1" r="AV95"/>
  <c r="AT95"/>
  <c r="AN95"/>
  <c i="2" r="F33"/>
  <c i="1" r="AZ95"/>
  <c i="3" r="J33"/>
  <c i="1" r="AV96"/>
  <c r="AT96"/>
  <c r="AN96"/>
  <c i="4" r="F33"/>
  <c i="1" r="AZ97"/>
  <c i="5" r="F33"/>
  <c i="1" r="AZ98"/>
  <c i="6" r="F33"/>
  <c i="1" r="AZ99"/>
  <c r="BB94"/>
  <c r="AX94"/>
  <c i="6" r="J33"/>
  <c i="1" r="AV99"/>
  <c r="AT99"/>
  <c r="AN99"/>
  <c r="BA94"/>
  <c r="AW94"/>
  <c r="AK30"/>
  <c r="BC94"/>
  <c r="AY94"/>
  <c r="BD94"/>
  <c r="W33"/>
  <c i="6" l="1" r="J39"/>
  <c i="1" r="AN97"/>
  <c i="4" r="J96"/>
  <c r="J122"/>
  <c r="J97"/>
  <c i="5" r="J39"/>
  <c i="4" r="J39"/>
  <c i="3" r="J39"/>
  <c i="2" r="J39"/>
  <c i="1" r="AG94"/>
  <c r="W32"/>
  <c r="W31"/>
  <c r="AZ94"/>
  <c r="AV94"/>
  <c r="AK29"/>
  <c r="W30"/>
  <c l="1" r="AK26"/>
  <c r="AK35"/>
  <c r="AT94"/>
  <c r="W29"/>
  <c l="1" r="AN94"/>
</calcChain>
</file>

<file path=xl/sharedStrings.xml><?xml version="1.0" encoding="utf-8"?>
<sst xmlns="http://schemas.openxmlformats.org/spreadsheetml/2006/main">
  <si>
    <t>Export Komplet</t>
  </si>
  <si>
    <t/>
  </si>
  <si>
    <t>2.0</t>
  </si>
  <si>
    <t>ZAMOK</t>
  </si>
  <si>
    <t>False</t>
  </si>
  <si>
    <t>{1ae14d81-1e5d-4650-96e1-5a182a16665e}</t>
  </si>
  <si>
    <t>0,01</t>
  </si>
  <si>
    <t>21</t>
  </si>
  <si>
    <t>15</t>
  </si>
  <si>
    <t>REKAPITULACE STAVBY</t>
  </si>
  <si>
    <t xml:space="preserve">v ---  níže se nacházejí doplnkové a pomocné údaje k sestavám  --- v</t>
  </si>
  <si>
    <t>Návod na vyplnění</t>
  </si>
  <si>
    <t>0,001</t>
  </si>
  <si>
    <t>Kód:</t>
  </si>
  <si>
    <t>2024c</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</si>
  <si>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</si>
  <si>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</si>
  <si>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Údržba, opravy a odstraňování závad u SEE OŘ OVA 2024-obvod SEE Olomouc</t>
  </si>
  <si>
    <t>KSO:</t>
  </si>
  <si>
    <t>CC-CZ:</t>
  </si>
  <si>
    <t>Místo:</t>
  </si>
  <si>
    <t>SEE Olomouc</t>
  </si>
  <si>
    <t>Datum:</t>
  </si>
  <si>
    <t>29. 11. 2023</t>
  </si>
  <si>
    <t>Zadavatel:</t>
  </si>
  <si>
    <t>IČ:</t>
  </si>
  <si>
    <t xml:space="preserve"> </t>
  </si>
  <si>
    <t>DIČ:</t>
  </si>
  <si>
    <t>Uchazeč:</t>
  </si>
  <si>
    <t>Vyplň údaj</t>
  </si>
  <si>
    <t>Projektant:</t>
  </si>
  <si>
    <t>True</t>
  </si>
  <si>
    <t>Zpracovatel:</t>
  </si>
  <si>
    <t>VPO</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</si>
  <si>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</si>
  <si>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</si>
  <si>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</si>
  <si>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</si>
  <si>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</si>
  <si>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</si>
  <si>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</si>
  <si>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</si>
  <si>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</si>
  <si>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</si>
  <si>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</si>
  <si>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</si>
  <si>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</si>
  <si>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</si>
  <si>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</si>
  <si>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</si>
  <si>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</si>
  <si>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</si>
  <si>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</si>
  <si>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</si>
  <si>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</si>
  <si>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</si>
  <si>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</si>
  <si>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</si>
  <si>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</si>
  <si>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</si>
  <si>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</si>
  <si>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</si>
  <si>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</si>
  <si>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</si>
  <si>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</si>
  <si>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</si>
  <si>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</si>
  <si>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</si>
  <si>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</si>
  <si>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</si>
  <si>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</si>
  <si>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</si>
  <si>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</si>
  <si>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</si>
  <si>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</si>
  <si>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</si>
  <si>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</si>
  <si>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</si>
  <si>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</si>
  <si>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</si>
  <si>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</si>
  <si>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TV</t>
  </si>
  <si>
    <t>STA</t>
  </si>
  <si>
    <t>1</t>
  </si>
  <si>
    <t>{00b5420d-9d44-4666-a890-24acffaf1bdf}</t>
  </si>
  <si>
    <t>2</t>
  </si>
  <si>
    <t>02</t>
  </si>
  <si>
    <t>DŘT</t>
  </si>
  <si>
    <t>{9fbda3df-af2b-432f-9c64-492798ab6300}</t>
  </si>
  <si>
    <t>03</t>
  </si>
  <si>
    <t>TNS</t>
  </si>
  <si>
    <t>{ddd7c3da-06b3-4a57-aa0e-02a2c37ded7a}</t>
  </si>
  <si>
    <t>04</t>
  </si>
  <si>
    <t>SN</t>
  </si>
  <si>
    <t>{fc909f29-860e-489c-86c5-800c2f1147c6}</t>
  </si>
  <si>
    <t>05</t>
  </si>
  <si>
    <t>VRN</t>
  </si>
  <si>
    <t>{25fbbd17-4620-43da-9d07-d75dc35e0e5b}</t>
  </si>
  <si>
    <t>KRYCÍ LIST SOUPISU PRACÍ</t>
  </si>
  <si>
    <t>Objekt:</t>
  </si>
  <si>
    <t>01 - TV</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</si>
  <si>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</si>
  <si>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</si>
  <si>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</si>
  <si>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</si>
  <si>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</si>
  <si>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</si>
  <si>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</si>
  <si>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</si>
  <si>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</si>
  <si>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</si>
  <si>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</si>
  <si>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</si>
  <si>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</si>
  <si>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</si>
  <si>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</si>
  <si>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</si>
  <si>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</si>
  <si>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</si>
  <si>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</si>
  <si>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K</t>
  </si>
  <si>
    <t>7497153010</t>
  </si>
  <si>
    <t>Obetonování stávajícího základu trakčního vedení včetně výkopu, vrtání, svařování, záhozu</t>
  </si>
  <si>
    <t>m3</t>
  </si>
  <si>
    <t>Sborník UOŽI 01 2023</t>
  </si>
  <si>
    <t>4</t>
  </si>
  <si>
    <t>ROZPOCET</t>
  </si>
  <si>
    <t>-549083409</t>
  </si>
  <si>
    <t>PP</t>
  </si>
  <si>
    <t>Obetonování stávajícího základu trakčního vedení včetně výkopu, vrtání, svařování, záhozu - obsahuje i cenu za bourání betonové hlavičky základu, odtěžení terénu pro bednění, upevnění KARI sítě na stávající základ, osazení bednění, betonáž a geodetické značky</t>
  </si>
  <si>
    <t>M</t>
  </si>
  <si>
    <t>7497100120</t>
  </si>
  <si>
    <t xml:space="preserve">Základy trakčního vedení  Materiál pro obetonování stávajícího základu TV-beton,výztuže,sítě KARI</t>
  </si>
  <si>
    <t>128</t>
  </si>
  <si>
    <t>-1544455209</t>
  </si>
  <si>
    <t>Základy trakčního vedení Materiál pro obetonování stávajícího základu TV-beton,výstuže,sítě KARI</t>
  </si>
  <si>
    <t>3</t>
  </si>
  <si>
    <t>7496275025</t>
  </si>
  <si>
    <t>Demontáž odpojovačů motorového pohonu</t>
  </si>
  <si>
    <t>kus</t>
  </si>
  <si>
    <t>64</t>
  </si>
  <si>
    <t>-1759460676</t>
  </si>
  <si>
    <t>7495352022</t>
  </si>
  <si>
    <t>Montáž odpínačů/odpojovačů pohonu motorového</t>
  </si>
  <si>
    <t>1577996684</t>
  </si>
  <si>
    <t>Montáž odpínačů/odpojovačů pohonu motorového - včetně uvedení do provozu včetně předepsaných zkoušek a atestů</t>
  </si>
  <si>
    <t>5</t>
  </si>
  <si>
    <t>7497655010.1</t>
  </si>
  <si>
    <t>Tažné hnací vozidlo k pracovním soupravám pro montáž a demontáž</t>
  </si>
  <si>
    <t>hod</t>
  </si>
  <si>
    <t>-25902620</t>
  </si>
  <si>
    <t>Tažné hnací vozidlo k pracovním soupravám pro montáž a demontáž - obsahuje i veškeré výkony tažného hnacího vozidla pro posun montážní techniky v kolejišti</t>
  </si>
  <si>
    <t>6</t>
  </si>
  <si>
    <t>9902100300</t>
  </si>
  <si>
    <t>Doprava obousměrná (např. dodávek z vlastních zásob zhotovitele nebo objednatele nebo výzisku) mechanizací o nosnosti přes 3,5 t sypanin (kameniva, písku, suti, dlažebních kostek, atd.) do 30 km</t>
  </si>
  <si>
    <t>t</t>
  </si>
  <si>
    <t>-971374682</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</si>
  <si>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</si>
  <si>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t>
  </si>
  <si>
    <t>Poznámka k položce:_x000d_
Měrnou jednotkou je t přepravovaného materiálu.</t>
  </si>
  <si>
    <t>7</t>
  </si>
  <si>
    <t>9902900100</t>
  </si>
  <si>
    <t>Naložení sypanin, drobného kusového materiálu, suti</t>
  </si>
  <si>
    <t>-2031414423</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</si>
  <si>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</si>
  <si>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8</t>
  </si>
  <si>
    <t>9909000100.1</t>
  </si>
  <si>
    <t>Poplatek za uložení suti nebo hmot na oficiální skládku</t>
  </si>
  <si>
    <t>-1887722039</t>
  </si>
  <si>
    <t>Poplatek za uložení suti nebo hmot na oficiální skládku Poznámka: V cenách jsou započteny náklady na uložení stavebního odpadu na oficiální skládku.Je třeba zohlednit regionální rozdíly v cenách poplatků za uložení suti a odpadů. Tyto se mohou výrazně lišit s ohledem nejen na region, ale také na množství a druh ukládaného odpadu.</t>
  </si>
  <si>
    <t>9</t>
  </si>
  <si>
    <t>7497131010.1</t>
  </si>
  <si>
    <t>Úprava kabelů u základu trakčního vedení</t>
  </si>
  <si>
    <t>-879188584</t>
  </si>
  <si>
    <t>Úprava kabelů u základu trakčního vedení - obsahuje i ruční výkop v průměrné hloubce 80 cm a šíři 50 cm v zemině 4, zřízení a odstranění pažení, případně čerpání vody, demolici zpevněných ploch před úpravou, ověření kabelové trasy</t>
  </si>
  <si>
    <t>10</t>
  </si>
  <si>
    <t>7497100010.1</t>
  </si>
  <si>
    <t xml:space="preserve">Základy trakčního vedení  Materiál pro úpravu kabelů u základu TV</t>
  </si>
  <si>
    <t>-1235062744</t>
  </si>
  <si>
    <t>Základy trakčního vedení Materiál pro úpravu kabelů u základu TV</t>
  </si>
  <si>
    <t>11</t>
  </si>
  <si>
    <t>7497100020.1</t>
  </si>
  <si>
    <t xml:space="preserve">Základy trakčního vedení  Hloubený základ TV - materiál</t>
  </si>
  <si>
    <t>-536700606</t>
  </si>
  <si>
    <t>Základy trakčního vedení Hloubený základ TV - materiál</t>
  </si>
  <si>
    <t>12</t>
  </si>
  <si>
    <t>7497150510.1</t>
  </si>
  <si>
    <t>Zhotovení základu trakčního vedení včetně geodet. bodu, vytyčení a sondy, výkop zemina tř. 2 až 4 hloubeného</t>
  </si>
  <si>
    <t>-1823387246</t>
  </si>
  <si>
    <t>Zhotovení základu trakčního vedení včetně geodet. bodu, vytyčení a sondy, výkop zemina tř. 2 až 4 hloubeného - obsahuje výkop v zemině třídy 2-4, zřízení a odstranění pažení a bednění, betonáž, montáž svorníkového koše, montáž základní technologické výztuže, montáž kovaných svorníků nebo provedení dutiny pro upevnění stožáru trakčního vedení</t>
  </si>
  <si>
    <t>13</t>
  </si>
  <si>
    <t>7497100060.1</t>
  </si>
  <si>
    <t xml:space="preserve">Základy trakčního vedení  Výztuž pro základ TV - jednodílná</t>
  </si>
  <si>
    <t>1267805564</t>
  </si>
  <si>
    <t>Základy trakčního vedení Výztuž pro základ TV - jednodílná</t>
  </si>
  <si>
    <t>14</t>
  </si>
  <si>
    <t>7497100070.1</t>
  </si>
  <si>
    <t xml:space="preserve">Základy trakčního vedení  Svorník kotevní kovaný pro základ TV vč. povrch. úpravy dle TKP</t>
  </si>
  <si>
    <t>-1312765083</t>
  </si>
  <si>
    <t>Základy trakčního vedení Svorník kotevní kovaný pro základ TV vč. povrch. úpravy dle TKP</t>
  </si>
  <si>
    <t>7497251050</t>
  </si>
  <si>
    <t>Montáž stožárů trakčního vedení výšky do do 16 m, typ BP</t>
  </si>
  <si>
    <t>-1603663995</t>
  </si>
  <si>
    <t>Montáž stožárů trakčního vedení výšky do do 16 m, typ BP - včetně konečné regulace po zatížení</t>
  </si>
  <si>
    <t>16</t>
  </si>
  <si>
    <t>7497200440</t>
  </si>
  <si>
    <t xml:space="preserve">Stožáry trakčního vedení  Stožár TV  -  typ  ( BP 11m )    vč. podlití</t>
  </si>
  <si>
    <t>2140295359</t>
  </si>
  <si>
    <t xml:space="preserve">Stožáry trakčního vedení Stožár TV  -  typ  ( BP 11m )    vč. podlití</t>
  </si>
  <si>
    <t>17</t>
  </si>
  <si>
    <t>7497200450</t>
  </si>
  <si>
    <t xml:space="preserve">Stožáry trakčního vedení  Stožár TV  -  typ  ( BP 12,5m )  vč. podlití</t>
  </si>
  <si>
    <t>1859428835</t>
  </si>
  <si>
    <t xml:space="preserve">Stožáry trakčního vedení Stožár TV  -  typ  ( BP 12,5m )  vč. podlití</t>
  </si>
  <si>
    <t>18</t>
  </si>
  <si>
    <t>7497256015</t>
  </si>
  <si>
    <t>Příplatek za montáž bran nad stávajícím trakčním vedením</t>
  </si>
  <si>
    <t>-2095641563</t>
  </si>
  <si>
    <t>19</t>
  </si>
  <si>
    <t>7497200500</t>
  </si>
  <si>
    <t xml:space="preserve">Stožáry trakčního vedení  Břevno typ  23 L</t>
  </si>
  <si>
    <t>m</t>
  </si>
  <si>
    <t>1982103696</t>
  </si>
  <si>
    <t xml:space="preserve">Stožáry trakčního vedení Břevno typ  23 L</t>
  </si>
  <si>
    <t>20</t>
  </si>
  <si>
    <t>7497200540</t>
  </si>
  <si>
    <t xml:space="preserve">Stožáry trakčního vedení  Materiál pro připevnění břevna 23,34 vč. ukončení břevna  C na BP</t>
  </si>
  <si>
    <t>381796429</t>
  </si>
  <si>
    <t xml:space="preserve">Stožáry trakčního vedení Materiál pro připevnění břevna 23,34 vč. ukončení břevna  C na BP</t>
  </si>
  <si>
    <t>7497200550</t>
  </si>
  <si>
    <t xml:space="preserve">Stožáry trakčního vedení  Materiál pro kluzné uložení břevna 23,34 na BP stožáru</t>
  </si>
  <si>
    <t>512746740</t>
  </si>
  <si>
    <t>Stožáry trakčního vedení Materiál pro kluzné uložení břevna 23,34 na BP stožáru</t>
  </si>
  <si>
    <t>22</t>
  </si>
  <si>
    <t>7497254015</t>
  </si>
  <si>
    <t>Připevnění závěsu břevna typ 23, 34</t>
  </si>
  <si>
    <t>-1769774661</t>
  </si>
  <si>
    <t>23</t>
  </si>
  <si>
    <t>7497200580</t>
  </si>
  <si>
    <t xml:space="preserve">Stožáry trakčního vedení  Materiál sestavení pro připevnění závěsu břevna 23,34 na BP</t>
  </si>
  <si>
    <t>-877594688</t>
  </si>
  <si>
    <t>Stožáry trakčního vedení Materiál sestavení pro připevnění závěsu břevna 23,34 na BP</t>
  </si>
  <si>
    <t>24</t>
  </si>
  <si>
    <t>7497252015</t>
  </si>
  <si>
    <t>Jednostranné připevnění břevna typ 23, 34</t>
  </si>
  <si>
    <t>622556285</t>
  </si>
  <si>
    <t>25</t>
  </si>
  <si>
    <t>7497300100</t>
  </si>
  <si>
    <t xml:space="preserve">Vodiče trakčního vedení  Závěs nosného lana na bráně regulovaný</t>
  </si>
  <si>
    <t>-875603150</t>
  </si>
  <si>
    <t>Vodiče trakčního vedení Závěs nosného lana na bráně regulovaný</t>
  </si>
  <si>
    <t>26</t>
  </si>
  <si>
    <t>7497350105</t>
  </si>
  <si>
    <t>Montáž závěsu nosného lana na bráně regulovaného</t>
  </si>
  <si>
    <t>-823877666</t>
  </si>
  <si>
    <t>27</t>
  </si>
  <si>
    <t>7497300260</t>
  </si>
  <si>
    <t xml:space="preserve">Vodiče trakčního vedení  Věšák troleje pohyblivý s proměnnou délkou</t>
  </si>
  <si>
    <t>1459245454</t>
  </si>
  <si>
    <t>Vodiče trakčního vedení Věšák troleje pohyblivý s proměnnou délkou</t>
  </si>
  <si>
    <t>28</t>
  </si>
  <si>
    <t>7497350200</t>
  </si>
  <si>
    <t>Montáž věšáku troleje</t>
  </si>
  <si>
    <t>509558359</t>
  </si>
  <si>
    <t>29</t>
  </si>
  <si>
    <t>7497350720</t>
  </si>
  <si>
    <t>Výšková regulace troleje</t>
  </si>
  <si>
    <t>113840389</t>
  </si>
  <si>
    <t>30</t>
  </si>
  <si>
    <t>7497300240</t>
  </si>
  <si>
    <t xml:space="preserve">Vodiče trakčního vedení  Křížení sestav</t>
  </si>
  <si>
    <t>1714327732</t>
  </si>
  <si>
    <t>Vodiče trakčního vedení Křížení sestav</t>
  </si>
  <si>
    <t>31</t>
  </si>
  <si>
    <t>7497350190</t>
  </si>
  <si>
    <t>Montáž křížení sestav</t>
  </si>
  <si>
    <t>-1978427255</t>
  </si>
  <si>
    <t>32</t>
  </si>
  <si>
    <t>7497300420</t>
  </si>
  <si>
    <t xml:space="preserve">Vodiče trakčního vedení  Pérové kotvení jednoho nebo dvou lan 50-70 mm2 na BP s izolací</t>
  </si>
  <si>
    <t>-1575913573</t>
  </si>
  <si>
    <t>Vodiče trakčního vedení Pérové kotvení jednoho nebo dvou lan 50-70 mm2 na BP s izolací</t>
  </si>
  <si>
    <t>33</t>
  </si>
  <si>
    <t>7497300430</t>
  </si>
  <si>
    <t xml:space="preserve">Vodiče trakčního vedení  Kotvení jednoho nebo dvou lan 50-70 mm2 na BP</t>
  </si>
  <si>
    <t>-996047361</t>
  </si>
  <si>
    <t>Vodiče trakčního vedení Kotvení jednoho nebo dvou lan 50-70 mm2 na BP</t>
  </si>
  <si>
    <t>34</t>
  </si>
  <si>
    <t>7497350360</t>
  </si>
  <si>
    <t>Kotvení lana jednoho nebo dvou 50-70 mm2 na stožár BP</t>
  </si>
  <si>
    <t>-927227442</t>
  </si>
  <si>
    <t>35</t>
  </si>
  <si>
    <t>7497300510</t>
  </si>
  <si>
    <t xml:space="preserve">Vodiče trakčního vedení  Vložená izolace v podélných a příčných polích</t>
  </si>
  <si>
    <t>-218354021</t>
  </si>
  <si>
    <t>Vodiče trakčního vedení Vložená izolace v podélných a příčných polích</t>
  </si>
  <si>
    <t>36</t>
  </si>
  <si>
    <t>7497350420</t>
  </si>
  <si>
    <t>Vložení izolace v podélných a příčných polích</t>
  </si>
  <si>
    <t>515237281</t>
  </si>
  <si>
    <t>37</t>
  </si>
  <si>
    <t>7497300540</t>
  </si>
  <si>
    <t xml:space="preserve">Vodiče trakčního vedení  lano 50 mm2 Bz (např. lano nosné, směrové, příčné, pevných bodů, odtahů)</t>
  </si>
  <si>
    <t>816654159</t>
  </si>
  <si>
    <t>Vodiče trakčního vedení lano 50 mm2 Bz (např. lano nosné, směrové, příčné, pevných bodů, odtahů)</t>
  </si>
  <si>
    <t>38</t>
  </si>
  <si>
    <t>7497350430</t>
  </si>
  <si>
    <t>Tažení směrového, příčného lana do 120 mm2 Bz, Cu</t>
  </si>
  <si>
    <t>890634411</t>
  </si>
  <si>
    <t>39</t>
  </si>
  <si>
    <t>7497300580</t>
  </si>
  <si>
    <t xml:space="preserve">Vodiče trakčního vedení  Pohyb. kotvení sestavy TV, TR+NL na BP  -  15kN</t>
  </si>
  <si>
    <t>-1367414953</t>
  </si>
  <si>
    <t xml:space="preserve">Vodiče trakčního vedení Pohyb. kotvení sestavy TV, TR+NL na BP  -  15kN</t>
  </si>
  <si>
    <t>40</t>
  </si>
  <si>
    <t>7497350444</t>
  </si>
  <si>
    <t>Montáž pohyblivého kotvení sestavy trakčního vedení troleje a nosného lana na stožár BP 15 kN</t>
  </si>
  <si>
    <t>822008024</t>
  </si>
  <si>
    <t>41</t>
  </si>
  <si>
    <t>7497350734</t>
  </si>
  <si>
    <t>Montáž definitivní regulace pohyblivého kotvení nosného lana a troleje</t>
  </si>
  <si>
    <t>1619432221</t>
  </si>
  <si>
    <t>42</t>
  </si>
  <si>
    <t>7497300920</t>
  </si>
  <si>
    <t xml:space="preserve">Vodiče trakčního vedení  Kotvení 2 lan ZV, NV, OV</t>
  </si>
  <si>
    <t>-564765487</t>
  </si>
  <si>
    <t>Vodiče trakčního vedení Kotvení 2 lan ZV, NV, OV</t>
  </si>
  <si>
    <t>43</t>
  </si>
  <si>
    <t>7497350805</t>
  </si>
  <si>
    <t>Montáž kotvení lana zesilovacího, napájecího a obcházecího vedení dvou</t>
  </si>
  <si>
    <t>-811871081</t>
  </si>
  <si>
    <t>44</t>
  </si>
  <si>
    <t>7497301090</t>
  </si>
  <si>
    <t xml:space="preserve">Vodiče trakčního vedení  Materiál sestavení připojení ZV, NV, OV 1-2 lana na TV</t>
  </si>
  <si>
    <t>433118266</t>
  </si>
  <si>
    <t>Vodiče trakčního vedení Materiál sestavení připojení ZV, NV, OV 1-2 lana na TV</t>
  </si>
  <si>
    <t>45</t>
  </si>
  <si>
    <t>7497350930</t>
  </si>
  <si>
    <t>Připojení zesilovacího, napájecího a obcházecího vedení 1 - 2 lan na trakční vedení</t>
  </si>
  <si>
    <t>-1978603901</t>
  </si>
  <si>
    <t>46</t>
  </si>
  <si>
    <t>7497300350</t>
  </si>
  <si>
    <t xml:space="preserve">Vodiče trakčního vedení  Materiál sestavení pro kotvení pevného bodu na stož. BP - jedna kolej</t>
  </si>
  <si>
    <t>-640818391</t>
  </si>
  <si>
    <t>Vodiče trakčního vedení Materiál sestavení pro kotvení pevného bodu na stož. BP - jedna kolej</t>
  </si>
  <si>
    <t>47</t>
  </si>
  <si>
    <t>7497350270</t>
  </si>
  <si>
    <t>Montáž pevného bodu kompenzované sestavy</t>
  </si>
  <si>
    <t>-958838566</t>
  </si>
  <si>
    <t>48</t>
  </si>
  <si>
    <t>7497301130</t>
  </si>
  <si>
    <t xml:space="preserve">Vodiče trakčního vedení  Materiál sestavení pro připevnění pohonu odpojovače na stožár typu BP</t>
  </si>
  <si>
    <t>1804443278</t>
  </si>
  <si>
    <t>Vodiče trakčního vedení Materiál sestavení pro připevnění pohonu odpojovače na stožár typu BP</t>
  </si>
  <si>
    <t>49</t>
  </si>
  <si>
    <t>7497301140</t>
  </si>
  <si>
    <t xml:space="preserve">Vodiče trakčního vedení  Materiál sestavení pro připevnění odpojovače na stožár typu BP</t>
  </si>
  <si>
    <t>-1695550657</t>
  </si>
  <si>
    <t>Vodiče trakčního vedení Materiál sestavení pro připevnění odpojovače na stožár typu BP</t>
  </si>
  <si>
    <t>50</t>
  </si>
  <si>
    <t>7497301150</t>
  </si>
  <si>
    <t xml:space="preserve">Vodiče trakčního vedení  Pohon odpojovače motorový</t>
  </si>
  <si>
    <t>1691718944</t>
  </si>
  <si>
    <t>Vodiče trakčního vedení Pohon odpojovače motorový</t>
  </si>
  <si>
    <t>51</t>
  </si>
  <si>
    <t>7497301170</t>
  </si>
  <si>
    <t xml:space="preserve">Vodiče trakčního vedení  Táhlo motorového odpojovače</t>
  </si>
  <si>
    <t>797804384</t>
  </si>
  <si>
    <t>Vodiče trakčního vedení Táhlo motorového odpojovače</t>
  </si>
  <si>
    <t>52</t>
  </si>
  <si>
    <t>7497301180</t>
  </si>
  <si>
    <t xml:space="preserve">Vodiče trakčního vedení  Odpojovač nebo odpínač na stož. TV</t>
  </si>
  <si>
    <t>1144836344</t>
  </si>
  <si>
    <t>Vodiče trakčního vedení Odpojovač nebo odpínač na stož. TV</t>
  </si>
  <si>
    <t>53</t>
  </si>
  <si>
    <t>7497350970</t>
  </si>
  <si>
    <t>Montáž odpojovače motorového</t>
  </si>
  <si>
    <t>584659759</t>
  </si>
  <si>
    <t>54</t>
  </si>
  <si>
    <t>7497301190</t>
  </si>
  <si>
    <t xml:space="preserve">Vodiče trakčního vedení  Odpojovač nebo odpínač s uzemňovacím nožem na stož. TV</t>
  </si>
  <si>
    <t>-1983578820</t>
  </si>
  <si>
    <t>Vodiče trakčního vedení Odpojovač nebo odpínač s uzemňovacím nožem na stož. TV</t>
  </si>
  <si>
    <t>55</t>
  </si>
  <si>
    <t>7497350990</t>
  </si>
  <si>
    <t>Montáž odpojovače nebo odpínače, příp. s uzemňovacím nožem na stožár trakčního vedení</t>
  </si>
  <si>
    <t>-1459764132</t>
  </si>
  <si>
    <t>56</t>
  </si>
  <si>
    <t>7497301030</t>
  </si>
  <si>
    <t xml:space="preserve">Vodiče trakčního vedení  Volný závěs 1-2 lan ZV, NV, OV na bráně</t>
  </si>
  <si>
    <t>1436892709</t>
  </si>
  <si>
    <t>Vodiče trakčního vedení Volný závěs 1-2 lan ZV, NV, OV na bráně</t>
  </si>
  <si>
    <t>57</t>
  </si>
  <si>
    <t>7497350870</t>
  </si>
  <si>
    <t>Montáž závěsu zesilovacího, napájecího a obcházecího vedení (ZV, NV, OV) volného 1 - 2 lan na bráně</t>
  </si>
  <si>
    <t>81518554</t>
  </si>
  <si>
    <t>58</t>
  </si>
  <si>
    <t>7497300830</t>
  </si>
  <si>
    <t xml:space="preserve">Vodiče trakčního vedení  lano 120 mm2 Cu ( lano - nosné, ZV, NV, OV, napájecích převěsů)</t>
  </si>
  <si>
    <t>618775759</t>
  </si>
  <si>
    <t>Vodiče trakčního vedení lano 120 mm2 Cu ( lano - nosné, ZV, NV, OV, napájecích převěsů)</t>
  </si>
  <si>
    <t>59</t>
  </si>
  <si>
    <t>7497350960</t>
  </si>
  <si>
    <t>Tažení lana pro zesilovací, napájecí a obcházecí vedení do 240 mm2 Cu, AlFe</t>
  </si>
  <si>
    <t>703939350</t>
  </si>
  <si>
    <t>60</t>
  </si>
  <si>
    <t>7497301100</t>
  </si>
  <si>
    <t xml:space="preserve">Vodiče trakčního vedení  Vložená izolace v 1 laně ZV, NV, OV</t>
  </si>
  <si>
    <t>804660121</t>
  </si>
  <si>
    <t>Vodiče trakčního vedení Vložená izolace v 1 laně ZV, NV, OV</t>
  </si>
  <si>
    <t>61</t>
  </si>
  <si>
    <t>7497350940</t>
  </si>
  <si>
    <t>Montáž vložené izolace zesilovacího, napájecího a obcházecího vedení v 1 laně</t>
  </si>
  <si>
    <t>-1167832525</t>
  </si>
  <si>
    <t>62</t>
  </si>
  <si>
    <t>7497301210</t>
  </si>
  <si>
    <t xml:space="preserve">Vodiče trakčního vedení  Kotvení svodu z odpoj. s připoj. na TV - BP</t>
  </si>
  <si>
    <t>-1209754539</t>
  </si>
  <si>
    <t>Vodiče trakčního vedení Kotvení svodu z odpoj. s připoj. na TV - BP</t>
  </si>
  <si>
    <t>63</t>
  </si>
  <si>
    <t>7497351010</t>
  </si>
  <si>
    <t>Montáž kotvení svodu z odpojovače s připojením na trakční vedení jednoho na stožár BP</t>
  </si>
  <si>
    <t>-1305707841</t>
  </si>
  <si>
    <t>7497301280</t>
  </si>
  <si>
    <t xml:space="preserve">Vodiče trakčního vedení  Kotvení trojitého svodu z odpoj. na TV a ZV - BP</t>
  </si>
  <si>
    <t>1146931824</t>
  </si>
  <si>
    <t>Vodiče trakčního vedení Kotvení trojitého svodu z odpoj. na TV a ZV - BP</t>
  </si>
  <si>
    <t>65</t>
  </si>
  <si>
    <t>7497351045</t>
  </si>
  <si>
    <t>Montáž kotvení svodu z odpojovače s připojením na trakční vedení trojitého na stožár BP - s připojením i na ZV</t>
  </si>
  <si>
    <t>1564907569</t>
  </si>
  <si>
    <t>66</t>
  </si>
  <si>
    <t>7497301430</t>
  </si>
  <si>
    <t xml:space="preserve">Vodiče trakčního vedení  Kotevní lišta napáj. převěsu s 2-4 třmeny na stož. BP</t>
  </si>
  <si>
    <t>330114361</t>
  </si>
  <si>
    <t>Vodiče trakčního vedení Kotevní lišta napáj. převěsu s 2-4 třmeny na stož. BP</t>
  </si>
  <si>
    <t>67</t>
  </si>
  <si>
    <t>7497351165</t>
  </si>
  <si>
    <t>Připevnění kotevní lišty napáj. převěsu s 2-4 třmeny na stožár BP</t>
  </si>
  <si>
    <t>1978231647</t>
  </si>
  <si>
    <t>68</t>
  </si>
  <si>
    <t>7497301460</t>
  </si>
  <si>
    <t xml:space="preserve">Vodiče trakčního vedení  Kotvení lana napáj. převěsu - 120 mm2 Cu  s izolací</t>
  </si>
  <si>
    <t>1179123072</t>
  </si>
  <si>
    <t xml:space="preserve">Vodiče trakčního vedení Kotvení lana napáj. převěsu - 120 mm2 Cu  s izolací</t>
  </si>
  <si>
    <t>69</t>
  </si>
  <si>
    <t>7497351150</t>
  </si>
  <si>
    <t>Připojení svodu napájecího převěsu na trakční vedení 120 mm2 Cu</t>
  </si>
  <si>
    <t>-623234171</t>
  </si>
  <si>
    <t>70</t>
  </si>
  <si>
    <t>7497301520</t>
  </si>
  <si>
    <t xml:space="preserve">Vodiče trakčního vedení  Ukončení 1 napájecího kabelu sestavy "J" na stož. P, T, BP</t>
  </si>
  <si>
    <t>762016276</t>
  </si>
  <si>
    <t>Vodiče trakčního vedení Ukončení 1 napájecího kabelu sestavy "J" na stož. P, T, BP</t>
  </si>
  <si>
    <t>71</t>
  </si>
  <si>
    <t>7497351230</t>
  </si>
  <si>
    <t>Montáž ukončení napájecího kabelu jednoho, sestavy "J" na stožár P, T, BP</t>
  </si>
  <si>
    <t>-1040350940</t>
  </si>
  <si>
    <t>72</t>
  </si>
  <si>
    <t>7497301880</t>
  </si>
  <si>
    <t xml:space="preserve">Vodiče trakčního vedení  Omezovač přepětí - včetně svodu a připojení na TV</t>
  </si>
  <si>
    <t>-2126519882</t>
  </si>
  <si>
    <t>Vodiče trakčního vedení Omezovač přepětí - včetně svodu a připojení na TV</t>
  </si>
  <si>
    <t>73</t>
  </si>
  <si>
    <t>7497351295</t>
  </si>
  <si>
    <t>Připojení kabelu sestavy "J, S" přes pojistku s omezením přepětí jednoho izolovaně</t>
  </si>
  <si>
    <t>405948899</t>
  </si>
  <si>
    <t>74</t>
  </si>
  <si>
    <t>7497302160</t>
  </si>
  <si>
    <t xml:space="preserve">Vodiče trakčního vedení  Ovládací lávka na stož. BP</t>
  </si>
  <si>
    <t>500364944</t>
  </si>
  <si>
    <t>Vodiče trakčního vedení Ovládací lávka na stož. BP</t>
  </si>
  <si>
    <t>75</t>
  </si>
  <si>
    <t>7497351675</t>
  </si>
  <si>
    <t>Montáž montážních lávek na BP délky 1035, 2045 mm</t>
  </si>
  <si>
    <t>-2010300881</t>
  </si>
  <si>
    <t>76</t>
  </si>
  <si>
    <t>7497301980</t>
  </si>
  <si>
    <t xml:space="preserve">Vodiče trakčního vedení  Ukolejnění s průrazkou T, P, 2T, BP, DS, OK   - 1 vodič</t>
  </si>
  <si>
    <t>644433966</t>
  </si>
  <si>
    <t xml:space="preserve">Vodiče trakčního vedení Ukolejnění s průrazkou T, P, 2T, BP, DS, OK   - 1 vodič</t>
  </si>
  <si>
    <t>77</t>
  </si>
  <si>
    <t>7497351590</t>
  </si>
  <si>
    <t>Montáž ukolejnění s průrazkou T, P, 2T, BP, DS, OK - 1 vodič</t>
  </si>
  <si>
    <t>447602772</t>
  </si>
  <si>
    <t>78</t>
  </si>
  <si>
    <t>7497302250</t>
  </si>
  <si>
    <t xml:space="preserve">Vodiče trakčního vedení  Výstražné tabulky na stožáru T, P, BP, DS</t>
  </si>
  <si>
    <t>-439148524</t>
  </si>
  <si>
    <t>Vodiče trakčního vedení Výstražné tabulky na stožáru T, P, BP, DS</t>
  </si>
  <si>
    <t>79</t>
  </si>
  <si>
    <t>7497351770</t>
  </si>
  <si>
    <t>Montáž výstražných tabulek na stožáru T, P, BP, DS</t>
  </si>
  <si>
    <t>-2143953894</t>
  </si>
  <si>
    <t>80</t>
  </si>
  <si>
    <t>7497302260</t>
  </si>
  <si>
    <t xml:space="preserve">Vodiče trakčního vedení  Tabulka číslování stožárů a pohonů odpojovačů 1 - 3 znaky</t>
  </si>
  <si>
    <t>1261418842</t>
  </si>
  <si>
    <t>Vodiče trakčního vedení Tabulka číslování stožárů a pohonů odpojovačů 1 - 3 znaky</t>
  </si>
  <si>
    <t>81</t>
  </si>
  <si>
    <t>7497351780</t>
  </si>
  <si>
    <t>Číslování stožárů a pohonů odpojovačů 1 - 3 znaky</t>
  </si>
  <si>
    <t>854913411</t>
  </si>
  <si>
    <t>82</t>
  </si>
  <si>
    <t>7497400010</t>
  </si>
  <si>
    <t xml:space="preserve">Osvětlení  na trakčním vedení_K sestava  Materiál sestavy Připevnění svítidla na stož.T,P,TB,TS,TBS, BP, DS, břevnu</t>
  </si>
  <si>
    <t>1331397762</t>
  </si>
  <si>
    <t xml:space="preserve">Osvětlení  na trakčním vedení_K sestava Materiál sestavy Připevnění svítidla na stož.T,P,TB,TS,TBS, BP, DS, břevnu</t>
  </si>
  <si>
    <t>83</t>
  </si>
  <si>
    <t>7497451010</t>
  </si>
  <si>
    <t>Montáž osvětlení trakčního vedení připevnění svítidla na stožár T, P,TB,TS,TBS, BP, DS, břevnu</t>
  </si>
  <si>
    <t>1411828213</t>
  </si>
  <si>
    <t>84</t>
  </si>
  <si>
    <t>7497400030</t>
  </si>
  <si>
    <t xml:space="preserve">Osvětlení  na trakčním vedení_K sestava  Materiál sestavy Svorkovnicová skříň na stož.T,P,BP,DS nad 4m</t>
  </si>
  <si>
    <t>1265017042</t>
  </si>
  <si>
    <t xml:space="preserve">Osvětlení  na trakčním vedení_K sestava Materiál sestavy Svorkovnicová skříň na stož.T,P,BP,DS nad 4m</t>
  </si>
  <si>
    <t>85</t>
  </si>
  <si>
    <t>7497451020</t>
  </si>
  <si>
    <t>Montáž osvětlení trakčního vedení montáž svorkovnicové skříně na stožár T, P, BP, DS do výše nad 4 m skříně</t>
  </si>
  <si>
    <t>1138092619</t>
  </si>
  <si>
    <t>86</t>
  </si>
  <si>
    <t>7497400050</t>
  </si>
  <si>
    <t xml:space="preserve">Osvětlení  na trakčním vedení_K sestava  Materiál sestavy Uchycení 1-4 kabelů do výše 8m na stož.T,P,BP</t>
  </si>
  <si>
    <t>2034954749</t>
  </si>
  <si>
    <t xml:space="preserve">Osvětlení  na trakčním vedení_K sestava Materiál sestavy Uchycení 1-4 kabelů do výše 8m na stož.T,P,BP</t>
  </si>
  <si>
    <t>87</t>
  </si>
  <si>
    <t>7497451030</t>
  </si>
  <si>
    <t>Montáž osvětlení trakčního vedení uchycení 1 až 4 kabelů do výše 8 m na stožár T, P, BP</t>
  </si>
  <si>
    <t>-190602774</t>
  </si>
  <si>
    <t>88</t>
  </si>
  <si>
    <t>7497400060</t>
  </si>
  <si>
    <t xml:space="preserve">Osvětlení  na trakčním vedení_K sestava  Materiál sestavy Vedení 1-2 kabelů do výše 8m na stož.T,P,BP</t>
  </si>
  <si>
    <t>1198085566</t>
  </si>
  <si>
    <t xml:space="preserve">Osvětlení  na trakčním vedení_K sestava Materiál sestavy Vedení 1-2 kabelů do výše 8m na stož.T,P,BP</t>
  </si>
  <si>
    <t>89</t>
  </si>
  <si>
    <t>7497451035</t>
  </si>
  <si>
    <t>Montáž osvětlení trakčního vedení vedení kabelů do výše 8 m na stožár T, P, BP 1 až 2</t>
  </si>
  <si>
    <t>1412396829</t>
  </si>
  <si>
    <t>90</t>
  </si>
  <si>
    <t>7497400080</t>
  </si>
  <si>
    <t xml:space="preserve">Osvětlení  na trakčním vedení_K sestava  Materiál sestavy Svod kabelu do země na stožáru T,P,BP,DS</t>
  </si>
  <si>
    <t>1528716493</t>
  </si>
  <si>
    <t xml:space="preserve">Osvětlení  na trakčním vedení_K sestava Materiál sestavy Svod kabelu do země na stožáru T,P,BP,DS</t>
  </si>
  <si>
    <t>91</t>
  </si>
  <si>
    <t>7497451040</t>
  </si>
  <si>
    <t>Montáž osvětlení trakčního vedení montáž svodu kabelu do země na stožáru T, P, BP, DS</t>
  </si>
  <si>
    <t>940560781</t>
  </si>
  <si>
    <t>92</t>
  </si>
  <si>
    <t>7497400110</t>
  </si>
  <si>
    <t xml:space="preserve">Osvětlení  na trakčním vedení_K sestava  Materiál  sestavy Uchycení kabelu na břevnu</t>
  </si>
  <si>
    <t>-934014795</t>
  </si>
  <si>
    <t xml:space="preserve">Osvětlení  na trakčním vedení_K sestava Materiál  sestavy Uchycení kabelu na břevnu</t>
  </si>
  <si>
    <t>93</t>
  </si>
  <si>
    <t>7497451048</t>
  </si>
  <si>
    <t>Montáž osvětlení trakčního vedení uchycení kabelu kabelu na břevnu</t>
  </si>
  <si>
    <t>1247054038</t>
  </si>
  <si>
    <t>94</t>
  </si>
  <si>
    <t>7497550310</t>
  </si>
  <si>
    <t>Připevnění konzoly na stožár T, P, BP, DS prosté</t>
  </si>
  <si>
    <t>-2050444535</t>
  </si>
  <si>
    <t>95</t>
  </si>
  <si>
    <t>7497553310</t>
  </si>
  <si>
    <t>Montáž kotevní spirály ZOK lehké, těžké</t>
  </si>
  <si>
    <t>1655965996</t>
  </si>
  <si>
    <t>96</t>
  </si>
  <si>
    <t>7598035065</t>
  </si>
  <si>
    <t>Měření parametrů optického kabelu na třech vlnových délkách metodou OTDR a TM po položení nebo zavěšení, kabelu se 36 vlákny</t>
  </si>
  <si>
    <t>-2114487315</t>
  </si>
  <si>
    <t>Měření útlumu optického kabelu po položení nebo zavěšení, kabelu se 36 vlákny</t>
  </si>
  <si>
    <t>97</t>
  </si>
  <si>
    <t>7499700510</t>
  </si>
  <si>
    <t xml:space="preserve">Kabely trakčního vedení, Různé TV  Žlab PVC 100x100 mm šíře</t>
  </si>
  <si>
    <t>-786393200</t>
  </si>
  <si>
    <t>Kabely trakčního vedení, Různé TV Žlab PVC 100x100 mm šíře</t>
  </si>
  <si>
    <t>98</t>
  </si>
  <si>
    <t>7499700720</t>
  </si>
  <si>
    <t xml:space="preserve">Kabely trakčního vedení, Různé TV  Kabel 6/10kV 1 x 120 mm2 Cu</t>
  </si>
  <si>
    <t>-77989268</t>
  </si>
  <si>
    <t>Kabely trakčního vedení, Různé TV Kabel 6/10kV 1 x 120 mm2 Cu</t>
  </si>
  <si>
    <t>99</t>
  </si>
  <si>
    <t>7492451010</t>
  </si>
  <si>
    <t>Montáž kabelů vn jednožílových do 120 mm2</t>
  </si>
  <si>
    <t>-549388046</t>
  </si>
  <si>
    <t>Montáž kabelů vn jednožílových do 120 mm2 - uložení kabelu (do země, chráničky, na rošty, na TV apod.)</t>
  </si>
  <si>
    <t>100</t>
  </si>
  <si>
    <t>7499700800</t>
  </si>
  <si>
    <t xml:space="preserve">Kabely trakčního vedení, Různé TV  Kabelová koncovka vnitřní do 6 kV vč.kabelového oka</t>
  </si>
  <si>
    <t>-1011334824</t>
  </si>
  <si>
    <t>Kabely trakčního vedení, Různé TV Kabelová koncovka vnitřní do 6 kV vč.kabelového oka</t>
  </si>
  <si>
    <t>101</t>
  </si>
  <si>
    <t>7499700820</t>
  </si>
  <si>
    <t xml:space="preserve">Kabely trakčního vedení, Různé TV  Kabelová koncovka venkovní do 6 kV vč.kabelového oka</t>
  </si>
  <si>
    <t>-677416657</t>
  </si>
  <si>
    <t>Kabely trakčního vedení, Různé TV Kabelová koncovka venkovní do 6 kV vč.kabelového oka</t>
  </si>
  <si>
    <t>102</t>
  </si>
  <si>
    <t>7492751010</t>
  </si>
  <si>
    <t>Montáž ukončení kabelů nn v rozvaděči nebo na přístroji izolovaných s označením 1 - žílových do 240 mm2</t>
  </si>
  <si>
    <t>-1180195753</t>
  </si>
  <si>
    <t>Montáž ukončení kabelů nn v rozvaděči nebo na přístroji izolovaných s označením 1 - žílových do 240 mm2 - montáž kabelové koncovky nebo záklopky včetně odizolování pláště a izolace žil kabelu, ukončení žil v rozvaděči, upevnění kabelových ok, roz. trubice, zakončení stínění apod.</t>
  </si>
  <si>
    <t>103</t>
  </si>
  <si>
    <t>7497271035</t>
  </si>
  <si>
    <t>Demontáže zařízení trakčního vedení stožáru BP, AP</t>
  </si>
  <si>
    <t>616923504</t>
  </si>
  <si>
    <t>Demontáže zařízení trakčního vedení stožáru BP, AP - demontáž stávajícího zařízení se všemi pomocnými doplňujícími úpravami</t>
  </si>
  <si>
    <t>104</t>
  </si>
  <si>
    <t>7497271040</t>
  </si>
  <si>
    <t>Demontáže zařízení trakčního vedení stožáru brány krakorce 23, 34</t>
  </si>
  <si>
    <t>1433917931</t>
  </si>
  <si>
    <t>Demontáže zařízení trakčního vedení stožáru brány krakorce 23, 34 - demontáž stávajícího zařízení se všemi pomocnými doplňujícími úpravami, včetně vyvěšení a ukončení</t>
  </si>
  <si>
    <t>105</t>
  </si>
  <si>
    <t>7497371010</t>
  </si>
  <si>
    <t>Demontáže zařízení trakčního vedení závěsu na bráně</t>
  </si>
  <si>
    <t>973912087</t>
  </si>
  <si>
    <t>Demontáže zařízení trakčního vedení závěsu na bráně - demontáž stávajícího zařízení se všemi pomocnými doplňujícími úpravami</t>
  </si>
  <si>
    <t>106</t>
  </si>
  <si>
    <t>7497371030</t>
  </si>
  <si>
    <t>Demontáže zařízení trakčního vedení závěsu příčných lan směrových, nosných</t>
  </si>
  <si>
    <t>576236511</t>
  </si>
  <si>
    <t>Demontáže zařízení trakčního vedení závěsu příčných lan směrových, nosných - demontáž stávajícího zařízení se všemi pomocnými doplňujícími úpravami, včetně kotvení</t>
  </si>
  <si>
    <t>107</t>
  </si>
  <si>
    <t>7497371040</t>
  </si>
  <si>
    <t>Demontáže zařízení trakčního vedení závěsu věšáku</t>
  </si>
  <si>
    <t>-2047982520</t>
  </si>
  <si>
    <t>Demontáže zařízení trakčního vedení závěsu věšáku - demontáž stávajícího zařízení se všemi pomocnými doplňujícími úpravami, úplná</t>
  </si>
  <si>
    <t>108</t>
  </si>
  <si>
    <t>7497371625</t>
  </si>
  <si>
    <t>Demontáže zařízení trakčního vedení svodu ukolejnění konstrukcí a stožárů</t>
  </si>
  <si>
    <t>-1531801659</t>
  </si>
  <si>
    <t>Demontáže zařízení trakčního vedení svodu ukolejnění konstrukcí a stožárů - demontáž stávajícího zařízení se všemi pomocnými doplňujícími úpravami</t>
  </si>
  <si>
    <t>109</t>
  </si>
  <si>
    <t>7497371710</t>
  </si>
  <si>
    <t>Demontáže zařízení trakčního vedení lávky pro odpojovač montážní</t>
  </si>
  <si>
    <t>1918196209</t>
  </si>
  <si>
    <t>Demontáže zařízení trakčního vedení lávky pro odpojovač montážní - demontáž stávajícího zařízení se všemi pomocnými doplňujícími úpravami</t>
  </si>
  <si>
    <t>110</t>
  </si>
  <si>
    <t>7497371730</t>
  </si>
  <si>
    <t>Demontáže zařízení trakčního vedení lávky pro odpojovač nestandardní kovové konstrukce</t>
  </si>
  <si>
    <t>kg</t>
  </si>
  <si>
    <t>-918126788</t>
  </si>
  <si>
    <t>Demontáže zařízení trakčního vedení lávky pro odpojovač nestandardní kovové konstrukce - demontáž stávajícího zařízení se všemi pomocnými doplňujícími úpravami</t>
  </si>
  <si>
    <t>111</t>
  </si>
  <si>
    <t>7497371615</t>
  </si>
  <si>
    <t>Demontáže zařízení trakčního vedení svodu dvojité lano</t>
  </si>
  <si>
    <t>-1258247708</t>
  </si>
  <si>
    <t>Demontáže zařízení trakčního vedení svodu dvojité lano - demontáž stávajícího zařízení se všemi pomocnými doplňujícími úpravami</t>
  </si>
  <si>
    <t>112</t>
  </si>
  <si>
    <t>7497571010</t>
  </si>
  <si>
    <t>Demontáž závěsného optického kabelu (ZOK) konzoly</t>
  </si>
  <si>
    <t>-1038204143</t>
  </si>
  <si>
    <t>Demontáž závěsného optického kabelu (ZOK) konzoly - demontáž stávajícího zařízení se všemi pomocnými doplňujícími úpravami, včetně upevnění na stožáru, závěsu a spirály</t>
  </si>
  <si>
    <t>113</t>
  </si>
  <si>
    <t>7498152620</t>
  </si>
  <si>
    <t>Vyhotovení pravidelné revizní zprávy pro TV doba provedení do 10 hod</t>
  </si>
  <si>
    <t>-813157541</t>
  </si>
  <si>
    <t>Vyhotovení pravidelné revizní zprávy pro TV doba provedení do 10 hod - celková prohlídka zařízení včetně měření, zkoušek zařízení tohoto provozního souboru nebo stavebního objektu revizním technikem na zařízení podle požadavku ČSN, včetně hodnocení a vyhotovení celkové revizní zprávy</t>
  </si>
  <si>
    <t>114</t>
  </si>
  <si>
    <t>7498151020</t>
  </si>
  <si>
    <t>Provedení technické prohlídky a zkoušky na silnoproudém zařízení, zařízení TV, zařízení NS, transformoven, EPZ pro opravné práce pro objem investičních nákladů přes 500 000 do 1 000 000 Kč</t>
  </si>
  <si>
    <t>-519532383</t>
  </si>
  <si>
    <t>Provedení technické prohlídky a zkoušky na silnoproudém zařízení, zařízení TV, zařízení NS, transformoven, EPZ pro opravné práce pro objem investičních nákladů přes 500 000 do 1 000 000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</si>
  <si>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115</t>
  </si>
  <si>
    <t>7498151025</t>
  </si>
  <si>
    <t>Provedení technické prohlídky a zkoušky na silnoproudém zařízení, zařízení TV, zařízení NS, transformoven, EPZ příplatek za každých dalších i započatých 500 000 Kč přes 1 000 000 Kč</t>
  </si>
  <si>
    <t>1059764290</t>
  </si>
  <si>
    <t>116</t>
  </si>
  <si>
    <t>7498351010</t>
  </si>
  <si>
    <t>Vydání průkazu způsobilosti pro funkční celek, provizorní stav</t>
  </si>
  <si>
    <t>1176527445</t>
  </si>
  <si>
    <t>Vydání průkazu způsobilosti pro funkční celek, provizorní stav - vyhotovení dokladu o silnoproudých zařízeních a vydání průkazu způsobilosti</t>
  </si>
  <si>
    <t>117</t>
  </si>
  <si>
    <t>9902900100.1</t>
  </si>
  <si>
    <t>543507920</t>
  </si>
  <si>
    <t>118</t>
  </si>
  <si>
    <t>7498100090</t>
  </si>
  <si>
    <t>DŘT, SKŘ technologie DŘT a SKŘ skříně pro automatizaci Dálkový ovladač úsekových odpojovačů řízený automatem PLC pro dálkové ovládání motorových pohonů trakčních odpojovačů pro 16 motorových pohonů</t>
  </si>
  <si>
    <t>Sborník UOŽI 01 2022</t>
  </si>
  <si>
    <t>168756504</t>
  </si>
  <si>
    <t>119</t>
  </si>
  <si>
    <t>7495401630</t>
  </si>
  <si>
    <t>Transformátory Transformátory nn/nn oddělovací 3-f, 0,4/0,4kV, 16kVA, vzduchem chlazený, IP 00</t>
  </si>
  <si>
    <t>651472210</t>
  </si>
  <si>
    <t>120</t>
  </si>
  <si>
    <t>7498153062</t>
  </si>
  <si>
    <t>Montáž SKŘ - DŘT, IPC, PLC provozní zkoušky telemechanické jednotky v objektu NS</t>
  </si>
  <si>
    <t>512</t>
  </si>
  <si>
    <t>959278024</t>
  </si>
  <si>
    <t>121</t>
  </si>
  <si>
    <t>7498254015</t>
  </si>
  <si>
    <t>Elektrodispečink SKŘ-DŘT konfigurace IPC - parametrizace SW (ovládání, signalizace, komunikace PLC s IPC, monitorování technologie, odzkoušení, montáž zařízení)</t>
  </si>
  <si>
    <t>-2141133735</t>
  </si>
  <si>
    <t>Elektrodispečink SKŘ-DŘT konfigurace IPC - parametrizace SW (ovládání, signalizace, komunikace PLC s IPC, monitorování technologie, odzkoušení, montáž zařízení) - nastavení SW ovládání, signalizace, komunikace PLC s IPC, monitorování technologie, naprogramování funkcí vstupů, výstupů, blokovacích podmínek a měření pro PLC automat určený pro řízení techlonogií</t>
  </si>
  <si>
    <t>122</t>
  </si>
  <si>
    <t>7498153085</t>
  </si>
  <si>
    <t>Montáž SKŘ - DŘT, IPC, PLC vypracování revizní zprávy revizním technikem pro objekt</t>
  </si>
  <si>
    <t>1609421470</t>
  </si>
  <si>
    <t>123</t>
  </si>
  <si>
    <t>7498153080</t>
  </si>
  <si>
    <t>Montáž SKŘ - DŘT, IPC, PLC školení obsluhy na nové telemechanické zařízení</t>
  </si>
  <si>
    <t>-802549491</t>
  </si>
  <si>
    <t>124</t>
  </si>
  <si>
    <t>7498356240</t>
  </si>
  <si>
    <t>Montáž dálkové diagnostiky TS ŽDC systémová a datová analýza technologického modelu</t>
  </si>
  <si>
    <t>1992034624</t>
  </si>
  <si>
    <t>Montáž dálkové diagnostiky TS ŽDC systémová a datová analýza technologického modelu - realizace a plnění prezentačních zobrazení a formulářů</t>
  </si>
  <si>
    <t>125</t>
  </si>
  <si>
    <t>7498100210</t>
  </si>
  <si>
    <t>DŘT, SKŘ technologie DŘT a SKŘ skříně pro automatizaci Svorkovnice Svorkovnice (ježek) pro vyvedení 8 signálů/povelů/měření včetně napájecího obvodu 24V DC</t>
  </si>
  <si>
    <t>1514013435</t>
  </si>
  <si>
    <t>126</t>
  </si>
  <si>
    <t>7498100300</t>
  </si>
  <si>
    <t>DŘT, SKŘ technologie DŘT a SKŘ skříně pro automatizaci Napájecí zdroje Spínané Napájecí zdroj externí 230V AC/24V 75W, DIN</t>
  </si>
  <si>
    <t>-891222655</t>
  </si>
  <si>
    <t>127</t>
  </si>
  <si>
    <t>7498100630</t>
  </si>
  <si>
    <t xml:space="preserve">DŘT, SKŘ technologie DŘT a SKŘ skříně pro automatizaci Technologické switche a modemy Základní switche Průmyslový switch  5x 10/100 Base-TX portů na DIN lištu</t>
  </si>
  <si>
    <t>-1624097318</t>
  </si>
  <si>
    <t>7498101760</t>
  </si>
  <si>
    <t>DŘT, SKŘ technologie DŘT a SKŘ skříně pro automatizaci Průmyslové počítače Periférie LCD monitor s full HD rozlišením 1920x1080, vstupem HDMI, DVI, IPS panel s LED podsvícením, 24"</t>
  </si>
  <si>
    <t>-1763632854</t>
  </si>
  <si>
    <t>129</t>
  </si>
  <si>
    <t>9909000100.2</t>
  </si>
  <si>
    <t>881240077</t>
  </si>
  <si>
    <t>130</t>
  </si>
  <si>
    <t>7497500070</t>
  </si>
  <si>
    <t xml:space="preserve">Závěsný optický kabel (ZOK) na trakční vedení  Konzola ZOK prostá</t>
  </si>
  <si>
    <t>-741407983</t>
  </si>
  <si>
    <t>131</t>
  </si>
  <si>
    <t>5915030010</t>
  </si>
  <si>
    <t>Bourání drobných staveb železničního spodku zarážedel</t>
  </si>
  <si>
    <t>1155472761</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</si>
  <si>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</si>
  <si>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132</t>
  </si>
  <si>
    <t>9902100200</t>
  </si>
  <si>
    <t>Doprava obousměrná (např. dodávek z vlastních zásob zhotovitele nebo objednatele nebo výzisku) mechanizací o nosnosti přes 3,5 t sypanin (kameniva, písku, suti, dlažebních kostek, atd.) do 20 km</t>
  </si>
  <si>
    <t>-1369177242</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</si>
  <si>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</si>
  <si>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133</t>
  </si>
  <si>
    <t>132002003_R</t>
  </si>
  <si>
    <t>Výkop kabelové trasy mechanizací š 35 cm, hl 70 cm v hornině tř. 4</t>
  </si>
  <si>
    <t>168021690</t>
  </si>
  <si>
    <t>134</t>
  </si>
  <si>
    <t>1320030032_R</t>
  </si>
  <si>
    <t>Zához kabelové trasy mechanizací š 35 cm, hl 70 cm v hornině tř. 4</t>
  </si>
  <si>
    <t>109608678</t>
  </si>
  <si>
    <t>135</t>
  </si>
  <si>
    <t>1320010051_R</t>
  </si>
  <si>
    <t>Povrchová úprava po záhozu ve stávající kabelové trase</t>
  </si>
  <si>
    <t>1004449484</t>
  </si>
  <si>
    <t>136</t>
  </si>
  <si>
    <t>7499151010</t>
  </si>
  <si>
    <t>Montáž bezpečnostní tabulky výstražné nebo označovací</t>
  </si>
  <si>
    <t>776828665</t>
  </si>
  <si>
    <t>137</t>
  </si>
  <si>
    <t>1627739693</t>
  </si>
  <si>
    <t>138</t>
  </si>
  <si>
    <t>40593015</t>
  </si>
  <si>
    <t>139</t>
  </si>
  <si>
    <t>7497350210</t>
  </si>
  <si>
    <t>Demontáž a opětovná montáž proudového propojení</t>
  </si>
  <si>
    <t>-327080140</t>
  </si>
  <si>
    <t>140</t>
  </si>
  <si>
    <t>7495071070</t>
  </si>
  <si>
    <t>Demontáže technologických zařízení vn svodičů přepětí do Un 38,5 kV</t>
  </si>
  <si>
    <t>-1038214272</t>
  </si>
  <si>
    <t>141</t>
  </si>
  <si>
    <t>7491600920</t>
  </si>
  <si>
    <t>Uzemnění Hromosvodné vedení Pásek pozink. FeZn 30x4</t>
  </si>
  <si>
    <t>1364081748</t>
  </si>
  <si>
    <t>142</t>
  </si>
  <si>
    <t>7491652010</t>
  </si>
  <si>
    <t>Montáž vnějšího uzemnění uzemňovacích vodičů v zemi z pozinkované oceli (FeZn) do 120 mm2</t>
  </si>
  <si>
    <t>1760809372</t>
  </si>
  <si>
    <t>Montáž vnějšího uzemnění uzemňovacích vodičů v zemi z pozinkované oceli (FeZn) do 120 mm2 - uzemňovacího vedení v zemní kynetě, případně v chráničce odvinutí vodiče ze svitku a oddělení příslušné délky, tvarování pásku, spojování. Neobsahuje výkop a zához kabelové kynety a chráničku</t>
  </si>
  <si>
    <t>143</t>
  </si>
  <si>
    <t>7491600210</t>
  </si>
  <si>
    <t>Uzemnění Vnější Deska zemnící ZD01</t>
  </si>
  <si>
    <t>531486844</t>
  </si>
  <si>
    <t>144</t>
  </si>
  <si>
    <t>7491652032</t>
  </si>
  <si>
    <t>Montáž vnějšího uzemnění zemnící desky z pozinkované oceli (FeZn), velikosti 2000x250 (ZD01)</t>
  </si>
  <si>
    <t>-331705511</t>
  </si>
  <si>
    <t>Montáž vnějšího uzemnění zemnící desky z pozinkované oceli (FeZn), velikosti 2000x250 (ZD01) - do země včetně připojení desky k pásku. Neobsahuje zemní práce</t>
  </si>
  <si>
    <t>145</t>
  </si>
  <si>
    <t>7497100140</t>
  </si>
  <si>
    <t xml:space="preserve">Základy trakčního vedení  Uzemnění  stožáru TV</t>
  </si>
  <si>
    <t>-517072126</t>
  </si>
  <si>
    <t>Poznámka k položce:_x000d_
J 90-42/BP</t>
  </si>
  <si>
    <t>146</t>
  </si>
  <si>
    <t>7497154510</t>
  </si>
  <si>
    <t>Uzemnění stožáru trakčního vedení</t>
  </si>
  <si>
    <t>-2083972254</t>
  </si>
  <si>
    <t>Uzemnění stožáru trakčního vedení - obsahuje i všechny náklady na montáž dodaného zařízení se všemi pomocnými doplňujícími součástmi, měřeními a regulacemi s použitím mechanizmů a montážních souprav</t>
  </si>
  <si>
    <t>147</t>
  </si>
  <si>
    <t>7497301540</t>
  </si>
  <si>
    <t xml:space="preserve">Vodiče trakčního vedení  Ukončení 3 napájecích kabelů sestavy "J" na stož. BP</t>
  </si>
  <si>
    <t>-1275156172</t>
  </si>
  <si>
    <t>Poznámka k položce:_x000d_
J 73-214/A</t>
  </si>
  <si>
    <t>148</t>
  </si>
  <si>
    <t>7497351240</t>
  </si>
  <si>
    <t>Montáž ukončení napájecího kabelu tří, sestavy "J" na stožár P, T, BP</t>
  </si>
  <si>
    <t>-1267388881</t>
  </si>
  <si>
    <t>149</t>
  </si>
  <si>
    <t>7497301550</t>
  </si>
  <si>
    <t xml:space="preserve">Vodiče trakčního vedení  Ukončení 4 napájecích kabelů sestavy "J" na stož. BP</t>
  </si>
  <si>
    <t>788794104</t>
  </si>
  <si>
    <t>Poznámka k položce:_x000d_
J 73-216/A</t>
  </si>
  <si>
    <t>150</t>
  </si>
  <si>
    <t>7497351245</t>
  </si>
  <si>
    <t>Montáž ukončení napájecího kabelu čtyř, sestavy "J" na stožár P, T, BP</t>
  </si>
  <si>
    <t>563038043</t>
  </si>
  <si>
    <t>151</t>
  </si>
  <si>
    <t>7497301590</t>
  </si>
  <si>
    <t xml:space="preserve">Vodiče trakčního vedení  Materiál sestavení pro připevnění 1-4 kabelů na stož. BP</t>
  </si>
  <si>
    <t>1898269034</t>
  </si>
  <si>
    <t>Poznámka k položce:_x000d_
J 70-223/3_x000d_
J 70-223/4</t>
  </si>
  <si>
    <t>152</t>
  </si>
  <si>
    <t>7497351275</t>
  </si>
  <si>
    <t>Připevnění kabelu 1 - 4 kabelů na stožár BP</t>
  </si>
  <si>
    <t>-927997427</t>
  </si>
  <si>
    <t>153</t>
  </si>
  <si>
    <t>7497301900</t>
  </si>
  <si>
    <t xml:space="preserve">Vodiče trakčního vedení  Izolovaný svod od bleskojistky na stož. T, BP</t>
  </si>
  <si>
    <t>294937093</t>
  </si>
  <si>
    <t>Poznámka k položce:_x000d_
J 90-11/BP/V</t>
  </si>
  <si>
    <t>154</t>
  </si>
  <si>
    <t>7497351490</t>
  </si>
  <si>
    <t>Montáž izolovaného svodu od bleskojistky na stožár T, BP</t>
  </si>
  <si>
    <t>-823951677</t>
  </si>
  <si>
    <t>155</t>
  </si>
  <si>
    <t>7497301980.2</t>
  </si>
  <si>
    <t>-1563752763</t>
  </si>
  <si>
    <t>Poznámka k položce:_x000d_
J 90-33/BP/1 (bez ukolejňovacího vodiče)</t>
  </si>
  <si>
    <t>156</t>
  </si>
  <si>
    <t>7497351520</t>
  </si>
  <si>
    <t>Montáž přímého ukolejnění stožár T, P, 2T, BP, DS, OK - 1 vodič</t>
  </si>
  <si>
    <t>-841386974</t>
  </si>
  <si>
    <t>Poznámka k položce:_x000d_
bez ukolejňovacího vodiče</t>
  </si>
  <si>
    <t>157</t>
  </si>
  <si>
    <t>7499100150</t>
  </si>
  <si>
    <t>Ochranné prostředky a pracovní pomůcky Bezpečnostní tabulky Vysoké napětí, životu nebezpečno, 3010</t>
  </si>
  <si>
    <t>-1495756302</t>
  </si>
  <si>
    <t>Poznámka k položce:_x000d_
J 90-102/1</t>
  </si>
  <si>
    <t>158</t>
  </si>
  <si>
    <t>-1581624535</t>
  </si>
  <si>
    <t>159</t>
  </si>
  <si>
    <t>7492204920</t>
  </si>
  <si>
    <t>Venkovní vedení nn Příslušenství Omezovače přepětí vč. uzemnění podpěr.bodu</t>
  </si>
  <si>
    <t>-19066356</t>
  </si>
  <si>
    <t>Poznámka k položce:_x000d_
Dodávka omezovače přepětí např. Tridelta SBKB 4/10G, 1 - 4kV (DC) - kat.EŽ D35/I/1</t>
  </si>
  <si>
    <t>160</t>
  </si>
  <si>
    <t>7497351470</t>
  </si>
  <si>
    <t>Montáž omezovače přepětí včetně svodu a připojení na trakčního vedení</t>
  </si>
  <si>
    <t>710859632</t>
  </si>
  <si>
    <t>161</t>
  </si>
  <si>
    <t>7492700840</t>
  </si>
  <si>
    <t xml:space="preserve">Ukončení vodičů a kabelů VN Kabelové koncovky pro plastové kabely nad 6kV Venkovní  pro jednožílové kabely s plastovou izolací, 10-35kV, 300 - 500 mm2</t>
  </si>
  <si>
    <t>289938312</t>
  </si>
  <si>
    <t>Poznámka k položce:_x000d_
Dodávka kabelové koncovky např. POLT-12F/1XO-ML-7 (EŽ D60/I/3 + oko A68/7/12)</t>
  </si>
  <si>
    <t>162</t>
  </si>
  <si>
    <t>7492453014</t>
  </si>
  <si>
    <t>Montáž koncovek kabelů vn jednožílových přes 240 mm2</t>
  </si>
  <si>
    <t>226355147</t>
  </si>
  <si>
    <t>Montáž koncovek kabelů vn jednožílových přes 240 mm2 - včetně odizolování pláště a izolace žil kabelu, ukončení žil a stínění - oko</t>
  </si>
  <si>
    <t>163</t>
  </si>
  <si>
    <t>783001000_R</t>
  </si>
  <si>
    <t>Zhotovení povrchové úpravy nátěrem</t>
  </si>
  <si>
    <t>m2</t>
  </si>
  <si>
    <t>-2071760246</t>
  </si>
  <si>
    <t xml:space="preserve">Poznámka k položce:_x000d_
Ochranný nátěr stožáru AP19d_x000d_
Nátěr konců kotevní konzoly NV ( červená "+" ,  modrá "-" )</t>
  </si>
  <si>
    <t>164</t>
  </si>
  <si>
    <t>7492700410_R</t>
  </si>
  <si>
    <t>Ukončení vodičů a kabelů VN Kabelové spojky pro plastové a pryžové kabely do 6kV Jednožílové kabely s plastovou izolací pro 6kV, 150 - 300 mm2</t>
  </si>
  <si>
    <t>-2072511786</t>
  </si>
  <si>
    <t>165</t>
  </si>
  <si>
    <t>7492452012</t>
  </si>
  <si>
    <t>Montáž spojek kabelů vn jednožílových do 240 mm2</t>
  </si>
  <si>
    <t>1643823469</t>
  </si>
  <si>
    <t>Montáž spojek kabelů vn jednožílových do 240 mm2 - včetně odizolování pláště a izolace žil kabelu, ukončení žil a stínění - oko</t>
  </si>
  <si>
    <t>02 - DŘT</t>
  </si>
  <si>
    <t>7498231030</t>
  </si>
  <si>
    <t>Úprava nebo rozšíření SW na elektrodispečinku servisní zásah v pracovní době</t>
  </si>
  <si>
    <t>1782016613</t>
  </si>
  <si>
    <t>Úprava nebo rozšíření SW na elektrodispečinku servisní zásah v pracovní době - 6.00 - 14.00 hod.</t>
  </si>
  <si>
    <t>7498231040</t>
  </si>
  <si>
    <t>Úprava nebo rozšíření SW na elektrodispečinku servisní zásah v mimopracovní době</t>
  </si>
  <si>
    <t>1297750947</t>
  </si>
  <si>
    <t>Úprava nebo rozšíření SW na elektrodispečinku servisní zásah v mimopracovní době - 14.00 - 6.00 hod.</t>
  </si>
  <si>
    <t>7498254010</t>
  </si>
  <si>
    <t>Elektrodispečink SKŘ-DŘT konfigurace softwaru na ED (nastavení koncentrátoru, plachta, monitorovací snímky, tech. výpis, montáž zařízení) překreslení stanice do systému Reliance, implementace nových vlastností</t>
  </si>
  <si>
    <t>386441999</t>
  </si>
  <si>
    <t>Elektrodispečink SKŘ-DŘT konfigurace softwaru na ED (nastavení koncentrátoru, plachta, monitorovací snímky, tech. výpis, montáž zařízení) překreslení stanice do systému Reliance, implementace nových vlastností - úprava software k jednotlivým postům ED, provedení grafických úprav jednotlivých objektů zařazených do ŘSED, montáž a následné provedení funkčních zkoušek, úprava a doplnění zobrazovaných hlášek na elektrodispečinku včetně jejího zařazení do systému, umístění do vhodné úrovně priorit</t>
  </si>
  <si>
    <t>7498254020</t>
  </si>
  <si>
    <t>Elektrodispečink SKŘ-DŘT parametrizace přenášených dat z koncového zařízení na ED (konfigurace komunikovaných dat, nastavení základních poloh, nastavení výpisů, nastavení protokolu IEC 60870-5-104)</t>
  </si>
  <si>
    <t>-1801512341</t>
  </si>
  <si>
    <t>Elektrodispečink SKŘ-DŘT parametrizace přenášených dat z koncového zařízení na ED (konfigurace komunikovaných dat, nastavení základních poloh, nastavení výpisů, nastavení protokolu IEC 60870-5-104) - nastavení parametrů jednotlivých koncových zařízení, zkomunikování, propojení a odzkoušení s ED, naprogramování funkcí vstupů, výstupů, blokovacích podmínek a měření pro PLC automat určený pro řízení techlonogií funkčních zkoušek</t>
  </si>
  <si>
    <t>7498254030</t>
  </si>
  <si>
    <t>Elektrodispečink SKŘ-DŘT úprava nebo rozšíření SW pro zobrazování a výpis hlášek z technologie DŘT, SKŘ a DDTS na elektrodispečinku</t>
  </si>
  <si>
    <t>130932883</t>
  </si>
  <si>
    <t>Elektrodispečink SKŘ-DŘT úprava nebo rozšíření SW pro zobrazování a výpis hlášek z technologie DŘT, SKŘ a DDTS na elektrodispečinku - úprava nebo rozšíření SW pro zobrazování a výpis hlášek z technologie DŘT, SKŘ a DDTS na elektrodispečinku</t>
  </si>
  <si>
    <t>7498254040</t>
  </si>
  <si>
    <t>Elektrodispečink SKŘ-DŘT úprava struktur a řídících programových tabulek ŘS ED pro objekt ŽST</t>
  </si>
  <si>
    <t>-1735132594</t>
  </si>
  <si>
    <t>7498254044</t>
  </si>
  <si>
    <t>Elektrodispečink SKŘ-DŘT úprava struktur a řídících programových tabulek ŘS ED pro objekt SpS</t>
  </si>
  <si>
    <t>1585255073</t>
  </si>
  <si>
    <t>7498254050</t>
  </si>
  <si>
    <t>Elektrodispečink SKŘ-DŘT definice a deklarace struktur dat ŘS ED pro objekt ŽST</t>
  </si>
  <si>
    <t>542073184</t>
  </si>
  <si>
    <t>7498254074</t>
  </si>
  <si>
    <t>Elektrodispečink SKŘ-DŘT zprovoznění systému s novými daty pro objekt ŽST</t>
  </si>
  <si>
    <t>2018009128</t>
  </si>
  <si>
    <t>7498254076</t>
  </si>
  <si>
    <t>Elektrodispečink SKŘ-DŘT zprovoznění systému s novými daty pro objekt NS</t>
  </si>
  <si>
    <t>-1451837636</t>
  </si>
  <si>
    <t>7498254078</t>
  </si>
  <si>
    <t>Elektrodispečink SKŘ-DŘT zprovoznění systému s novými daty pro objekt SpS</t>
  </si>
  <si>
    <t>-1083348317</t>
  </si>
  <si>
    <t>7498254080</t>
  </si>
  <si>
    <t>Elektrodispečink SKŘ-DŘT zprovoznění systému s novými daty pro objekt TS</t>
  </si>
  <si>
    <t>-1271482968</t>
  </si>
  <si>
    <t>7498254084</t>
  </si>
  <si>
    <t>Elektrodispečink SKŘ-DŘT verifikace signálů a povelů s novými daty pro objekt ŽST</t>
  </si>
  <si>
    <t>-1524594953</t>
  </si>
  <si>
    <t>7498102080</t>
  </si>
  <si>
    <t>DŘT, SKŘ technologie DŘT a SKŘ skříně pro automatizaci Průmyslové počítače Software a ostatní SW-ovladače komunikace, parametrizace na ED - pro jeden objekt (ŽST, NS, SpS, TS)</t>
  </si>
  <si>
    <t>-232631374</t>
  </si>
  <si>
    <t>7498200390</t>
  </si>
  <si>
    <t>ED řídící pracoviště ED řídící pracoviště Vizualizační software dle kompatibilní technologie Doplnění funkcí aplikace sw řídícího systému</t>
  </si>
  <si>
    <t>-823563101</t>
  </si>
  <si>
    <t>03 - TNS</t>
  </si>
  <si>
    <t>OST - Opravy rychlovypínačů N-Rapid</t>
  </si>
  <si>
    <t xml:space="preserve">    OST2 - Opravy vypínačů vn 22kV</t>
  </si>
  <si>
    <t xml:space="preserve">    OST3 - Opravy přepínačů odboček</t>
  </si>
  <si>
    <t xml:space="preserve">      OST4 - Oprava staničních baterií TNS a SN</t>
  </si>
  <si>
    <t xml:space="preserve">        OST5 - Oprava R110kV</t>
  </si>
  <si>
    <t>OST</t>
  </si>
  <si>
    <t>Opravy rychlovypínačů N-Rapid</t>
  </si>
  <si>
    <t>7496454041-R1</t>
  </si>
  <si>
    <t>Servisní prohlídka RV N-RAPID</t>
  </si>
  <si>
    <t>262144</t>
  </si>
  <si>
    <t>-1777238759</t>
  </si>
  <si>
    <t>Poznámka k položce:_x000d_
Poznámka k položce: Poznámka k položce: - Kontrola zhášecího systému – změření izolačního stavu zhášecí komory, vyfoukání stlačeným vzduchem, zhodnocení stavu zhášecí komory - Kontrola kontaktního systému – očištění opalovacích kontaktů a elektrod, změření případné nastavení předstihu opal. kontaktu, kontrola a případné nastavení kontaktního tlaku. - Demontáž bočnice, vyčištění útrob RV, vizuální kontrola, promazání všech mazacích míst, zhodnocení stavu rychlovypínače - Kontrola spouští RV - Vypracování protokolu o údržbě</t>
  </si>
  <si>
    <t>7496454042-R2</t>
  </si>
  <si>
    <t>Oprava desky řídící elektroniky RV N-RAPID</t>
  </si>
  <si>
    <t>1983188447</t>
  </si>
  <si>
    <t>7496454043-R3</t>
  </si>
  <si>
    <t>Oprava zhášecí komory RV N-RAPID</t>
  </si>
  <si>
    <t>-241189273</t>
  </si>
  <si>
    <t xml:space="preserve">Poznámka k položce:_x000d_
Poznámka k položce: Poznámka k položce: Položka obsahuje  - kompletní rozebrání zhášecí komorty - očištění a impregnaci deflektoru - výměnu vadných dílů a montáž nových izolačních přepážek - změření izolačního stavu - vyhotovení prtokolu.</t>
  </si>
  <si>
    <t>7496454044-R4</t>
  </si>
  <si>
    <t>Diagnostická činnost technika na RV N-RAPID</t>
  </si>
  <si>
    <t>-780708614</t>
  </si>
  <si>
    <t>7496400361-R1</t>
  </si>
  <si>
    <t>Opalovací kontakt do RV N-RAPID Lo-4-94023</t>
  </si>
  <si>
    <t>-723638056</t>
  </si>
  <si>
    <t>7496400362-R2</t>
  </si>
  <si>
    <t>Opalovací elektroda do RV N-RAPID Lo-3-00215</t>
  </si>
  <si>
    <t>905497795</t>
  </si>
  <si>
    <t>7496400363-R3</t>
  </si>
  <si>
    <t>Mechanismus RV N-RAPID</t>
  </si>
  <si>
    <t>-2140880529</t>
  </si>
  <si>
    <t>7496400364-R4</t>
  </si>
  <si>
    <t>Bočnice mechanismu RV N-RAPID</t>
  </si>
  <si>
    <t>1328485561</t>
  </si>
  <si>
    <t>7496400365-R5</t>
  </si>
  <si>
    <t>Magnet spouště RV N-RAPID - napětová</t>
  </si>
  <si>
    <t>1198761422</t>
  </si>
  <si>
    <t>7496400366-R6</t>
  </si>
  <si>
    <t>Magnet spouště RV N-RAPID - podpětová</t>
  </si>
  <si>
    <t>515859697</t>
  </si>
  <si>
    <t>7496400367-R7</t>
  </si>
  <si>
    <t>Deska elektroniky RV N-RAPID</t>
  </si>
  <si>
    <t>346019130</t>
  </si>
  <si>
    <t>7496400368-R8</t>
  </si>
  <si>
    <t>Materiál pro opravu zhášecí komory RV N-RAPID, 1X8</t>
  </si>
  <si>
    <t>-1707111526</t>
  </si>
  <si>
    <t>7496400369-R9</t>
  </si>
  <si>
    <t>Klobouček k nadproudové spoušti RV N-RAPID</t>
  </si>
  <si>
    <t>858973155</t>
  </si>
  <si>
    <t>7496400370-R10</t>
  </si>
  <si>
    <t>Deska izolační štěrbiny - do RV N-RAPID</t>
  </si>
  <si>
    <t>-1170616943</t>
  </si>
  <si>
    <t>7496400371-R11</t>
  </si>
  <si>
    <t>Cívka pohonu vypínače RV N-RAPID</t>
  </si>
  <si>
    <t>-1075748809</t>
  </si>
  <si>
    <t>7496400372-R12</t>
  </si>
  <si>
    <t>Hlavní kontakt RV N-RAPID</t>
  </si>
  <si>
    <t>-1945497550</t>
  </si>
  <si>
    <t>OST2</t>
  </si>
  <si>
    <t>Opravy vypínačů vn 22kV</t>
  </si>
  <si>
    <t>7499356030_R1</t>
  </si>
  <si>
    <t>Zkoušky a prohlídky elektrických přístrojů - ostatní zkoušky vn vypínače do 35 kV seřízení a uvedení do provozu</t>
  </si>
  <si>
    <t>-493113747</t>
  </si>
  <si>
    <t>Zkoušky a prohlídky elektrických přístrojů - ostatní zkoušky vn vypínače do 35 kV seřízení a uvedení do provozu - včetně vystavení protokolu</t>
  </si>
  <si>
    <t>7499356045_R2</t>
  </si>
  <si>
    <t>Zkoušky a prohlídky elektrických přístrojů - ostatní zkoušky vn odpínače - uzemňovače do 35 kV seřízení a uvedení do provozu</t>
  </si>
  <si>
    <t>-1716725486</t>
  </si>
  <si>
    <t>Zkoušky a prohlídky elektrických přístrojů - ostatní zkoušky vn odpínače - uzemňovače do 35 kV seřízení a uvedení do provozu - včetně vystavení protokolu</t>
  </si>
  <si>
    <t>OST3</t>
  </si>
  <si>
    <t>Opravy přepínačů odboček</t>
  </si>
  <si>
    <t>7496251010_R1</t>
  </si>
  <si>
    <t>Montáž 3-fázových transformátorů 110/23 kV/6,6 kV 3-vinuťových, YNyn0(d1), regulačních, chlazení ONAN 10 MVA</t>
  </si>
  <si>
    <t>-1893301392</t>
  </si>
  <si>
    <t>Montáž 3-fázových transformátorů 110/23 kV/6,6 kV 3-vinuťových, YNyn0(d1), regulačních, chlazení ONAN 10 MVA - včetně uvedení do provozu včetně předepsaných zkoušek a atestů</t>
  </si>
  <si>
    <t>7496272030_R2</t>
  </si>
  <si>
    <t>Demontáž zařízení vvn / vn transformátoru do 110 kV do 50 t</t>
  </si>
  <si>
    <t>540627150</t>
  </si>
  <si>
    <t>Demontáž zařízení vvn / vn transformátoru do 110 kV do 50 t - včetně demontáže přívodního a vývodního vedení</t>
  </si>
  <si>
    <t>7495401880_R3</t>
  </si>
  <si>
    <t>Transformátory Transformátory - příslušenství Olej do transformátoru VN/NN</t>
  </si>
  <si>
    <t>litr</t>
  </si>
  <si>
    <t>-1495164205</t>
  </si>
  <si>
    <t>7496601110_R4</t>
  </si>
  <si>
    <t>Vlastní spotřeba Zkoušky, revize Revize transformátorů trakčních 2-vinuťový, 12,5MVA (EJRH 28 M-O, ONAN/ONAF) Dodávka nových průchodek na primární VVN i sekundární VN stranu trakčního transformátoru včetně Buchholzova relé.</t>
  </si>
  <si>
    <t>-2042310219</t>
  </si>
  <si>
    <t>7499250515</t>
  </si>
  <si>
    <t>Vyhotovení výchozí revizní zprávy pro opravné práce pro objem investičních nákladů přes 100 000 do 500 000 Kč</t>
  </si>
  <si>
    <t>432920749</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</si>
  <si>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</si>
  <si>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7499355022</t>
  </si>
  <si>
    <t>Zkoušky a prohlídky transformátorů distribučních olejových do 1 000 kVA</t>
  </si>
  <si>
    <t>-1895576177</t>
  </si>
  <si>
    <t>Zkoušky a prohlídky transformátorů distribučních olejových do 1 000 kVA - kontrola, revize, seřízení a uvedení do provozu zařízení, včetně vystavení protokolu</t>
  </si>
  <si>
    <t>7499656010</t>
  </si>
  <si>
    <t>Diagnostika olejového transformátoru</t>
  </si>
  <si>
    <t>1652140421</t>
  </si>
  <si>
    <t>Diagnostika olejového transformátoru - příprava zařízení a pomůcek na provedení zkoušek, chemické a elektrické zkoušky oleje, vyhodnocení chemických a elektrických zkoušek, zpracování protokolu o měření, vyhodnocení oleje se stanovením trendu jeho stárnutí a doporučení dalšího odběru, komplexní vyhodnocení stavu transformátoru vzhledem ke zjištěným výsledkům, zanesení výsledků do databáze pro zpracování komplexního hodnocení stavu transformátorů, archivace dat a vedení databáze</t>
  </si>
  <si>
    <t>7499751050</t>
  </si>
  <si>
    <t>Dokončovací práce manipulace na zařízeních prováděné provozovatelem</t>
  </si>
  <si>
    <t>-345290224</t>
  </si>
  <si>
    <t>Dokončovací práce manipulace na zařízeních prováděné provozovatelem - manipulace nutné pro další práce zhotovitele na technologickém souboru</t>
  </si>
  <si>
    <t>OST4</t>
  </si>
  <si>
    <t>Oprava staničních baterií TNS a SN</t>
  </si>
  <si>
    <t>7496600720</t>
  </si>
  <si>
    <t>Vlastní spotřeba Akumulátory Staniční olověné ventilem řízené gelové baterie (záložní baterie VRLA) 12V/150 Ah</t>
  </si>
  <si>
    <t>-88716677</t>
  </si>
  <si>
    <t>Poznámka k položce:_x000d_
Baterie OPzS</t>
  </si>
  <si>
    <t>7496600890</t>
  </si>
  <si>
    <t>Vlastní spotřeba Skříně a stojany pro baterie Stojan do 150 Ah</t>
  </si>
  <si>
    <t>-1441770717</t>
  </si>
  <si>
    <t>7496655016R</t>
  </si>
  <si>
    <t>Montáž staničních baterií (akumulátorů) gelových do 12 V přes 100 do 200 Ah</t>
  </si>
  <si>
    <t>48819716</t>
  </si>
  <si>
    <t>Montáž staničních baterií (akumulátorů) gelových do 12 V přes 100 do 200 Ah - montáž článků akumulátorové baterie včetně proudových propojek, propojení, kontrola spojů, provedení zkoušek, dodání atestů a revizních zpráv, sada 9 akumulátorů</t>
  </si>
  <si>
    <t>7496656010</t>
  </si>
  <si>
    <t>Montáž stojanu pro baterie do 150 Ah</t>
  </si>
  <si>
    <t>543389311</t>
  </si>
  <si>
    <t>Montáž stojanu pro baterie do 150 Ah - usazení, případné zašroubování do podlahy</t>
  </si>
  <si>
    <t>7496600650</t>
  </si>
  <si>
    <t>Vlastní spotřeba Akumulátory Staniční olověné ventilem řízené gelové baterie (záložní baterie VRLA) 12V/80 Ah</t>
  </si>
  <si>
    <t>737166855</t>
  </si>
  <si>
    <t>Poznámka k položce:_x000d_
SBS XL</t>
  </si>
  <si>
    <t>7496655014</t>
  </si>
  <si>
    <t>Montáž staničních baterií (akumulátorů) gelových do 12 V přes 40 do 100 Ah</t>
  </si>
  <si>
    <t>-77541868</t>
  </si>
  <si>
    <t>Montáž staničních baterií (akumulátorů) gelových do 12 V přes 40 do 100 Ah - montáž článků akumulátorové baterie včetně proudových propojek, propojení, kontrola spojů, provedení zkoušek, dodání atestů a revizních zpráv</t>
  </si>
  <si>
    <t>7499356075</t>
  </si>
  <si>
    <t>Zkoušky a prohlídky elektrických přístrojů - ostatní kapacitní zkouška staničních baterií 110 V</t>
  </si>
  <si>
    <t>-1968660292</t>
  </si>
  <si>
    <t>7499356070</t>
  </si>
  <si>
    <t>Zkoušky a prohlídky elektrických přístrojů - ostatní kapacitní zkouška staničních baterií 24 V</t>
  </si>
  <si>
    <t>-237912313</t>
  </si>
  <si>
    <t>9901000800R</t>
  </si>
  <si>
    <t>Doprava obousměrná (např. dodávek z vlastních zásob zhotovitele nebo objednatele nebo výzisku) mechanizací o nosnosti do 3,5 t elektrosoučástek, montážního materiálu, kameniva, písku, dlažebních kostek, suti, atd. do 150 km</t>
  </si>
  <si>
    <t>1121916278</t>
  </si>
  <si>
    <t>Doprava obousměrná (např. dodávek z vlastních zásob zhotovitele nebo objednatele nebo výzisku) mechanizací o nosnosti do 3,5 t elektrosoučástek, montážního materiálu, kameniva, písku, dlažebních kostek, suti,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</si>
  <si>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Poznámka k položce:_x000d_
Měrnou jednotkou je kus stroje.</t>
  </si>
  <si>
    <t>7496673015</t>
  </si>
  <si>
    <t>Demontáž usměrňovačů (nabíječů), střídačů 3x400 V</t>
  </si>
  <si>
    <t>882025515</t>
  </si>
  <si>
    <t>7496673010</t>
  </si>
  <si>
    <t>Demontáž usměrňovačů (nabíječů), střídačů 230 V</t>
  </si>
  <si>
    <t>978638750</t>
  </si>
  <si>
    <t>7496676020</t>
  </si>
  <si>
    <t>Demontáž akumulátoru (baterie) do 12 V přes 40 do 100 Ah</t>
  </si>
  <si>
    <t>-236660712</t>
  </si>
  <si>
    <t>7496677010</t>
  </si>
  <si>
    <t>Demontáž stojanu pro baterie</t>
  </si>
  <si>
    <t>-2029265020</t>
  </si>
  <si>
    <t>7496600095</t>
  </si>
  <si>
    <t>Vlastní spotřeba Usměrňovače 230/110V DC 40A, jednofázový tyristorový usměrňovač v samostatné skříni (např. Schuster)</t>
  </si>
  <si>
    <t>-1089050195</t>
  </si>
  <si>
    <t>7496600240</t>
  </si>
  <si>
    <t>Vlastní spotřeba Usměrňovače 3x400/110V DC 100A, samostatně stojící</t>
  </si>
  <si>
    <t>-400598394</t>
  </si>
  <si>
    <t>7496652015</t>
  </si>
  <si>
    <t>Montáž usměrňovačů/nabíječů do 3x400/110 V DC</t>
  </si>
  <si>
    <t>-1451031672</t>
  </si>
  <si>
    <t>Montáž usměrňovačů/nabíječů do 3x400/110 V DC - včetně propojení silových a ovládacích kabelů, nastavení a seřízení usměrňovače, provedení zkoušek, dodání atestů a revizních zpráv</t>
  </si>
  <si>
    <t>OST5</t>
  </si>
  <si>
    <t>Oprava R110kV</t>
  </si>
  <si>
    <t>7495351020</t>
  </si>
  <si>
    <t>Montáž vypínačů vakuování a plnění plynem vypínače SF6</t>
  </si>
  <si>
    <t>-250242254</t>
  </si>
  <si>
    <t>Montáž vypínačů vakuování a plnění plynem vypínače SF6 - včetně kontroly přetěsnění vypínače</t>
  </si>
  <si>
    <t>7496152010</t>
  </si>
  <si>
    <t>Montáž vypínačů 110 kV, 2000 A 3-pólových pro vývod na linku se 3 motorovými pohony</t>
  </si>
  <si>
    <t>1242622761</t>
  </si>
  <si>
    <t>Montáž vypínačů 110 kV, 2000 A 3-pólových pro vývod na linku se 3 motorovými pohony - včetně uvedení zařízení do provozu včetně předepsaných zkoušek a atestů</t>
  </si>
  <si>
    <t>7496152015</t>
  </si>
  <si>
    <t>Montáž vypínačů 110 kV, 2000 A 3-pólových pro vývod na transformátor s 1 motorovým pohonem</t>
  </si>
  <si>
    <t>262220481</t>
  </si>
  <si>
    <t>Montáž vypínačů 110 kV, 2000 A 3-pólových pro vývod na transformátor s 1 motorovým pohonem - včetně uvedení zařízení do provozu včetně předepsaných zkoušek a atestů</t>
  </si>
  <si>
    <t>7496231025</t>
  </si>
  <si>
    <t>Oprava transformátorů přetěsnění průchodek vn a nn</t>
  </si>
  <si>
    <t>1545106929</t>
  </si>
  <si>
    <t>7496272010</t>
  </si>
  <si>
    <t>Demontáž zařízení vvn / vn vypínače do 110 kV</t>
  </si>
  <si>
    <t>743827915</t>
  </si>
  <si>
    <t>Demontáž zařízení vvn / vn vypínače do 110 kV - včetně demontáže přívodního a vývodního vedení, včetně tlakovzdušného nebo elektromotorového pohonu</t>
  </si>
  <si>
    <t>7499252010</t>
  </si>
  <si>
    <t>Vyhotovení mimořádné revizní zprávy pro opravné práce pro objem investičních nákladů do 100 000 Kč</t>
  </si>
  <si>
    <t>1768329157</t>
  </si>
  <si>
    <t>Vyhotovení mimořádné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</si>
  <si>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7499356020</t>
  </si>
  <si>
    <t>Zkoušky a prohlídky elektrických přístrojů - ostatní zkoušky (např. SIEMENS SITRAS PRO) revize, seřízení a nastavení ochran</t>
  </si>
  <si>
    <t>1064736970</t>
  </si>
  <si>
    <t>Zkoušky a prohlídky elektrických přístrojů - ostatní zkoušky (např. SIEMENS SITRAS PRO) revize, seřízení a nastavení ochran - včetně vystavení protokolu</t>
  </si>
  <si>
    <t>7495300520</t>
  </si>
  <si>
    <t>Přístroje vn Příslušenství pro VN odpínače a VN vypínače Hexafluorid sirnatý (SF6)</t>
  </si>
  <si>
    <t>1646766527</t>
  </si>
  <si>
    <t>7496200049</t>
  </si>
  <si>
    <t>Transformátory vvn/vn 3-fázové transformátory 110/23 kV Příslušenství silikagelová náplň</t>
  </si>
  <si>
    <t>-717887024</t>
  </si>
  <si>
    <t>7496200095</t>
  </si>
  <si>
    <t>Transformátory vvn/vn 3-fázové transformátory 110/23 kV Příslušenství olejivzdorná pryž</t>
  </si>
  <si>
    <t>-1528330144</t>
  </si>
  <si>
    <t>7496200047</t>
  </si>
  <si>
    <t>Transformátory vvn/vn 3-fázové transformátory 110/23 kV Příslušenství sklotextitový komponent</t>
  </si>
  <si>
    <t>-1952320063</t>
  </si>
  <si>
    <t>04 - SN</t>
  </si>
  <si>
    <t>7498256060_R13</t>
  </si>
  <si>
    <t>Zkoušky a prohlídky náhradních zdrojů el. energie_dle požadavku objednatele a typu NZ</t>
  </si>
  <si>
    <t>-1603763217</t>
  </si>
  <si>
    <t xml:space="preserve">Poznámka k položce:_x000d_
Prohlídka, profylaktika a zkouška EASd typu MP170I </t>
  </si>
  <si>
    <t>7498256060_R14</t>
  </si>
  <si>
    <t>-578737455</t>
  </si>
  <si>
    <t xml:space="preserve">Poznámka k položce:_x000d_
Prohlídka, profylaktika a zkouška:_x000d_
- EASd typu V500C2 </t>
  </si>
  <si>
    <t>7498256060_R23</t>
  </si>
  <si>
    <t>988377432</t>
  </si>
  <si>
    <t>Poznámka k položce:_x000d_
Prohlídka, profylaktika a zkouška EASb typu MP67TE</t>
  </si>
  <si>
    <t>7498256060_R24</t>
  </si>
  <si>
    <t>-2082711027</t>
  </si>
  <si>
    <t xml:space="preserve">Poznámka k položce:_x000d_
Prohlídka, profylaktika a zkouška EASd typu MP70I </t>
  </si>
  <si>
    <t>7498256060_R25</t>
  </si>
  <si>
    <t>-705901535</t>
  </si>
  <si>
    <t xml:space="preserve">Poznámka k položce:_x000d_
Prohlídka, profylaktika a zkouška EASd typu ČKD </t>
  </si>
  <si>
    <t>7498256060_R27</t>
  </si>
  <si>
    <t>874425926</t>
  </si>
  <si>
    <t xml:space="preserve">Poznámka k položce:_x000d_
Prohlídka, profylaktika a zkouška EASd typu ČKD s motorem ČKD Slavia, </t>
  </si>
  <si>
    <t>7493600890_R</t>
  </si>
  <si>
    <t>Kabelové a zásuvkové skříně, elektroměrové rozvaděče Skříně elektroměrové pro přímé měření Rozváděč pro dvousazbový třífázový elektroměr 40A až 80A kompaktní pilíř včetně základu, PUR lak</t>
  </si>
  <si>
    <t>1348198469</t>
  </si>
  <si>
    <t>Poznámka k položce:_x000d_
V položce je zohledně cena dle aktuální nabídky výrobce včetně el. výzbroje dle schématu zapojení</t>
  </si>
  <si>
    <t>7493600911</t>
  </si>
  <si>
    <t>Kabelové a zásuvkové skříně, elektroměrové rozvaděče Skříně elektroměrové pro nepřímé měření Elektroměrový rozváděč pro nepřímé měření, kompaktní pilíř včetně základu, PUR lak</t>
  </si>
  <si>
    <t>1555988370</t>
  </si>
  <si>
    <t>7492501850</t>
  </si>
  <si>
    <t>Kabely, vodiče, šňůry Cu - nn Kabel silový 4 a 5-žílový Cu, plastová izolace CYKY 3J70+50 (3Bx70+50)</t>
  </si>
  <si>
    <t>-443889000</t>
  </si>
  <si>
    <t>7492501970R</t>
  </si>
  <si>
    <t>Kabely, vodiče, šňůry Cu - nn Kabel silový 4 a 5-žílový Cu, plastová izolace CYKY 5J50 (5Cx50)</t>
  </si>
  <si>
    <t>-507757791</t>
  </si>
  <si>
    <t>7492501901</t>
  </si>
  <si>
    <t>Kabely, vodiče, šňůry Cu - nn Kabel silový 4 a 5-žílový Cu, plastová izolace CYKY 4J35 (4Bx35)</t>
  </si>
  <si>
    <t>428962244</t>
  </si>
  <si>
    <t>7491100210</t>
  </si>
  <si>
    <t xml:space="preserve">Trubková vedení Ohebné elektroinstalační trubky KOPOFLEX  75 rudá</t>
  </si>
  <si>
    <t>-1769787921</t>
  </si>
  <si>
    <t>7491100110</t>
  </si>
  <si>
    <t xml:space="preserve">Trubková vedení Ohebné elektroinstalační trubky KOPOFLEX  40 rudá</t>
  </si>
  <si>
    <t>1552764064</t>
  </si>
  <si>
    <t>7491600180</t>
  </si>
  <si>
    <t>Uzemnění Vnější Uzemňovací vedení v zemi, páskem FeZn do 120 mm2</t>
  </si>
  <si>
    <t>1278835923</t>
  </si>
  <si>
    <t>7491601440</t>
  </si>
  <si>
    <t>Uzemnění Hromosvodné vedení Svorka SR 2a</t>
  </si>
  <si>
    <t>-410455658</t>
  </si>
  <si>
    <t>7493655025</t>
  </si>
  <si>
    <t>Montáž skříní elektroměrových venkovních pro přímé měření do 80 A pro připojení kabelů do 16 mm2 dvousazbové, včetně jističe do 80 A a jističe 2 B/1 kompaktní pilíř</t>
  </si>
  <si>
    <t>169514160</t>
  </si>
  <si>
    <t>Montáž skříní elektroměrových venkovních pro přímé měření do 80 A pro připojení kabelů do 16 mm2 dvousazbové, včetně jističe do 80 A a jističe 2 B/1 kompaktní pilíř - včetně elektrovýzbroje, neobsahuje cenu za zemní práce</t>
  </si>
  <si>
    <t>7494153015</t>
  </si>
  <si>
    <t>Montáž prázdných plastových kabelových skříní min. IP 44, výšky do 800 mm, hloubky do 320 mm kompaktní pilíř š 660-1 060 mm</t>
  </si>
  <si>
    <t>1310529679</t>
  </si>
  <si>
    <t>Montáž prázdných plastových kabelových skříní min. IP 44, výšky do 800 mm, hloubky do 320 mm kompaktní pilíř š 660-1 060 mm - včetně elektrovýzbroje</t>
  </si>
  <si>
    <t>7492554016</t>
  </si>
  <si>
    <t>Montáž kabelů 4- a 5-žílových Cu do 95 mm2</t>
  </si>
  <si>
    <t>808107169</t>
  </si>
  <si>
    <t>Montáž kabelů 4- a 5-žílových Cu do 95 mm2 - uložení do země, chráničky, na rošty, pod omítku apod.</t>
  </si>
  <si>
    <t>7492554014</t>
  </si>
  <si>
    <t>Montáž kabelů 4- a 5-žílových Cu do 50 mm2</t>
  </si>
  <si>
    <t>-191721133</t>
  </si>
  <si>
    <t>Montáž kabelů 4- a 5-žílových Cu do 50 mm2 - uložení do země, chráničky, na rošty, pod omítku apod.</t>
  </si>
  <si>
    <t>7492553010</t>
  </si>
  <si>
    <t>Montáž kabelů 2- a 3-žílových Cu do 16 mm2</t>
  </si>
  <si>
    <t>1303946078</t>
  </si>
  <si>
    <t>Montáž kabelů 2- a 3-žílových Cu do 16 mm2 - uložení do země, chráničky, na rošty, pod omítku apod.</t>
  </si>
  <si>
    <t>7492751024</t>
  </si>
  <si>
    <t>Montáž ukončení kabelů nn v rozvaděči nebo na přístroji izolovaných s označením 2 - 5-ti žílových do 70 mm2</t>
  </si>
  <si>
    <t>493560272</t>
  </si>
  <si>
    <t>Montáž ukončení kabelů nn v rozvaděči nebo na přístroji izolovaných s označením 2 - 5-ti žílových do 70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</si>
  <si>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</si>
  <si>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t>
  </si>
  <si>
    <t>1427909431</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</si>
  <si>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</si>
  <si>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7492751020</t>
  </si>
  <si>
    <t>Montáž ukončení kabelů nn v rozvaděči nebo na přístroji izolovaných s označením 2 - 5-ti žílových do 2,5 mm2</t>
  </si>
  <si>
    <t>1705137416</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</si>
  <si>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</si>
  <si>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1479454906</t>
  </si>
  <si>
    <t>7491654012</t>
  </si>
  <si>
    <t>Montáž svorek spojovacích se 3 a více šrouby (typ ST, SJ, SK, SZ, SR01, 02, aj.)</t>
  </si>
  <si>
    <t>-589183200</t>
  </si>
  <si>
    <t>7492756030</t>
  </si>
  <si>
    <t>Pomocné práce pro montáž kabelů vyhledání stávajících kabelů ( měření, sonda )</t>
  </si>
  <si>
    <t>391095292</t>
  </si>
  <si>
    <t>Pomocné práce pro montáž kabelů vyhledání stávajících kabelů ( měření, sonda ) - v obvodu žel. stanice nebo na na trati včetně provedení sondy</t>
  </si>
  <si>
    <t>7498151015</t>
  </si>
  <si>
    <t>Provedení technické prohlídky a zkoušky na silnoproudém zařízení, zařízení TV, zařízení NS, transformoven, EPZ pro opravné práce pro objem investičních nákladů přes 100 000 do 500 000 Kč</t>
  </si>
  <si>
    <t>345465402</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</si>
  <si>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</si>
  <si>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125763167</t>
  </si>
  <si>
    <t>460161442_R</t>
  </si>
  <si>
    <t>Hloubení kabelových rýh ručně š 65 cm hl 80 cm v hornině tř I skupiny 3</t>
  </si>
  <si>
    <t>345778438</t>
  </si>
  <si>
    <t>Hloubení zapažených i nezapažených kabelových rýh ručně včetně urovnání dna s přemístěním výkopku do vzdálenosti 3 m od okraje jámy nebo s naložením na dopravní prostředek šířky 65 cm hloubky 80 cm v hornině třídy těžitelnosti I skupiny 3</t>
  </si>
  <si>
    <t>460431462_R</t>
  </si>
  <si>
    <t>Zásyp kabelových rýh ručně se zhutněním š 65 cm hl 80 cm z horniny tř I skupiny 3</t>
  </si>
  <si>
    <t>648087888</t>
  </si>
  <si>
    <t>Zásyp kabelových rýh ručně s přemístění sypaniny ze vzdálenosti do 10 m, s uložením výkopku ve vrstvách včetně zhutnění a úpravy povrchu šířky 65 cm hloubky 80 cm z horniny třídy těžitelnosti I skupiny 3</t>
  </si>
  <si>
    <t>460881611_R</t>
  </si>
  <si>
    <t>Kladení dlažby z dlaždic betonových 4hranných do lože z kameniva těženého při elektromontážích</t>
  </si>
  <si>
    <t>977082112</t>
  </si>
  <si>
    <t>Kryt vozovek a chodníků kladení dlažby (materiál ve specifikaci) včetně spárování, do lože z kameniva těženého z dlaždic betonových čtyřhranných</t>
  </si>
  <si>
    <t>58932563_R</t>
  </si>
  <si>
    <t>beton C 16/20 X0,XC1 kamenivo frakce 0/8</t>
  </si>
  <si>
    <t>559516449</t>
  </si>
  <si>
    <t>59245601_R</t>
  </si>
  <si>
    <t>dlažba desková betonová 500x500x50mm přírodní</t>
  </si>
  <si>
    <t>2009361026</t>
  </si>
  <si>
    <t>971033151_R</t>
  </si>
  <si>
    <t>Vybourání otvorů ve zdivu cihelném D do 60 mm na MVC nebo MV tl do 450 mm</t>
  </si>
  <si>
    <t>-252622769</t>
  </si>
  <si>
    <t xml:space="preserve">Vybourání otvorů ve zdivu základovém nebo nadzákladovém z cihel, tvárnic, příčkovek  z cihel pálených na maltu vápennou nebo vápenocementovou průměru profilu do 60 mm, tl. do 450 mm</t>
  </si>
  <si>
    <t>971033161_R</t>
  </si>
  <si>
    <t>Vybourání otvorů ve zdivu cihelném D do 60 mm na MVC nebo MV tl do 600 mm</t>
  </si>
  <si>
    <t>1908056879</t>
  </si>
  <si>
    <t xml:space="preserve">Vybourání otvorů ve zdivu základovém nebo nadzákladovém z cihel, tvárnic, příčkovek  z cihel pálených na maltu vápennou nebo vápenocementovou průměru profilu do 60 mm, tl. do 600 mm</t>
  </si>
  <si>
    <t>972012311_R</t>
  </si>
  <si>
    <t>Vybourání výplní otvorů z lehkých betonů v prefabrikovaných stropech tl přes 120 mm pl 0,25 m2</t>
  </si>
  <si>
    <t>912200055</t>
  </si>
  <si>
    <t xml:space="preserve">Vybourání výplní otvorů z lehkých betonů v prefabrikovaných stropech  tl. přes 120 mm, plochy do 0,25 m2</t>
  </si>
  <si>
    <t>974031132_R</t>
  </si>
  <si>
    <t>Vysekání rýh ve zdivu cihelném hl do 50 mm š do 70 mm</t>
  </si>
  <si>
    <t>1101888486</t>
  </si>
  <si>
    <t xml:space="preserve">Vysekání rýh ve zdivu cihelném na maltu vápennou nebo vápenocementovou  do hl. 50 mm a šířky do 70 mm</t>
  </si>
  <si>
    <t>974031153_R</t>
  </si>
  <si>
    <t>Vysekání rýh ve zdivu cihelném hl do 100 mm š do 100 mm</t>
  </si>
  <si>
    <t>-341318370</t>
  </si>
  <si>
    <t xml:space="preserve">Vysekání rýh ve zdivu cihelném na maltu vápennou nebo vápenocementovou  do hl. 100 mm a šířky do 100 mm</t>
  </si>
  <si>
    <t>611135101_R</t>
  </si>
  <si>
    <t>Hrubá výplň rýh ve stropech maltou jakékoli šířky rýhy</t>
  </si>
  <si>
    <t>90647224</t>
  </si>
  <si>
    <t xml:space="preserve">Hrubá výplň rýh maltou  jakékoli šířky rýhy ve stropech</t>
  </si>
  <si>
    <t>611315111_R</t>
  </si>
  <si>
    <t>Vápenná hladká omítka rýh ve stropech š do 150 mm</t>
  </si>
  <si>
    <t>328565340</t>
  </si>
  <si>
    <t>Vápenná omítka rýh hladká ve stropech, šířky rýhy do 150 mm</t>
  </si>
  <si>
    <t>612135101_R</t>
  </si>
  <si>
    <t>Hrubá výplň rýh ve stěnách maltou jakékoli šířky rýhy</t>
  </si>
  <si>
    <t>-2126125816</t>
  </si>
  <si>
    <t xml:space="preserve">Hrubá výplň rýh maltou  jakékoli šířky rýhy ve stěnách</t>
  </si>
  <si>
    <t>611315101_R</t>
  </si>
  <si>
    <t>Vápenná hrubá omítka rýh ve stropech š do 150 mm</t>
  </si>
  <si>
    <t>-2031393197</t>
  </si>
  <si>
    <t>Vápenná omítka rýh hrubá ve stropech, šířky rýhy do 150 mm</t>
  </si>
  <si>
    <t>612315101_R</t>
  </si>
  <si>
    <t>Vápenná hrubá omítka rýh ve stěnách š do 150 mm</t>
  </si>
  <si>
    <t>-418016508</t>
  </si>
  <si>
    <t>Vápenná omítka rýh hrubá ve stěnách, šířky rýhy do 150 mm</t>
  </si>
  <si>
    <t>612315111_R</t>
  </si>
  <si>
    <t>Vápenná hladká omítka rýh ve stěnách š do 150 mm</t>
  </si>
  <si>
    <t>992798368</t>
  </si>
  <si>
    <t>Vápenná omítka rýh hladká ve stěnách, šířky rýhy do 150 mm</t>
  </si>
  <si>
    <t>711111002_R</t>
  </si>
  <si>
    <t>Provedení izolace proti zemní vlhkosti vodorovné za studena lakem asfaltovým</t>
  </si>
  <si>
    <t>304348149</t>
  </si>
  <si>
    <t xml:space="preserve">Provedení izolace proti zemní vlhkosti natěradly a tmely za studena  na ploše vodorovné V nátěrem lakem asfaltovým</t>
  </si>
  <si>
    <t>11163152_R</t>
  </si>
  <si>
    <t>lak hydroizolační asfaltový</t>
  </si>
  <si>
    <t>-130548235</t>
  </si>
  <si>
    <t>Poznámka k položce:_x000d_
Spotřeba: 0,3-0,5 kg/m2</t>
  </si>
  <si>
    <t>711142559_R</t>
  </si>
  <si>
    <t>Provedení izolace proti zemní vlhkosti pásy přitavením svislé NAIP</t>
  </si>
  <si>
    <t>-763438311</t>
  </si>
  <si>
    <t xml:space="preserve">Provedení izolace proti zemní vlhkosti pásy přitavením  NAIP na ploše svislé S</t>
  </si>
  <si>
    <t>BTX.0022469_R</t>
  </si>
  <si>
    <t>EURO-IPA V60 S35 (role/10m2)</t>
  </si>
  <si>
    <t>1520805117</t>
  </si>
  <si>
    <t>784221101_R</t>
  </si>
  <si>
    <t>Dvojnásobné bílé malby ze směsí za sucha dobře otěruvzdorných v místnostech do 3,80 m</t>
  </si>
  <si>
    <t>-410998137</t>
  </si>
  <si>
    <t>Malby z malířských směsí otěruvzdorných za sucha dvojnásobné, bílé za sucha otěruvzdorné dobře v místnostech výšky do 3,80 m</t>
  </si>
  <si>
    <t>469972111_R</t>
  </si>
  <si>
    <t>Odvoz suti a vybouraných hmot při elektromontážích do 1 km</t>
  </si>
  <si>
    <t>-849491467</t>
  </si>
  <si>
    <t>Odvoz suti a vybouraných hmot odvoz suti a vybouraných hmot do 1 km</t>
  </si>
  <si>
    <t>469972121_R</t>
  </si>
  <si>
    <t>Příplatek k odvozu suti a vybouraných hmot při elektromontážích za každý další 1 km</t>
  </si>
  <si>
    <t>km</t>
  </si>
  <si>
    <t>533931827</t>
  </si>
  <si>
    <t>Odvoz suti a vybouraných hmot odvoz suti a vybouraných hmot Příplatek k ceně za každý další i započatý 1 km</t>
  </si>
  <si>
    <t>7492501870_R</t>
  </si>
  <si>
    <t>Kabely, vodiče, šňůry Cu - nn Kabel silový 4 a 5-žílový Cu, plastová izolace CYKY 4J10 (4Bx10)</t>
  </si>
  <si>
    <t>624497994</t>
  </si>
  <si>
    <t>7492600220</t>
  </si>
  <si>
    <t>Kabely, vodiče, šňůry Al - nn Kabel silový 4 a 5-žílový, plastová izolace 1-AYKY 4x50</t>
  </si>
  <si>
    <t>-822631427</t>
  </si>
  <si>
    <t>7593501070</t>
  </si>
  <si>
    <t>Trasy kabelového vedení Ohebná dvouplášťová korugovaná chránička KF 09063 průměr 63/52 mm</t>
  </si>
  <si>
    <t>1181121844</t>
  </si>
  <si>
    <t>7593501080</t>
  </si>
  <si>
    <t>Trasy kabelového vedení Ohebná dvouplášťová korugovaná chránička KF 09090 průměr 90/75 mm</t>
  </si>
  <si>
    <t>-83400233</t>
  </si>
  <si>
    <t>7491600200</t>
  </si>
  <si>
    <t>Uzemnění Vnější Pásek pozink. FeZn 30x4</t>
  </si>
  <si>
    <t>241018687</t>
  </si>
  <si>
    <t>7491151021</t>
  </si>
  <si>
    <t>Montáž trubek ohebných elektroinstalačních vlnitých pancéřových hadic z PVC uložených volně, pod nebo na omítku, na rošt, na stožár apod. průměru do 63 mm</t>
  </si>
  <si>
    <t>1984530516</t>
  </si>
  <si>
    <t>Montáž trubek ohebných elektroinstalačních vlnitých pancéřových hadic z PVC uložených volně, pod nebo na omítku, na rošt, na stožár apod. průměru do 63 mm - včetně naznačení trasy, rozměření, řezání trubek, kladení, osazení, zajištění a upevnění</t>
  </si>
  <si>
    <t>7491251025</t>
  </si>
  <si>
    <t>Montáž lišt elektroinstalačních, kabelových žlabů z PVC-U jednokomorových zaklapávacích rozměru 100/100 - 100/150 mm</t>
  </si>
  <si>
    <t>1135161951</t>
  </si>
  <si>
    <t>Montáž lišt elektroinstalačních, kabelových žlabů z PVC-U jednokomorových zaklapávacích rozměru 100/100 - 100/150 mm - na konstrukci, omítku apod. včetně spojek, ohybů, rohů, bez krabic</t>
  </si>
  <si>
    <t>7492652012</t>
  </si>
  <si>
    <t>Montáž kabelů 4- a 5-žílových Al do 50 mm2</t>
  </si>
  <si>
    <t>-997950331</t>
  </si>
  <si>
    <t>Montáž kabelů 4- a 5-žílových Al do 50 mm2 - uložení do země, chráničky, na rošty, pod omítku apod.</t>
  </si>
  <si>
    <t>7492700190</t>
  </si>
  <si>
    <t>Ukončení vodičů a kabelů Nn Lisovací dutinky izolované 16-12mm, sada 100 ks</t>
  </si>
  <si>
    <t>409887068</t>
  </si>
  <si>
    <t>7492700160</t>
  </si>
  <si>
    <t>Ukončení vodičů a kabelů Nn Lisovací dutinky izolované 4-8mm, sada 100 ks</t>
  </si>
  <si>
    <t>-340259384</t>
  </si>
  <si>
    <t>7492752014</t>
  </si>
  <si>
    <t>Montáž ukončení kabelů nn kabelovou spojkou 3/4/5 - žílové kabely s plastovou izolací do 70 mm2</t>
  </si>
  <si>
    <t>-839096327</t>
  </si>
  <si>
    <t>Montáž ukončení kabelů nn kabelovou spojkou 3/4/5 - žílové kabely s plastovou izolací do 70 mm2 - včetně odizolování pláště a izolace žil kabelu, včetně ukončení žil a stínění - oko</t>
  </si>
  <si>
    <t>7493656015</t>
  </si>
  <si>
    <t>Montáž zásuvkových skříní venkovních na pilíři</t>
  </si>
  <si>
    <t>-170408180</t>
  </si>
  <si>
    <t>Montáž zásuvkových skříní venkovních na pilíři - skříň obsahuje vstupní svorky pro kabel do 120 mm2, hlavní vypínač, jističe, proudové chrániče, zásuvky, elektrovýzbroj, včetně propojení, provedení zkoušek, dodání atestů a revizní zprávy včetně kusové zkoušky, neobsahuje cenu za zemní práce</t>
  </si>
  <si>
    <t>7593505140</t>
  </si>
  <si>
    <t>Oddělení souběhu trasy od silového kabelu žlabem plastovým 120x110 mm</t>
  </si>
  <si>
    <t>-556270124</t>
  </si>
  <si>
    <t>Oddělení souběhu trasy od silového kabelu žlabem plastovým 120x110 mm - včetně žlabu</t>
  </si>
  <si>
    <t>9902100600</t>
  </si>
  <si>
    <t>Doprava obousměrná (např. dodávek z vlastních zásob zhotovitele nebo objednatele nebo výzisku) mechanizací o nosnosti přes 3,5 t sypanin (kameniva, písku, suti, dlažebních kostek, atd.) do 80 km</t>
  </si>
  <si>
    <t>1929403026</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</si>
  <si>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</si>
  <si>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291729985</t>
  </si>
  <si>
    <t>141721215_R</t>
  </si>
  <si>
    <t>Řízený zemní protlak délky do 50 m hl do 6 m s protlačením potrubí vnějšího průměru vrtu přes 180 do 225 mm v hornině třídy těžitelnosti I a II skupiny 1 až 4</t>
  </si>
  <si>
    <t>22523959</t>
  </si>
  <si>
    <t>Řízený zemní protlak délky protlaku do 50 m v hornině třídy těžitelnosti I a II, skupiny 1 až 4 včetně protlačení trub v hloubce do 6 m vnějšího průměru vrtu přes 180 do 225 mm</t>
  </si>
  <si>
    <t>28619326_R</t>
  </si>
  <si>
    <t>trubka kanalizační PE-HD D 200mm</t>
  </si>
  <si>
    <t>1749156229</t>
  </si>
  <si>
    <t>460071004_R</t>
  </si>
  <si>
    <t>Hloubení nezapažených jam při elektromontážích strojně v hornině tř II skupiny 4</t>
  </si>
  <si>
    <t>1634546660</t>
  </si>
  <si>
    <t>Hloubení nezapažených jam strojně včetně urovnáním dna s přemístěním výkopku do vzdálenosti 3 m od okraje jámy nebo s naložením na dopravní prostředek v hornině třídy těžitelnosti II skupiny 4</t>
  </si>
  <si>
    <t>460080112_R</t>
  </si>
  <si>
    <t>Bourání základu betonového při elektromontážích</t>
  </si>
  <si>
    <t>-1544916886</t>
  </si>
  <si>
    <t>Bourání základu betonového</t>
  </si>
  <si>
    <t>460171323_R</t>
  </si>
  <si>
    <t>Hloubení kabelových nezapažených rýh strojně š 50 cm hl 120 cm v hornině tř II skupiny 4</t>
  </si>
  <si>
    <t>-504623494</t>
  </si>
  <si>
    <t>Hloubení nezapažených kabelových rýh strojně včetně urovnání dna s přemístěním výkopku do vzdálenosti 3 m od okraje jámy nebo s naložením na dopravní prostředek šířky 50 cm hloubky 120 cm v hornině třídy těžitelnosti II skupiny 4</t>
  </si>
  <si>
    <t>460411123_R</t>
  </si>
  <si>
    <t>Zásyp jam při elektromontážích strojně včetně zhutnění v hornině tř II skupiny 4</t>
  </si>
  <si>
    <t>-1651960731</t>
  </si>
  <si>
    <t>Zásyp jam strojně s uložením výkopku ve vrstvách a urovnáním povrchu s přemístění sypaniny ze vzdálenosti do 10 m se zhutněním z horniny třídy těžitelnosti II skupiny 4</t>
  </si>
  <si>
    <t>460421101_R</t>
  </si>
  <si>
    <t>Kabelové lože z písku pro kabely vn a vvn bez zakrytí š přes 50 do 65 cm</t>
  </si>
  <si>
    <t>-975271047</t>
  </si>
  <si>
    <t>Kabelové lože z písku včetně podsypu, zhutnění a urovnání povrchu pro kabely vn a vvn bez zakrytí, šířky přes 50 do 65 cm</t>
  </si>
  <si>
    <t>Poznámka k položce:_x000d_
zásyp kabelových žlabů v celé trase</t>
  </si>
  <si>
    <t>58154416_R</t>
  </si>
  <si>
    <t>písek křemičitý sušený pytlovaný frakce 0,6/1,2</t>
  </si>
  <si>
    <t>-1019101984</t>
  </si>
  <si>
    <t>460451333_R</t>
  </si>
  <si>
    <t>Zásyp kabelových rýh strojně se zhutněním š 50 cm hl 120 cm z horniny tř II skupiny 4</t>
  </si>
  <si>
    <t>1851998218</t>
  </si>
  <si>
    <t>Zásyp kabelových rýh strojně s přemístěním sypaniny ze vzdálenosti do 10 m, s uložením výkopku ve vrstvách včetně zhutnění a urovnání povrchu šířky 50 cm hloubky 120 cm z horniny třídy těžitelnosti II skupiny 4</t>
  </si>
  <si>
    <t>035103001_R</t>
  </si>
  <si>
    <t>Pronájem ploch</t>
  </si>
  <si>
    <t>KUS</t>
  </si>
  <si>
    <t>1024</t>
  </si>
  <si>
    <t>-705481882</t>
  </si>
  <si>
    <t>Poznámka k položce:_x000d_
pozn. cena za nájem ploch:_x000d_
p. Zendulka - 30 000,-_x000d_
Správa silnic - 6000,-</t>
  </si>
  <si>
    <t>7494005422</t>
  </si>
  <si>
    <t>Kompaktní jističe Kompaktní jističe Jističe do 630A Náhradní díly ovládací páka</t>
  </si>
  <si>
    <t>-1732014798</t>
  </si>
  <si>
    <t>Poznámka k položce:_x000d_
pro výsuvná zařízení</t>
  </si>
  <si>
    <t>7498150510</t>
  </si>
  <si>
    <t>Vyhotovení výchozí revizní zprávy pro opravné práce pro objem investičních nákladů do 100 000 Kč</t>
  </si>
  <si>
    <t>-1519650311</t>
  </si>
  <si>
    <t>Vyhotovení výchozí revizní zprávy pro opravné práce pro objem investičních nákladů do 100 000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</si>
  <si>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7494005630_R</t>
  </si>
  <si>
    <t>Kompaktní jističe Retrofit jističe náhrada J2UX do 630A, cenová úroveň dílú a příslušenství - varianta D 01</t>
  </si>
  <si>
    <t>256</t>
  </si>
  <si>
    <t>1578812262</t>
  </si>
  <si>
    <t>Poznámka k položce:_x000d_
3VA24, In 630 A, Icu 55 kA / 415 V, nadproudová spoušť ETU320 (LI), Ir 250 ÷ 630 A, Ii (1,5 ÷ 9)x In, 3pól, přední přívod</t>
  </si>
  <si>
    <t>7494005300</t>
  </si>
  <si>
    <t>Kompaktní jističe Kompaktní jističe Jističe do 630A Pomocné spínače 1x NO + 1x NC, AC/DC 60 - 500 V, např. pro BH630/BD250</t>
  </si>
  <si>
    <t>-1966886505</t>
  </si>
  <si>
    <t>Poznámka k položce:_x000d_
EAS, 1x CO, Ue AC 240 V / DC 250 V, Ith 6 A, šířka 7 mm, pro 3VA2</t>
  </si>
  <si>
    <t>7494005308</t>
  </si>
  <si>
    <t>Kompaktní jističe Kompaktní jističe Jističe do 630A Pomocné spínače 1x CO, AC/DC 60 - 500 V, např. pro BH630/BD250</t>
  </si>
  <si>
    <t>253885873</t>
  </si>
  <si>
    <t>Poznámka k položce:_x000d_
1x CO, Ue AC 240 V / DC 250 V, Ith 6 A, šířka 7 mm, pro 3VA1, 3VA2</t>
  </si>
  <si>
    <t>7494005322</t>
  </si>
  <si>
    <t>Kompaktní jističe Kompaktní jističe Jističe do 630A Napěťové spouště AC 230, 400, 500 V / DC 220 V, např. pro BH630/BD250</t>
  </si>
  <si>
    <t>-590295760</t>
  </si>
  <si>
    <t>Poznámka k položce:_x000d_
STL, Ue AC 208 ÷ 277 V / DC 220 ÷ 250 V, šířka 21 mm, pro 3VA1, 3VA2</t>
  </si>
  <si>
    <t>7494005378</t>
  </si>
  <si>
    <t>Kompaktní jističe Kompaktní jističe Jističe do 630A Motorové pohony AC 230 V / DC 220 V, např. pro BH630</t>
  </si>
  <si>
    <t>-460192591</t>
  </si>
  <si>
    <t>Poznámka k položce:_x000d_
Ue AC 110 ÷ 230 V, DC 110 ÷ 250 V, pro 3VA20, 3VA21, 3VA22</t>
  </si>
  <si>
    <t>7494005190</t>
  </si>
  <si>
    <t>Kompaktní jističe Kompaktní jističe Jističe do 630A Výsuvná zařízení 3pól, např. pro BH630</t>
  </si>
  <si>
    <t>91763878</t>
  </si>
  <si>
    <t>Poznámka k položce:_x000d_
3pól, pro 3VA13, 3VA14, 3VA23, 3VA24</t>
  </si>
  <si>
    <t>1379163044</t>
  </si>
  <si>
    <t>7494355010</t>
  </si>
  <si>
    <t>Montáž retrofitu náhrada ARV10, provedení výsuvné/výsuvné</t>
  </si>
  <si>
    <t>513284369</t>
  </si>
  <si>
    <t>Montáž retrofitu náhrada ARV10, provedení výsuvné/výsuvné - demontáž původního jističe, očištění původních pasů, kabelových ok a montážního prostoru, sestavení a montáž nového jističe s přechodovými připojovacími a montážními sadami, montáž celku do rozváděče, zapojení a přizpůsobení ovládačky novému jističi, celkové zavěrečné ověření funkčnosti, základní instruktáž a zaškolení přítomné obsluhy</t>
  </si>
  <si>
    <t>Poznámka k položce:_x000d_
náhrada J2UX, BA51, nový jistič BH630</t>
  </si>
  <si>
    <t>7498151010</t>
  </si>
  <si>
    <t>Provedení technické prohlídky a zkoušky na silnoproudém zařízení, zařízení TV, zařízení NS, transformoven, EPZ pro opravné práce pro objem investičních nákladů do 100 000 Kč</t>
  </si>
  <si>
    <t>993978723</t>
  </si>
  <si>
    <t>Provedení technické prohlídky a zkoušky na silnoproudém zařízení, zařízení TV, zařízení NS, transformoven, EPZ pro opravné práce pro objem investičních nákladů do 100 000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</si>
  <si>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9901000900</t>
  </si>
  <si>
    <t>Doprava obousměrná (např. dodávek z vlastních zásob zhotovitele nebo objednatele nebo výzisku) mechanizací o nosnosti do 3,5 t elektrosoučástek, montážního materiálu, kameniva, písku, dlažebních kostek, suti, atd. do 200 km</t>
  </si>
  <si>
    <t>-2094744828</t>
  </si>
  <si>
    <t>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</si>
  <si>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7491600250</t>
  </si>
  <si>
    <t>Uzemnění Vnější Tyč ZT 1.5k K- kříž zemnící</t>
  </si>
  <si>
    <t>-124006904</t>
  </si>
  <si>
    <t>460161162_R</t>
  </si>
  <si>
    <t>Hloubení kabelových rýh ručně š 35 cm hl 70 cm v hornině tř I skupiny 3</t>
  </si>
  <si>
    <t>1676668193</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</si>
  <si>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</si>
  <si>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460431172_R</t>
  </si>
  <si>
    <t>Zásyp kabelových rýh ručně se zhutněním š 35 cm hl 70 cm z horniny tř I skupiny 3</t>
  </si>
  <si>
    <t>-723464706</t>
  </si>
  <si>
    <t>Zásyp kabelových rýh ručně s přemístění sypaniny ze vzdálenosti do 10 m, s uložením výkopku ve vrstvách včetně zhutnění a úpravy povrchu šířky 35 cm hloubky 70 cm z horniny třídy těžitelnosti I skupiny 3</t>
  </si>
  <si>
    <t>460871142_R</t>
  </si>
  <si>
    <t>Podklad vozovky a chodníku ze štěrkodrti se zhutněním při elektromontážích tloušťky do 10 cm</t>
  </si>
  <si>
    <t>-66877389</t>
  </si>
  <si>
    <t>Podklad vozovek a chodníků včetně rozprostření a úpravy ze štěrkodrti, včetně zhutnění, tloušťky přes 5 do 10 cm</t>
  </si>
  <si>
    <t>468021221_R</t>
  </si>
  <si>
    <t>Rozebrání dlažeb při elektromontážích ručně z dlaždic zámkových do písku spáry nezalité</t>
  </si>
  <si>
    <t>1854588989</t>
  </si>
  <si>
    <t>Vytrhání dlažby včetně ručního rozebrání, vytřídění, odhozu na hromady nebo naložení na dopravní prostředek a očistění kostek nebo dlaždic z pískového podkladu z dlaždic zámkových, spáry nezalité</t>
  </si>
  <si>
    <t>460881612_R</t>
  </si>
  <si>
    <t>Kladení dlažby z dlaždic betonových tvarovaných a zámkových do lože z kameniva těženého při elektromontážích</t>
  </si>
  <si>
    <t>651649079</t>
  </si>
  <si>
    <t>Kryt vozovek a chodníků kladení dlažby (materiál ve specifikaci) včetně spárování, do lože z kameniva těženého z dlaždic betonových tvarovaných nebo zámkových</t>
  </si>
  <si>
    <t>58344121_R</t>
  </si>
  <si>
    <t>štěrkodrť frakce 0/8</t>
  </si>
  <si>
    <t>742430000</t>
  </si>
  <si>
    <t>-420044123</t>
  </si>
  <si>
    <t>7491601460</t>
  </si>
  <si>
    <t>Uzemnění Hromosvodné vedení Svorka SR 3a - litinová</t>
  </si>
  <si>
    <t>-1378154047</t>
  </si>
  <si>
    <t>7491601710</t>
  </si>
  <si>
    <t xml:space="preserve">Uzemnění Hromosvodné vedení Svorka SZa zkušební   (SZm)</t>
  </si>
  <si>
    <t>467138982</t>
  </si>
  <si>
    <t>7491600510</t>
  </si>
  <si>
    <t>Uzemnění Hromosvodné vedení Držák OU do zdi - DUZ (DOUa-20)</t>
  </si>
  <si>
    <t>726812938</t>
  </si>
  <si>
    <t>7491600520</t>
  </si>
  <si>
    <t>Uzemnění Hromosvodné vedení Drát uzem. FeZn pozink. pr.10</t>
  </si>
  <si>
    <t>-986585880</t>
  </si>
  <si>
    <t>7491652040</t>
  </si>
  <si>
    <t>Montáž vnějšího uzemnění zemnící tyče z pozinkované oceli (FeZn), délky do 2 m</t>
  </si>
  <si>
    <t>-790361143</t>
  </si>
  <si>
    <t>Montáž vnějšího uzemnění zemnící tyče z pozinkované oceli (FeZn), délky do 2 m - zemnící tyče (horní konec tyče min. 80 cm pod povrchem) včetně připojení tyče k pásku</t>
  </si>
  <si>
    <t>7491654030</t>
  </si>
  <si>
    <t>Montáž svorek zkušební včetně ochranného úhelníku či trubky včetně držáků do zdiva, označovací štítek se 4 šrouby (typ SZ apod.).,</t>
  </si>
  <si>
    <t>1987392491</t>
  </si>
  <si>
    <t>7491601841</t>
  </si>
  <si>
    <t>Uzemnění Hromosvodné vedení Úhelník ochranný OU 2.0 na ochranu svodu 2 m</t>
  </si>
  <si>
    <t>428176237</t>
  </si>
  <si>
    <t>-443922872</t>
  </si>
  <si>
    <t>7491601420</t>
  </si>
  <si>
    <t>Uzemnění Hromosvodné vedení Svorka SP1 (SPb)</t>
  </si>
  <si>
    <t>-440943692</t>
  </si>
  <si>
    <t>7491600160</t>
  </si>
  <si>
    <t xml:space="preserve">Uzemnění Vnější Návlečka OS 06  symbol</t>
  </si>
  <si>
    <t>-959238331</t>
  </si>
  <si>
    <t>Poznámka k položce:_x000d_
Označení svodu</t>
  </si>
  <si>
    <t>460010025_R</t>
  </si>
  <si>
    <t>Vytyčení trasy inženýrských sítí v zastavěném prostoru</t>
  </si>
  <si>
    <t>1483993030</t>
  </si>
  <si>
    <t>Vytyčení trasy inženýrských sítí v zastavěném prostoru</t>
  </si>
  <si>
    <t>BET.B08C01_R</t>
  </si>
  <si>
    <t>BEST-BEATON NESKLADBA/8CM PŘÍRODNÍ</t>
  </si>
  <si>
    <t>-239220490</t>
  </si>
  <si>
    <t>Poznámka k položce:_x000d_
BEST-KLASIKO 200x100x80MM</t>
  </si>
  <si>
    <t>7491601360</t>
  </si>
  <si>
    <t>Uzemnění Hromosvodné vedení Svorka SO a</t>
  </si>
  <si>
    <t>-1741932794</t>
  </si>
  <si>
    <t>9901000500</t>
  </si>
  <si>
    <t>Doprava obousměrná (např. dodávek z vlastních zásob zhotovitele nebo objednatele nebo výzisku) mechanizací o nosnosti do 3,5 t elektrosoučástek, montážního materiálu, kameniva, písku, dlažebních kostek, suti, atd. do 60 km</t>
  </si>
  <si>
    <t>-65773595</t>
  </si>
  <si>
    <t>Doprava obousměrná (např. dodávek z vlastních zásob zhotovitele nebo objednatele nebo výzisku) mechanizací o nosnosti do 3,5 t elektrosoučástek, montážního materiálu, kameniva, písku, dlažebních kostek, suti,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</si>
  <si>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Dokončovací práce na elektrickém zařízení</t>
  </si>
  <si>
    <t>-120788369</t>
  </si>
  <si>
    <t>Dokončovací práce na elektrickém zařízení - uvádění zařízení do provozu, drobné montážní práce v rozvaděčích, koordinaci se zhotoviteli souvisejících zařízení apod.</t>
  </si>
  <si>
    <t>7493600830_R</t>
  </si>
  <si>
    <t>Kabelové a zásuvkové skříně, elektroměrové rozvaděče Skříně elektroměrové pro přímé měření Rozváděč pro jednosazbový třífázový elektroměr 40A až 80A kompaktní pilíř včetně základu, PUR lak</t>
  </si>
  <si>
    <t>-682640887</t>
  </si>
  <si>
    <t>Poznámka k položce:_x000d_
Cena upravená dle aktuální ceny Elplast Rokycany PER1 3f/40 ČEZ 3.1.2 včetně výzbroje v plastovém pilíři. Shodná výzbroj Pro RE (Ij=25A/B/3 i ERP (Ij=16A/B/3)</t>
  </si>
  <si>
    <t>7491100190</t>
  </si>
  <si>
    <t>Trubková vedení Ohebné elektroinstalační trubky KOPOFLEX 125 rudá</t>
  </si>
  <si>
    <t>1898551446</t>
  </si>
  <si>
    <t>7492554012</t>
  </si>
  <si>
    <t>Montáž kabelů 4- a 5-žílových Cu do 25 mm2</t>
  </si>
  <si>
    <t>625933165</t>
  </si>
  <si>
    <t>Montáž kabelů 4- a 5-žílových Cu do 25 mm2 - uložení do země, chráničky, na rošty, pod omítku apod.</t>
  </si>
  <si>
    <t>7492756020</t>
  </si>
  <si>
    <t>Pomocné práce pro montáž kabelů montáž označovacího štítku na kabel</t>
  </si>
  <si>
    <t>501526697</t>
  </si>
  <si>
    <t>572131111_R</t>
  </si>
  <si>
    <t>Vyrovnání povrchu dosavadních krytů živičnou směsí pro asfaltový koberec otevřený AKO tl přes 20 do 40 mm</t>
  </si>
  <si>
    <t>-1762106013</t>
  </si>
  <si>
    <t xml:space="preserve">Vyrovnání povrchu dosavadních krytů  s rozprostřením hmot a zhutněním živičnou směsí pro asfaltový koberec otevřený AKO tl. od 20 do 40 mm</t>
  </si>
  <si>
    <t>460161182_R</t>
  </si>
  <si>
    <t>Hloubení kabelových rýh ručně š 35 cm hl 90 cm v hornině tř I skupiny 3</t>
  </si>
  <si>
    <t>591469040</t>
  </si>
  <si>
    <t>Hloubení zapažených i nezapažených kabelových rýh ručně včetně urovnání dna s přemístěním výkopku do vzdálenosti 3 m od okraje jámy nebo s naložením na dopravní prostředek šířky 35 cm hloubky 90 cm v hornině třídy těžitelnosti I skupiny 3</t>
  </si>
  <si>
    <t>460391123_R</t>
  </si>
  <si>
    <t>Zásyp jam při elektromontážích ručně se zhutněním z hornin třídy I skupiny 3</t>
  </si>
  <si>
    <t>1616065540</t>
  </si>
  <si>
    <t>Zásyp jam ručně s uložením výkopku ve vrstvách a úpravou povrchu s přemístění sypaniny ze vzdálenosti do 10 m se zhutněním z horniny třídy těžitelnosti I skupiny 3</t>
  </si>
  <si>
    <t>460431192_R</t>
  </si>
  <si>
    <t>Zásyp kabelových rýh ručně se zhutněním š 35 cm hl 90 cm z horniny tř I skupiny 3</t>
  </si>
  <si>
    <t>-1159888507</t>
  </si>
  <si>
    <t>Zásyp kabelových rýh ručně s přemístění sypaniny ze vzdálenosti do 10 m, s uložením výkopku ve vrstvách včetně zhutnění a úpravy povrchu šířky 35 cm hloubky 90 cm z horniny třídy těžitelnosti I skupiny 3</t>
  </si>
  <si>
    <t>9902900200</t>
  </si>
  <si>
    <t>Naložení objemnějšího kusového materiálu, vybouraných hmot</t>
  </si>
  <si>
    <t>1745016812</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</si>
  <si>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</si>
  <si>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9909000100</t>
  </si>
  <si>
    <t>1529534425</t>
  </si>
  <si>
    <t xml:space="preserve">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</si>
  <si>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58343959_R</t>
  </si>
  <si>
    <t>kamenivo drcené hrubé frakce 32/63</t>
  </si>
  <si>
    <t>-1230967586</t>
  </si>
  <si>
    <t>58942436_R</t>
  </si>
  <si>
    <t>beton asfaltový vrstva obrusná ACO 11 pojivo asfalt 50/70</t>
  </si>
  <si>
    <t>2028052850</t>
  </si>
  <si>
    <t>946111113-R</t>
  </si>
  <si>
    <t>Montáž pojízdných věží trubkových/dílcových š přes 0,6 do 0,9 m dl do 3,2 m v přes 2,5 do 3,5 m</t>
  </si>
  <si>
    <t>1028588065</t>
  </si>
  <si>
    <t xml:space="preserve">Montáž pojízdných věží trubkových nebo dílcových  s maximálním zatížením podlahy do 200 kg/m2 šířky od 0,6 do 0,9 m, délky do 3,2 m, výšky přes 2,5 m do 3,5 m</t>
  </si>
  <si>
    <t>946111213-R</t>
  </si>
  <si>
    <t>Příplatek k pojízdným věžím š přes 0,6 do 0,9 m dl do 3,2 m v do 3,5 m za první a ZKD den použití</t>
  </si>
  <si>
    <t>15841765</t>
  </si>
  <si>
    <t xml:space="preserve">Montáž pojízdných věží trubkových nebo dílcových  s maximálním zatížením podlahy do 200 kg/m2 Příplatek za první a každý další den použití pojízdného lešení k ceně -1113</t>
  </si>
  <si>
    <t>946111813-R</t>
  </si>
  <si>
    <t>Demontáž pojízdných věží trubkových/dílcových š přes 0,6 do 0,9 m dl do 3,2 m v přes 2,5 do 3,5 m</t>
  </si>
  <si>
    <t>45015075</t>
  </si>
  <si>
    <t xml:space="preserve">Demontáž pojízdných věží trubkových nebo dílcových  s maximálním zatížením podlahy do 200 kg/m2 šířky od 0,6 do 0,9 m, délky do 3,2 m, výšky přes 2,5 m do 3,5 m</t>
  </si>
  <si>
    <t>HZS2132_R</t>
  </si>
  <si>
    <t>Hodinová zúčtovací sazba zámečník odborný</t>
  </si>
  <si>
    <t>-1044306129</t>
  </si>
  <si>
    <t xml:space="preserve">Hodinové zúčtovací sazby profesí PSV  provádění stavebních konstrukcí zámečník odborný</t>
  </si>
  <si>
    <t>7493100660</t>
  </si>
  <si>
    <t>Venkovní osvětlení Svítidla pro železnici LED svítidlo o příkonu 36 - 55 W určené pro osvětlení venkovních prostor veřejnosti přístupných (nástupiště, přechody kolejiště) na ŽDC. Svítidlo opatřeno difuzorem z plochého tvrzeného skla s minimální …</t>
  </si>
  <si>
    <t>1119789113</t>
  </si>
  <si>
    <t xml:space="preserve">Poznámka k položce:_x000d_
teplotní ochrana svítidla (LED modulu i předřadníku); chlazení zajištěno pasivními chladiči;  tělo (horní, dolní kryt, příruba….) svítidlo vyrobené z tepelně vodivého materiálu z důvodu pasivního chlazení, el. předřadník musí zajišťovat konstantní světelný tok po celou dobu životnosti modulu LED. Svítidlo určeno pro osvětlení otevřených nástupišť.</t>
  </si>
  <si>
    <t>7498457010</t>
  </si>
  <si>
    <t>Měření intenzity osvětlení instalovaného v rozsahu 1 000 m2 zjišťované plochy</t>
  </si>
  <si>
    <t>603534860</t>
  </si>
  <si>
    <t>Měření intenzity osvětlení instalovaného v rozsahu 1 000 m2 zjišťované plochy - měření intenzity umělého osvětlení v rozsahu tohoto SO dle ČSN EN 12464-1/2 včetně vyhotovení protokolu</t>
  </si>
  <si>
    <t>7492501770</t>
  </si>
  <si>
    <t xml:space="preserve">Kabely, vodiče, šňůry Cu - nn Kabel silový 2 a 3-žílový Cu, plastová izolace CYKY 3J2,5  (3Cx 2,5)</t>
  </si>
  <si>
    <t>-1915616902</t>
  </si>
  <si>
    <t>7492103400</t>
  </si>
  <si>
    <t>Spojovací vedení, podpěrné izolátory Spojky, ukončení pasu, ostatní Spojka SVCZV 5x4 -6</t>
  </si>
  <si>
    <t>-1468128720</t>
  </si>
  <si>
    <t>7492103380</t>
  </si>
  <si>
    <t>Spojovací vedení, podpěrné izolátory Spojky, ukončení pasu, ostatní Spojka SVCZV 3x1,5-2,5</t>
  </si>
  <si>
    <t>790515835</t>
  </si>
  <si>
    <t>7491100200</t>
  </si>
  <si>
    <t xml:space="preserve">Trubková vedení Ohebné elektroinstalační trubky KOPOFLEX  63 rudá</t>
  </si>
  <si>
    <t>-895327117</t>
  </si>
  <si>
    <t>7492104660</t>
  </si>
  <si>
    <t>Spojovací vedení, podpěrné izolátory Spojky, ukončení pasu, ostatní Spojka 02063 pr.63 pro KOPOFLEX</t>
  </si>
  <si>
    <t>1466761136</t>
  </si>
  <si>
    <t>7590521464</t>
  </si>
  <si>
    <t>Venkovní vedení kabelová - metalické sítě Plněné, párované s ochr. vodičem TCEKPFLE 6 P 1,0 D</t>
  </si>
  <si>
    <t>105113085</t>
  </si>
  <si>
    <t>7593501195</t>
  </si>
  <si>
    <t>Trasy kabelového vedení Spojky šroubovací pro chráničky optického kabelu HDPE 5050 průměr 40 mm</t>
  </si>
  <si>
    <t>1291158343</t>
  </si>
  <si>
    <t>7492752010</t>
  </si>
  <si>
    <t>Montáž ukončení kabelů nn kabelovou spojkou 3/4/5 - žílové kabely s plastovou izolací do 16 mm2</t>
  </si>
  <si>
    <t>2121580509</t>
  </si>
  <si>
    <t>Montáž ukončení kabelů nn kabelovou spojkou 3/4/5 - žílové kabely s plastovou izolací do 16 mm2 - včetně odizolování pláště a izolace žil kabelu, včetně ukončení žil a stínění - oko</t>
  </si>
  <si>
    <t>7498451010</t>
  </si>
  <si>
    <t>Měření zemničů zemních odporů - zemniče prvního nebo samostatného</t>
  </si>
  <si>
    <t>-2016845298</t>
  </si>
  <si>
    <t>Měření zemničů zemních odporů - zemniče prvního nebo samostatného - včetně vyhotovení protokolu</t>
  </si>
  <si>
    <t>460131113_R</t>
  </si>
  <si>
    <t>Hloubení nezapažených jam při elektromontážích ručně v hornině tř I skupiny 3</t>
  </si>
  <si>
    <t>218314507</t>
  </si>
  <si>
    <t>Hloubení nezapažených jam ručně včetně urovnání dna s přemístěním výkopku do vzdálenosti 3 m od okraje jámy nebo s naložením na dopravní prostředek v hornině třídy těžitelnosti I skupiny 3</t>
  </si>
  <si>
    <t>460161172_R</t>
  </si>
  <si>
    <t>Hloubení kabelových rýh ručně š 35 cm hl 80 cm v hornině tř I skupiny 3</t>
  </si>
  <si>
    <t>2036278152</t>
  </si>
  <si>
    <t>Hloubení zapažených i nezapažených kabelových rýh ručně včetně urovnání dna s přemístěním výkopku do vzdálenosti 3 m od okraje jámy nebo s naložením na dopravní prostředek šířky 35 cm hloubky 80 cm v hornině třídy těžitelnosti I skupiny 3</t>
  </si>
  <si>
    <t>460431182_R</t>
  </si>
  <si>
    <t>Zásyp kabelových rýh ručně se zhutněním š 35 cm hl 80 cm z horniny tř I skupiny 3</t>
  </si>
  <si>
    <t>-377599292</t>
  </si>
  <si>
    <t>Zásyp kabelových rýh ručně s přemístění sypaniny ze vzdálenosti do 10 m, s uložením výkopku ve vrstvách včetně zhutnění a úpravy povrchu šířky 35 cm hloubky 80 cm z horniny třídy těžitelnosti I skupiny 3</t>
  </si>
  <si>
    <t>7493351022</t>
  </si>
  <si>
    <t>Montáž elektrického ohřevu výhybek (EOV) kompletní topné soupravy na jednoduchou výhybku soustavy S49, R65 a UIC60 s poloměrem odbočení 300 m</t>
  </si>
  <si>
    <t>-909566217</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</si>
  <si>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</si>
  <si>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7493352010</t>
  </si>
  <si>
    <t>Montáž rozvaděče pro elektrický ohřev výhybky silového pro připojení základních výhybkových jednotek do 8 kusů 3-f vývodů</t>
  </si>
  <si>
    <t>-1458176679</t>
  </si>
  <si>
    <t>Montáž rozvaděče pro elektrický ohřev výhybky silového pro připojení základních výhybkových jednotek do 8 kusů 3-f vývodů - instalace rozvaděče do terénu nebo rozvodny včetně elektrovýzbroje</t>
  </si>
  <si>
    <t>7493352020</t>
  </si>
  <si>
    <t>Montáž rozvaděče pro elektrický ohřev výhybky řídící PLC jednotky do rozvaděče EOV</t>
  </si>
  <si>
    <t>-1709751635</t>
  </si>
  <si>
    <t>7493352025</t>
  </si>
  <si>
    <t>Montáž rozvaděče pro elektrický ohřev výhybky řídícího software do PLC řídící jednotky EOV - 1x výhybka</t>
  </si>
  <si>
    <t>-1407835905</t>
  </si>
  <si>
    <t>Montáž rozvaděče pro elektrický ohřev výhybky řídícího software do PLC řídící jednotky EOV - 1x výhybka - pro možnost chodu rozvaděče a jeho oživení, neobsahuje cenu za software</t>
  </si>
  <si>
    <t>7493300490</t>
  </si>
  <si>
    <t>Elektrický ohřev výhybek (EOV) Topná souprava pro výhybku s nežlabovým pražcem C491:11-300</t>
  </si>
  <si>
    <t>sada</t>
  </si>
  <si>
    <t>14487540</t>
  </si>
  <si>
    <t>7494010572</t>
  </si>
  <si>
    <t>Přístroje pro spínání a ovládání Svornice a pomocný materiál Ostatní Označovací štítek do rozvaděče nn</t>
  </si>
  <si>
    <t>-1396261956</t>
  </si>
  <si>
    <t>7493300970</t>
  </si>
  <si>
    <t>Elektrický ohřev výhybek (EOV) SW Parametrizace PLC</t>
  </si>
  <si>
    <t>984311528</t>
  </si>
  <si>
    <t>7493300990</t>
  </si>
  <si>
    <t>Elektrický ohřev výhybek (EOV) SW Odzkoušení rozváděče</t>
  </si>
  <si>
    <t>-1714759060</t>
  </si>
  <si>
    <t>7491401140</t>
  </si>
  <si>
    <t>Kabelové rošty a žlaby Elektroinstalační lišty a kabelové žlaby Spojka zemního kanálu SPOJKA 1 pro KOPOKAN 1</t>
  </si>
  <si>
    <t>-564294896</t>
  </si>
  <si>
    <t>7492501930</t>
  </si>
  <si>
    <t>Kabely, vodiče, šňůry Cu - nn Kabel silový 4 a 5-žílový Cu, plastová izolace CYKY 4J6 (4Bx6)</t>
  </si>
  <si>
    <t>1229488442</t>
  </si>
  <si>
    <t>Poznámka k položce:_x000d_
kabel CYKY 4O6mm</t>
  </si>
  <si>
    <t>7499252015</t>
  </si>
  <si>
    <t>Vyhotovení mimořádné revizní zprávy pro opravné práce pro objem investičních nákladů přes 100 000 do 500 000 Kč</t>
  </si>
  <si>
    <t>-1856105558</t>
  </si>
  <si>
    <t>Vyhotovení mimořádné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</si>
  <si>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7499552010</t>
  </si>
  <si>
    <t>Měření zemnících sítí zemnicí sítě délky pásku do 1 000 mm</t>
  </si>
  <si>
    <t>-1103089547</t>
  </si>
  <si>
    <t>Měření zemnících sítí zemnicí sítě délky pásku do 1 000 mm - včetně vyhotovení protokolu</t>
  </si>
  <si>
    <t>58156000_R</t>
  </si>
  <si>
    <t>písek křemičitý ST 03/08 pro zásyp umělých trávníků</t>
  </si>
  <si>
    <t>-601132860</t>
  </si>
  <si>
    <t>Poznámka k položce:_x000d_
písek pro zásyp kabelů ve žlabu</t>
  </si>
  <si>
    <t>7491600190</t>
  </si>
  <si>
    <t>Uzemnění Vnější Uzemňovací vedení v zemi, kruhovým vodičem FeZn do D=10 mm</t>
  </si>
  <si>
    <t>1326884933</t>
  </si>
  <si>
    <t>7491151020</t>
  </si>
  <si>
    <t>451052475</t>
  </si>
  <si>
    <t>7593505270</t>
  </si>
  <si>
    <t>Montáž kabelového označníku Ball Marker</t>
  </si>
  <si>
    <t>-1096617382</t>
  </si>
  <si>
    <t>Montáž kabelového označníku Ball Marker - upevnění kabelového označníku na plášť kabelu upevňovacími prvky</t>
  </si>
  <si>
    <t>7592701460_R</t>
  </si>
  <si>
    <t>Upozorňovadla, značky Návěsti označující místo na trati 3M Ball Marker 1402-XR energetika</t>
  </si>
  <si>
    <t>517409675</t>
  </si>
  <si>
    <t>7494758020</t>
  </si>
  <si>
    <t>Montáž ostatních zařízení rozvaděčů nn označovací štítek</t>
  </si>
  <si>
    <t>2042779371</t>
  </si>
  <si>
    <t>Montáž ostatních zařízení rozvaděčů nn označovací štítek - do rozvaděče nebo skříně</t>
  </si>
  <si>
    <t>7493600890</t>
  </si>
  <si>
    <t>-944596160</t>
  </si>
  <si>
    <t>468021212_R</t>
  </si>
  <si>
    <t>Rozebrání dlažeb při elektromontážích ručně z dlaždic betonových nebo keramických do písku spáry nezalité</t>
  </si>
  <si>
    <t>55345441</t>
  </si>
  <si>
    <t>Vytrhání dlažby včetně ručního rozebrání, vytřídění, odhozu na hromady nebo naložení na dopravní prostředek a očistění kostek nebo dlaždic z pískového podkladu z dlaždic betonových nebo keramických, spáry nezalité</t>
  </si>
  <si>
    <t>58154410_R</t>
  </si>
  <si>
    <t>písek křemičitý sušený frakce 0,1</t>
  </si>
  <si>
    <t>-1769055691</t>
  </si>
  <si>
    <t>Poznámka k položce:_x000d_
zapískování žlabů + spár chodníku</t>
  </si>
  <si>
    <t>971024451_R</t>
  </si>
  <si>
    <t>Vybourání otvorů ve zdivu kamenném pl do 0,25 m2 na MV nebo MVC tl do 450 mm</t>
  </si>
  <si>
    <t>-25881367</t>
  </si>
  <si>
    <t xml:space="preserve">Vybourání otvorů ve zdivu základovém nebo nadzákladovém kamenném, smíšeném  kamenném, na maltu vápennou nebo vápenocementovou, plochy do 0,25 m2, tl. do 450 mm</t>
  </si>
  <si>
    <t>460421001_R</t>
  </si>
  <si>
    <t>Kabelové lože z písku pro kabely nn bez zakrytí š lože přes 50 do 65 cm</t>
  </si>
  <si>
    <t>1755674941</t>
  </si>
  <si>
    <t>Kabelové lože z písku včetně podsypu, zhutnění a urovnání povrchu pro kabely nn bez zakrytí, šířky přes 50 do 65 cm</t>
  </si>
  <si>
    <t>460470011_R</t>
  </si>
  <si>
    <t>Provizorní zajištění kabelů ve výkopech při jejich křížení</t>
  </si>
  <si>
    <t>1908419469</t>
  </si>
  <si>
    <t>Provizorní zajištění inženýrských sítí ve výkopech kabelů při křížení</t>
  </si>
  <si>
    <t>166</t>
  </si>
  <si>
    <t>460470012_R</t>
  </si>
  <si>
    <t>Provizorní zajištění kabelů ve výkopech při jejich souběhu</t>
  </si>
  <si>
    <t>-153340449</t>
  </si>
  <si>
    <t>Provizorní zajištění inženýrských sítí ve výkopech kabelů při souběhu</t>
  </si>
  <si>
    <t>167</t>
  </si>
  <si>
    <t>460620007_R</t>
  </si>
  <si>
    <t>Zatravnění včetně zalití vodou na rovině</t>
  </si>
  <si>
    <t>1360556528</t>
  </si>
  <si>
    <t>Úprava terénu zatravnění, včetně dodání osiva a zalití vodou na rovině</t>
  </si>
  <si>
    <t>168</t>
  </si>
  <si>
    <t>460680502_R</t>
  </si>
  <si>
    <t>Vysekání rýh pro montáž trubek a kabelů ve zdivu betonovém hl do 3 cm a š přes 3 do 5 cm</t>
  </si>
  <si>
    <t>1990578325</t>
  </si>
  <si>
    <t>Vysekání rýh pro montáž trubek a kabelů v kamenných nebo betonových zdech hloubky do 3 cm a šířky přes 3 do 5 cm</t>
  </si>
  <si>
    <t>169</t>
  </si>
  <si>
    <t>612325102_R</t>
  </si>
  <si>
    <t>Vápenocementová hrubá omítka rýh ve stěnách š přes 150 do 300 mm</t>
  </si>
  <si>
    <t>459162998</t>
  </si>
  <si>
    <t>Vápenocementová omítka rýh hrubá ve stěnách, šířky rýhy přes 150 do 300 mm</t>
  </si>
  <si>
    <t>170</t>
  </si>
  <si>
    <t>HZS2311_R</t>
  </si>
  <si>
    <t>Hodinová zúčtovací sazba malíř, natěrač, lakýrník</t>
  </si>
  <si>
    <t>-1633109334</t>
  </si>
  <si>
    <t xml:space="preserve">Hodinové zúčtovací sazby profesí PSV  úpravy povrchů a podlahy malíř, natěrač, lakýrník</t>
  </si>
  <si>
    <t>171</t>
  </si>
  <si>
    <t>58124003_R</t>
  </si>
  <si>
    <t>hmota malířská za sucha velmi dobře otěruvzdorná bílá</t>
  </si>
  <si>
    <t>250320543</t>
  </si>
  <si>
    <t>172</t>
  </si>
  <si>
    <t>171201221_R</t>
  </si>
  <si>
    <t>Poplatek za uložení na skládce (skládkovné) zeminy a kamení kód odpadu 17 05 04</t>
  </si>
  <si>
    <t>813593959</t>
  </si>
  <si>
    <t>Poplatek za uložení stavebního odpadu na skládce (skládkovné) zeminy a kamení zatříděného do Katalogu odpadů pod kódem 17 05 04</t>
  </si>
  <si>
    <t>173</t>
  </si>
  <si>
    <t>7495251015</t>
  </si>
  <si>
    <t>Montáž ovládacích skříní ochrany do ovládací skříně vn</t>
  </si>
  <si>
    <t>-356192218</t>
  </si>
  <si>
    <t>Montáž ovládacích skříní ochrany do ovládací skříně vn - včetně uvedení do provozu včetně výpočtu a nastavení ochran, předepsaných zkoušek, vystavení protokolů a výchozí revize</t>
  </si>
  <si>
    <t>Poznámka k položce:_x000d_
mon. zábleskových čidel do rozvaděčů a ochran vn 22kV a 6kV</t>
  </si>
  <si>
    <t>174</t>
  </si>
  <si>
    <t>7495251020</t>
  </si>
  <si>
    <t>Montáž ovládacích skříní nastavení vn ochrany</t>
  </si>
  <si>
    <t>1051258269</t>
  </si>
  <si>
    <t>Montáž ovládacích skříní nastavení vn ochrany - včetně uvedení do provozu včetně výpočtu a nastavení ochran, předepsaných zkoušek, vystavení protokolů a výchozí revize</t>
  </si>
  <si>
    <t>Poznámka k položce:_x000d_
nastavení zábleskových čidel do rozvaděčů vn 22kV a 6kV</t>
  </si>
  <si>
    <t>175</t>
  </si>
  <si>
    <t>7498152040</t>
  </si>
  <si>
    <t>Montáž skříně SKŘ / automatizace výpočet nastavení, konfigurace, odzkoušení a uvedení ochranných funkcí do provozu u zákazníka</t>
  </si>
  <si>
    <t>824361678</t>
  </si>
  <si>
    <t>Poznámka k položce:_x000d_
odzkoušení zábleskových čidel do rozvaděčů vn 22kV a 6kV</t>
  </si>
  <si>
    <t>176</t>
  </si>
  <si>
    <t>7498152055</t>
  </si>
  <si>
    <t>Montáž skříně SKŘ / automatizace parametrizace a konfigurace ochrany (tvorba aplikačního software)</t>
  </si>
  <si>
    <t>654308845</t>
  </si>
  <si>
    <t>Montáž skříně SKŘ / automatizace parametrizace a konfigurace ochrany (tvorba aplikačního software) - včetně datových struktur komunikace na nadřazený řídící systém</t>
  </si>
  <si>
    <t>177</t>
  </si>
  <si>
    <t>7498155020</t>
  </si>
  <si>
    <t>Montáž SKŘ-DŘT, čidla čidla</t>
  </si>
  <si>
    <t>1978207915</t>
  </si>
  <si>
    <t>Montáž SKŘ-DŘT, čidla čidla - montáž zařízení, instalaci a uvedení do provozu, předepsaných zkoušek a vystavení protokolů a výchozí revize, účast na komplexním vyzkoušení ŘS jako celku, cenu dodavatelské dokumentace</t>
  </si>
  <si>
    <t>Poznámka k položce:_x000d_
montáž zábleskové čidlo pro SIPROTEC 5, 4 m</t>
  </si>
  <si>
    <t>178</t>
  </si>
  <si>
    <t>7495300510</t>
  </si>
  <si>
    <t xml:space="preserve">Přístroje vn Příslušenství pro VN odpínače a VN vypínače Čidlo zábleskové ochrany  vypínače do 35kV</t>
  </si>
  <si>
    <t>298728749</t>
  </si>
  <si>
    <t>Poznámka k položce:_x000d_
Zábleskové čidlo pro SIPROTEC 5, 4 m</t>
  </si>
  <si>
    <t>179</t>
  </si>
  <si>
    <t>7491654010</t>
  </si>
  <si>
    <t>Montáž svorek spojovacích se 2 šrouby (typ SS, SO, SR03, aj.)</t>
  </si>
  <si>
    <t>1986080651</t>
  </si>
  <si>
    <t>180</t>
  </si>
  <si>
    <t>7491601490</t>
  </si>
  <si>
    <t>Uzemnění Hromosvodné vedení Svorka SS</t>
  </si>
  <si>
    <t>1168732679</t>
  </si>
  <si>
    <t>181</t>
  </si>
  <si>
    <t>7492501520</t>
  </si>
  <si>
    <t>Kabely, vodiče, šňůry Cu - nn Kabel silový Cu pro pohyblivé přívody, izolace pryžová H05RR-F 3G2,5 (3Cx2,5 CGSG)</t>
  </si>
  <si>
    <t>1725555112</t>
  </si>
  <si>
    <t>182</t>
  </si>
  <si>
    <t>7492501720</t>
  </si>
  <si>
    <t>Kabely, vodiče, šňůry Cu - nn Kabel silový 2 a 3-žílový Cu, plastová izolace CYKY 3J4 (3Cx 4)</t>
  </si>
  <si>
    <t>-694471660</t>
  </si>
  <si>
    <t>183</t>
  </si>
  <si>
    <t>7492502030</t>
  </si>
  <si>
    <t>Kabely, vodiče, šňůry Cu - nn Kabel silový 4 a 5-žílový Cu, plastová izolace CYKY 5J6 (5Cx6)</t>
  </si>
  <si>
    <t>-2031436683</t>
  </si>
  <si>
    <t>184</t>
  </si>
  <si>
    <t>7492501900</t>
  </si>
  <si>
    <t>Kabely, vodiče, šňůry Cu - nn Kabel silový 4 a 5-žílový Cu, plastová izolace CYKY 4J25 (4Bx25)</t>
  </si>
  <si>
    <t>-876829009</t>
  </si>
  <si>
    <t>185</t>
  </si>
  <si>
    <t>7492600210</t>
  </si>
  <si>
    <t>Kabely, vodiče, šňůry Al - nn Kabel silový 4 a 5-žílový, plastová izolace 1-AYKY 4x35</t>
  </si>
  <si>
    <t>439858413</t>
  </si>
  <si>
    <t>186</t>
  </si>
  <si>
    <t>7493151010</t>
  </si>
  <si>
    <t>Montáž osvětlovacích stožárů včetně výstroje sklopných výšky do 12 m</t>
  </si>
  <si>
    <t>956311708</t>
  </si>
  <si>
    <t>Montáž osvětlovacích stožárů včetně výstroje sklopných výšky do 12 m - včetně připojovací svorkovnice pro 2x svítidla, kabelového vedení ke svítidlům a veškerého příslušenství. Neobsahuje základovou konstrukci a montáž svítidla</t>
  </si>
  <si>
    <t>187</t>
  </si>
  <si>
    <t>7493100060</t>
  </si>
  <si>
    <t>Venkovní osvětlení Osvětlovací stožáry sklopné výšky od 10 do 12 m, žárově zinkovaný, vč. výstroje, stožár nesmí mít dvířka (z důvodu neoprávněného vstupu), přístup ke svorkovnici bude možný až po sklopení stožáru, kdy se dolní část plně otevře …</t>
  </si>
  <si>
    <t>1700019737</t>
  </si>
  <si>
    <t>188</t>
  </si>
  <si>
    <t>7493155510</t>
  </si>
  <si>
    <t>Montáž stožárových rozvodnic s jedním až dvěmi jistícími prvky</t>
  </si>
  <si>
    <t>-983760684</t>
  </si>
  <si>
    <t>189</t>
  </si>
  <si>
    <t>7493102020-R1</t>
  </si>
  <si>
    <t>Stožárová rozvodnice s jedním až dvěma jistícími prvky EKM 1261</t>
  </si>
  <si>
    <t>-634492753</t>
  </si>
  <si>
    <t>190</t>
  </si>
  <si>
    <t>7493152530</t>
  </si>
  <si>
    <t>Montáž svítidla pro železnici na sklopný stožár</t>
  </si>
  <si>
    <t>-745552156</t>
  </si>
  <si>
    <t>Montáž svítidla pro železnici na sklopný stožár - kompletace a montáž včetně "superlife" světelného zdroje, elektronického předřadníku a připojení kabelu</t>
  </si>
  <si>
    <t>191</t>
  </si>
  <si>
    <t>7493655015</t>
  </si>
  <si>
    <t>Montáž skříní elektroměrových venkovních pro přímé měření do 80 A pro připojení kabelů do 16 mm2 jednosazbové, včetně jističe do 80 A kompaktní pilíř</t>
  </si>
  <si>
    <t>-215562282</t>
  </si>
  <si>
    <t>Montáž skříní elektroměrových venkovních pro přímé měření do 80 A pro připojení kabelů do 16 mm2 jednosazbové, včetně jističe do 80 A kompaktní pilíř - včetně elektrovýzbroje, neobsahuje cenu za zemní práce</t>
  </si>
  <si>
    <t>192</t>
  </si>
  <si>
    <t>-406560215</t>
  </si>
  <si>
    <t>193</t>
  </si>
  <si>
    <t>7494351032</t>
  </si>
  <si>
    <t>Montáž jističů (do 10 kA) třípólových přes 20 do 63 A</t>
  </si>
  <si>
    <t>2014220372</t>
  </si>
  <si>
    <t>194</t>
  </si>
  <si>
    <t>7494003388</t>
  </si>
  <si>
    <t>Modulární přístroje Jističe do 80 A; 10 kA 3-pólové In 20 A, Ue AC 230/400 V / DC 216 V, charakteristika B, 3pól, Icn 10 kA</t>
  </si>
  <si>
    <t>1905657382</t>
  </si>
  <si>
    <t>195</t>
  </si>
  <si>
    <t>7493156010</t>
  </si>
  <si>
    <t>Montáž rozvaděče pro napájení osvětlení železničních prostranství do 8 kusů 3-f vývodů</t>
  </si>
  <si>
    <t>-1578108926</t>
  </si>
  <si>
    <t>Montáž rozvaděče pro napájení osvětlení železničních prostranství do 8 kusů 3-f vývodů - do terénu nebo rozvodny včetně elektrovýzbroje</t>
  </si>
  <si>
    <t>196</t>
  </si>
  <si>
    <t>7493601240_R</t>
  </si>
  <si>
    <t>Kabelové a zásuvkové skříně, elektroměrové rozvaděče Prázdné skříně a pilíře Skříň plastová kompaktní pilíř včetně základu, IP44, šířka 600 mm, výška 700 mm, hloubka do 400 mm, PUR lak</t>
  </si>
  <si>
    <t>1994495311</t>
  </si>
  <si>
    <t>197</t>
  </si>
  <si>
    <t>7493653020</t>
  </si>
  <si>
    <t>Montáž skříní přípojkových SS venkovních pro připojení kabelů (i kabelové smyčky) do 240 mm2 kompaktní pilíř s 1-2 sadami jistících prvků</t>
  </si>
  <si>
    <t>-633558950</t>
  </si>
  <si>
    <t>Montáž skříní přípojkových SS venkovních pro připojení kabelů (i kabelové smyčky) do 240 mm2 kompaktní pilíř s 1-2 sadami jistících prvků - včetně elektrovýzbroje, neobsahuje cenu za zemní práce</t>
  </si>
  <si>
    <t>198</t>
  </si>
  <si>
    <t>7493600270</t>
  </si>
  <si>
    <t>Kabelové a zásuvkové skříně, elektroměrové rozvaděče Smyčkové přípojkové skříně pro vodiče do průřezu 240 mm2 (SS) 1 až 2 sady pojistkových spodků velikosti 1 kompaktní pilíř včetně základu</t>
  </si>
  <si>
    <t>2069611536</t>
  </si>
  <si>
    <t>199</t>
  </si>
  <si>
    <t>7491152030</t>
  </si>
  <si>
    <t>Montáž trubek pevných elektroinstalačních pancéřových z PVC uložených pod nebo na omítku, na rošt, na stožár apod. průměru do 63 mm</t>
  </si>
  <si>
    <t>-940233701</t>
  </si>
  <si>
    <t>Montáž trubek pevných elektroinstalačních pancéřových z PVC uložených pod nebo na omítku, na rošt, na stožár apod. průměru do 63 mm - včetně naznačení trasy, rozměření, řezání trubek, kladení, osazení, zajištění a upevnění</t>
  </si>
  <si>
    <t>200</t>
  </si>
  <si>
    <t>7491100310</t>
  </si>
  <si>
    <t>Trubková vedení Pevné elektroinstalační trubky 8040 pr.40 1250N PVC černá</t>
  </si>
  <si>
    <t>-690661404</t>
  </si>
  <si>
    <t>201</t>
  </si>
  <si>
    <t>7491151040</t>
  </si>
  <si>
    <t>Montáž trubek ohebných elektroinstalačních ochranných z tvrdého PE uložených pevně, průměru do 100 mm</t>
  </si>
  <si>
    <t>-1852935420</t>
  </si>
  <si>
    <t>Montáž trubek ohebných elektroinstalačních ochranných z tvrdého PE uložených pevně, průměru do 100 mm - včetně naznačení trasy, rozměření, řezání trubek, kladení, osazení, zajištění a upevnění</t>
  </si>
  <si>
    <t>202</t>
  </si>
  <si>
    <t>7593500770</t>
  </si>
  <si>
    <t>Trasy kabelového vedení PVC trubky hrdlované 110/2,2/6000, třída 2</t>
  </si>
  <si>
    <t>-1356833176</t>
  </si>
  <si>
    <t>203</t>
  </si>
  <si>
    <t>7493171012</t>
  </si>
  <si>
    <t>Demontáž osvětlovacích stožárů výšky přes 6 do 14 m</t>
  </si>
  <si>
    <t>1677581045</t>
  </si>
  <si>
    <t>Demontáž osvětlovacích stožárů výšky přes 6 do 14 m - včetně veškeré elektrovýzbroje (svítidla, kabely, rozvodnice)</t>
  </si>
  <si>
    <t>204</t>
  </si>
  <si>
    <t>7493173010</t>
  </si>
  <si>
    <t>Demontáž elektrovýzbroje osvětlovacích stožárů do výšky 14 m</t>
  </si>
  <si>
    <t>960959640</t>
  </si>
  <si>
    <t>Demontáž elektrovýzbroje osvětlovacích stožárů do výšky 14 m - svítidlo, kabely, rozvodnice</t>
  </si>
  <si>
    <t>205</t>
  </si>
  <si>
    <t>7493174015</t>
  </si>
  <si>
    <t>Demontáž svítidel z osvětlovacího stožáru, osvětlovací věže nebo brány trakčního vedení</t>
  </si>
  <si>
    <t>1776454862</t>
  </si>
  <si>
    <t>206</t>
  </si>
  <si>
    <t>7494271010</t>
  </si>
  <si>
    <t>Demontáž rozvaděčů rozvodnice nn</t>
  </si>
  <si>
    <t>1646057161</t>
  </si>
  <si>
    <t>Demontáž rozvaděčů rozvodnice nn - včetně demontáže přívodních, vývodových kabelů, rámu apod., včetně nakládky rozvaděče na určený prostředek</t>
  </si>
  <si>
    <t>207</t>
  </si>
  <si>
    <t>5905025110</t>
  </si>
  <si>
    <t>Doplnění stezky štěrkodrtí souvislé</t>
  </si>
  <si>
    <t>-1234077223</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</si>
  <si>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</si>
  <si>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208</t>
  </si>
  <si>
    <t>5955101012</t>
  </si>
  <si>
    <t>Kamenivo drcené štěrk frakce 16/32</t>
  </si>
  <si>
    <t>726277879</t>
  </si>
  <si>
    <t>209</t>
  </si>
  <si>
    <t>7498150520</t>
  </si>
  <si>
    <t>Vyhotovení výchozí revizní zprávy pro opravné práce pro objem investičních nákladů přes 500 000 do 1 000 000 Kč</t>
  </si>
  <si>
    <t>-1064766709</t>
  </si>
  <si>
    <t>Vyhotovení výchozí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</si>
  <si>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210</t>
  </si>
  <si>
    <t>7498154010</t>
  </si>
  <si>
    <t>Měření intenzity osvětlení venkovních železničních prostranství</t>
  </si>
  <si>
    <t>1568258795</t>
  </si>
  <si>
    <t>Měření intenzity osvětlení venkovních železničních prostranství - měření intenzity umělého osvětlení v rozsahu tohoto SO dle ČSN EN 12464-1/2 včetně vyhotovení protokolu. Měrná jednotka je kus - tj. měření v místě rozpětí svítidel</t>
  </si>
  <si>
    <t>211</t>
  </si>
  <si>
    <t>7499151020</t>
  </si>
  <si>
    <t>Dokončovací práce úprava zapojení stávajících kabelových skříní/rozvaděčů</t>
  </si>
  <si>
    <t>190501657</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</si>
  <si>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</si>
  <si>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212</t>
  </si>
  <si>
    <t>7499151030</t>
  </si>
  <si>
    <t>Dokončovací práce zkušební provoz</t>
  </si>
  <si>
    <t>-1260009490</t>
  </si>
  <si>
    <t>Dokončovací práce zkušební provoz - včetně prokázání technických a kvalitativních parametrů zařízení</t>
  </si>
  <si>
    <t>213</t>
  </si>
  <si>
    <t>7499151040</t>
  </si>
  <si>
    <t>Dokončovací práce zaškolení obsluhy</t>
  </si>
  <si>
    <t>1445598380</t>
  </si>
  <si>
    <t>Dokončovací práce zaškolení obsluhy - seznámení obsluhy s funkcemi zařízení včetně odevzdání dokumentace skutečného provedení</t>
  </si>
  <si>
    <t>214</t>
  </si>
  <si>
    <t>7499151050</t>
  </si>
  <si>
    <t>1327397772</t>
  </si>
  <si>
    <t>215</t>
  </si>
  <si>
    <t>9902200200</t>
  </si>
  <si>
    <t>Doprava obousměrná (např. dodávek z vlastních zásob zhotovitele nebo objednatele nebo výzisku) mechanizací o nosnosti přes 3,5 t objemnějšího kusového materiálu (prefabrikátů, stožárů, výhybek, rozvaděčů, vybouraných hmot atd.) do 20 km</t>
  </si>
  <si>
    <t>899672360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</si>
  <si>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</si>
  <si>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216</t>
  </si>
  <si>
    <t>132352501_R</t>
  </si>
  <si>
    <t>Hloubení rýh š do 800 mm vedle kolejí strojně v hornině třídy těžitelnosti II skupiny 4</t>
  </si>
  <si>
    <t>1651631393</t>
  </si>
  <si>
    <t>Hloubení rýh vedle kolejí šířky do 800 mm strojně zapažených i nezapažených, hloubky do 1,5 m, pro jakýkoliv objem výkopu v hornině třídy těžitelnosti II skupiny 4</t>
  </si>
  <si>
    <t>217</t>
  </si>
  <si>
    <t>174101101_R</t>
  </si>
  <si>
    <t>Zásyp jam, šachet rýh nebo kolem objektů sypaninou se zhutněním</t>
  </si>
  <si>
    <t>-73363958</t>
  </si>
  <si>
    <t>Zásyp sypaninou z jakékoliv horniny strojně s uložením výkopku ve vrstvách se zhutněním jam, šachet, rýh nebo kolem objektů v těchto vykopávkách</t>
  </si>
  <si>
    <t>218</t>
  </si>
  <si>
    <t>271532212_R</t>
  </si>
  <si>
    <t>Podsyp pod základové konstrukce se zhutněním z hrubého kameniva frakce 16 až 32 mm</t>
  </si>
  <si>
    <t>606421835</t>
  </si>
  <si>
    <t>Podsyp pod základové konstrukce se zhutněním a urovnáním povrchu z kameniva hrubého, frakce 16 - 32 mm</t>
  </si>
  <si>
    <t>219</t>
  </si>
  <si>
    <t>271562211_R</t>
  </si>
  <si>
    <t>Podsyp pod základové konstrukce se zhutněním z drobného kameniva frakce 0 až 4 mm</t>
  </si>
  <si>
    <t>389421937</t>
  </si>
  <si>
    <t>Podsyp pod základové konstrukce se zhutněním a urovnáním povrchu z kameniva drobného, frakce 0 - 4 mm</t>
  </si>
  <si>
    <t>220</t>
  </si>
  <si>
    <t>275321311_R</t>
  </si>
  <si>
    <t>Základové patky ze ŽB bez zvýšených nároků na prostředí tř. C 16/20</t>
  </si>
  <si>
    <t>2077173484</t>
  </si>
  <si>
    <t>Základy z betonu železového (bez výztuže) patky z betonu bez zvláštních nároků na prostředí tř. C 16/20</t>
  </si>
  <si>
    <t>221</t>
  </si>
  <si>
    <t>275351121_R</t>
  </si>
  <si>
    <t>Zřízení bednění základových patek</t>
  </si>
  <si>
    <t>-531778182</t>
  </si>
  <si>
    <t>Bednění základů patek zřízení</t>
  </si>
  <si>
    <t>222</t>
  </si>
  <si>
    <t>275351122_R</t>
  </si>
  <si>
    <t>Odstranění bednění základových patek</t>
  </si>
  <si>
    <t>1945945411</t>
  </si>
  <si>
    <t>Bednění základů patek odstranění</t>
  </si>
  <si>
    <t>223</t>
  </si>
  <si>
    <t>998011001_R</t>
  </si>
  <si>
    <t>Přesun hmot pro budovy zděné v do 6 m</t>
  </si>
  <si>
    <t>1871305713</t>
  </si>
  <si>
    <t xml:space="preserve">Přesun hmot pro budovy občanské výstavby, bydlení, výrobu a služby  s nosnou svislou konstrukcí zděnou z cihel, tvárnic nebo kamene vodorovná dopravní vzdálenost do 100 m pro budovy výšky do 6 m</t>
  </si>
  <si>
    <t>224</t>
  </si>
  <si>
    <t>220110401</t>
  </si>
  <si>
    <t>Montáž smršťovací koncovky na zemní kabel</t>
  </si>
  <si>
    <t>-455590965</t>
  </si>
  <si>
    <t>225</t>
  </si>
  <si>
    <t>460141113_R</t>
  </si>
  <si>
    <t>871027144</t>
  </si>
  <si>
    <t>226</t>
  </si>
  <si>
    <t>997013501_R</t>
  </si>
  <si>
    <t>Odvoz suti a vybouraných hmot na skládku nebo meziskládku do 1 km se složením</t>
  </si>
  <si>
    <t>1105448926</t>
  </si>
  <si>
    <t xml:space="preserve">Odvoz suti a vybouraných hmot na skládku nebo meziskládku  se složením, na vzdálenost do 1 km</t>
  </si>
  <si>
    <t>227</t>
  </si>
  <si>
    <t>997013511_R</t>
  </si>
  <si>
    <t>Odvoz suti a vybouraných hmot z meziskládky na skládku do 1 km s naložením a se složením</t>
  </si>
  <si>
    <t>-454064446</t>
  </si>
  <si>
    <t xml:space="preserve">Odvoz suti a vybouraných hmot z meziskládky na skládku  s naložením a se složením, na vzdálenost do 1 km</t>
  </si>
  <si>
    <t>228</t>
  </si>
  <si>
    <t>997013509_R</t>
  </si>
  <si>
    <t>Příplatek k odvozu suti a vybouraných hmot na skládku ZKD 1 km přes 1 km</t>
  </si>
  <si>
    <t>194883938</t>
  </si>
  <si>
    <t xml:space="preserve">Odvoz suti a vybouraných hmot na skládku nebo meziskládku  se složením, na vzdálenost Příplatek k ceně za každý další i započatý 1 km přes 1 km</t>
  </si>
  <si>
    <t>229</t>
  </si>
  <si>
    <t>997013601_R</t>
  </si>
  <si>
    <t>Poplatek za uložení na skládce (skládkovné) stavebního odpadu betonového kód odpadu 17 01 01</t>
  </si>
  <si>
    <t>-721226639</t>
  </si>
  <si>
    <t>Poplatek za uložení stavebního odpadu na skládce (skládkovné) z prostého betonu zatříděného do Katalogu odpadů pod kódem 17 01 01</t>
  </si>
  <si>
    <t>230</t>
  </si>
  <si>
    <t>997231111_R</t>
  </si>
  <si>
    <t>Vodorovná doprava suti a vybouraných hmot do 1 km</t>
  </si>
  <si>
    <t>-866228858</t>
  </si>
  <si>
    <t>Vodorovná doprava suti a vybouraných hmot s vyložením a hrubým urovnáním na vzdálenost do 1 km</t>
  </si>
  <si>
    <t>231</t>
  </si>
  <si>
    <t>997231119_R</t>
  </si>
  <si>
    <t>Příplatek ZKD 1 km vodorovné dopravy suti a vybouraných hmot</t>
  </si>
  <si>
    <t>-354035004</t>
  </si>
  <si>
    <t>Vodorovná doprava suti a vybouraných hmot s vyložením a hrubým urovnáním na vzdálenost Příplatek k cenám za každý další i započatý 1 km</t>
  </si>
  <si>
    <t>232</t>
  </si>
  <si>
    <t>997231511_R</t>
  </si>
  <si>
    <t>Nakládání, překládání nebo manipulace se sutí a vybouranými hmotami</t>
  </si>
  <si>
    <t>-1890138463</t>
  </si>
  <si>
    <t>Vodorovná doprava suti a vybouraných hmot s vyložením a hrubým urovnáním nakládání nebo překládání na dopravní prostředek při vodorovné dopravě suti a vybouraných hmot</t>
  </si>
  <si>
    <t>233</t>
  </si>
  <si>
    <t>131413132_R</t>
  </si>
  <si>
    <t>Hloubení jam do 10 m3 v nesoudržných horninách třídy těžitelnosti II skupiny 5 při překopech inženýrských sítí ručně</t>
  </si>
  <si>
    <t>1569206558</t>
  </si>
  <si>
    <t>Hloubení jam a zářezů při překopech inženýrských sítí ručně zapažených i nezapažených s urovnáním dna do předepsaného profilu a spádu objemu do 10 m3 v hornině třídy těžitelnosti II skupiny 5 nesoudržných</t>
  </si>
  <si>
    <t>234</t>
  </si>
  <si>
    <t>131451791_R</t>
  </si>
  <si>
    <t>Příplatek za hloubení jam v tekoucí vodě pro LTM v hornině třídy těžitelnosti II skupiny 5</t>
  </si>
  <si>
    <t>796007933</t>
  </si>
  <si>
    <t>Hloubení jam a zářezů pro lesnicko-technické meliorace strojně zapažených i nezapažených s urovnáním dna do předepsaného profilu a spádu Příplatek k cenám za hloubení jam v tekoucí vodě při lesnicko-technických melioracích (LTM) pro jakékoliv množství vykopávky v hornině třídy těžitelnosti II skupiny 5</t>
  </si>
  <si>
    <t>235</t>
  </si>
  <si>
    <t>174152101_R</t>
  </si>
  <si>
    <t>Zásyp jam, šachet a rýh do 30 m3 sypaninou se zhutněním při překopech inženýrských sítí</t>
  </si>
  <si>
    <t>119855705</t>
  </si>
  <si>
    <t>Zásyp sypaninou z jakékoliv horniny při překopech inženýrských sítí strojně objemu do 30 m3 s uložením výkopku ve vrstvách se zhutněním jam, šachet, rýh nebo kolem objektů v těchto vykopávkách</t>
  </si>
  <si>
    <t>236</t>
  </si>
  <si>
    <t>182151112_R</t>
  </si>
  <si>
    <t>Svahování v zářezech v hornině třídy těžitelnosti II skupiny 4 a 5 strojně</t>
  </si>
  <si>
    <t>1782460308</t>
  </si>
  <si>
    <t>Svahování trvalých svahů do projektovaných profilů strojně s potřebným přemístěním výkopku při svahování v zářezech v hornině třídy těžitelnosti II, skupiny 4 a 5</t>
  </si>
  <si>
    <t>237</t>
  </si>
  <si>
    <t>311214112_R</t>
  </si>
  <si>
    <t>Zdivo z nepravidelných kamenů na sucho objem jednoho kamene přes 0,02 m3</t>
  </si>
  <si>
    <t>-1908760612</t>
  </si>
  <si>
    <t>Zdivo nadzákladové z lomového kamene štípaného nebo ručně vybíraného na sucho z nepravidelných kamenů objemu 1 kusu kamene přes 0,02 m3</t>
  </si>
  <si>
    <t>238</t>
  </si>
  <si>
    <t>210062031_R</t>
  </si>
  <si>
    <t>Montáž vvn 110, 220 nebo 400 kV - rozebrání a zpětná montáž plotu</t>
  </si>
  <si>
    <t>1835647817</t>
  </si>
  <si>
    <t>Ostatní práce na venkovním vedení 110 kV, 220 nebo 440 kV rozebrání a zpětná montáž plotu při rozvinování vodičů a zemnicího lana</t>
  </si>
  <si>
    <t>239</t>
  </si>
  <si>
    <t>220182021_R</t>
  </si>
  <si>
    <t>Uložení trubky HDPE do výkopu včetně fixace</t>
  </si>
  <si>
    <t>-4605797</t>
  </si>
  <si>
    <t>240</t>
  </si>
  <si>
    <t>WVN.OP910110W_R</t>
  </si>
  <si>
    <t xml:space="preserve">HDPE  TRUBKA 110X4,3 5M</t>
  </si>
  <si>
    <t>431728988</t>
  </si>
  <si>
    <t>241</t>
  </si>
  <si>
    <t>WVN.OF902110W_R</t>
  </si>
  <si>
    <t xml:space="preserve">HDPE  Koleno 45° d 110</t>
  </si>
  <si>
    <t>-90927430</t>
  </si>
  <si>
    <t>242</t>
  </si>
  <si>
    <t>JTA.0013702_R</t>
  </si>
  <si>
    <t>EXTRUNET - výstražná fólie z polyethylenu šíře 33cm</t>
  </si>
  <si>
    <t>1763369835</t>
  </si>
  <si>
    <t>243</t>
  </si>
  <si>
    <t>460030114_R</t>
  </si>
  <si>
    <t>Kácení stromů listnatých průměru kmene přes 30 cm při elektromontážích</t>
  </si>
  <si>
    <t>-2068177604</t>
  </si>
  <si>
    <t>Přípravné terénní práce kácení stromů včetně naseknutí stromu, odřezání a odvětvení, odtáhnutí stromu a větví do 50 m nebo naložení na dopravní prostředek listnatých, průměru kmene přes 30 cm</t>
  </si>
  <si>
    <t>244</t>
  </si>
  <si>
    <t>460381123_R</t>
  </si>
  <si>
    <t>Násyp horniny při elektromontážích ručně zhutněné z•hornin třídy těžitelnosti II skupiny 4 a 5</t>
  </si>
  <si>
    <t>232066929</t>
  </si>
  <si>
    <t>Násyp horniny včetně složení, rozprostření a urovnání ručně zhutněné z hornin třídy těžitelnosti II skupiny 4 a 5</t>
  </si>
  <si>
    <t>245</t>
  </si>
  <si>
    <t>460620008_R</t>
  </si>
  <si>
    <t>Zatravnění včetně zalití vodou ve svahu</t>
  </si>
  <si>
    <t>1968630656</t>
  </si>
  <si>
    <t>Úprava terénu zatravnění, včetně dodání osiva a zalití vodou ve svahu</t>
  </si>
  <si>
    <t>246</t>
  </si>
  <si>
    <t>460700001_R</t>
  </si>
  <si>
    <t>Zemní značky včetně hloubením jámy - kabelový označník</t>
  </si>
  <si>
    <t>871286695</t>
  </si>
  <si>
    <t>Zemní značky včetně hloubení jámy, hutnění a urovnání povrchu, natření a očíslování značek kabelový označník</t>
  </si>
  <si>
    <t>247</t>
  </si>
  <si>
    <t>945412112_R</t>
  </si>
  <si>
    <t>Teleskopická hydraulická montážní plošina výška zdvihu do 21 m</t>
  </si>
  <si>
    <t>den</t>
  </si>
  <si>
    <t>-2001214474</t>
  </si>
  <si>
    <t xml:space="preserve">Teleskopická hydraulická montážní plošina  na samohybném podvozku, s otočným košem výšky zdvihu do 21 m</t>
  </si>
  <si>
    <t>Poznámka k položce:_x000d_
nůžková plošina max. šířky 80cm</t>
  </si>
  <si>
    <t>248</t>
  </si>
  <si>
    <t>7493154020</t>
  </si>
  <si>
    <t>Montáž venkovních svítidel na strop nebo stěnu zářivkových</t>
  </si>
  <si>
    <t>-198140969</t>
  </si>
  <si>
    <t>Montáž venkovních svítidel na strop nebo stěnu zářivkových - kompletace a montáž včetně světelného zdroje a připojovacího kabelu</t>
  </si>
  <si>
    <t>Poznámka k položce:_x000d_
LED stropních</t>
  </si>
  <si>
    <t>249</t>
  </si>
  <si>
    <t>7493174010</t>
  </si>
  <si>
    <t>Demontáž svítidel nástěnných, stropních nebo závěsných</t>
  </si>
  <si>
    <t>808323248</t>
  </si>
  <si>
    <t>250</t>
  </si>
  <si>
    <t>7493100670</t>
  </si>
  <si>
    <t>Venkovní osvětlení Svítidla pro železnici LED svítidlo o příkonu 56 - 100 W určené pro osvětlení venkovních prostor veřejnosti přístupných (nástupiště, přechody kolejiště) na ŽDC. Svítidlo opatřeno difuzorem z plochého tvrzeného skla s minimální …</t>
  </si>
  <si>
    <t>176418253</t>
  </si>
  <si>
    <t>251</t>
  </si>
  <si>
    <t>7491252020</t>
  </si>
  <si>
    <t>Montáž krabic elektroinstalačních, rozvodek - bez zapojení krabice odbočné s víčkem a svorkovnicí</t>
  </si>
  <si>
    <t>-465346244</t>
  </si>
  <si>
    <t>Montáž krabic elektroinstalačních, rozvodek - bez zapojení krabice odbočné s víčkem a svorkovnicí - včetně zhotovení otvoru</t>
  </si>
  <si>
    <t>252</t>
  </si>
  <si>
    <t>7491201560</t>
  </si>
  <si>
    <t>Elektroinstalační materiál Elektroinstalační krabice a rozvodky Bez zapojení Krabicová rozvodka 6455-12, acidur, IP67 4P</t>
  </si>
  <si>
    <t>1236437481</t>
  </si>
  <si>
    <t>253</t>
  </si>
  <si>
    <t>7491100020</t>
  </si>
  <si>
    <t>Trubková vedení Ohebné elektroinstalační trubky 1416/1 pr.16 320N MONOFLEX</t>
  </si>
  <si>
    <t>371021959</t>
  </si>
  <si>
    <t>254</t>
  </si>
  <si>
    <t>7491100340</t>
  </si>
  <si>
    <t>Trubková vedení Pevné elektroinstalační trubky 8020 pr.20 1250N PVC černá</t>
  </si>
  <si>
    <t>-368539902</t>
  </si>
  <si>
    <t>255</t>
  </si>
  <si>
    <t>7491151011</t>
  </si>
  <si>
    <t>Montáž trubek ohebných elektroinstalačních hladkých z PVC uložených volně nebo pod omítkou průměru do 50 mm</t>
  </si>
  <si>
    <t>-865757049</t>
  </si>
  <si>
    <t>Montáž trubek ohebných elektroinstalačních hladkých z PVC uložených volně nebo pod omítkou průměru do 50 mm - včetně naznačení trasy, rozměření, řezání trubek, kladení, osazení, zajištění a upevnění</t>
  </si>
  <si>
    <t>7491152021</t>
  </si>
  <si>
    <t>Montáž trubek pevných elektroinstalačních tuhých plastových bezhalogenových (HF) uložených pevně průměru do 50 mm</t>
  </si>
  <si>
    <t>278848146</t>
  </si>
  <si>
    <t>Montáž trubek pevných elektroinstalačních tuhých plastových bezhalogenových (HF) uložených pevně průměru do 50 mm - včetně naznačení trasy, rozměření, řezání trubek, kladení, osazení, zajištění a upevnění</t>
  </si>
  <si>
    <t>257</t>
  </si>
  <si>
    <t>7491403260</t>
  </si>
  <si>
    <t xml:space="preserve">Kabelové rošty a žlaby Kabelové žlaby drátěné, pozinkované MERKUR  50/50 M2 galv.zinek</t>
  </si>
  <si>
    <t>-307100949</t>
  </si>
  <si>
    <t>258</t>
  </si>
  <si>
    <t>7492101640</t>
  </si>
  <si>
    <t>Spojovací vedení, podpěrné izolátory Spojky, ukončení pasu, ostatní Boční spojka drátěných žlabů 35 EZ</t>
  </si>
  <si>
    <t>-1794929278</t>
  </si>
  <si>
    <t>259</t>
  </si>
  <si>
    <t>7491454010</t>
  </si>
  <si>
    <t>Montáž drátěných kabelových roštů výšky 60 mm, šířky 75 mm</t>
  </si>
  <si>
    <t>1499309863</t>
  </si>
  <si>
    <t>Montáž drátěných kabelových roštů výšky 60 mm, šířky 75 mm - včetně rozměření, usazení, vyvážení, upevnění, sváření, elektrického pospojování</t>
  </si>
  <si>
    <t>260</t>
  </si>
  <si>
    <t>7499251020</t>
  </si>
  <si>
    <t>-1248759535</t>
  </si>
  <si>
    <t>261</t>
  </si>
  <si>
    <t>7499251025</t>
  </si>
  <si>
    <t>1712662782</t>
  </si>
  <si>
    <t>262</t>
  </si>
  <si>
    <t>7499252020</t>
  </si>
  <si>
    <t>Vyhotovení mimořádné revizní zprávy pro opravné práce pro objem investičních nákladů přes 500 000 do 1 000 000 Kč</t>
  </si>
  <si>
    <t>2124930174</t>
  </si>
  <si>
    <t>Vyhotovení mimořádné revizní zprávy pro opravné práce pro objem investičních nákladů přes 500 000 do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</si>
  <si>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263</t>
  </si>
  <si>
    <t>7499252025</t>
  </si>
  <si>
    <t>Vyhotovení mimořádné revizní zprávy příplatek za každých dalších i započatých 500 000 Kč přes 1 000 000 Kč</t>
  </si>
  <si>
    <t>-1614810081</t>
  </si>
  <si>
    <t>Vyhotovení mimořádné revizní zprávy příplatek za každých dalších i započatých 500 000 Kč přes 1 000 000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</si>
  <si>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264</t>
  </si>
  <si>
    <t>7499254020</t>
  </si>
  <si>
    <t>Měření intenzity osvětlení vnitřních prostor (orientační měření)</t>
  </si>
  <si>
    <t>-929908084</t>
  </si>
  <si>
    <t>Měření intenzity osvětlení vnitřních prostor (orientační měření) - měření intenzity umělého osvětlení v rozsahu tohoto SO dle ČSN EN 12464-1/2 včetně vyhotovení protokolu</t>
  </si>
  <si>
    <t>265</t>
  </si>
  <si>
    <t>9903100100</t>
  </si>
  <si>
    <t>Přeprava mechanizace na místo prováděných prací o hmotnosti do 12 t přes 50 do 100 km</t>
  </si>
  <si>
    <t>-1486478503</t>
  </si>
  <si>
    <t xml:space="preserve">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</si>
  <si>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266</t>
  </si>
  <si>
    <t>9909000400</t>
  </si>
  <si>
    <t>Poplatek za likvidaci plastových součástí</t>
  </si>
  <si>
    <t>-1628639530</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</si>
  <si>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</si>
  <si>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267</t>
  </si>
  <si>
    <t>031101011_R</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</si>
  <si>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</si>
  <si>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t>
  </si>
  <si>
    <t>-622793331</t>
  </si>
  <si>
    <t>Poznámka k položce:_x000d_
ZRN</t>
  </si>
  <si>
    <t>268</t>
  </si>
  <si>
    <t>7492501880</t>
  </si>
  <si>
    <t>Kabely, vodiče, šňůry Cu - nn Kabel silový 4 a 5-žílový Cu, plastová izolace CYKY 4J16 (4Bx16)</t>
  </si>
  <si>
    <t>1916970055</t>
  </si>
  <si>
    <t>269</t>
  </si>
  <si>
    <t>7494271015</t>
  </si>
  <si>
    <t>Demontáž rozvaděčů 1 kusu pole nn</t>
  </si>
  <si>
    <t>1319740343</t>
  </si>
  <si>
    <t>Demontáž rozvaděčů 1 kusu pole nn - včetně demontáže přívodních, vývodových kabelů, rámu apod., včetně nakládky rozvaděče na určený prostředek</t>
  </si>
  <si>
    <t>270</t>
  </si>
  <si>
    <t>7494231020</t>
  </si>
  <si>
    <t>Přeložky rozvaděčů 1 kusu pole rozvaděče nn</t>
  </si>
  <si>
    <t>1904784745</t>
  </si>
  <si>
    <t>Přeložky rozvaděčů 1 kusu pole rozvaděče nn - demontáž, potřebné přemístění, montáž na novém místě, propojení, obnovení funkce, včetně nezbytně nutné opravy poškozených částí</t>
  </si>
  <si>
    <t>271</t>
  </si>
  <si>
    <t>141720014_R</t>
  </si>
  <si>
    <t>Neřízený zemní protlak strojně vnějšího průměru přes 75 do 90 mm v hornině třídy těžitelnosti I a II skupiny 3 a 4</t>
  </si>
  <si>
    <t>1036930566</t>
  </si>
  <si>
    <t>Neřízený zemní protlak v hornině třídy těžitelnosti I a II, skupiny 3 a 4 vnějšího průměru protlaku přes 75 do 90 mm</t>
  </si>
  <si>
    <t>272</t>
  </si>
  <si>
    <t>PPL.ROBK0900821_R</t>
  </si>
  <si>
    <t>Trubka kanalizační Pipelife AQUALINE ROBUST K 90x8,2 100m RC PN 16, s dodatečným ochranným odstranitelným pláštěm, pro pokládku bez omezení zrnitosti a všechny bezvýkopové pokládky, s integrovaným detekčním vodičem</t>
  </si>
  <si>
    <t>2091124569</t>
  </si>
  <si>
    <t>273</t>
  </si>
  <si>
    <t>-814352052</t>
  </si>
  <si>
    <t>Poznámka k položce:_x000d_
R-PZZ včetně výzbroje (jističe, svodiče přepětí B+C) a zásuvky k připojení NZEE. Aktuální cena elplast Rokycany navýšena o výzbroj.</t>
  </si>
  <si>
    <t>274</t>
  </si>
  <si>
    <t>7491100500</t>
  </si>
  <si>
    <t>Trubková vedení Kovové elektroinstalační trubky 6042 ZNM pr.42 panc.se záv.</t>
  </si>
  <si>
    <t>1235737344</t>
  </si>
  <si>
    <t>275</t>
  </si>
  <si>
    <t>7593500606</t>
  </si>
  <si>
    <t>Trasy kabelového vedení Kabelové krycí desky a pásy Fólie výstražná červená š. 20cm (HM0673909992020)</t>
  </si>
  <si>
    <t>-310589464</t>
  </si>
  <si>
    <t>276</t>
  </si>
  <si>
    <t>9901000600</t>
  </si>
  <si>
    <t>Doprava obousměrná (např. dodávek z vlastních zásob zhotovitele nebo objednatele nebo výzisku) mechanizací o nosnosti do 3,5 t elektrosoučástek, montážního materiálu, kameniva, písku, dlažebních kostek, suti, atd. do 80 km</t>
  </si>
  <si>
    <t>407888912</t>
  </si>
  <si>
    <t>Doprava obousměrná (např. dodávek z vlastních zásob zhotovitele nebo objednatele nebo výzisku) mechanizací o nosnosti do 3,5 t elektrosoučástek, montážního materiálu, kameniva, písku, dlažebních kostek, suti,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</si>
  <si>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277</t>
  </si>
  <si>
    <t>7499251011</t>
  </si>
  <si>
    <t>-1934414070</t>
  </si>
  <si>
    <t>278</t>
  </si>
  <si>
    <t>141720004_R1</t>
  </si>
  <si>
    <t>Neřízený zemní protlak strojně vnějšího průměru přes 75 do 90 mm v hornině třídy těžitelnosti I skupiny 1 a 2</t>
  </si>
  <si>
    <t>660651597</t>
  </si>
  <si>
    <t>Neřízený zemní protlak v hornině třídy těžitelnosti I, skupiny 1 a 2 vnějšího průměru protlaku přes 75 do 90 mm</t>
  </si>
  <si>
    <t>Poznámka k položce:_x000d_
2x protlak pod tratí (nn kabel v chrániče + rezervní chránička)</t>
  </si>
  <si>
    <t>279</t>
  </si>
  <si>
    <t>7492451030</t>
  </si>
  <si>
    <t>Montáž kabelů vn třížílových do 120 mm2</t>
  </si>
  <si>
    <t>158031789</t>
  </si>
  <si>
    <t>Montáž kabelů vn třížílových do 120 mm2 - uložení kabelu - do země, chráničky, na rošty, na TV apod.</t>
  </si>
  <si>
    <t>280</t>
  </si>
  <si>
    <t>7492452030</t>
  </si>
  <si>
    <t>Montáž spojek kabelů vn třížílových do 120 mm2</t>
  </si>
  <si>
    <t>1434240844</t>
  </si>
  <si>
    <t>Montáž spojek kabelů vn třížílových do 120 mm2 - včetně odizolování pláště a izolace žil kabelu, ukončení žil a stínění - oko</t>
  </si>
  <si>
    <t>281</t>
  </si>
  <si>
    <t>7492400110</t>
  </si>
  <si>
    <t>Kabely, vodiče - vn Kabely do 6kV včetně - izolace PVC 6-AYKCY 3x35,3x50 mm2, kabel silový, stíněný</t>
  </si>
  <si>
    <t>-2057266168</t>
  </si>
  <si>
    <t>282</t>
  </si>
  <si>
    <t>7497700870</t>
  </si>
  <si>
    <t xml:space="preserve">Kabely trakčního vedení, Různé TV  Betonový  žlab TK 1-neasfalt.</t>
  </si>
  <si>
    <t>565131170</t>
  </si>
  <si>
    <t>283</t>
  </si>
  <si>
    <t>7492700460</t>
  </si>
  <si>
    <t>Ukončení vodičů a kabelů VN Kabelové spojky pro plastové a pryžové kabely do 6kV Třížílové kabely s plastovou izolací pro 6kV, do 50 mm2</t>
  </si>
  <si>
    <t>-1289033847</t>
  </si>
  <si>
    <t>284</t>
  </si>
  <si>
    <t>7593501125</t>
  </si>
  <si>
    <t>Trasy kabelového vedení Chráničky optického kabelu HDPE 6040 průměr 40/33 mm</t>
  </si>
  <si>
    <t>570088586</t>
  </si>
  <si>
    <t>285</t>
  </si>
  <si>
    <t>7590520664</t>
  </si>
  <si>
    <t>Venkovní vedení kabelová - metalické sítě Plněné 4x0,8 TCEPKPFLEY 35 x 4 x 0,8</t>
  </si>
  <si>
    <t>1766551889</t>
  </si>
  <si>
    <t>286</t>
  </si>
  <si>
    <t>7593501190</t>
  </si>
  <si>
    <t>Trasy kabelového vedení Spojky šroubovací pro chráničky optického kabelu HDPE 5040 průměr 32 mm</t>
  </si>
  <si>
    <t>-1944553614</t>
  </si>
  <si>
    <t>287</t>
  </si>
  <si>
    <t>7590540924</t>
  </si>
  <si>
    <t>Slaboproudé rozvody, kabely pro přívod a vnitřní instalaci Spojky metalických kabelů a příslušenství Teplem smrštitelná trubka středně silná, barva černá, délka 1 m, s lepidlem MWTM 160/50-1000/S(S5)</t>
  </si>
  <si>
    <t>-202859138</t>
  </si>
  <si>
    <t>288</t>
  </si>
  <si>
    <t>7593500600</t>
  </si>
  <si>
    <t>Trasy kabelového vedení Kabelové krycí desky a pásy Fólie výstražná modrá š. 34cm (HM0673909991034)</t>
  </si>
  <si>
    <t>237304108</t>
  </si>
  <si>
    <t>289</t>
  </si>
  <si>
    <t>7593505202</t>
  </si>
  <si>
    <t>Uložení HDPE trubky pro optický kabel do výkopu bez zřízení lože a bez krytí</t>
  </si>
  <si>
    <t>1037350741</t>
  </si>
  <si>
    <t>290</t>
  </si>
  <si>
    <t>7593500090</t>
  </si>
  <si>
    <t>Trasy kabelového vedení Kabelové žlaby (100x100) spodní + vrchní díl plast</t>
  </si>
  <si>
    <t>-1873220141</t>
  </si>
  <si>
    <t>291</t>
  </si>
  <si>
    <t>7593500095</t>
  </si>
  <si>
    <t>Trasy kabelového vedení Kabelové žlaby (100x100) spojka plast</t>
  </si>
  <si>
    <t>-1195418717</t>
  </si>
  <si>
    <t>292</t>
  </si>
  <si>
    <t>7593505224</t>
  </si>
  <si>
    <t>Montáž spojky opravné půlené spojky na HDPE - Plasson</t>
  </si>
  <si>
    <t>970474158</t>
  </si>
  <si>
    <t>293</t>
  </si>
  <si>
    <t>7590525178</t>
  </si>
  <si>
    <t>Montáž kabelu úložného volně uloženého s jádrem 0,8 mm TCEKE do 50 XN</t>
  </si>
  <si>
    <t>407334602</t>
  </si>
  <si>
    <t>Montáž kabelu úložného volně uloženého s jádrem 0,8 mm TCEKE do 50 XN - příprava kabelového bubnu a přistavení na místo pokládky, přeměření izolačního stavu kabelu, odvinutí a uložení kabelu do kabelového Iůžka nebo do žlabu a protažení překážkami, odřezání kabelu, uzavření konců kabelu a přemístění kabelového bubnu</t>
  </si>
  <si>
    <t>294</t>
  </si>
  <si>
    <t>7590525252</t>
  </si>
  <si>
    <t>Montáž spojek se spojováním žil zátorkami spojky rovné metalického DK do 36 čtyřek</t>
  </si>
  <si>
    <t>-1263433779</t>
  </si>
  <si>
    <t>295</t>
  </si>
  <si>
    <t>7598025005</t>
  </si>
  <si>
    <t>Měření dálkových kabelů stejnosměrné kontrolní kabelů čtyřky</t>
  </si>
  <si>
    <t>-915908139</t>
  </si>
  <si>
    <t>296</t>
  </si>
  <si>
    <t>7499250520</t>
  </si>
  <si>
    <t>-1949994403</t>
  </si>
  <si>
    <t>297</t>
  </si>
  <si>
    <t>7499556010</t>
  </si>
  <si>
    <t>Zkoušky vodičů a kabelů vn zvýšeným napětím do 35 kV</t>
  </si>
  <si>
    <t>-1644127564</t>
  </si>
  <si>
    <t>Zkoušky vodičů a kabelů vn zvýšeným napětím do 35 kV - měření kabelu,vodiče včetně vyhotovení protokolu</t>
  </si>
  <si>
    <t>298</t>
  </si>
  <si>
    <t>7499556020</t>
  </si>
  <si>
    <t>Zkoušky vodičů a kabelů vn provoz měřícího vozu po dobu zkoušek vn kabelů - pro 1 kus/žílu/vn kabelu</t>
  </si>
  <si>
    <t>1851016893</t>
  </si>
  <si>
    <t>Zkoušky vodičů a kabelů vn provoz měřícího vozu po dobu zkoušek vn kabelů - pro 1 kus/žílu/vn kabelu - provoz měřícího vozu po dobu zkoušek</t>
  </si>
  <si>
    <t>299</t>
  </si>
  <si>
    <t>7499751040</t>
  </si>
  <si>
    <t>-354194535</t>
  </si>
  <si>
    <t>300</t>
  </si>
  <si>
    <t>9902100700</t>
  </si>
  <si>
    <t>Doprava obousměrná (např. dodávek z vlastních zásob zhotovitele nebo objednatele nebo výzisku) mechanizací o nosnosti přes 3,5 t sypanin (kameniva, písku, suti, dlažebních kostek, atd.) do 100 km</t>
  </si>
  <si>
    <t>238074002</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</si>
  <si>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</si>
  <si>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301</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</si>
  <si>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</si>
  <si>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</si>
  <si>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-1479443972</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</si>
  <si>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</si>
  <si>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302</t>
  </si>
  <si>
    <t>9902900400</t>
  </si>
  <si>
    <t>Složení objemnějšího kusového materiálu, vybouraných hmot</t>
  </si>
  <si>
    <t>-623140383</t>
  </si>
  <si>
    <t xml:space="preserve">Složení objemnějšího kusového materiálu, vybouraných hmot    Poznámka: 1. Ceny jsou určeny pro skládání materiálu z vlastních zásob objednatele.</t>
  </si>
  <si>
    <t>303</t>
  </si>
  <si>
    <t>9909000200</t>
  </si>
  <si>
    <t>Poplatek za uložení nebezpečného odpadu na oficiální skládku</t>
  </si>
  <si>
    <t>-790420716</t>
  </si>
  <si>
    <t xml:space="preserve">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</si>
  <si>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304</t>
  </si>
  <si>
    <t>9909000500</t>
  </si>
  <si>
    <t>Poplatek uložení odpadu betonových prefabrikátů</t>
  </si>
  <si>
    <t>-1073616939</t>
  </si>
  <si>
    <t xml:space="preserve">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</si>
  <si>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305</t>
  </si>
  <si>
    <t>460161272_R1</t>
  </si>
  <si>
    <t>Hloubení kabelových rýh ručně š 50 cm hl 80 cm v hornině tř I skupiny 3</t>
  </si>
  <si>
    <t>47458809</t>
  </si>
  <si>
    <t>Hloubení zapažených i nezapažených kabelových rýh ručně včetně urovnání dna s přemístěním výkopku do vzdálenosti 3 m od okraje jámy nebo s naložením na dopravní prostředek šířky 50 cm hloubky 80 cm v hornině třídy těžitelnosti I skupiny 3</t>
  </si>
  <si>
    <t>306</t>
  </si>
  <si>
    <t>460321111_R2</t>
  </si>
  <si>
    <t>Vodorovné přemístění horniny jakékoliv třídy stavebním kolečkem při elektromontážích do 10 m</t>
  </si>
  <si>
    <t>407911051</t>
  </si>
  <si>
    <t>Vodorovné přemístění (odvoz) horniny stavebním kolečkem s vyprázdněním kolečka na hromady nebo do dopravního prostředku z jakékoliv horniny na vzdálenost do 10 m</t>
  </si>
  <si>
    <t>307</t>
  </si>
  <si>
    <t>460321121_R3</t>
  </si>
  <si>
    <t>Příplatek k vodorovnému přemístění horniny stavebním kolečkem při elektromontážích za každých dalších 10 m</t>
  </si>
  <si>
    <t>1421140696</t>
  </si>
  <si>
    <t>Vodorovné přemístění (odvoz) horniny stavebním kolečkem s vyprázdněním kolečka na hromady nebo do dopravního prostředku z jakékoliv horniny Příplatek za k ceně za každých dalších 10 m</t>
  </si>
  <si>
    <t>308</t>
  </si>
  <si>
    <t>460431282_R4</t>
  </si>
  <si>
    <t>Zásyp kabelových rýh ručně se zhutněním š 50 cm hl 80 cm z horniny tř I skupiny 3</t>
  </si>
  <si>
    <t>1029398272</t>
  </si>
  <si>
    <t>Zásyp kabelových rýh ručně s přemístění sypaniny ze vzdálenosti do 10 m, s uložením výkopku ve vrstvách včetně zhutnění a úpravy povrchu šířky 50 cm hloubky 80 cm z horniny třídy těžitelnosti I skupiny 3</t>
  </si>
  <si>
    <t>309</t>
  </si>
  <si>
    <t>460481122_R5</t>
  </si>
  <si>
    <t>Úprava pláně při elektromontážích v hornině třídy těžitelnosti I skupiny 3 se zhutněním ručně</t>
  </si>
  <si>
    <t>-1397774179</t>
  </si>
  <si>
    <t>Úprava pláně ručně v hornině třídy těžitelnosti I skupiny 3 se zhutněním</t>
  </si>
  <si>
    <t>310</t>
  </si>
  <si>
    <t>460661111_R6</t>
  </si>
  <si>
    <t>Kabelové lože z písku pro kabely nn bez zakrytí š lože do 35 cm</t>
  </si>
  <si>
    <t>1995038413</t>
  </si>
  <si>
    <t>Kabelové lože z písku včetně podsypu, zhutnění a urovnání povrchu pro kabely nn bez zakrytí, šířky do 35 cm</t>
  </si>
  <si>
    <t>311</t>
  </si>
  <si>
    <t>469981111_R7</t>
  </si>
  <si>
    <t>Přesun hmot pro pomocné stavební práce při elektromotážích</t>
  </si>
  <si>
    <t>975517288</t>
  </si>
  <si>
    <t>Přesun hmot pro pomocné stavební práce při elektromontážích dopravní vzdálenost do 1 000 m</t>
  </si>
  <si>
    <t>312</t>
  </si>
  <si>
    <t>58156562_R8</t>
  </si>
  <si>
    <t>písek podsypový spárovací frakce 0/1</t>
  </si>
  <si>
    <t>-1852920515</t>
  </si>
  <si>
    <t>313</t>
  </si>
  <si>
    <t>7491401100</t>
  </si>
  <si>
    <t>Kabelové rošty a žlaby Elektroinstalační lišty a kabelové žlaby Zemní kanál KOPOKAN 1 ZD (100x100) šedé tělo/ červené víko 2m</t>
  </si>
  <si>
    <t>1041791403</t>
  </si>
  <si>
    <t>314</t>
  </si>
  <si>
    <t>7492600240</t>
  </si>
  <si>
    <t>Kabely, vodiče, šňůry Al - nn Kabel silový 4 a 5-žílový, plastová izolace 1-AYKY 4x95</t>
  </si>
  <si>
    <t>350596262</t>
  </si>
  <si>
    <t>315</t>
  </si>
  <si>
    <t>7492751026</t>
  </si>
  <si>
    <t>Montáž ukončení kabelů nn v rozvaděči nebo na přístroji izolovaných s označením 2 - 5-ti žílových do 150 mm2</t>
  </si>
  <si>
    <t>-164324392</t>
  </si>
  <si>
    <t>Montáž ukončení kabelů nn v rozvaděči nebo na přístroji izolovaných s označením 2 - 5-ti žílových do 150 mm2 - montáž kabelové koncovky nebo záklopky včetně odizolování pláště a izolace žil kabelu, ukončení žil v rozvaděči, upevnění kabelových ok, roz. trubice, zakončení stínění apod.</t>
  </si>
  <si>
    <t>316</t>
  </si>
  <si>
    <t>7593505150</t>
  </si>
  <si>
    <t>Pokládka výstražné fólie do výkopu</t>
  </si>
  <si>
    <t>-1591044295</t>
  </si>
  <si>
    <t>317</t>
  </si>
  <si>
    <t>7593500609</t>
  </si>
  <si>
    <t>Trasy kabelového vedení Kabelové krycí desky a pásy Fólie výstražná červená š. 34cm (HM0673909992034)</t>
  </si>
  <si>
    <t>-1358259592</t>
  </si>
  <si>
    <t>318</t>
  </si>
  <si>
    <t>-1640078552</t>
  </si>
  <si>
    <t>319</t>
  </si>
  <si>
    <t>7499251015</t>
  </si>
  <si>
    <t>364043803</t>
  </si>
  <si>
    <t>320</t>
  </si>
  <si>
    <t>7499451010</t>
  </si>
  <si>
    <t>-1354025309</t>
  </si>
  <si>
    <t>321</t>
  </si>
  <si>
    <t>7499551010</t>
  </si>
  <si>
    <t>-2004796724</t>
  </si>
  <si>
    <t>322</t>
  </si>
  <si>
    <t>7499751010</t>
  </si>
  <si>
    <t>-1093429435</t>
  </si>
  <si>
    <t>323</t>
  </si>
  <si>
    <t>7499751020</t>
  </si>
  <si>
    <t>278807993</t>
  </si>
  <si>
    <t>324</t>
  </si>
  <si>
    <t>7499751030</t>
  </si>
  <si>
    <t>1434488870</t>
  </si>
  <si>
    <t>325</t>
  </si>
  <si>
    <t>320605200</t>
  </si>
  <si>
    <t>326</t>
  </si>
  <si>
    <t>9901000700</t>
  </si>
  <si>
    <t>Doprava obousměrná (např. dodávek z vlastních zásob zhotovitele nebo objednatele nebo výzisku) mechanizací o nosnosti do 3,5 t elektrosoučástek, montážního materiálu, kameniva, písku, dlažebních kostek, suti, atd. do 100 km</t>
  </si>
  <si>
    <t>1110693035</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</si>
  <si>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</si>
  <si>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327</t>
  </si>
  <si>
    <t>9902100400</t>
  </si>
  <si>
    <t>Doprava obousměrná (např. dodávek z vlastních zásob zhotovitele nebo objednatele nebo výzisku) mechanizací o nosnosti přes 3,5 t sypanin (kameniva, písku, suti, dlažebních kostek, atd.) do 40 km</t>
  </si>
  <si>
    <t>-4651960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</si>
  <si>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</si>
  <si>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328</t>
  </si>
  <si>
    <t>-765100379</t>
  </si>
  <si>
    <t xml:space="preserve">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</si>
  <si>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329</t>
  </si>
  <si>
    <t>9902900300</t>
  </si>
  <si>
    <t>Složení sypanin, drobného kusového materiálu, suti</t>
  </si>
  <si>
    <t>-21671276</t>
  </si>
  <si>
    <t xml:space="preserve">Složení sypanin, drobného kusového materiálu, suti    Poznámka: 1. Ceny jsou určeny pro skládání materiálu z vlastních zásob objednatele.</t>
  </si>
  <si>
    <t>330</t>
  </si>
  <si>
    <t>032903000</t>
  </si>
  <si>
    <t>Náklady na provoz a údržbu vybavení staveniště</t>
  </si>
  <si>
    <t>-70754298</t>
  </si>
  <si>
    <t>Poznámka k položce:_x000d_
Zabezpečení pracoviště proti pádu do volné hloubky</t>
  </si>
  <si>
    <t>331</t>
  </si>
  <si>
    <t>HZS2222-R1</t>
  </si>
  <si>
    <t>Hodinová zúčtovací sazba elektrikář odborný</t>
  </si>
  <si>
    <t>545540976</t>
  </si>
  <si>
    <t xml:space="preserve">Hodinové zúčtovací sazby profesí PSV  provádění stavebních instalací topenář odborný</t>
  </si>
  <si>
    <t>332</t>
  </si>
  <si>
    <t>HZS3111_001-R2</t>
  </si>
  <si>
    <t>Hodinová zúčtovací sazba montér potrubí</t>
  </si>
  <si>
    <t>2070472316</t>
  </si>
  <si>
    <t xml:space="preserve">Hodinové zúčtovací sazby montáží technologických zařízení  při externích montážích montér potrubí</t>
  </si>
  <si>
    <t>333</t>
  </si>
  <si>
    <t>HZS3112-R3</t>
  </si>
  <si>
    <t>Hodinová zúčtovací sazba montér potrubí odborný</t>
  </si>
  <si>
    <t>772333656</t>
  </si>
  <si>
    <t xml:space="preserve">Hodinové zúčtovací sazby montáží technologických zařízení  při externích montážích montér potrubí odborný</t>
  </si>
  <si>
    <t>334</t>
  </si>
  <si>
    <t>HZS3121-R4</t>
  </si>
  <si>
    <t>Hodinová zúčtovací sazba montér ocelových konstrukcí</t>
  </si>
  <si>
    <t>1424877698</t>
  </si>
  <si>
    <t xml:space="preserve">Hodinové zúčtovací sazby montáží technologických zařízení  při externích montážích montér ocelových konstrukcí</t>
  </si>
  <si>
    <t>335</t>
  </si>
  <si>
    <t>HZS3232-R5</t>
  </si>
  <si>
    <t>Hodinová zúčtovací sazba montér měřících zařízení odborný</t>
  </si>
  <si>
    <t>-531787577</t>
  </si>
  <si>
    <t xml:space="preserve">Hodinové zúčtovací sazby montáží technologických zařízení  na stavebních objektech montér měřících zařízení odborný</t>
  </si>
  <si>
    <t>336</t>
  </si>
  <si>
    <t>HZS4111-R6</t>
  </si>
  <si>
    <t>Hodinová zúčtovací sazba řidič</t>
  </si>
  <si>
    <t>462271731</t>
  </si>
  <si>
    <t xml:space="preserve">Hodinové zúčtovací sazby ostatních profesí  obsluha stavebních strojů a zařízení řidič</t>
  </si>
  <si>
    <t>337</t>
  </si>
  <si>
    <t>HZS4132-R7</t>
  </si>
  <si>
    <t>Hodinová zúčtovací sazba jeřábník specialista</t>
  </si>
  <si>
    <t>-2035873809</t>
  </si>
  <si>
    <t xml:space="preserve">Hodinové zúčtovací sazby ostatních profesí  obsluha stavebních strojů a zařízení jeřábník specialista</t>
  </si>
  <si>
    <t>338</t>
  </si>
  <si>
    <t>HZS4141-R8</t>
  </si>
  <si>
    <t>Hodinová zúčtovací sazba vazač břemen</t>
  </si>
  <si>
    <t>208422963</t>
  </si>
  <si>
    <t xml:space="preserve">Hodinové zúčtovací sazby ostatních profesí  obsluha stavebních strojů a zařízení vazač břemen</t>
  </si>
  <si>
    <t>339</t>
  </si>
  <si>
    <t>HZS4232-R9</t>
  </si>
  <si>
    <t>Hodinová zúčtovací sazba technik odborný</t>
  </si>
  <si>
    <t>-1036904503</t>
  </si>
  <si>
    <t xml:space="preserve">Hodinové zúčtovací sazby ostatních profesí  revizní a kontrolní činnost technik odborný</t>
  </si>
  <si>
    <t>340</t>
  </si>
  <si>
    <t>091104000-R10</t>
  </si>
  <si>
    <t>Stroje a zařízení nevyžadující montáž</t>
  </si>
  <si>
    <t>…1</t>
  </si>
  <si>
    <t>-838650464</t>
  </si>
  <si>
    <t>341</t>
  </si>
  <si>
    <t>952905111-R11</t>
  </si>
  <si>
    <t>Čerpání vody ze zatopených prostor</t>
  </si>
  <si>
    <t>1463277425</t>
  </si>
  <si>
    <t>Čištění objektů po zatopení nebo záplavách čerpání vody</t>
  </si>
  <si>
    <t>342</t>
  </si>
  <si>
    <t>952905221-R12</t>
  </si>
  <si>
    <t>Očištění stěn a podlah od nánosu bahna tlakovou vodou</t>
  </si>
  <si>
    <t>2090929774</t>
  </si>
  <si>
    <t>Čištění objektů po zatopení nebo záplavách očištění od nánosu bahna tlakovou vodou stěn nebo podlah</t>
  </si>
  <si>
    <t>343</t>
  </si>
  <si>
    <t>HZS3112.1-R13</t>
  </si>
  <si>
    <t>-864661510</t>
  </si>
  <si>
    <t>344</t>
  </si>
  <si>
    <t>HZS4121_001-R14</t>
  </si>
  <si>
    <t>Hodinová zúčtovací sazba obsluha strojů</t>
  </si>
  <si>
    <t>-1082937344</t>
  </si>
  <si>
    <t xml:space="preserve">Hodinové zúčtovací sazby ostatních profesí  obsluha stavebních strojů a zařízení obsluha strojů</t>
  </si>
  <si>
    <t>05 - VRN</t>
  </si>
  <si>
    <t>022101021</t>
  </si>
  <si>
    <t>Geodetické práce Geodetické práce po ukončení opravy</t>
  </si>
  <si>
    <t>-1677073173</t>
  </si>
  <si>
    <t>Poznámka k položce:_x000d_
TV + SN</t>
  </si>
  <si>
    <t>022101001</t>
  </si>
  <si>
    <t>Geodetické práce Geodetické práce před opravou</t>
  </si>
  <si>
    <t>-1933142135</t>
  </si>
  <si>
    <t>022101011</t>
  </si>
  <si>
    <t>Geodetické práce Geodetické práce v průběhu opravy</t>
  </si>
  <si>
    <t>-351531948</t>
  </si>
  <si>
    <t>022121001</t>
  </si>
  <si>
    <t>Geodetické práce Diagnostika technické infrastruktury Vytýčení trasy inženýrských sítí</t>
  </si>
  <si>
    <t>-1263326844</t>
  </si>
  <si>
    <t>Poznámka k položce:_x000d_
dotyčné práce</t>
  </si>
  <si>
    <t>023131011</t>
  </si>
  <si>
    <t>Projektové práce Dokumentace skutečného provedení zabezpečovacích, sdělovacích, elektrických zařízení</t>
  </si>
  <si>
    <t>2083947840</t>
  </si>
  <si>
    <t xml:space="preserve">Poznámka k položce:_x000d_
dotyčné práce_x000d_
TV +  SN</t>
  </si>
  <si>
    <t>024101401</t>
  </si>
  <si>
    <t>Inženýrská činnost koordinační a kompletační činnost</t>
  </si>
  <si>
    <t>-1784123090</t>
  </si>
  <si>
    <t>Poznámka k položce:_x000d_
ZRN = 16 x SN + R</t>
  </si>
  <si>
    <t>031111011</t>
  </si>
  <si>
    <t>Zařízení a vybavení staveniště pro jmenované práce stavební část (budovy)</t>
  </si>
  <si>
    <t>-2092828536</t>
  </si>
  <si>
    <t>023101001</t>
  </si>
  <si>
    <t>Projektové práce Projektové práce v rozsahu ZRN (vyjma dále jmenované práce) do 1 mil. Kč</t>
  </si>
  <si>
    <t>730641544</t>
  </si>
  <si>
    <t>Poznámka k položce:_x000d_
Základna pro výpočet - ZRN_x000d_
12 x SN</t>
  </si>
  <si>
    <t>023101031</t>
  </si>
  <si>
    <t>Projektové práce Projektové práce v rozsahu ZRN (vyjma dále jmenované práce) přes 5 do 20 mil. Kč</t>
  </si>
  <si>
    <t>1452720797</t>
  </si>
  <si>
    <t>029101001-R1</t>
  </si>
  <si>
    <t>Ostatní náklady Náklady na informační cedule, desky, publikační náklady, aj.</t>
  </si>
  <si>
    <t>55243273</t>
  </si>
  <si>
    <t>Poznámka k položce:_x000d_
ZRN - Zabezpečení staveniště - Ohrazení a osvětlení výkopů,provizorní přemostění pro vozidla a chodce</t>
  </si>
  <si>
    <t>053002000-R2</t>
  </si>
  <si>
    <t>Poplatky</t>
  </si>
  <si>
    <t>…</t>
  </si>
  <si>
    <t>-1257519159</t>
  </si>
  <si>
    <t>Poznámka k položce:_x000d_
poplatek za zábor pozemku</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</si>
  <si>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</si>
  <si>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</si>
  <si>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-613638755</t>
  </si>
  <si>
    <t>032104001</t>
  </si>
  <si>
    <t>Územní vlivy práce na těžce přístupných místech</t>
  </si>
  <si>
    <t>-1836101271</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</si>
</sst>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i/>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6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xf numFmtId="0" fontId="9" fillId="0" borderId="0" xfId="0" applyFont="1" applyAlignment="1"/>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4"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4"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4" fontId="15"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6" fillId="0" borderId="0" xfId="0" applyNumberFormat="1" applyFont="1" applyAlignment="1" applyProtection="1">
      <alignment vertical="center"/>
    </xf>
    <xf numFmtId="0" fontId="1" fillId="0" borderId="3" xfId="0" applyFont="1" applyBorder="1" applyAlignment="1">
      <alignment vertical="center"/>
    </xf>
    <xf numFmtId="0" fontId="16"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lef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4" fontId="31" fillId="0" borderId="0" xfId="0" applyNumberFormat="1" applyFont="1" applyAlignment="1">
      <alignment vertical="center"/>
    </xf>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0" fontId="21" fillId="0" borderId="15" xfId="0" applyFont="1" applyBorder="1" applyAlignment="1" applyProtection="1">
      <alignment horizontal="lef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36"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5"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9" fillId="0" borderId="3" xfId="0" applyFont="1" applyBorder="1" applyAlignment="1" applyProtection="1"/>
    <xf numFmtId="0" fontId="9" fillId="0" borderId="0" xfId="0" applyFont="1" applyAlignment="1" applyProtection="1"/>
    <xf numFmtId="0" fontId="9" fillId="0" borderId="0" xfId="0" applyFont="1" applyAlignment="1" applyProtection="1">
      <alignment horizontal="left"/>
    </xf>
    <xf numFmtId="0" fontId="9" fillId="0" borderId="0" xfId="0" applyFont="1" applyAlignment="1" applyProtection="1">
      <protection locked="0"/>
    </xf>
    <xf numFmtId="4" fontId="9" fillId="0" borderId="0" xfId="0" applyNumberFormat="1" applyFont="1" applyAlignment="1" applyProtection="1"/>
    <xf numFmtId="0" fontId="9" fillId="0" borderId="3" xfId="0" applyFont="1" applyBorder="1" applyAlignment="1"/>
    <xf numFmtId="0" fontId="9" fillId="0" borderId="14" xfId="0" applyFont="1" applyBorder="1" applyAlignment="1" applyProtection="1"/>
    <xf numFmtId="0" fontId="9" fillId="0" borderId="0" xfId="0" applyFont="1" applyBorder="1" applyAlignment="1" applyProtection="1"/>
    <xf numFmtId="166" fontId="9" fillId="0" borderId="0" xfId="0" applyNumberFormat="1" applyFont="1" applyBorder="1" applyAlignment="1" applyProtection="1"/>
    <xf numFmtId="0" fontId="9" fillId="0" borderId="15" xfId="0" applyFont="1" applyBorder="1" applyAlignment="1" applyProtection="1"/>
    <xf numFmtId="0" fontId="9" fillId="0" borderId="0" xfId="0" applyFont="1" applyAlignment="1">
      <alignment horizontal="left"/>
    </xf>
    <xf numFmtId="0" fontId="9" fillId="0" borderId="0" xfId="0" applyFont="1" applyAlignment="1">
      <alignment horizontal="center"/>
    </xf>
    <xf numFmtId="4" fontId="9" fillId="0" borderId="0" xfId="0" applyNumberFormat="1" applyFont="1" applyAlignment="1">
      <alignment vertical="center"/>
    </xf>
    <xf numFmtId="167" fontId="20" fillId="2"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1" customFormat="1" ht="12" customHeight="1">
      <c r="B5" s="19"/>
      <c r="C5" s="20"/>
      <c r="D5" s="24" t="s">
        <v>13</v>
      </c>
      <c r="E5" s="20"/>
      <c r="F5" s="20"/>
      <c r="G5" s="20"/>
      <c r="H5" s="20"/>
      <c r="I5" s="20"/>
      <c r="J5" s="20"/>
      <c r="K5" s="25" t="s">
        <v>14</v>
      </c>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18"/>
      <c r="BE5" s="26" t="s">
        <v>15</v>
      </c>
      <c r="BS5" s="15" t="s">
        <v>6</v>
      </c>
    </row>
    <row r="6" s="1" customFormat="1" ht="36.96" customHeight="1">
      <c r="B6" s="19"/>
      <c r="C6" s="20"/>
      <c r="D6" s="27" t="s">
        <v>16</v>
      </c>
      <c r="E6" s="20"/>
      <c r="F6" s="20"/>
      <c r="G6" s="20"/>
      <c r="H6" s="20"/>
      <c r="I6" s="20"/>
      <c r="J6" s="20"/>
      <c r="K6" s="28" t="s">
        <v>17</v>
      </c>
      <c r="L6" s="20"/>
      <c r="M6" s="20"/>
      <c r="N6" s="20"/>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18"/>
      <c r="BE6" s="29"/>
      <c r="BS6" s="15" t="s">
        <v>6</v>
      </c>
    </row>
    <row r="7" s="1" customFormat="1" ht="12" customHeight="1">
      <c r="B7" s="19"/>
      <c r="C7" s="20"/>
      <c r="D7" s="30"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30" t="s">
        <v>19</v>
      </c>
      <c r="AL7" s="20"/>
      <c r="AM7" s="20"/>
      <c r="AN7" s="25" t="s">
        <v>1</v>
      </c>
      <c r="AO7" s="20"/>
      <c r="AP7" s="20"/>
      <c r="AQ7" s="20"/>
      <c r="AR7" s="18"/>
      <c r="BE7" s="29"/>
      <c r="BS7" s="15" t="s">
        <v>6</v>
      </c>
    </row>
    <row r="8" s="1" customFormat="1" ht="12" customHeight="1">
      <c r="B8" s="19"/>
      <c r="C8" s="20"/>
      <c r="D8" s="30"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30" t="s">
        <v>22</v>
      </c>
      <c r="AL8" s="20"/>
      <c r="AM8" s="20"/>
      <c r="AN8" s="31" t="s">
        <v>23</v>
      </c>
      <c r="AO8" s="20"/>
      <c r="AP8" s="20"/>
      <c r="AQ8" s="20"/>
      <c r="AR8" s="18"/>
      <c r="BE8" s="29"/>
      <c r="BS8" s="15" t="s">
        <v>6</v>
      </c>
    </row>
    <row r="9" s="1" customFormat="1" ht="14.4"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9"/>
      <c r="BS9" s="15" t="s">
        <v>6</v>
      </c>
    </row>
    <row r="10" s="1" customFormat="1" ht="12" customHeight="1">
      <c r="B10" s="19"/>
      <c r="C10" s="20"/>
      <c r="D10" s="30"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30" t="s">
        <v>25</v>
      </c>
      <c r="AL10" s="20"/>
      <c r="AM10" s="20"/>
      <c r="AN10" s="25" t="s">
        <v>1</v>
      </c>
      <c r="AO10" s="20"/>
      <c r="AP10" s="20"/>
      <c r="AQ10" s="20"/>
      <c r="AR10" s="18"/>
      <c r="BE10" s="29"/>
      <c r="BS10" s="15" t="s">
        <v>6</v>
      </c>
    </row>
    <row r="11" s="1" customFormat="1" ht="18.48"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30" t="s">
        <v>27</v>
      </c>
      <c r="AL11" s="20"/>
      <c r="AM11" s="20"/>
      <c r="AN11" s="25" t="s">
        <v>1</v>
      </c>
      <c r="AO11" s="20"/>
      <c r="AP11" s="20"/>
      <c r="AQ11" s="20"/>
      <c r="AR11" s="18"/>
      <c r="BE11" s="29"/>
      <c r="BS11" s="15" t="s">
        <v>6</v>
      </c>
    </row>
    <row r="12" s="1" customFormat="1" ht="6.96"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9"/>
      <c r="BS12" s="15" t="s">
        <v>6</v>
      </c>
    </row>
    <row r="13" s="1" customFormat="1" ht="12" customHeight="1">
      <c r="B13" s="19"/>
      <c r="C13" s="20"/>
      <c r="D13" s="30"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30" t="s">
        <v>25</v>
      </c>
      <c r="AL13" s="20"/>
      <c r="AM13" s="20"/>
      <c r="AN13" s="32" t="s">
        <v>29</v>
      </c>
      <c r="AO13" s="20"/>
      <c r="AP13" s="20"/>
      <c r="AQ13" s="20"/>
      <c r="AR13" s="18"/>
      <c r="BE13" s="29"/>
      <c r="BS13" s="15" t="s">
        <v>6</v>
      </c>
    </row>
    <row r="14">
      <c r="B14" s="19"/>
      <c r="C14" s="20"/>
      <c r="D14" s="20"/>
      <c r="E14" s="32" t="s">
        <v>29</v>
      </c>
      <c r="F14" s="33"/>
      <c r="G14" s="33"/>
      <c r="H14" s="33"/>
      <c r="I14" s="33"/>
      <c r="J14" s="33"/>
      <c r="K14" s="33"/>
      <c r="L14" s="33"/>
      <c r="M14" s="33"/>
      <c r="N14" s="33"/>
      <c r="O14" s="33"/>
      <c r="P14" s="33"/>
      <c r="Q14" s="33"/>
      <c r="R14" s="33"/>
      <c r="S14" s="33"/>
      <c r="T14" s="33"/>
      <c r="U14" s="33"/>
      <c r="V14" s="33"/>
      <c r="W14" s="33"/>
      <c r="X14" s="33"/>
      <c r="Y14" s="33"/>
      <c r="Z14" s="33"/>
      <c r="AA14" s="33"/>
      <c r="AB14" s="33"/>
      <c r="AC14" s="33"/>
      <c r="AD14" s="33"/>
      <c r="AE14" s="33"/>
      <c r="AF14" s="33"/>
      <c r="AG14" s="33"/>
      <c r="AH14" s="33"/>
      <c r="AI14" s="33"/>
      <c r="AJ14" s="33"/>
      <c r="AK14" s="30" t="s">
        <v>27</v>
      </c>
      <c r="AL14" s="20"/>
      <c r="AM14" s="20"/>
      <c r="AN14" s="32" t="s">
        <v>29</v>
      </c>
      <c r="AO14" s="20"/>
      <c r="AP14" s="20"/>
      <c r="AQ14" s="20"/>
      <c r="AR14" s="18"/>
      <c r="BE14" s="29"/>
      <c r="BS14" s="15" t="s">
        <v>6</v>
      </c>
    </row>
    <row r="15" s="1" customFormat="1" ht="6.96"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9"/>
      <c r="BS15" s="15" t="s">
        <v>4</v>
      </c>
    </row>
    <row r="16" s="1" customFormat="1" ht="12" customHeight="1">
      <c r="B16" s="19"/>
      <c r="C16" s="20"/>
      <c r="D16" s="30"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30" t="s">
        <v>25</v>
      </c>
      <c r="AL16" s="20"/>
      <c r="AM16" s="20"/>
      <c r="AN16" s="25" t="s">
        <v>1</v>
      </c>
      <c r="AO16" s="20"/>
      <c r="AP16" s="20"/>
      <c r="AQ16" s="20"/>
      <c r="AR16" s="18"/>
      <c r="BE16" s="29"/>
      <c r="BS16" s="15" t="s">
        <v>4</v>
      </c>
    </row>
    <row r="17" s="1" customFormat="1" ht="18.48" customHeight="1">
      <c r="B17" s="19"/>
      <c r="C17" s="20"/>
      <c r="D17" s="20"/>
      <c r="E17" s="25" t="s">
        <v>26</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30" t="s">
        <v>27</v>
      </c>
      <c r="AL17" s="20"/>
      <c r="AM17" s="20"/>
      <c r="AN17" s="25" t="s">
        <v>1</v>
      </c>
      <c r="AO17" s="20"/>
      <c r="AP17" s="20"/>
      <c r="AQ17" s="20"/>
      <c r="AR17" s="18"/>
      <c r="BE17" s="29"/>
      <c r="BS17" s="15" t="s">
        <v>31</v>
      </c>
    </row>
    <row r="18" s="1" customFormat="1" ht="6.96"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9"/>
      <c r="BS18" s="15" t="s">
        <v>6</v>
      </c>
    </row>
    <row r="19" s="1" customFormat="1" ht="12" customHeight="1">
      <c r="B19" s="19"/>
      <c r="C19" s="20"/>
      <c r="D19" s="30" t="s">
        <v>32</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30" t="s">
        <v>25</v>
      </c>
      <c r="AL19" s="20"/>
      <c r="AM19" s="20"/>
      <c r="AN19" s="25" t="s">
        <v>1</v>
      </c>
      <c r="AO19" s="20"/>
      <c r="AP19" s="20"/>
      <c r="AQ19" s="20"/>
      <c r="AR19" s="18"/>
      <c r="BE19" s="29"/>
      <c r="BS19" s="15" t="s">
        <v>6</v>
      </c>
    </row>
    <row r="20" s="1" customFormat="1" ht="18.48" customHeight="1">
      <c r="B20" s="19"/>
      <c r="C20" s="20"/>
      <c r="D20" s="20"/>
      <c r="E20" s="25" t="s">
        <v>33</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30" t="s">
        <v>27</v>
      </c>
      <c r="AL20" s="20"/>
      <c r="AM20" s="20"/>
      <c r="AN20" s="25" t="s">
        <v>1</v>
      </c>
      <c r="AO20" s="20"/>
      <c r="AP20" s="20"/>
      <c r="AQ20" s="20"/>
      <c r="AR20" s="18"/>
      <c r="BE20" s="29"/>
      <c r="BS20" s="15" t="s">
        <v>31</v>
      </c>
    </row>
    <row r="21" s="1" customFormat="1" ht="6.96"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9"/>
    </row>
    <row r="22" s="1" customFormat="1" ht="12" customHeight="1">
      <c r="B22" s="19"/>
      <c r="C22" s="20"/>
      <c r="D22" s="30" t="s">
        <v>34</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9"/>
    </row>
    <row r="23" s="1" customFormat="1" ht="16.5" customHeight="1">
      <c r="B23" s="19"/>
      <c r="C23" s="20"/>
      <c r="D23" s="20"/>
      <c r="E23" s="34" t="s">
        <v>1</v>
      </c>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20"/>
      <c r="AP23" s="20"/>
      <c r="AQ23" s="20"/>
      <c r="AR23" s="18"/>
      <c r="BE23" s="29"/>
    </row>
    <row r="24" s="1" customFormat="1" ht="6.96"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9"/>
    </row>
    <row r="25" s="1" customFormat="1" ht="6.96" customHeight="1">
      <c r="B25" s="19"/>
      <c r="C25" s="20"/>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0"/>
      <c r="AQ25" s="20"/>
      <c r="AR25" s="18"/>
      <c r="BE25" s="29"/>
    </row>
    <row r="26" s="2" customFormat="1" ht="25.92" customHeight="1">
      <c r="A26" s="36"/>
      <c r="B26" s="37"/>
      <c r="C26" s="38"/>
      <c r="D26" s="39" t="s">
        <v>35</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1">
        <f>ROUND(AG94,2)</f>
        <v>0</v>
      </c>
      <c r="AL26" s="40"/>
      <c r="AM26" s="40"/>
      <c r="AN26" s="40"/>
      <c r="AO26" s="40"/>
      <c r="AP26" s="38"/>
      <c r="AQ26" s="38"/>
      <c r="AR26" s="42"/>
      <c r="BE26" s="29"/>
    </row>
    <row r="27" s="2" customFormat="1" ht="6.96"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2"/>
      <c r="BE27" s="29"/>
    </row>
    <row r="28" s="2" customFormat="1">
      <c r="A28" s="36"/>
      <c r="B28" s="37"/>
      <c r="C28" s="38"/>
      <c r="D28" s="38"/>
      <c r="E28" s="38"/>
      <c r="F28" s="38"/>
      <c r="G28" s="38"/>
      <c r="H28" s="38"/>
      <c r="I28" s="38"/>
      <c r="J28" s="38"/>
      <c r="K28" s="38"/>
      <c r="L28" s="43" t="s">
        <v>36</v>
      </c>
      <c r="M28" s="43"/>
      <c r="N28" s="43"/>
      <c r="O28" s="43"/>
      <c r="P28" s="43"/>
      <c r="Q28" s="38"/>
      <c r="R28" s="38"/>
      <c r="S28" s="38"/>
      <c r="T28" s="38"/>
      <c r="U28" s="38"/>
      <c r="V28" s="38"/>
      <c r="W28" s="43" t="s">
        <v>37</v>
      </c>
      <c r="X28" s="43"/>
      <c r="Y28" s="43"/>
      <c r="Z28" s="43"/>
      <c r="AA28" s="43"/>
      <c r="AB28" s="43"/>
      <c r="AC28" s="43"/>
      <c r="AD28" s="43"/>
      <c r="AE28" s="43"/>
      <c r="AF28" s="38"/>
      <c r="AG28" s="38"/>
      <c r="AH28" s="38"/>
      <c r="AI28" s="38"/>
      <c r="AJ28" s="38"/>
      <c r="AK28" s="43" t="s">
        <v>38</v>
      </c>
      <c r="AL28" s="43"/>
      <c r="AM28" s="43"/>
      <c r="AN28" s="43"/>
      <c r="AO28" s="43"/>
      <c r="AP28" s="38"/>
      <c r="AQ28" s="38"/>
      <c r="AR28" s="42"/>
      <c r="BE28" s="29"/>
    </row>
    <row r="29" s="3" customFormat="1" ht="14.4" customHeight="1">
      <c r="A29" s="3"/>
      <c r="B29" s="44"/>
      <c r="C29" s="45"/>
      <c r="D29" s="30" t="s">
        <v>39</v>
      </c>
      <c r="E29" s="45"/>
      <c r="F29" s="30" t="s">
        <v>40</v>
      </c>
      <c r="G29" s="45"/>
      <c r="H29" s="45"/>
      <c r="I29" s="45"/>
      <c r="J29" s="45"/>
      <c r="K29" s="45"/>
      <c r="L29" s="46">
        <v>0.20999999999999999</v>
      </c>
      <c r="M29" s="45"/>
      <c r="N29" s="45"/>
      <c r="O29" s="45"/>
      <c r="P29" s="45"/>
      <c r="Q29" s="45"/>
      <c r="R29" s="45"/>
      <c r="S29" s="45"/>
      <c r="T29" s="45"/>
      <c r="U29" s="45"/>
      <c r="V29" s="45"/>
      <c r="W29" s="47">
        <f>ROUND(AZ94, 2)</f>
        <v>0</v>
      </c>
      <c r="X29" s="45"/>
      <c r="Y29" s="45"/>
      <c r="Z29" s="45"/>
      <c r="AA29" s="45"/>
      <c r="AB29" s="45"/>
      <c r="AC29" s="45"/>
      <c r="AD29" s="45"/>
      <c r="AE29" s="45"/>
      <c r="AF29" s="45"/>
      <c r="AG29" s="45"/>
      <c r="AH29" s="45"/>
      <c r="AI29" s="45"/>
      <c r="AJ29" s="45"/>
      <c r="AK29" s="47">
        <f>ROUND(AV94, 2)</f>
        <v>0</v>
      </c>
      <c r="AL29" s="45"/>
      <c r="AM29" s="45"/>
      <c r="AN29" s="45"/>
      <c r="AO29" s="45"/>
      <c r="AP29" s="45"/>
      <c r="AQ29" s="45"/>
      <c r="AR29" s="48"/>
      <c r="BE29" s="49"/>
    </row>
    <row r="30" s="3" customFormat="1" ht="14.4" customHeight="1">
      <c r="A30" s="3"/>
      <c r="B30" s="44"/>
      <c r="C30" s="45"/>
      <c r="D30" s="45"/>
      <c r="E30" s="45"/>
      <c r="F30" s="30" t="s">
        <v>41</v>
      </c>
      <c r="G30" s="45"/>
      <c r="H30" s="45"/>
      <c r="I30" s="45"/>
      <c r="J30" s="45"/>
      <c r="K30" s="45"/>
      <c r="L30" s="46">
        <v>0.14999999999999999</v>
      </c>
      <c r="M30" s="45"/>
      <c r="N30" s="45"/>
      <c r="O30" s="45"/>
      <c r="P30" s="45"/>
      <c r="Q30" s="45"/>
      <c r="R30" s="45"/>
      <c r="S30" s="45"/>
      <c r="T30" s="45"/>
      <c r="U30" s="45"/>
      <c r="V30" s="45"/>
      <c r="W30" s="47">
        <f>ROUND(BA94, 2)</f>
        <v>0</v>
      </c>
      <c r="X30" s="45"/>
      <c r="Y30" s="45"/>
      <c r="Z30" s="45"/>
      <c r="AA30" s="45"/>
      <c r="AB30" s="45"/>
      <c r="AC30" s="45"/>
      <c r="AD30" s="45"/>
      <c r="AE30" s="45"/>
      <c r="AF30" s="45"/>
      <c r="AG30" s="45"/>
      <c r="AH30" s="45"/>
      <c r="AI30" s="45"/>
      <c r="AJ30" s="45"/>
      <c r="AK30" s="47">
        <f>ROUND(AW94, 2)</f>
        <v>0</v>
      </c>
      <c r="AL30" s="45"/>
      <c r="AM30" s="45"/>
      <c r="AN30" s="45"/>
      <c r="AO30" s="45"/>
      <c r="AP30" s="45"/>
      <c r="AQ30" s="45"/>
      <c r="AR30" s="48"/>
      <c r="BE30" s="49"/>
    </row>
    <row r="31" hidden="1" s="3" customFormat="1" ht="14.4" customHeight="1">
      <c r="A31" s="3"/>
      <c r="B31" s="44"/>
      <c r="C31" s="45"/>
      <c r="D31" s="45"/>
      <c r="E31" s="45"/>
      <c r="F31" s="30" t="s">
        <v>42</v>
      </c>
      <c r="G31" s="45"/>
      <c r="H31" s="45"/>
      <c r="I31" s="45"/>
      <c r="J31" s="45"/>
      <c r="K31" s="45"/>
      <c r="L31" s="46">
        <v>0.20999999999999999</v>
      </c>
      <c r="M31" s="45"/>
      <c r="N31" s="45"/>
      <c r="O31" s="45"/>
      <c r="P31" s="45"/>
      <c r="Q31" s="45"/>
      <c r="R31" s="45"/>
      <c r="S31" s="45"/>
      <c r="T31" s="45"/>
      <c r="U31" s="45"/>
      <c r="V31" s="45"/>
      <c r="W31" s="47">
        <f>ROUND(BB94, 2)</f>
        <v>0</v>
      </c>
      <c r="X31" s="45"/>
      <c r="Y31" s="45"/>
      <c r="Z31" s="45"/>
      <c r="AA31" s="45"/>
      <c r="AB31" s="45"/>
      <c r="AC31" s="45"/>
      <c r="AD31" s="45"/>
      <c r="AE31" s="45"/>
      <c r="AF31" s="45"/>
      <c r="AG31" s="45"/>
      <c r="AH31" s="45"/>
      <c r="AI31" s="45"/>
      <c r="AJ31" s="45"/>
      <c r="AK31" s="47">
        <v>0</v>
      </c>
      <c r="AL31" s="45"/>
      <c r="AM31" s="45"/>
      <c r="AN31" s="45"/>
      <c r="AO31" s="45"/>
      <c r="AP31" s="45"/>
      <c r="AQ31" s="45"/>
      <c r="AR31" s="48"/>
      <c r="BE31" s="49"/>
    </row>
    <row r="32" hidden="1" s="3" customFormat="1" ht="14.4" customHeight="1">
      <c r="A32" s="3"/>
      <c r="B32" s="44"/>
      <c r="C32" s="45"/>
      <c r="D32" s="45"/>
      <c r="E32" s="45"/>
      <c r="F32" s="30" t="s">
        <v>43</v>
      </c>
      <c r="G32" s="45"/>
      <c r="H32" s="45"/>
      <c r="I32" s="45"/>
      <c r="J32" s="45"/>
      <c r="K32" s="45"/>
      <c r="L32" s="46">
        <v>0.14999999999999999</v>
      </c>
      <c r="M32" s="45"/>
      <c r="N32" s="45"/>
      <c r="O32" s="45"/>
      <c r="P32" s="45"/>
      <c r="Q32" s="45"/>
      <c r="R32" s="45"/>
      <c r="S32" s="45"/>
      <c r="T32" s="45"/>
      <c r="U32" s="45"/>
      <c r="V32" s="45"/>
      <c r="W32" s="47">
        <f>ROUND(BC94, 2)</f>
        <v>0</v>
      </c>
      <c r="X32" s="45"/>
      <c r="Y32" s="45"/>
      <c r="Z32" s="45"/>
      <c r="AA32" s="45"/>
      <c r="AB32" s="45"/>
      <c r="AC32" s="45"/>
      <c r="AD32" s="45"/>
      <c r="AE32" s="45"/>
      <c r="AF32" s="45"/>
      <c r="AG32" s="45"/>
      <c r="AH32" s="45"/>
      <c r="AI32" s="45"/>
      <c r="AJ32" s="45"/>
      <c r="AK32" s="47">
        <v>0</v>
      </c>
      <c r="AL32" s="45"/>
      <c r="AM32" s="45"/>
      <c r="AN32" s="45"/>
      <c r="AO32" s="45"/>
      <c r="AP32" s="45"/>
      <c r="AQ32" s="45"/>
      <c r="AR32" s="48"/>
      <c r="BE32" s="49"/>
    </row>
    <row r="33" hidden="1" s="3" customFormat="1" ht="14.4" customHeight="1">
      <c r="A33" s="3"/>
      <c r="B33" s="44"/>
      <c r="C33" s="45"/>
      <c r="D33" s="45"/>
      <c r="E33" s="45"/>
      <c r="F33" s="30" t="s">
        <v>44</v>
      </c>
      <c r="G33" s="45"/>
      <c r="H33" s="45"/>
      <c r="I33" s="45"/>
      <c r="J33" s="45"/>
      <c r="K33" s="45"/>
      <c r="L33" s="46">
        <v>0</v>
      </c>
      <c r="M33" s="45"/>
      <c r="N33" s="45"/>
      <c r="O33" s="45"/>
      <c r="P33" s="45"/>
      <c r="Q33" s="45"/>
      <c r="R33" s="45"/>
      <c r="S33" s="45"/>
      <c r="T33" s="45"/>
      <c r="U33" s="45"/>
      <c r="V33" s="45"/>
      <c r="W33" s="47">
        <f>ROUND(BD94, 2)</f>
        <v>0</v>
      </c>
      <c r="X33" s="45"/>
      <c r="Y33" s="45"/>
      <c r="Z33" s="45"/>
      <c r="AA33" s="45"/>
      <c r="AB33" s="45"/>
      <c r="AC33" s="45"/>
      <c r="AD33" s="45"/>
      <c r="AE33" s="45"/>
      <c r="AF33" s="45"/>
      <c r="AG33" s="45"/>
      <c r="AH33" s="45"/>
      <c r="AI33" s="45"/>
      <c r="AJ33" s="45"/>
      <c r="AK33" s="47">
        <v>0</v>
      </c>
      <c r="AL33" s="45"/>
      <c r="AM33" s="45"/>
      <c r="AN33" s="45"/>
      <c r="AO33" s="45"/>
      <c r="AP33" s="45"/>
      <c r="AQ33" s="45"/>
      <c r="AR33" s="48"/>
      <c r="BE33" s="49"/>
    </row>
    <row r="34" s="2" customFormat="1" ht="6.96"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2"/>
      <c r="BE34" s="29"/>
    </row>
    <row r="35" s="2" customFormat="1" ht="25.92" customHeight="1">
      <c r="A35" s="36"/>
      <c r="B35" s="37"/>
      <c r="C35" s="50"/>
      <c r="D35" s="51" t="s">
        <v>45</v>
      </c>
      <c r="E35" s="52"/>
      <c r="F35" s="52"/>
      <c r="G35" s="52"/>
      <c r="H35" s="52"/>
      <c r="I35" s="52"/>
      <c r="J35" s="52"/>
      <c r="K35" s="52"/>
      <c r="L35" s="52"/>
      <c r="M35" s="52"/>
      <c r="N35" s="52"/>
      <c r="O35" s="52"/>
      <c r="P35" s="52"/>
      <c r="Q35" s="52"/>
      <c r="R35" s="52"/>
      <c r="S35" s="52"/>
      <c r="T35" s="53" t="s">
        <v>46</v>
      </c>
      <c r="U35" s="52"/>
      <c r="V35" s="52"/>
      <c r="W35" s="52"/>
      <c r="X35" s="54" t="s">
        <v>47</v>
      </c>
      <c r="Y35" s="52"/>
      <c r="Z35" s="52"/>
      <c r="AA35" s="52"/>
      <c r="AB35" s="52"/>
      <c r="AC35" s="52"/>
      <c r="AD35" s="52"/>
      <c r="AE35" s="52"/>
      <c r="AF35" s="52"/>
      <c r="AG35" s="52"/>
      <c r="AH35" s="52"/>
      <c r="AI35" s="52"/>
      <c r="AJ35" s="52"/>
      <c r="AK35" s="55">
        <f>SUM(AK26:AK33)</f>
        <v>0</v>
      </c>
      <c r="AL35" s="52"/>
      <c r="AM35" s="52"/>
      <c r="AN35" s="52"/>
      <c r="AO35" s="56"/>
      <c r="AP35" s="50"/>
      <c r="AQ35" s="50"/>
      <c r="AR35" s="42"/>
      <c r="BE35" s="36"/>
    </row>
    <row r="36" s="2" customFormat="1" ht="6.96"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2"/>
      <c r="BE36" s="36"/>
    </row>
    <row r="37" s="2" customFormat="1" ht="14.4" customHeight="1">
      <c r="A37" s="36"/>
      <c r="B37" s="37"/>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42"/>
      <c r="BE37" s="36"/>
    </row>
    <row r="38" s="1" customFormat="1" ht="14.4"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1" customFormat="1" ht="14.4"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1" customFormat="1" ht="14.4"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1" customFormat="1" ht="14.4"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1" customFormat="1" ht="14.4"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1" customFormat="1" ht="14.4"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1" customFormat="1" ht="14.4"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1" customFormat="1" ht="14.4"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1" customFormat="1" ht="14.4"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1" customFormat="1" ht="14.4"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1" customFormat="1" ht="14.4"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2" customFormat="1" ht="14.4" customHeight="1">
      <c r="B49" s="57"/>
      <c r="C49" s="58"/>
      <c r="D49" s="59" t="s">
        <v>48</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49</v>
      </c>
      <c r="AI49" s="60"/>
      <c r="AJ49" s="60"/>
      <c r="AK49" s="60"/>
      <c r="AL49" s="60"/>
      <c r="AM49" s="60"/>
      <c r="AN49" s="60"/>
      <c r="AO49" s="60"/>
      <c r="AP49" s="58"/>
      <c r="AQ49" s="58"/>
      <c r="AR49" s="61"/>
    </row>
    <row r="50">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2" customFormat="1">
      <c r="A60" s="36"/>
      <c r="B60" s="37"/>
      <c r="C60" s="38"/>
      <c r="D60" s="62" t="s">
        <v>50</v>
      </c>
      <c r="E60" s="40"/>
      <c r="F60" s="40"/>
      <c r="G60" s="40"/>
      <c r="H60" s="40"/>
      <c r="I60" s="40"/>
      <c r="J60" s="40"/>
      <c r="K60" s="40"/>
      <c r="L60" s="40"/>
      <c r="M60" s="40"/>
      <c r="N60" s="40"/>
      <c r="O60" s="40"/>
      <c r="P60" s="40"/>
      <c r="Q60" s="40"/>
      <c r="R60" s="40"/>
      <c r="S60" s="40"/>
      <c r="T60" s="40"/>
      <c r="U60" s="40"/>
      <c r="V60" s="62" t="s">
        <v>51</v>
      </c>
      <c r="W60" s="40"/>
      <c r="X60" s="40"/>
      <c r="Y60" s="40"/>
      <c r="Z60" s="40"/>
      <c r="AA60" s="40"/>
      <c r="AB60" s="40"/>
      <c r="AC60" s="40"/>
      <c r="AD60" s="40"/>
      <c r="AE60" s="40"/>
      <c r="AF60" s="40"/>
      <c r="AG60" s="40"/>
      <c r="AH60" s="62" t="s">
        <v>50</v>
      </c>
      <c r="AI60" s="40"/>
      <c r="AJ60" s="40"/>
      <c r="AK60" s="40"/>
      <c r="AL60" s="40"/>
      <c r="AM60" s="62" t="s">
        <v>51</v>
      </c>
      <c r="AN60" s="40"/>
      <c r="AO60" s="40"/>
      <c r="AP60" s="38"/>
      <c r="AQ60" s="38"/>
      <c r="AR60" s="42"/>
      <c r="BE60" s="36"/>
    </row>
    <row r="61">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2" customFormat="1">
      <c r="A64" s="36"/>
      <c r="B64" s="37"/>
      <c r="C64" s="38"/>
      <c r="D64" s="59" t="s">
        <v>52</v>
      </c>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59" t="s">
        <v>53</v>
      </c>
      <c r="AI64" s="63"/>
      <c r="AJ64" s="63"/>
      <c r="AK64" s="63"/>
      <c r="AL64" s="63"/>
      <c r="AM64" s="63"/>
      <c r="AN64" s="63"/>
      <c r="AO64" s="63"/>
      <c r="AP64" s="38"/>
      <c r="AQ64" s="38"/>
      <c r="AR64" s="42"/>
      <c r="BE64" s="36"/>
    </row>
    <row r="6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2" customFormat="1">
      <c r="A75" s="36"/>
      <c r="B75" s="37"/>
      <c r="C75" s="38"/>
      <c r="D75" s="62" t="s">
        <v>50</v>
      </c>
      <c r="E75" s="40"/>
      <c r="F75" s="40"/>
      <c r="G75" s="40"/>
      <c r="H75" s="40"/>
      <c r="I75" s="40"/>
      <c r="J75" s="40"/>
      <c r="K75" s="40"/>
      <c r="L75" s="40"/>
      <c r="M75" s="40"/>
      <c r="N75" s="40"/>
      <c r="O75" s="40"/>
      <c r="P75" s="40"/>
      <c r="Q75" s="40"/>
      <c r="R75" s="40"/>
      <c r="S75" s="40"/>
      <c r="T75" s="40"/>
      <c r="U75" s="40"/>
      <c r="V75" s="62" t="s">
        <v>51</v>
      </c>
      <c r="W75" s="40"/>
      <c r="X75" s="40"/>
      <c r="Y75" s="40"/>
      <c r="Z75" s="40"/>
      <c r="AA75" s="40"/>
      <c r="AB75" s="40"/>
      <c r="AC75" s="40"/>
      <c r="AD75" s="40"/>
      <c r="AE75" s="40"/>
      <c r="AF75" s="40"/>
      <c r="AG75" s="40"/>
      <c r="AH75" s="62" t="s">
        <v>50</v>
      </c>
      <c r="AI75" s="40"/>
      <c r="AJ75" s="40"/>
      <c r="AK75" s="40"/>
      <c r="AL75" s="40"/>
      <c r="AM75" s="62" t="s">
        <v>51</v>
      </c>
      <c r="AN75" s="40"/>
      <c r="AO75" s="40"/>
      <c r="AP75" s="38"/>
      <c r="AQ75" s="38"/>
      <c r="AR75" s="42"/>
      <c r="BE75" s="36"/>
    </row>
    <row r="76" s="2" customFormat="1">
      <c r="A76" s="36"/>
      <c r="B76" s="37"/>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42"/>
      <c r="BE76" s="36"/>
    </row>
    <row r="77" s="2" customFormat="1" ht="6.96" customHeight="1">
      <c r="A77" s="36"/>
      <c r="B77" s="64"/>
      <c r="C77" s="65"/>
      <c r="D77" s="65"/>
      <c r="E77" s="65"/>
      <c r="F77" s="65"/>
      <c r="G77" s="65"/>
      <c r="H77" s="65"/>
      <c r="I77" s="65"/>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42"/>
      <c r="BE77" s="36"/>
    </row>
    <row r="81" s="2" customFormat="1" ht="6.96" customHeight="1">
      <c r="A81" s="36"/>
      <c r="B81" s="66"/>
      <c r="C81" s="67"/>
      <c r="D81" s="67"/>
      <c r="E81" s="67"/>
      <c r="F81" s="67"/>
      <c r="G81" s="67"/>
      <c r="H81" s="67"/>
      <c r="I81" s="67"/>
      <c r="J81" s="67"/>
      <c r="K81" s="67"/>
      <c r="L81" s="67"/>
      <c r="M81" s="67"/>
      <c r="N81" s="67"/>
      <c r="O81" s="67"/>
      <c r="P81" s="67"/>
      <c r="Q81" s="67"/>
      <c r="R81" s="67"/>
      <c r="S81" s="67"/>
      <c r="T81" s="67"/>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42"/>
      <c r="BE81" s="36"/>
    </row>
    <row r="82" s="2" customFormat="1" ht="24.96" customHeight="1">
      <c r="A82" s="36"/>
      <c r="B82" s="37"/>
      <c r="C82" s="21" t="s">
        <v>54</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42"/>
      <c r="BE82" s="36"/>
    </row>
    <row r="83" s="2" customFormat="1" ht="6.96" customHeight="1">
      <c r="A83" s="36"/>
      <c r="B83" s="37"/>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42"/>
      <c r="BE83" s="36"/>
    </row>
    <row r="84" s="4" customFormat="1" ht="12" customHeight="1">
      <c r="A84" s="4"/>
      <c r="B84" s="68"/>
      <c r="C84" s="30" t="s">
        <v>13</v>
      </c>
      <c r="D84" s="69"/>
      <c r="E84" s="69"/>
      <c r="F84" s="69"/>
      <c r="G84" s="69"/>
      <c r="H84" s="69"/>
      <c r="I84" s="69"/>
      <c r="J84" s="69"/>
      <c r="K84" s="69"/>
      <c r="L84" s="69" t="str">
        <f>K5</f>
        <v>2024c</v>
      </c>
      <c r="M84" s="69"/>
      <c r="N84" s="69"/>
      <c r="O84" s="69"/>
      <c r="P84" s="69"/>
      <c r="Q84" s="69"/>
      <c r="R84" s="69"/>
      <c r="S84" s="69"/>
      <c r="T84" s="69"/>
      <c r="U84" s="69"/>
      <c r="V84" s="69"/>
      <c r="W84" s="69"/>
      <c r="X84" s="69"/>
      <c r="Y84" s="69"/>
      <c r="Z84" s="69"/>
      <c r="AA84" s="69"/>
      <c r="AB84" s="69"/>
      <c r="AC84" s="69"/>
      <c r="AD84" s="69"/>
      <c r="AE84" s="69"/>
      <c r="AF84" s="69"/>
      <c r="AG84" s="69"/>
      <c r="AH84" s="69"/>
      <c r="AI84" s="69"/>
      <c r="AJ84" s="69"/>
      <c r="AK84" s="69"/>
      <c r="AL84" s="69"/>
      <c r="AM84" s="69"/>
      <c r="AN84" s="69"/>
      <c r="AO84" s="69"/>
      <c r="AP84" s="69"/>
      <c r="AQ84" s="69"/>
      <c r="AR84" s="70"/>
      <c r="BE84" s="4"/>
    </row>
    <row r="85" s="5" customFormat="1" ht="36.96" customHeight="1">
      <c r="A85" s="5"/>
      <c r="B85" s="71"/>
      <c r="C85" s="72" t="s">
        <v>16</v>
      </c>
      <c r="D85" s="73"/>
      <c r="E85" s="73"/>
      <c r="F85" s="73"/>
      <c r="G85" s="73"/>
      <c r="H85" s="73"/>
      <c r="I85" s="73"/>
      <c r="J85" s="73"/>
      <c r="K85" s="73"/>
      <c r="L85" s="74" t="str">
        <f>K6</f>
        <v>Údržba, opravy a odstraňování závad u SEE OŘ OVA 2024-obvod SEE Olomouc</v>
      </c>
      <c r="M85" s="73"/>
      <c r="N85" s="73"/>
      <c r="O85" s="73"/>
      <c r="P85" s="73"/>
      <c r="Q85" s="73"/>
      <c r="R85" s="73"/>
      <c r="S85" s="73"/>
      <c r="T85" s="73"/>
      <c r="U85" s="73"/>
      <c r="V85" s="73"/>
      <c r="W85" s="73"/>
      <c r="X85" s="73"/>
      <c r="Y85" s="73"/>
      <c r="Z85" s="73"/>
      <c r="AA85" s="73"/>
      <c r="AB85" s="73"/>
      <c r="AC85" s="73"/>
      <c r="AD85" s="73"/>
      <c r="AE85" s="73"/>
      <c r="AF85" s="73"/>
      <c r="AG85" s="73"/>
      <c r="AH85" s="73"/>
      <c r="AI85" s="73"/>
      <c r="AJ85" s="73"/>
      <c r="AK85" s="73"/>
      <c r="AL85" s="73"/>
      <c r="AM85" s="73"/>
      <c r="AN85" s="73"/>
      <c r="AO85" s="73"/>
      <c r="AP85" s="73"/>
      <c r="AQ85" s="73"/>
      <c r="AR85" s="75"/>
      <c r="BE85" s="5"/>
    </row>
    <row r="86" s="2" customFormat="1" ht="6.96" customHeight="1">
      <c r="A86" s="36"/>
      <c r="B86" s="37"/>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42"/>
      <c r="BE86" s="36"/>
    </row>
    <row r="87" s="2" customFormat="1" ht="12" customHeight="1">
      <c r="A87" s="36"/>
      <c r="B87" s="37"/>
      <c r="C87" s="30" t="s">
        <v>20</v>
      </c>
      <c r="D87" s="38"/>
      <c r="E87" s="38"/>
      <c r="F87" s="38"/>
      <c r="G87" s="38"/>
      <c r="H87" s="38"/>
      <c r="I87" s="38"/>
      <c r="J87" s="38"/>
      <c r="K87" s="38"/>
      <c r="L87" s="76" t="str">
        <f>IF(K8="","",K8)</f>
        <v>SEE Olomouc</v>
      </c>
      <c r="M87" s="38"/>
      <c r="N87" s="38"/>
      <c r="O87" s="38"/>
      <c r="P87" s="38"/>
      <c r="Q87" s="38"/>
      <c r="R87" s="38"/>
      <c r="S87" s="38"/>
      <c r="T87" s="38"/>
      <c r="U87" s="38"/>
      <c r="V87" s="38"/>
      <c r="W87" s="38"/>
      <c r="X87" s="38"/>
      <c r="Y87" s="38"/>
      <c r="Z87" s="38"/>
      <c r="AA87" s="38"/>
      <c r="AB87" s="38"/>
      <c r="AC87" s="38"/>
      <c r="AD87" s="38"/>
      <c r="AE87" s="38"/>
      <c r="AF87" s="38"/>
      <c r="AG87" s="38"/>
      <c r="AH87" s="38"/>
      <c r="AI87" s="30" t="s">
        <v>22</v>
      </c>
      <c r="AJ87" s="38"/>
      <c r="AK87" s="38"/>
      <c r="AL87" s="38"/>
      <c r="AM87" s="77" t="str">
        <f>IF(AN8= "","",AN8)</f>
        <v>29. 11. 2023</v>
      </c>
      <c r="AN87" s="77"/>
      <c r="AO87" s="38"/>
      <c r="AP87" s="38"/>
      <c r="AQ87" s="38"/>
      <c r="AR87" s="42"/>
      <c r="BE87" s="36"/>
    </row>
    <row r="88" s="2" customFormat="1" ht="6.96" customHeight="1">
      <c r="A88" s="36"/>
      <c r="B88" s="37"/>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42"/>
      <c r="BE88" s="36"/>
    </row>
    <row r="89" s="2" customFormat="1" ht="15.15" customHeight="1">
      <c r="A89" s="36"/>
      <c r="B89" s="37"/>
      <c r="C89" s="30" t="s">
        <v>24</v>
      </c>
      <c r="D89" s="38"/>
      <c r="E89" s="38"/>
      <c r="F89" s="38"/>
      <c r="G89" s="38"/>
      <c r="H89" s="38"/>
      <c r="I89" s="38"/>
      <c r="J89" s="38"/>
      <c r="K89" s="38"/>
      <c r="L89" s="69" t="str">
        <f>IF(E11= "","",E11)</f>
        <v xml:space="preserve"> </v>
      </c>
      <c r="M89" s="38"/>
      <c r="N89" s="38"/>
      <c r="O89" s="38"/>
      <c r="P89" s="38"/>
      <c r="Q89" s="38"/>
      <c r="R89" s="38"/>
      <c r="S89" s="38"/>
      <c r="T89" s="38"/>
      <c r="U89" s="38"/>
      <c r="V89" s="38"/>
      <c r="W89" s="38"/>
      <c r="X89" s="38"/>
      <c r="Y89" s="38"/>
      <c r="Z89" s="38"/>
      <c r="AA89" s="38"/>
      <c r="AB89" s="38"/>
      <c r="AC89" s="38"/>
      <c r="AD89" s="38"/>
      <c r="AE89" s="38"/>
      <c r="AF89" s="38"/>
      <c r="AG89" s="38"/>
      <c r="AH89" s="38"/>
      <c r="AI89" s="30" t="s">
        <v>30</v>
      </c>
      <c r="AJ89" s="38"/>
      <c r="AK89" s="38"/>
      <c r="AL89" s="38"/>
      <c r="AM89" s="78" t="str">
        <f>IF(E17="","",E17)</f>
        <v xml:space="preserve"> </v>
      </c>
      <c r="AN89" s="69"/>
      <c r="AO89" s="69"/>
      <c r="AP89" s="69"/>
      <c r="AQ89" s="38"/>
      <c r="AR89" s="42"/>
      <c r="AS89" s="79" t="s">
        <v>55</v>
      </c>
      <c r="AT89" s="80"/>
      <c r="AU89" s="81"/>
      <c r="AV89" s="81"/>
      <c r="AW89" s="81"/>
      <c r="AX89" s="81"/>
      <c r="AY89" s="81"/>
      <c r="AZ89" s="81"/>
      <c r="BA89" s="81"/>
      <c r="BB89" s="81"/>
      <c r="BC89" s="81"/>
      <c r="BD89" s="82"/>
      <c r="BE89" s="36"/>
    </row>
    <row r="90" s="2" customFormat="1" ht="15.15" customHeight="1">
      <c r="A90" s="36"/>
      <c r="B90" s="37"/>
      <c r="C90" s="30" t="s">
        <v>28</v>
      </c>
      <c r="D90" s="38"/>
      <c r="E90" s="38"/>
      <c r="F90" s="38"/>
      <c r="G90" s="38"/>
      <c r="H90" s="38"/>
      <c r="I90" s="38"/>
      <c r="J90" s="38"/>
      <c r="K90" s="38"/>
      <c r="L90" s="69"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0" t="s">
        <v>32</v>
      </c>
      <c r="AJ90" s="38"/>
      <c r="AK90" s="38"/>
      <c r="AL90" s="38"/>
      <c r="AM90" s="78" t="str">
        <f>IF(E20="","",E20)</f>
        <v>VPO</v>
      </c>
      <c r="AN90" s="69"/>
      <c r="AO90" s="69"/>
      <c r="AP90" s="69"/>
      <c r="AQ90" s="38"/>
      <c r="AR90" s="42"/>
      <c r="AS90" s="83"/>
      <c r="AT90" s="84"/>
      <c r="AU90" s="85"/>
      <c r="AV90" s="85"/>
      <c r="AW90" s="85"/>
      <c r="AX90" s="85"/>
      <c r="AY90" s="85"/>
      <c r="AZ90" s="85"/>
      <c r="BA90" s="85"/>
      <c r="BB90" s="85"/>
      <c r="BC90" s="85"/>
      <c r="BD90" s="86"/>
      <c r="BE90" s="36"/>
    </row>
    <row r="91" s="2" customFormat="1" ht="10.8" customHeight="1">
      <c r="A91" s="36"/>
      <c r="B91" s="37"/>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42"/>
      <c r="AS91" s="87"/>
      <c r="AT91" s="88"/>
      <c r="AU91" s="89"/>
      <c r="AV91" s="89"/>
      <c r="AW91" s="89"/>
      <c r="AX91" s="89"/>
      <c r="AY91" s="89"/>
      <c r="AZ91" s="89"/>
      <c r="BA91" s="89"/>
      <c r="BB91" s="89"/>
      <c r="BC91" s="89"/>
      <c r="BD91" s="90"/>
      <c r="BE91" s="36"/>
    </row>
    <row r="92" s="2" customFormat="1" ht="29.28" customHeight="1">
      <c r="A92" s="36"/>
      <c r="B92" s="37"/>
      <c r="C92" s="91" t="s">
        <v>56</v>
      </c>
      <c r="D92" s="92"/>
      <c r="E92" s="92"/>
      <c r="F92" s="92"/>
      <c r="G92" s="92"/>
      <c r="H92" s="93"/>
      <c r="I92" s="94" t="s">
        <v>57</v>
      </c>
      <c r="J92" s="92"/>
      <c r="K92" s="92"/>
      <c r="L92" s="92"/>
      <c r="M92" s="92"/>
      <c r="N92" s="92"/>
      <c r="O92" s="92"/>
      <c r="P92" s="92"/>
      <c r="Q92" s="92"/>
      <c r="R92" s="92"/>
      <c r="S92" s="92"/>
      <c r="T92" s="92"/>
      <c r="U92" s="92"/>
      <c r="V92" s="92"/>
      <c r="W92" s="92"/>
      <c r="X92" s="92"/>
      <c r="Y92" s="92"/>
      <c r="Z92" s="92"/>
      <c r="AA92" s="92"/>
      <c r="AB92" s="92"/>
      <c r="AC92" s="92"/>
      <c r="AD92" s="92"/>
      <c r="AE92" s="92"/>
      <c r="AF92" s="92"/>
      <c r="AG92" s="95" t="s">
        <v>58</v>
      </c>
      <c r="AH92" s="92"/>
      <c r="AI92" s="92"/>
      <c r="AJ92" s="92"/>
      <c r="AK92" s="92"/>
      <c r="AL92" s="92"/>
      <c r="AM92" s="92"/>
      <c r="AN92" s="94" t="s">
        <v>59</v>
      </c>
      <c r="AO92" s="92"/>
      <c r="AP92" s="96"/>
      <c r="AQ92" s="97" t="s">
        <v>60</v>
      </c>
      <c r="AR92" s="42"/>
      <c r="AS92" s="98" t="s">
        <v>61</v>
      </c>
      <c r="AT92" s="99" t="s">
        <v>62</v>
      </c>
      <c r="AU92" s="99" t="s">
        <v>63</v>
      </c>
      <c r="AV92" s="99" t="s">
        <v>64</v>
      </c>
      <c r="AW92" s="99" t="s">
        <v>65</v>
      </c>
      <c r="AX92" s="99" t="s">
        <v>66</v>
      </c>
      <c r="AY92" s="99" t="s">
        <v>67</v>
      </c>
      <c r="AZ92" s="99" t="s">
        <v>68</v>
      </c>
      <c r="BA92" s="99" t="s">
        <v>69</v>
      </c>
      <c r="BB92" s="99" t="s">
        <v>70</v>
      </c>
      <c r="BC92" s="99" t="s">
        <v>71</v>
      </c>
      <c r="BD92" s="100" t="s">
        <v>72</v>
      </c>
      <c r="BE92" s="36"/>
    </row>
    <row r="93" s="2" customFormat="1" ht="10.8" customHeight="1">
      <c r="A93" s="36"/>
      <c r="B93" s="37"/>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42"/>
      <c r="AS93" s="101"/>
      <c r="AT93" s="102"/>
      <c r="AU93" s="102"/>
      <c r="AV93" s="102"/>
      <c r="AW93" s="102"/>
      <c r="AX93" s="102"/>
      <c r="AY93" s="102"/>
      <c r="AZ93" s="102"/>
      <c r="BA93" s="102"/>
      <c r="BB93" s="102"/>
      <c r="BC93" s="102"/>
      <c r="BD93" s="103"/>
      <c r="BE93" s="36"/>
    </row>
    <row r="94" s="6" customFormat="1" ht="32.4" customHeight="1">
      <c r="A94" s="6"/>
      <c r="B94" s="104"/>
      <c r="C94" s="105" t="s">
        <v>73</v>
      </c>
      <c r="D94" s="106"/>
      <c r="E94" s="106"/>
      <c r="F94" s="106"/>
      <c r="G94" s="106"/>
      <c r="H94" s="106"/>
      <c r="I94" s="106"/>
      <c r="J94" s="106"/>
      <c r="K94" s="106"/>
      <c r="L94" s="106"/>
      <c r="M94" s="106"/>
      <c r="N94" s="106"/>
      <c r="O94" s="106"/>
      <c r="P94" s="106"/>
      <c r="Q94" s="106"/>
      <c r="R94" s="106"/>
      <c r="S94" s="106"/>
      <c r="T94" s="106"/>
      <c r="U94" s="106"/>
      <c r="V94" s="106"/>
      <c r="W94" s="106"/>
      <c r="X94" s="106"/>
      <c r="Y94" s="106"/>
      <c r="Z94" s="106"/>
      <c r="AA94" s="106"/>
      <c r="AB94" s="106"/>
      <c r="AC94" s="106"/>
      <c r="AD94" s="106"/>
      <c r="AE94" s="106"/>
      <c r="AF94" s="106"/>
      <c r="AG94" s="107">
        <f>ROUND(SUM(AG95:AG99),2)</f>
        <v>0</v>
      </c>
      <c r="AH94" s="107"/>
      <c r="AI94" s="107"/>
      <c r="AJ94" s="107"/>
      <c r="AK94" s="107"/>
      <c r="AL94" s="107"/>
      <c r="AM94" s="107"/>
      <c r="AN94" s="108">
        <f>SUM(AG94,AT94)</f>
        <v>0</v>
      </c>
      <c r="AO94" s="108"/>
      <c r="AP94" s="108"/>
      <c r="AQ94" s="109" t="s">
        <v>1</v>
      </c>
      <c r="AR94" s="110"/>
      <c r="AS94" s="111">
        <f>ROUND(SUM(AS95:AS99),2)</f>
        <v>0</v>
      </c>
      <c r="AT94" s="112">
        <f>ROUND(SUM(AV94:AW94),2)</f>
        <v>0</v>
      </c>
      <c r="AU94" s="113">
        <f>ROUND(SUM(AU95:AU99),5)</f>
        <v>0</v>
      </c>
      <c r="AV94" s="112">
        <f>ROUND(AZ94*L29,2)</f>
        <v>0</v>
      </c>
      <c r="AW94" s="112">
        <f>ROUND(BA94*L30,2)</f>
        <v>0</v>
      </c>
      <c r="AX94" s="112">
        <f>ROUND(BB94*L29,2)</f>
        <v>0</v>
      </c>
      <c r="AY94" s="112">
        <f>ROUND(BC94*L30,2)</f>
        <v>0</v>
      </c>
      <c r="AZ94" s="112">
        <f>ROUND(SUM(AZ95:AZ99),2)</f>
        <v>0</v>
      </c>
      <c r="BA94" s="112">
        <f>ROUND(SUM(BA95:BA99),2)</f>
        <v>0</v>
      </c>
      <c r="BB94" s="112">
        <f>ROUND(SUM(BB95:BB99),2)</f>
        <v>0</v>
      </c>
      <c r="BC94" s="112">
        <f>ROUND(SUM(BC95:BC99),2)</f>
        <v>0</v>
      </c>
      <c r="BD94" s="114">
        <f>ROUND(SUM(BD95:BD99),2)</f>
        <v>0</v>
      </c>
      <c r="BE94" s="6"/>
      <c r="BS94" s="115" t="s">
        <v>74</v>
      </c>
      <c r="BT94" s="115" t="s">
        <v>75</v>
      </c>
      <c r="BU94" s="116" t="s">
        <v>76</v>
      </c>
      <c r="BV94" s="115" t="s">
        <v>77</v>
      </c>
      <c r="BW94" s="115" t="s">
        <v>5</v>
      </c>
      <c r="BX94" s="115" t="s">
        <v>78</v>
      </c>
      <c r="CL94" s="115" t="s">
        <v>1</v>
      </c>
    </row>
    <row r="95" s="7" customFormat="1" ht="16.5" customHeight="1">
      <c r="A95" s="117" t="s">
        <v>79</v>
      </c>
      <c r="B95" s="118"/>
      <c r="C95" s="119"/>
      <c r="D95" s="120" t="s">
        <v>80</v>
      </c>
      <c r="E95" s="120"/>
      <c r="F95" s="120"/>
      <c r="G95" s="120"/>
      <c r="H95" s="120"/>
      <c r="I95" s="121"/>
      <c r="J95" s="120" t="s">
        <v>81</v>
      </c>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2">
        <f>'01 - TV'!J30</f>
        <v>0</v>
      </c>
      <c r="AH95" s="121"/>
      <c r="AI95" s="121"/>
      <c r="AJ95" s="121"/>
      <c r="AK95" s="121"/>
      <c r="AL95" s="121"/>
      <c r="AM95" s="121"/>
      <c r="AN95" s="122">
        <f>SUM(AG95,AT95)</f>
        <v>0</v>
      </c>
      <c r="AO95" s="121"/>
      <c r="AP95" s="121"/>
      <c r="AQ95" s="123" t="s">
        <v>82</v>
      </c>
      <c r="AR95" s="124"/>
      <c r="AS95" s="125">
        <v>0</v>
      </c>
      <c r="AT95" s="126">
        <f>ROUND(SUM(AV95:AW95),2)</f>
        <v>0</v>
      </c>
      <c r="AU95" s="127">
        <f>'01 - TV'!P116</f>
        <v>0</v>
      </c>
      <c r="AV95" s="126">
        <f>'01 - TV'!J33</f>
        <v>0</v>
      </c>
      <c r="AW95" s="126">
        <f>'01 - TV'!J34</f>
        <v>0</v>
      </c>
      <c r="AX95" s="126">
        <f>'01 - TV'!J35</f>
        <v>0</v>
      </c>
      <c r="AY95" s="126">
        <f>'01 - TV'!J36</f>
        <v>0</v>
      </c>
      <c r="AZ95" s="126">
        <f>'01 - TV'!F33</f>
        <v>0</v>
      </c>
      <c r="BA95" s="126">
        <f>'01 - TV'!F34</f>
        <v>0</v>
      </c>
      <c r="BB95" s="126">
        <f>'01 - TV'!F35</f>
        <v>0</v>
      </c>
      <c r="BC95" s="126">
        <f>'01 - TV'!F36</f>
        <v>0</v>
      </c>
      <c r="BD95" s="128">
        <f>'01 - TV'!F37</f>
        <v>0</v>
      </c>
      <c r="BE95" s="7"/>
      <c r="BT95" s="129" t="s">
        <v>83</v>
      </c>
      <c r="BV95" s="129" t="s">
        <v>77</v>
      </c>
      <c r="BW95" s="129" t="s">
        <v>84</v>
      </c>
      <c r="BX95" s="129" t="s">
        <v>5</v>
      </c>
      <c r="CL95" s="129" t="s">
        <v>1</v>
      </c>
      <c r="CM95" s="129" t="s">
        <v>85</v>
      </c>
    </row>
    <row r="96" s="7" customFormat="1" ht="16.5" customHeight="1">
      <c r="A96" s="117" t="s">
        <v>79</v>
      </c>
      <c r="B96" s="118"/>
      <c r="C96" s="119"/>
      <c r="D96" s="120" t="s">
        <v>86</v>
      </c>
      <c r="E96" s="120"/>
      <c r="F96" s="120"/>
      <c r="G96" s="120"/>
      <c r="H96" s="120"/>
      <c r="I96" s="121"/>
      <c r="J96" s="120" t="s">
        <v>87</v>
      </c>
      <c r="K96" s="120"/>
      <c r="L96" s="120"/>
      <c r="M96" s="120"/>
      <c r="N96" s="120"/>
      <c r="O96" s="120"/>
      <c r="P96" s="120"/>
      <c r="Q96" s="120"/>
      <c r="R96" s="120"/>
      <c r="S96" s="120"/>
      <c r="T96" s="120"/>
      <c r="U96" s="120"/>
      <c r="V96" s="120"/>
      <c r="W96" s="120"/>
      <c r="X96" s="120"/>
      <c r="Y96" s="120"/>
      <c r="Z96" s="120"/>
      <c r="AA96" s="120"/>
      <c r="AB96" s="120"/>
      <c r="AC96" s="120"/>
      <c r="AD96" s="120"/>
      <c r="AE96" s="120"/>
      <c r="AF96" s="120"/>
      <c r="AG96" s="122">
        <f>'02 - DŘT'!J30</f>
        <v>0</v>
      </c>
      <c r="AH96" s="121"/>
      <c r="AI96" s="121"/>
      <c r="AJ96" s="121"/>
      <c r="AK96" s="121"/>
      <c r="AL96" s="121"/>
      <c r="AM96" s="121"/>
      <c r="AN96" s="122">
        <f>SUM(AG96,AT96)</f>
        <v>0</v>
      </c>
      <c r="AO96" s="121"/>
      <c r="AP96" s="121"/>
      <c r="AQ96" s="123" t="s">
        <v>82</v>
      </c>
      <c r="AR96" s="124"/>
      <c r="AS96" s="125">
        <v>0</v>
      </c>
      <c r="AT96" s="126">
        <f>ROUND(SUM(AV96:AW96),2)</f>
        <v>0</v>
      </c>
      <c r="AU96" s="127">
        <f>'02 - DŘT'!P116</f>
        <v>0</v>
      </c>
      <c r="AV96" s="126">
        <f>'02 - DŘT'!J33</f>
        <v>0</v>
      </c>
      <c r="AW96" s="126">
        <f>'02 - DŘT'!J34</f>
        <v>0</v>
      </c>
      <c r="AX96" s="126">
        <f>'02 - DŘT'!J35</f>
        <v>0</v>
      </c>
      <c r="AY96" s="126">
        <f>'02 - DŘT'!J36</f>
        <v>0</v>
      </c>
      <c r="AZ96" s="126">
        <f>'02 - DŘT'!F33</f>
        <v>0</v>
      </c>
      <c r="BA96" s="126">
        <f>'02 - DŘT'!F34</f>
        <v>0</v>
      </c>
      <c r="BB96" s="126">
        <f>'02 - DŘT'!F35</f>
        <v>0</v>
      </c>
      <c r="BC96" s="126">
        <f>'02 - DŘT'!F36</f>
        <v>0</v>
      </c>
      <c r="BD96" s="128">
        <f>'02 - DŘT'!F37</f>
        <v>0</v>
      </c>
      <c r="BE96" s="7"/>
      <c r="BT96" s="129" t="s">
        <v>83</v>
      </c>
      <c r="BV96" s="129" t="s">
        <v>77</v>
      </c>
      <c r="BW96" s="129" t="s">
        <v>88</v>
      </c>
      <c r="BX96" s="129" t="s">
        <v>5</v>
      </c>
      <c r="CL96" s="129" t="s">
        <v>1</v>
      </c>
      <c r="CM96" s="129" t="s">
        <v>85</v>
      </c>
    </row>
    <row r="97" s="7" customFormat="1" ht="16.5" customHeight="1">
      <c r="A97" s="117" t="s">
        <v>79</v>
      </c>
      <c r="B97" s="118"/>
      <c r="C97" s="119"/>
      <c r="D97" s="120" t="s">
        <v>89</v>
      </c>
      <c r="E97" s="120"/>
      <c r="F97" s="120"/>
      <c r="G97" s="120"/>
      <c r="H97" s="120"/>
      <c r="I97" s="121"/>
      <c r="J97" s="120" t="s">
        <v>90</v>
      </c>
      <c r="K97" s="120"/>
      <c r="L97" s="120"/>
      <c r="M97" s="120"/>
      <c r="N97" s="120"/>
      <c r="O97" s="120"/>
      <c r="P97" s="120"/>
      <c r="Q97" s="120"/>
      <c r="R97" s="120"/>
      <c r="S97" s="120"/>
      <c r="T97" s="120"/>
      <c r="U97" s="120"/>
      <c r="V97" s="120"/>
      <c r="W97" s="120"/>
      <c r="X97" s="120"/>
      <c r="Y97" s="120"/>
      <c r="Z97" s="120"/>
      <c r="AA97" s="120"/>
      <c r="AB97" s="120"/>
      <c r="AC97" s="120"/>
      <c r="AD97" s="120"/>
      <c r="AE97" s="120"/>
      <c r="AF97" s="120"/>
      <c r="AG97" s="122">
        <f>'03 - TNS'!J30</f>
        <v>0</v>
      </c>
      <c r="AH97" s="121"/>
      <c r="AI97" s="121"/>
      <c r="AJ97" s="121"/>
      <c r="AK97" s="121"/>
      <c r="AL97" s="121"/>
      <c r="AM97" s="121"/>
      <c r="AN97" s="122">
        <f>SUM(AG97,AT97)</f>
        <v>0</v>
      </c>
      <c r="AO97" s="121"/>
      <c r="AP97" s="121"/>
      <c r="AQ97" s="123" t="s">
        <v>82</v>
      </c>
      <c r="AR97" s="124"/>
      <c r="AS97" s="125">
        <v>0</v>
      </c>
      <c r="AT97" s="126">
        <f>ROUND(SUM(AV97:AW97),2)</f>
        <v>0</v>
      </c>
      <c r="AU97" s="127">
        <f>'03 - TNS'!P121</f>
        <v>0</v>
      </c>
      <c r="AV97" s="126">
        <f>'03 - TNS'!J33</f>
        <v>0</v>
      </c>
      <c r="AW97" s="126">
        <f>'03 - TNS'!J34</f>
        <v>0</v>
      </c>
      <c r="AX97" s="126">
        <f>'03 - TNS'!J35</f>
        <v>0</v>
      </c>
      <c r="AY97" s="126">
        <f>'03 - TNS'!J36</f>
        <v>0</v>
      </c>
      <c r="AZ97" s="126">
        <f>'03 - TNS'!F33</f>
        <v>0</v>
      </c>
      <c r="BA97" s="126">
        <f>'03 - TNS'!F34</f>
        <v>0</v>
      </c>
      <c r="BB97" s="126">
        <f>'03 - TNS'!F35</f>
        <v>0</v>
      </c>
      <c r="BC97" s="126">
        <f>'03 - TNS'!F36</f>
        <v>0</v>
      </c>
      <c r="BD97" s="128">
        <f>'03 - TNS'!F37</f>
        <v>0</v>
      </c>
      <c r="BE97" s="7"/>
      <c r="BT97" s="129" t="s">
        <v>83</v>
      </c>
      <c r="BV97" s="129" t="s">
        <v>77</v>
      </c>
      <c r="BW97" s="129" t="s">
        <v>91</v>
      </c>
      <c r="BX97" s="129" t="s">
        <v>5</v>
      </c>
      <c r="CL97" s="129" t="s">
        <v>1</v>
      </c>
      <c r="CM97" s="129" t="s">
        <v>85</v>
      </c>
    </row>
    <row r="98" s="7" customFormat="1" ht="16.5" customHeight="1">
      <c r="A98" s="117" t="s">
        <v>79</v>
      </c>
      <c r="B98" s="118"/>
      <c r="C98" s="119"/>
      <c r="D98" s="120" t="s">
        <v>92</v>
      </c>
      <c r="E98" s="120"/>
      <c r="F98" s="120"/>
      <c r="G98" s="120"/>
      <c r="H98" s="120"/>
      <c r="I98" s="121"/>
      <c r="J98" s="120" t="s">
        <v>93</v>
      </c>
      <c r="K98" s="120"/>
      <c r="L98" s="120"/>
      <c r="M98" s="120"/>
      <c r="N98" s="120"/>
      <c r="O98" s="120"/>
      <c r="P98" s="120"/>
      <c r="Q98" s="120"/>
      <c r="R98" s="120"/>
      <c r="S98" s="120"/>
      <c r="T98" s="120"/>
      <c r="U98" s="120"/>
      <c r="V98" s="120"/>
      <c r="W98" s="120"/>
      <c r="X98" s="120"/>
      <c r="Y98" s="120"/>
      <c r="Z98" s="120"/>
      <c r="AA98" s="120"/>
      <c r="AB98" s="120"/>
      <c r="AC98" s="120"/>
      <c r="AD98" s="120"/>
      <c r="AE98" s="120"/>
      <c r="AF98" s="120"/>
      <c r="AG98" s="122">
        <f>'04 - SN'!J30</f>
        <v>0</v>
      </c>
      <c r="AH98" s="121"/>
      <c r="AI98" s="121"/>
      <c r="AJ98" s="121"/>
      <c r="AK98" s="121"/>
      <c r="AL98" s="121"/>
      <c r="AM98" s="121"/>
      <c r="AN98" s="122">
        <f>SUM(AG98,AT98)</f>
        <v>0</v>
      </c>
      <c r="AO98" s="121"/>
      <c r="AP98" s="121"/>
      <c r="AQ98" s="123" t="s">
        <v>82</v>
      </c>
      <c r="AR98" s="124"/>
      <c r="AS98" s="125">
        <v>0</v>
      </c>
      <c r="AT98" s="126">
        <f>ROUND(SUM(AV98:AW98),2)</f>
        <v>0</v>
      </c>
      <c r="AU98" s="127">
        <f>'04 - SN'!P116</f>
        <v>0</v>
      </c>
      <c r="AV98" s="126">
        <f>'04 - SN'!J33</f>
        <v>0</v>
      </c>
      <c r="AW98" s="126">
        <f>'04 - SN'!J34</f>
        <v>0</v>
      </c>
      <c r="AX98" s="126">
        <f>'04 - SN'!J35</f>
        <v>0</v>
      </c>
      <c r="AY98" s="126">
        <f>'04 - SN'!J36</f>
        <v>0</v>
      </c>
      <c r="AZ98" s="126">
        <f>'04 - SN'!F33</f>
        <v>0</v>
      </c>
      <c r="BA98" s="126">
        <f>'04 - SN'!F34</f>
        <v>0</v>
      </c>
      <c r="BB98" s="126">
        <f>'04 - SN'!F35</f>
        <v>0</v>
      </c>
      <c r="BC98" s="126">
        <f>'04 - SN'!F36</f>
        <v>0</v>
      </c>
      <c r="BD98" s="128">
        <f>'04 - SN'!F37</f>
        <v>0</v>
      </c>
      <c r="BE98" s="7"/>
      <c r="BT98" s="129" t="s">
        <v>83</v>
      </c>
      <c r="BV98" s="129" t="s">
        <v>77</v>
      </c>
      <c r="BW98" s="129" t="s">
        <v>94</v>
      </c>
      <c r="BX98" s="129" t="s">
        <v>5</v>
      </c>
      <c r="CL98" s="129" t="s">
        <v>1</v>
      </c>
      <c r="CM98" s="129" t="s">
        <v>85</v>
      </c>
    </row>
    <row r="99" s="7" customFormat="1" ht="16.5" customHeight="1">
      <c r="A99" s="117" t="s">
        <v>79</v>
      </c>
      <c r="B99" s="118"/>
      <c r="C99" s="119"/>
      <c r="D99" s="120" t="s">
        <v>95</v>
      </c>
      <c r="E99" s="120"/>
      <c r="F99" s="120"/>
      <c r="G99" s="120"/>
      <c r="H99" s="120"/>
      <c r="I99" s="121"/>
      <c r="J99" s="120" t="s">
        <v>96</v>
      </c>
      <c r="K99" s="120"/>
      <c r="L99" s="120"/>
      <c r="M99" s="120"/>
      <c r="N99" s="120"/>
      <c r="O99" s="120"/>
      <c r="P99" s="120"/>
      <c r="Q99" s="120"/>
      <c r="R99" s="120"/>
      <c r="S99" s="120"/>
      <c r="T99" s="120"/>
      <c r="U99" s="120"/>
      <c r="V99" s="120"/>
      <c r="W99" s="120"/>
      <c r="X99" s="120"/>
      <c r="Y99" s="120"/>
      <c r="Z99" s="120"/>
      <c r="AA99" s="120"/>
      <c r="AB99" s="120"/>
      <c r="AC99" s="120"/>
      <c r="AD99" s="120"/>
      <c r="AE99" s="120"/>
      <c r="AF99" s="120"/>
      <c r="AG99" s="122">
        <f>'05 - VRN'!J30</f>
        <v>0</v>
      </c>
      <c r="AH99" s="121"/>
      <c r="AI99" s="121"/>
      <c r="AJ99" s="121"/>
      <c r="AK99" s="121"/>
      <c r="AL99" s="121"/>
      <c r="AM99" s="121"/>
      <c r="AN99" s="122">
        <f>SUM(AG99,AT99)</f>
        <v>0</v>
      </c>
      <c r="AO99" s="121"/>
      <c r="AP99" s="121"/>
      <c r="AQ99" s="123" t="s">
        <v>82</v>
      </c>
      <c r="AR99" s="124"/>
      <c r="AS99" s="130">
        <v>0</v>
      </c>
      <c r="AT99" s="131">
        <f>ROUND(SUM(AV99:AW99),2)</f>
        <v>0</v>
      </c>
      <c r="AU99" s="132">
        <f>'05 - VRN'!P116</f>
        <v>0</v>
      </c>
      <c r="AV99" s="131">
        <f>'05 - VRN'!J33</f>
        <v>0</v>
      </c>
      <c r="AW99" s="131">
        <f>'05 - VRN'!J34</f>
        <v>0</v>
      </c>
      <c r="AX99" s="131">
        <f>'05 - VRN'!J35</f>
        <v>0</v>
      </c>
      <c r="AY99" s="131">
        <f>'05 - VRN'!J36</f>
        <v>0</v>
      </c>
      <c r="AZ99" s="131">
        <f>'05 - VRN'!F33</f>
        <v>0</v>
      </c>
      <c r="BA99" s="131">
        <f>'05 - VRN'!F34</f>
        <v>0</v>
      </c>
      <c r="BB99" s="131">
        <f>'05 - VRN'!F35</f>
        <v>0</v>
      </c>
      <c r="BC99" s="131">
        <f>'05 - VRN'!F36</f>
        <v>0</v>
      </c>
      <c r="BD99" s="133">
        <f>'05 - VRN'!F37</f>
        <v>0</v>
      </c>
      <c r="BE99" s="7"/>
      <c r="BT99" s="129" t="s">
        <v>83</v>
      </c>
      <c r="BV99" s="129" t="s">
        <v>77</v>
      </c>
      <c r="BW99" s="129" t="s">
        <v>97</v>
      </c>
      <c r="BX99" s="129" t="s">
        <v>5</v>
      </c>
      <c r="CL99" s="129" t="s">
        <v>1</v>
      </c>
      <c r="CM99" s="129" t="s">
        <v>85</v>
      </c>
    </row>
    <row r="100" s="2" customFormat="1" ht="30" customHeight="1">
      <c r="A100" s="36"/>
      <c r="B100" s="37"/>
      <c r="C100" s="38"/>
      <c r="D100" s="38"/>
      <c r="E100" s="38"/>
      <c r="F100" s="38"/>
      <c r="G100" s="38"/>
      <c r="H100" s="38"/>
      <c r="I100" s="38"/>
      <c r="J100" s="38"/>
      <c r="K100" s="38"/>
      <c r="L100" s="38"/>
      <c r="M100" s="38"/>
      <c r="N100" s="38"/>
      <c r="O100" s="38"/>
      <c r="P100" s="38"/>
      <c r="Q100" s="38"/>
      <c r="R100" s="38"/>
      <c r="S100" s="38"/>
      <c r="T100" s="38"/>
      <c r="U100" s="38"/>
      <c r="V100" s="38"/>
      <c r="W100" s="38"/>
      <c r="X100" s="38"/>
      <c r="Y100" s="38"/>
      <c r="Z100" s="38"/>
      <c r="AA100" s="38"/>
      <c r="AB100" s="38"/>
      <c r="AC100" s="38"/>
      <c r="AD100" s="38"/>
      <c r="AE100" s="38"/>
      <c r="AF100" s="38"/>
      <c r="AG100" s="38"/>
      <c r="AH100" s="38"/>
      <c r="AI100" s="38"/>
      <c r="AJ100" s="38"/>
      <c r="AK100" s="38"/>
      <c r="AL100" s="38"/>
      <c r="AM100" s="38"/>
      <c r="AN100" s="38"/>
      <c r="AO100" s="38"/>
      <c r="AP100" s="38"/>
      <c r="AQ100" s="38"/>
      <c r="AR100" s="42"/>
      <c r="AS100" s="36"/>
      <c r="AT100" s="36"/>
      <c r="AU100" s="36"/>
      <c r="AV100" s="36"/>
      <c r="AW100" s="36"/>
      <c r="AX100" s="36"/>
      <c r="AY100" s="36"/>
      <c r="AZ100" s="36"/>
      <c r="BA100" s="36"/>
      <c r="BB100" s="36"/>
      <c r="BC100" s="36"/>
      <c r="BD100" s="36"/>
      <c r="BE100" s="36"/>
    </row>
    <row r="101" s="2" customFormat="1" ht="6.96" customHeight="1">
      <c r="A101" s="36"/>
      <c r="B101" s="64"/>
      <c r="C101" s="65"/>
      <c r="D101" s="65"/>
      <c r="E101" s="65"/>
      <c r="F101" s="65"/>
      <c r="G101" s="65"/>
      <c r="H101" s="65"/>
      <c r="I101" s="65"/>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42"/>
      <c r="AS101" s="36"/>
      <c r="AT101" s="36"/>
      <c r="AU101" s="36"/>
      <c r="AV101" s="36"/>
      <c r="AW101" s="36"/>
      <c r="AX101" s="36"/>
      <c r="AY101" s="36"/>
      <c r="AZ101" s="36"/>
      <c r="BA101" s="36"/>
      <c r="BB101" s="36"/>
      <c r="BC101" s="36"/>
      <c r="BD101" s="36"/>
      <c r="BE101" s="36"/>
    </row>
  </sheetData>
  <sheetProtection sheet="1" formatColumns="0" formatRows="0" objects="1" scenarios="1" spinCount="100000" saltValue="4QlJTZ9vurhoG7VhUlaKBsbGHiZPczrZJEsd6gZiKLkUzbTNtz5JiXK0MWNg4bT0U8ETTy4g/7btA4Yqloz23Q==" hashValue="tFQu2DANMre00ABc63xF9bfiD9KzIWjkEjItASvY++SmetVJTbpp+Fj5vsI3GzdHrdKciusNaEPwctn3dJGBvQ==" algorithmName="SHA-512" password="CC35"/>
  <mergeCells count="58">
    <mergeCell ref="L85:AJ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 - TV'!C2" display="/"/>
    <hyperlink ref="A96" location="'02 - DŘT'!C2" display="/"/>
    <hyperlink ref="A97" location="'03 - TNS'!C2" display="/"/>
    <hyperlink ref="A98" location="'04 - SN'!C2" display="/"/>
    <hyperlink ref="A99" location="'05 - VR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84</v>
      </c>
    </row>
    <row r="3" s="1" customFormat="1" ht="6.96" customHeight="1">
      <c r="B3" s="134"/>
      <c r="C3" s="135"/>
      <c r="D3" s="135"/>
      <c r="E3" s="135"/>
      <c r="F3" s="135"/>
      <c r="G3" s="135"/>
      <c r="H3" s="135"/>
      <c r="I3" s="135"/>
      <c r="J3" s="135"/>
      <c r="K3" s="135"/>
      <c r="L3" s="18"/>
      <c r="AT3" s="15" t="s">
        <v>85</v>
      </c>
    </row>
    <row r="4" s="1" customFormat="1" ht="24.96" customHeight="1">
      <c r="B4" s="18"/>
      <c r="D4" s="136" t="s">
        <v>98</v>
      </c>
      <c r="L4" s="18"/>
      <c r="M4" s="137" t="s">
        <v>10</v>
      </c>
      <c r="AT4" s="15" t="s">
        <v>4</v>
      </c>
    </row>
    <row r="5" s="1" customFormat="1" ht="6.96" customHeight="1">
      <c r="B5" s="18"/>
      <c r="L5" s="18"/>
    </row>
    <row r="6" s="1" customFormat="1" ht="12" customHeight="1">
      <c r="B6" s="18"/>
      <c r="D6" s="138" t="s">
        <v>16</v>
      </c>
      <c r="L6" s="18"/>
    </row>
    <row r="7" s="1" customFormat="1" ht="26.25" customHeight="1">
      <c r="B7" s="18"/>
      <c r="E7" s="139" t="str">
        <f>'Rekapitulace stavby'!K6</f>
        <v>Údržba, opravy a odstraňování závad u SEE OŘ OVA 2024-obvod SEE Olomouc</v>
      </c>
      <c r="F7" s="138"/>
      <c r="G7" s="138"/>
      <c r="H7" s="138"/>
      <c r="L7" s="18"/>
    </row>
    <row r="8" s="2" customFormat="1" ht="12" customHeight="1">
      <c r="A8" s="36"/>
      <c r="B8" s="42"/>
      <c r="C8" s="36"/>
      <c r="D8" s="138" t="s">
        <v>99</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40" t="s">
        <v>100</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8" t="s">
        <v>18</v>
      </c>
      <c r="E11" s="36"/>
      <c r="F11" s="141" t="s">
        <v>1</v>
      </c>
      <c r="G11" s="36"/>
      <c r="H11" s="36"/>
      <c r="I11" s="138" t="s">
        <v>19</v>
      </c>
      <c r="J11" s="141" t="s">
        <v>1</v>
      </c>
      <c r="K11" s="36"/>
      <c r="L11" s="61"/>
      <c r="S11" s="36"/>
      <c r="T11" s="36"/>
      <c r="U11" s="36"/>
      <c r="V11" s="36"/>
      <c r="W11" s="36"/>
      <c r="X11" s="36"/>
      <c r="Y11" s="36"/>
      <c r="Z11" s="36"/>
      <c r="AA11" s="36"/>
      <c r="AB11" s="36"/>
      <c r="AC11" s="36"/>
      <c r="AD11" s="36"/>
      <c r="AE11" s="36"/>
    </row>
    <row r="12" s="2" customFormat="1" ht="12" customHeight="1">
      <c r="A12" s="36"/>
      <c r="B12" s="42"/>
      <c r="C12" s="36"/>
      <c r="D12" s="138" t="s">
        <v>20</v>
      </c>
      <c r="E12" s="36"/>
      <c r="F12" s="141" t="s">
        <v>21</v>
      </c>
      <c r="G12" s="36"/>
      <c r="H12" s="36"/>
      <c r="I12" s="138" t="s">
        <v>22</v>
      </c>
      <c r="J12" s="142" t="str">
        <f>'Rekapitulace stavby'!AN8</f>
        <v>29. 11. 2023</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8" t="s">
        <v>24</v>
      </c>
      <c r="E14" s="36"/>
      <c r="F14" s="36"/>
      <c r="G14" s="36"/>
      <c r="H14" s="36"/>
      <c r="I14" s="138" t="s">
        <v>25</v>
      </c>
      <c r="J14" s="141"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41" t="str">
        <f>IF('Rekapitulace stavby'!E11="","",'Rekapitulace stavby'!E11)</f>
        <v xml:space="preserve"> </v>
      </c>
      <c r="F15" s="36"/>
      <c r="G15" s="36"/>
      <c r="H15" s="36"/>
      <c r="I15" s="138" t="s">
        <v>27</v>
      </c>
      <c r="J15" s="141"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8" t="s">
        <v>28</v>
      </c>
      <c r="E17" s="36"/>
      <c r="F17" s="36"/>
      <c r="G17" s="36"/>
      <c r="H17" s="36"/>
      <c r="I17" s="13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41"/>
      <c r="G18" s="141"/>
      <c r="H18" s="141"/>
      <c r="I18" s="13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8" t="s">
        <v>30</v>
      </c>
      <c r="E20" s="36"/>
      <c r="F20" s="36"/>
      <c r="G20" s="36"/>
      <c r="H20" s="36"/>
      <c r="I20" s="138" t="s">
        <v>25</v>
      </c>
      <c r="J20" s="141"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41" t="str">
        <f>IF('Rekapitulace stavby'!E17="","",'Rekapitulace stavby'!E17)</f>
        <v xml:space="preserve"> </v>
      </c>
      <c r="F21" s="36"/>
      <c r="G21" s="36"/>
      <c r="H21" s="36"/>
      <c r="I21" s="138" t="s">
        <v>27</v>
      </c>
      <c r="J21" s="141"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8" t="s">
        <v>32</v>
      </c>
      <c r="E23" s="36"/>
      <c r="F23" s="36"/>
      <c r="G23" s="36"/>
      <c r="H23" s="36"/>
      <c r="I23" s="138" t="s">
        <v>25</v>
      </c>
      <c r="J23" s="141"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41" t="s">
        <v>33</v>
      </c>
      <c r="F24" s="36"/>
      <c r="G24" s="36"/>
      <c r="H24" s="36"/>
      <c r="I24" s="138" t="s">
        <v>27</v>
      </c>
      <c r="J24" s="141"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8" t="s">
        <v>34</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43"/>
      <c r="B27" s="144"/>
      <c r="C27" s="143"/>
      <c r="D27" s="143"/>
      <c r="E27" s="145" t="s">
        <v>1</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7"/>
      <c r="E29" s="147"/>
      <c r="F29" s="147"/>
      <c r="G29" s="147"/>
      <c r="H29" s="147"/>
      <c r="I29" s="147"/>
      <c r="J29" s="147"/>
      <c r="K29" s="147"/>
      <c r="L29" s="61"/>
      <c r="S29" s="36"/>
      <c r="T29" s="36"/>
      <c r="U29" s="36"/>
      <c r="V29" s="36"/>
      <c r="W29" s="36"/>
      <c r="X29" s="36"/>
      <c r="Y29" s="36"/>
      <c r="Z29" s="36"/>
      <c r="AA29" s="36"/>
      <c r="AB29" s="36"/>
      <c r="AC29" s="36"/>
      <c r="AD29" s="36"/>
      <c r="AE29" s="36"/>
    </row>
    <row r="30" s="2" customFormat="1" ht="25.44" customHeight="1">
      <c r="A30" s="36"/>
      <c r="B30" s="42"/>
      <c r="C30" s="36"/>
      <c r="D30" s="148" t="s">
        <v>35</v>
      </c>
      <c r="E30" s="36"/>
      <c r="F30" s="36"/>
      <c r="G30" s="36"/>
      <c r="H30" s="36"/>
      <c r="I30" s="36"/>
      <c r="J30" s="149">
        <f>ROUND(J116, 2)</f>
        <v>0</v>
      </c>
      <c r="K30" s="36"/>
      <c r="L30" s="61"/>
      <c r="S30" s="36"/>
      <c r="T30" s="36"/>
      <c r="U30" s="36"/>
      <c r="V30" s="36"/>
      <c r="W30" s="36"/>
      <c r="X30" s="36"/>
      <c r="Y30" s="36"/>
      <c r="Z30" s="36"/>
      <c r="AA30" s="36"/>
      <c r="AB30" s="36"/>
      <c r="AC30" s="36"/>
      <c r="AD30" s="36"/>
      <c r="AE30" s="36"/>
    </row>
    <row r="31" s="2" customFormat="1" ht="6.96" customHeight="1">
      <c r="A31" s="36"/>
      <c r="B31" s="42"/>
      <c r="C31" s="36"/>
      <c r="D31" s="147"/>
      <c r="E31" s="147"/>
      <c r="F31" s="147"/>
      <c r="G31" s="147"/>
      <c r="H31" s="147"/>
      <c r="I31" s="147"/>
      <c r="J31" s="147"/>
      <c r="K31" s="147"/>
      <c r="L31" s="61"/>
      <c r="S31" s="36"/>
      <c r="T31" s="36"/>
      <c r="U31" s="36"/>
      <c r="V31" s="36"/>
      <c r="W31" s="36"/>
      <c r="X31" s="36"/>
      <c r="Y31" s="36"/>
      <c r="Z31" s="36"/>
      <c r="AA31" s="36"/>
      <c r="AB31" s="36"/>
      <c r="AC31" s="36"/>
      <c r="AD31" s="36"/>
      <c r="AE31" s="36"/>
    </row>
    <row r="32" s="2" customFormat="1" ht="14.4" customHeight="1">
      <c r="A32" s="36"/>
      <c r="B32" s="42"/>
      <c r="C32" s="36"/>
      <c r="D32" s="36"/>
      <c r="E32" s="36"/>
      <c r="F32" s="150" t="s">
        <v>37</v>
      </c>
      <c r="G32" s="36"/>
      <c r="H32" s="36"/>
      <c r="I32" s="150" t="s">
        <v>36</v>
      </c>
      <c r="J32" s="150" t="s">
        <v>38</v>
      </c>
      <c r="K32" s="36"/>
      <c r="L32" s="61"/>
      <c r="S32" s="36"/>
      <c r="T32" s="36"/>
      <c r="U32" s="36"/>
      <c r="V32" s="36"/>
      <c r="W32" s="36"/>
      <c r="X32" s="36"/>
      <c r="Y32" s="36"/>
      <c r="Z32" s="36"/>
      <c r="AA32" s="36"/>
      <c r="AB32" s="36"/>
      <c r="AC32" s="36"/>
      <c r="AD32" s="36"/>
      <c r="AE32" s="36"/>
    </row>
    <row r="33" s="2" customFormat="1" ht="14.4" customHeight="1">
      <c r="A33" s="36"/>
      <c r="B33" s="42"/>
      <c r="C33" s="36"/>
      <c r="D33" s="151" t="s">
        <v>39</v>
      </c>
      <c r="E33" s="138" t="s">
        <v>40</v>
      </c>
      <c r="F33" s="152">
        <f>ROUND((SUM(BE116:BE459)),  2)</f>
        <v>0</v>
      </c>
      <c r="G33" s="36"/>
      <c r="H33" s="36"/>
      <c r="I33" s="153">
        <v>0.20999999999999999</v>
      </c>
      <c r="J33" s="152">
        <f>ROUND(((SUM(BE116:BE459))*I33),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8" t="s">
        <v>41</v>
      </c>
      <c r="F34" s="152">
        <f>ROUND((SUM(BF116:BF459)),  2)</f>
        <v>0</v>
      </c>
      <c r="G34" s="36"/>
      <c r="H34" s="36"/>
      <c r="I34" s="153">
        <v>0.14999999999999999</v>
      </c>
      <c r="J34" s="152">
        <f>ROUND(((SUM(BF116:BF459))*I34),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8" t="s">
        <v>42</v>
      </c>
      <c r="F35" s="152">
        <f>ROUND((SUM(BG116:BG459)),  2)</f>
        <v>0</v>
      </c>
      <c r="G35" s="36"/>
      <c r="H35" s="36"/>
      <c r="I35" s="153">
        <v>0.20999999999999999</v>
      </c>
      <c r="J35" s="152">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8" t="s">
        <v>43</v>
      </c>
      <c r="F36" s="152">
        <f>ROUND((SUM(BH116:BH459)),  2)</f>
        <v>0</v>
      </c>
      <c r="G36" s="36"/>
      <c r="H36" s="36"/>
      <c r="I36" s="153">
        <v>0.14999999999999999</v>
      </c>
      <c r="J36" s="152">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8" t="s">
        <v>44</v>
      </c>
      <c r="F37" s="152">
        <f>ROUND((SUM(BI116:BI459)),  2)</f>
        <v>0</v>
      </c>
      <c r="G37" s="36"/>
      <c r="H37" s="36"/>
      <c r="I37" s="153">
        <v>0</v>
      </c>
      <c r="J37" s="152">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4"/>
      <c r="D39" s="155" t="s">
        <v>45</v>
      </c>
      <c r="E39" s="156"/>
      <c r="F39" s="156"/>
      <c r="G39" s="157" t="s">
        <v>46</v>
      </c>
      <c r="H39" s="158" t="s">
        <v>47</v>
      </c>
      <c r="I39" s="156"/>
      <c r="J39" s="159">
        <f>SUM(J30:J37)</f>
        <v>0</v>
      </c>
      <c r="K39" s="160"/>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61" t="s">
        <v>48</v>
      </c>
      <c r="E50" s="162"/>
      <c r="F50" s="162"/>
      <c r="G50" s="161" t="s">
        <v>49</v>
      </c>
      <c r="H50" s="162"/>
      <c r="I50" s="162"/>
      <c r="J50" s="162"/>
      <c r="K50" s="162"/>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63" t="s">
        <v>50</v>
      </c>
      <c r="E61" s="164"/>
      <c r="F61" s="165" t="s">
        <v>51</v>
      </c>
      <c r="G61" s="163" t="s">
        <v>50</v>
      </c>
      <c r="H61" s="164"/>
      <c r="I61" s="164"/>
      <c r="J61" s="166" t="s">
        <v>51</v>
      </c>
      <c r="K61" s="164"/>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61" t="s">
        <v>52</v>
      </c>
      <c r="E65" s="167"/>
      <c r="F65" s="167"/>
      <c r="G65" s="161" t="s">
        <v>53</v>
      </c>
      <c r="H65" s="167"/>
      <c r="I65" s="167"/>
      <c r="J65" s="167"/>
      <c r="K65" s="167"/>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63" t="s">
        <v>50</v>
      </c>
      <c r="E76" s="164"/>
      <c r="F76" s="165" t="s">
        <v>51</v>
      </c>
      <c r="G76" s="163" t="s">
        <v>50</v>
      </c>
      <c r="H76" s="164"/>
      <c r="I76" s="164"/>
      <c r="J76" s="166" t="s">
        <v>51</v>
      </c>
      <c r="K76" s="164"/>
      <c r="L76" s="61"/>
      <c r="S76" s="36"/>
      <c r="T76" s="36"/>
      <c r="U76" s="36"/>
      <c r="V76" s="36"/>
      <c r="W76" s="36"/>
      <c r="X76" s="36"/>
      <c r="Y76" s="36"/>
      <c r="Z76" s="36"/>
      <c r="AA76" s="36"/>
      <c r="AB76" s="36"/>
      <c r="AC76" s="36"/>
      <c r="AD76" s="36"/>
      <c r="AE76" s="36"/>
    </row>
    <row r="77" s="2" customFormat="1" ht="14.4" customHeight="1">
      <c r="A77" s="36"/>
      <c r="B77" s="168"/>
      <c r="C77" s="169"/>
      <c r="D77" s="169"/>
      <c r="E77" s="169"/>
      <c r="F77" s="169"/>
      <c r="G77" s="169"/>
      <c r="H77" s="169"/>
      <c r="I77" s="169"/>
      <c r="J77" s="169"/>
      <c r="K77" s="169"/>
      <c r="L77" s="61"/>
      <c r="S77" s="36"/>
      <c r="T77" s="36"/>
      <c r="U77" s="36"/>
      <c r="V77" s="36"/>
      <c r="W77" s="36"/>
      <c r="X77" s="36"/>
      <c r="Y77" s="36"/>
      <c r="Z77" s="36"/>
      <c r="AA77" s="36"/>
      <c r="AB77" s="36"/>
      <c r="AC77" s="36"/>
      <c r="AD77" s="36"/>
      <c r="AE77" s="36"/>
    </row>
    <row r="81" s="2" customFormat="1" ht="6.96" customHeight="1">
      <c r="A81" s="36"/>
      <c r="B81" s="170"/>
      <c r="C81" s="171"/>
      <c r="D81" s="171"/>
      <c r="E81" s="171"/>
      <c r="F81" s="171"/>
      <c r="G81" s="171"/>
      <c r="H81" s="171"/>
      <c r="I81" s="171"/>
      <c r="J81" s="171"/>
      <c r="K81" s="171"/>
      <c r="L81" s="61"/>
      <c r="S81" s="36"/>
      <c r="T81" s="36"/>
      <c r="U81" s="36"/>
      <c r="V81" s="36"/>
      <c r="W81" s="36"/>
      <c r="X81" s="36"/>
      <c r="Y81" s="36"/>
      <c r="Z81" s="36"/>
      <c r="AA81" s="36"/>
      <c r="AB81" s="36"/>
      <c r="AC81" s="36"/>
      <c r="AD81" s="36"/>
      <c r="AE81" s="36"/>
    </row>
    <row r="82" s="2" customFormat="1" ht="24.96" customHeight="1">
      <c r="A82" s="36"/>
      <c r="B82" s="37"/>
      <c r="C82" s="21" t="s">
        <v>101</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72" t="str">
        <f>E7</f>
        <v>Údržba, opravy a odstraňování závad u SEE OŘ OVA 2024-obvod SEE Olomouc</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99</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01 - TV</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SEE Olomouc</v>
      </c>
      <c r="G89" s="38"/>
      <c r="H89" s="38"/>
      <c r="I89" s="30" t="s">
        <v>22</v>
      </c>
      <c r="J89" s="77" t="str">
        <f>IF(J12="","",J12)</f>
        <v>29. 11. 2023</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30</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32</v>
      </c>
      <c r="J92" s="34" t="str">
        <f>E24</f>
        <v>VPO</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73" t="s">
        <v>102</v>
      </c>
      <c r="D94" s="174"/>
      <c r="E94" s="174"/>
      <c r="F94" s="174"/>
      <c r="G94" s="174"/>
      <c r="H94" s="174"/>
      <c r="I94" s="174"/>
      <c r="J94" s="175" t="s">
        <v>103</v>
      </c>
      <c r="K94" s="174"/>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6" t="s">
        <v>104</v>
      </c>
      <c r="D96" s="38"/>
      <c r="E96" s="38"/>
      <c r="F96" s="38"/>
      <c r="G96" s="38"/>
      <c r="H96" s="38"/>
      <c r="I96" s="38"/>
      <c r="J96" s="108">
        <f>J116</f>
        <v>0</v>
      </c>
      <c r="K96" s="38"/>
      <c r="L96" s="61"/>
      <c r="S96" s="36"/>
      <c r="T96" s="36"/>
      <c r="U96" s="36"/>
      <c r="V96" s="36"/>
      <c r="W96" s="36"/>
      <c r="X96" s="36"/>
      <c r="Y96" s="36"/>
      <c r="Z96" s="36"/>
      <c r="AA96" s="36"/>
      <c r="AB96" s="36"/>
      <c r="AC96" s="36"/>
      <c r="AD96" s="36"/>
      <c r="AE96" s="36"/>
      <c r="AU96" s="15" t="s">
        <v>105</v>
      </c>
    </row>
    <row r="97" s="2" customFormat="1" ht="21.84"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6.96" customHeight="1">
      <c r="A98" s="36"/>
      <c r="B98" s="64"/>
      <c r="C98" s="65"/>
      <c r="D98" s="65"/>
      <c r="E98" s="65"/>
      <c r="F98" s="65"/>
      <c r="G98" s="65"/>
      <c r="H98" s="65"/>
      <c r="I98" s="65"/>
      <c r="J98" s="65"/>
      <c r="K98" s="65"/>
      <c r="L98" s="61"/>
      <c r="S98" s="36"/>
      <c r="T98" s="36"/>
      <c r="U98" s="36"/>
      <c r="V98" s="36"/>
      <c r="W98" s="36"/>
      <c r="X98" s="36"/>
      <c r="Y98" s="36"/>
      <c r="Z98" s="36"/>
      <c r="AA98" s="36"/>
      <c r="AB98" s="36"/>
      <c r="AC98" s="36"/>
      <c r="AD98" s="36"/>
      <c r="AE98" s="36"/>
    </row>
    <row r="102" s="2" customFormat="1" ht="6.96" customHeight="1">
      <c r="A102" s="36"/>
      <c r="B102" s="66"/>
      <c r="C102" s="67"/>
      <c r="D102" s="67"/>
      <c r="E102" s="67"/>
      <c r="F102" s="67"/>
      <c r="G102" s="67"/>
      <c r="H102" s="67"/>
      <c r="I102" s="67"/>
      <c r="J102" s="67"/>
      <c r="K102" s="67"/>
      <c r="L102" s="61"/>
      <c r="S102" s="36"/>
      <c r="T102" s="36"/>
      <c r="U102" s="36"/>
      <c r="V102" s="36"/>
      <c r="W102" s="36"/>
      <c r="X102" s="36"/>
      <c r="Y102" s="36"/>
      <c r="Z102" s="36"/>
      <c r="AA102" s="36"/>
      <c r="AB102" s="36"/>
      <c r="AC102" s="36"/>
      <c r="AD102" s="36"/>
      <c r="AE102" s="36"/>
    </row>
    <row r="103" s="2" customFormat="1" ht="24.96" customHeight="1">
      <c r="A103" s="36"/>
      <c r="B103" s="37"/>
      <c r="C103" s="21" t="s">
        <v>106</v>
      </c>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37"/>
      <c r="C104" s="38"/>
      <c r="D104" s="38"/>
      <c r="E104" s="38"/>
      <c r="F104" s="38"/>
      <c r="G104" s="38"/>
      <c r="H104" s="38"/>
      <c r="I104" s="38"/>
      <c r="J104" s="38"/>
      <c r="K104" s="38"/>
      <c r="L104" s="61"/>
      <c r="S104" s="36"/>
      <c r="T104" s="36"/>
      <c r="U104" s="36"/>
      <c r="V104" s="36"/>
      <c r="W104" s="36"/>
      <c r="X104" s="36"/>
      <c r="Y104" s="36"/>
      <c r="Z104" s="36"/>
      <c r="AA104" s="36"/>
      <c r="AB104" s="36"/>
      <c r="AC104" s="36"/>
      <c r="AD104" s="36"/>
      <c r="AE104" s="36"/>
    </row>
    <row r="105" s="2" customFormat="1" ht="12" customHeight="1">
      <c r="A105" s="36"/>
      <c r="B105" s="37"/>
      <c r="C105" s="30" t="s">
        <v>16</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26.25" customHeight="1">
      <c r="A106" s="36"/>
      <c r="B106" s="37"/>
      <c r="C106" s="38"/>
      <c r="D106" s="38"/>
      <c r="E106" s="172" t="str">
        <f>E7</f>
        <v>Údržba, opravy a odstraňování závad u SEE OŘ OVA 2024-obvod SEE Olomouc</v>
      </c>
      <c r="F106" s="30"/>
      <c r="G106" s="30"/>
      <c r="H106" s="30"/>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99</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74" t="str">
        <f>E9</f>
        <v>01 - TV</v>
      </c>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20</v>
      </c>
      <c r="D110" s="38"/>
      <c r="E110" s="38"/>
      <c r="F110" s="25" t="str">
        <f>F12</f>
        <v>SEE Olomouc</v>
      </c>
      <c r="G110" s="38"/>
      <c r="H110" s="38"/>
      <c r="I110" s="30" t="s">
        <v>22</v>
      </c>
      <c r="J110" s="77" t="str">
        <f>IF(J12="","",J12)</f>
        <v>29. 11. 2023</v>
      </c>
      <c r="K110" s="38"/>
      <c r="L110" s="61"/>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5.15" customHeight="1">
      <c r="A112" s="36"/>
      <c r="B112" s="37"/>
      <c r="C112" s="30" t="s">
        <v>24</v>
      </c>
      <c r="D112" s="38"/>
      <c r="E112" s="38"/>
      <c r="F112" s="25" t="str">
        <f>E15</f>
        <v xml:space="preserve"> </v>
      </c>
      <c r="G112" s="38"/>
      <c r="H112" s="38"/>
      <c r="I112" s="30" t="s">
        <v>30</v>
      </c>
      <c r="J112" s="34" t="str">
        <f>E21</f>
        <v xml:space="preserve"> </v>
      </c>
      <c r="K112" s="38"/>
      <c r="L112" s="61"/>
      <c r="S112" s="36"/>
      <c r="T112" s="36"/>
      <c r="U112" s="36"/>
      <c r="V112" s="36"/>
      <c r="W112" s="36"/>
      <c r="X112" s="36"/>
      <c r="Y112" s="36"/>
      <c r="Z112" s="36"/>
      <c r="AA112" s="36"/>
      <c r="AB112" s="36"/>
      <c r="AC112" s="36"/>
      <c r="AD112" s="36"/>
      <c r="AE112" s="36"/>
    </row>
    <row r="113" s="2" customFormat="1" ht="15.15" customHeight="1">
      <c r="A113" s="36"/>
      <c r="B113" s="37"/>
      <c r="C113" s="30" t="s">
        <v>28</v>
      </c>
      <c r="D113" s="38"/>
      <c r="E113" s="38"/>
      <c r="F113" s="25" t="str">
        <f>IF(E18="","",E18)</f>
        <v>Vyplň údaj</v>
      </c>
      <c r="G113" s="38"/>
      <c r="H113" s="38"/>
      <c r="I113" s="30" t="s">
        <v>32</v>
      </c>
      <c r="J113" s="34" t="str">
        <f>E24</f>
        <v>VPO</v>
      </c>
      <c r="K113" s="38"/>
      <c r="L113" s="61"/>
      <c r="S113" s="36"/>
      <c r="T113" s="36"/>
      <c r="U113" s="36"/>
      <c r="V113" s="36"/>
      <c r="W113" s="36"/>
      <c r="X113" s="36"/>
      <c r="Y113" s="36"/>
      <c r="Z113" s="36"/>
      <c r="AA113" s="36"/>
      <c r="AB113" s="36"/>
      <c r="AC113" s="36"/>
      <c r="AD113" s="36"/>
      <c r="AE113" s="36"/>
    </row>
    <row r="114" s="2" customFormat="1" ht="10.32"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9" customFormat="1" ht="29.28" customHeight="1">
      <c r="A115" s="177"/>
      <c r="B115" s="178"/>
      <c r="C115" s="179" t="s">
        <v>107</v>
      </c>
      <c r="D115" s="180" t="s">
        <v>60</v>
      </c>
      <c r="E115" s="180" t="s">
        <v>56</v>
      </c>
      <c r="F115" s="180" t="s">
        <v>57</v>
      </c>
      <c r="G115" s="180" t="s">
        <v>108</v>
      </c>
      <c r="H115" s="180" t="s">
        <v>109</v>
      </c>
      <c r="I115" s="180" t="s">
        <v>110</v>
      </c>
      <c r="J115" s="180" t="s">
        <v>103</v>
      </c>
      <c r="K115" s="181" t="s">
        <v>111</v>
      </c>
      <c r="L115" s="182"/>
      <c r="M115" s="98" t="s">
        <v>1</v>
      </c>
      <c r="N115" s="99" t="s">
        <v>39</v>
      </c>
      <c r="O115" s="99" t="s">
        <v>112</v>
      </c>
      <c r="P115" s="99" t="s">
        <v>113</v>
      </c>
      <c r="Q115" s="99" t="s">
        <v>114</v>
      </c>
      <c r="R115" s="99" t="s">
        <v>115</v>
      </c>
      <c r="S115" s="99" t="s">
        <v>116</v>
      </c>
      <c r="T115" s="99" t="s">
        <v>117</v>
      </c>
      <c r="U115" s="100" t="s">
        <v>118</v>
      </c>
      <c r="V115" s="177"/>
      <c r="W115" s="177"/>
      <c r="X115" s="177"/>
      <c r="Y115" s="177"/>
      <c r="Z115" s="177"/>
      <c r="AA115" s="177"/>
      <c r="AB115" s="177"/>
      <c r="AC115" s="177"/>
      <c r="AD115" s="177"/>
      <c r="AE115" s="177"/>
    </row>
    <row r="116" s="2" customFormat="1" ht="22.8" customHeight="1">
      <c r="A116" s="36"/>
      <c r="B116" s="37"/>
      <c r="C116" s="105" t="s">
        <v>119</v>
      </c>
      <c r="D116" s="38"/>
      <c r="E116" s="38"/>
      <c r="F116" s="38"/>
      <c r="G116" s="38"/>
      <c r="H116" s="38"/>
      <c r="I116" s="38"/>
      <c r="J116" s="183">
        <f>BK116</f>
        <v>0</v>
      </c>
      <c r="K116" s="38"/>
      <c r="L116" s="42"/>
      <c r="M116" s="101"/>
      <c r="N116" s="184"/>
      <c r="O116" s="102"/>
      <c r="P116" s="185">
        <f>SUM(P117:P459)</f>
        <v>0</v>
      </c>
      <c r="Q116" s="102"/>
      <c r="R116" s="185">
        <f>SUM(R117:R459)</f>
        <v>0</v>
      </c>
      <c r="S116" s="102"/>
      <c r="T116" s="185">
        <f>SUM(T117:T459)</f>
        <v>0</v>
      </c>
      <c r="U116" s="103"/>
      <c r="V116" s="36"/>
      <c r="W116" s="36"/>
      <c r="X116" s="36"/>
      <c r="Y116" s="36"/>
      <c r="Z116" s="36"/>
      <c r="AA116" s="36"/>
      <c r="AB116" s="36"/>
      <c r="AC116" s="36"/>
      <c r="AD116" s="36"/>
      <c r="AE116" s="36"/>
      <c r="AT116" s="15" t="s">
        <v>74</v>
      </c>
      <c r="AU116" s="15" t="s">
        <v>105</v>
      </c>
      <c r="BK116" s="186">
        <f>SUM(BK117:BK459)</f>
        <v>0</v>
      </c>
    </row>
    <row r="117" s="2" customFormat="1" ht="24.15" customHeight="1">
      <c r="A117" s="36"/>
      <c r="B117" s="37"/>
      <c r="C117" s="187" t="s">
        <v>83</v>
      </c>
      <c r="D117" s="187" t="s">
        <v>120</v>
      </c>
      <c r="E117" s="188" t="s">
        <v>121</v>
      </c>
      <c r="F117" s="189" t="s">
        <v>122</v>
      </c>
      <c r="G117" s="190" t="s">
        <v>123</v>
      </c>
      <c r="H117" s="191">
        <v>10</v>
      </c>
      <c r="I117" s="192"/>
      <c r="J117" s="193">
        <f>ROUND(I117*H117,2)</f>
        <v>0</v>
      </c>
      <c r="K117" s="189" t="s">
        <v>124</v>
      </c>
      <c r="L117" s="42"/>
      <c r="M117" s="194" t="s">
        <v>1</v>
      </c>
      <c r="N117" s="195" t="s">
        <v>40</v>
      </c>
      <c r="O117" s="89"/>
      <c r="P117" s="196">
        <f>O117*H117</f>
        <v>0</v>
      </c>
      <c r="Q117" s="196">
        <v>0</v>
      </c>
      <c r="R117" s="196">
        <f>Q117*H117</f>
        <v>0</v>
      </c>
      <c r="S117" s="196">
        <v>0</v>
      </c>
      <c r="T117" s="196">
        <f>S117*H117</f>
        <v>0</v>
      </c>
      <c r="U117" s="197" t="s">
        <v>1</v>
      </c>
      <c r="V117" s="36"/>
      <c r="W117" s="36"/>
      <c r="X117" s="36"/>
      <c r="Y117" s="36"/>
      <c r="Z117" s="36"/>
      <c r="AA117" s="36"/>
      <c r="AB117" s="36"/>
      <c r="AC117" s="36"/>
      <c r="AD117" s="36"/>
      <c r="AE117" s="36"/>
      <c r="AR117" s="198" t="s">
        <v>125</v>
      </c>
      <c r="AT117" s="198" t="s">
        <v>120</v>
      </c>
      <c r="AU117" s="198" t="s">
        <v>75</v>
      </c>
      <c r="AY117" s="15" t="s">
        <v>126</v>
      </c>
      <c r="BE117" s="199">
        <f>IF(N117="základní",J117,0)</f>
        <v>0</v>
      </c>
      <c r="BF117" s="199">
        <f>IF(N117="snížená",J117,0)</f>
        <v>0</v>
      </c>
      <c r="BG117" s="199">
        <f>IF(N117="zákl. přenesená",J117,0)</f>
        <v>0</v>
      </c>
      <c r="BH117" s="199">
        <f>IF(N117="sníž. přenesená",J117,0)</f>
        <v>0</v>
      </c>
      <c r="BI117" s="199">
        <f>IF(N117="nulová",J117,0)</f>
        <v>0</v>
      </c>
      <c r="BJ117" s="15" t="s">
        <v>83</v>
      </c>
      <c r="BK117" s="199">
        <f>ROUND(I117*H117,2)</f>
        <v>0</v>
      </c>
      <c r="BL117" s="15" t="s">
        <v>125</v>
      </c>
      <c r="BM117" s="198" t="s">
        <v>127</v>
      </c>
    </row>
    <row r="118" s="2" customFormat="1">
      <c r="A118" s="36"/>
      <c r="B118" s="37"/>
      <c r="C118" s="38"/>
      <c r="D118" s="200" t="s">
        <v>128</v>
      </c>
      <c r="E118" s="38"/>
      <c r="F118" s="201" t="s">
        <v>129</v>
      </c>
      <c r="G118" s="38"/>
      <c r="H118" s="38"/>
      <c r="I118" s="202"/>
      <c r="J118" s="38"/>
      <c r="K118" s="38"/>
      <c r="L118" s="42"/>
      <c r="M118" s="203"/>
      <c r="N118" s="204"/>
      <c r="O118" s="89"/>
      <c r="P118" s="89"/>
      <c r="Q118" s="89"/>
      <c r="R118" s="89"/>
      <c r="S118" s="89"/>
      <c r="T118" s="89"/>
      <c r="U118" s="90"/>
      <c r="V118" s="36"/>
      <c r="W118" s="36"/>
      <c r="X118" s="36"/>
      <c r="Y118" s="36"/>
      <c r="Z118" s="36"/>
      <c r="AA118" s="36"/>
      <c r="AB118" s="36"/>
      <c r="AC118" s="36"/>
      <c r="AD118" s="36"/>
      <c r="AE118" s="36"/>
      <c r="AT118" s="15" t="s">
        <v>128</v>
      </c>
      <c r="AU118" s="15" t="s">
        <v>75</v>
      </c>
    </row>
    <row r="119" s="2" customFormat="1" ht="33" customHeight="1">
      <c r="A119" s="36"/>
      <c r="B119" s="37"/>
      <c r="C119" s="205" t="s">
        <v>85</v>
      </c>
      <c r="D119" s="205" t="s">
        <v>130</v>
      </c>
      <c r="E119" s="206" t="s">
        <v>131</v>
      </c>
      <c r="F119" s="207" t="s">
        <v>132</v>
      </c>
      <c r="G119" s="208" t="s">
        <v>123</v>
      </c>
      <c r="H119" s="209">
        <v>8</v>
      </c>
      <c r="I119" s="210"/>
      <c r="J119" s="211">
        <f>ROUND(I119*H119,2)</f>
        <v>0</v>
      </c>
      <c r="K119" s="207" t="s">
        <v>124</v>
      </c>
      <c r="L119" s="212"/>
      <c r="M119" s="213" t="s">
        <v>1</v>
      </c>
      <c r="N119" s="214" t="s">
        <v>40</v>
      </c>
      <c r="O119" s="89"/>
      <c r="P119" s="196">
        <f>O119*H119</f>
        <v>0</v>
      </c>
      <c r="Q119" s="196">
        <v>0</v>
      </c>
      <c r="R119" s="196">
        <f>Q119*H119</f>
        <v>0</v>
      </c>
      <c r="S119" s="196">
        <v>0</v>
      </c>
      <c r="T119" s="196">
        <f>S119*H119</f>
        <v>0</v>
      </c>
      <c r="U119" s="197" t="s">
        <v>1</v>
      </c>
      <c r="V119" s="36"/>
      <c r="W119" s="36"/>
      <c r="X119" s="36"/>
      <c r="Y119" s="36"/>
      <c r="Z119" s="36"/>
      <c r="AA119" s="36"/>
      <c r="AB119" s="36"/>
      <c r="AC119" s="36"/>
      <c r="AD119" s="36"/>
      <c r="AE119" s="36"/>
      <c r="AR119" s="198" t="s">
        <v>133</v>
      </c>
      <c r="AT119" s="198" t="s">
        <v>130</v>
      </c>
      <c r="AU119" s="198" t="s">
        <v>75</v>
      </c>
      <c r="AY119" s="15" t="s">
        <v>126</v>
      </c>
      <c r="BE119" s="199">
        <f>IF(N119="základní",J119,0)</f>
        <v>0</v>
      </c>
      <c r="BF119" s="199">
        <f>IF(N119="snížená",J119,0)</f>
        <v>0</v>
      </c>
      <c r="BG119" s="199">
        <f>IF(N119="zákl. přenesená",J119,0)</f>
        <v>0</v>
      </c>
      <c r="BH119" s="199">
        <f>IF(N119="sníž. přenesená",J119,0)</f>
        <v>0</v>
      </c>
      <c r="BI119" s="199">
        <f>IF(N119="nulová",J119,0)</f>
        <v>0</v>
      </c>
      <c r="BJ119" s="15" t="s">
        <v>83</v>
      </c>
      <c r="BK119" s="199">
        <f>ROUND(I119*H119,2)</f>
        <v>0</v>
      </c>
      <c r="BL119" s="15" t="s">
        <v>133</v>
      </c>
      <c r="BM119" s="198" t="s">
        <v>134</v>
      </c>
    </row>
    <row r="120" s="2" customFormat="1">
      <c r="A120" s="36"/>
      <c r="B120" s="37"/>
      <c r="C120" s="38"/>
      <c r="D120" s="200" t="s">
        <v>128</v>
      </c>
      <c r="E120" s="38"/>
      <c r="F120" s="201" t="s">
        <v>135</v>
      </c>
      <c r="G120" s="38"/>
      <c r="H120" s="38"/>
      <c r="I120" s="202"/>
      <c r="J120" s="38"/>
      <c r="K120" s="38"/>
      <c r="L120" s="42"/>
      <c r="M120" s="203"/>
      <c r="N120" s="204"/>
      <c r="O120" s="89"/>
      <c r="P120" s="89"/>
      <c r="Q120" s="89"/>
      <c r="R120" s="89"/>
      <c r="S120" s="89"/>
      <c r="T120" s="89"/>
      <c r="U120" s="90"/>
      <c r="V120" s="36"/>
      <c r="W120" s="36"/>
      <c r="X120" s="36"/>
      <c r="Y120" s="36"/>
      <c r="Z120" s="36"/>
      <c r="AA120" s="36"/>
      <c r="AB120" s="36"/>
      <c r="AC120" s="36"/>
      <c r="AD120" s="36"/>
      <c r="AE120" s="36"/>
      <c r="AT120" s="15" t="s">
        <v>128</v>
      </c>
      <c r="AU120" s="15" t="s">
        <v>75</v>
      </c>
    </row>
    <row r="121" s="2" customFormat="1" ht="16.5" customHeight="1">
      <c r="A121" s="36"/>
      <c r="B121" s="37"/>
      <c r="C121" s="187" t="s">
        <v>136</v>
      </c>
      <c r="D121" s="187" t="s">
        <v>120</v>
      </c>
      <c r="E121" s="188" t="s">
        <v>137</v>
      </c>
      <c r="F121" s="189" t="s">
        <v>138</v>
      </c>
      <c r="G121" s="190" t="s">
        <v>139</v>
      </c>
      <c r="H121" s="191">
        <v>10</v>
      </c>
      <c r="I121" s="192"/>
      <c r="J121" s="193">
        <f>ROUND(I121*H121,2)</f>
        <v>0</v>
      </c>
      <c r="K121" s="189" t="s">
        <v>124</v>
      </c>
      <c r="L121" s="42"/>
      <c r="M121" s="194" t="s">
        <v>1</v>
      </c>
      <c r="N121" s="195" t="s">
        <v>40</v>
      </c>
      <c r="O121" s="89"/>
      <c r="P121" s="196">
        <f>O121*H121</f>
        <v>0</v>
      </c>
      <c r="Q121" s="196">
        <v>0</v>
      </c>
      <c r="R121" s="196">
        <f>Q121*H121</f>
        <v>0</v>
      </c>
      <c r="S121" s="196">
        <v>0</v>
      </c>
      <c r="T121" s="196">
        <f>S121*H121</f>
        <v>0</v>
      </c>
      <c r="U121" s="197" t="s">
        <v>1</v>
      </c>
      <c r="V121" s="36"/>
      <c r="W121" s="36"/>
      <c r="X121" s="36"/>
      <c r="Y121" s="36"/>
      <c r="Z121" s="36"/>
      <c r="AA121" s="36"/>
      <c r="AB121" s="36"/>
      <c r="AC121" s="36"/>
      <c r="AD121" s="36"/>
      <c r="AE121" s="36"/>
      <c r="AR121" s="198" t="s">
        <v>140</v>
      </c>
      <c r="AT121" s="198" t="s">
        <v>120</v>
      </c>
      <c r="AU121" s="198" t="s">
        <v>75</v>
      </c>
      <c r="AY121" s="15" t="s">
        <v>126</v>
      </c>
      <c r="BE121" s="199">
        <f>IF(N121="základní",J121,0)</f>
        <v>0</v>
      </c>
      <c r="BF121" s="199">
        <f>IF(N121="snížená",J121,0)</f>
        <v>0</v>
      </c>
      <c r="BG121" s="199">
        <f>IF(N121="zákl. přenesená",J121,0)</f>
        <v>0</v>
      </c>
      <c r="BH121" s="199">
        <f>IF(N121="sníž. přenesená",J121,0)</f>
        <v>0</v>
      </c>
      <c r="BI121" s="199">
        <f>IF(N121="nulová",J121,0)</f>
        <v>0</v>
      </c>
      <c r="BJ121" s="15" t="s">
        <v>83</v>
      </c>
      <c r="BK121" s="199">
        <f>ROUND(I121*H121,2)</f>
        <v>0</v>
      </c>
      <c r="BL121" s="15" t="s">
        <v>140</v>
      </c>
      <c r="BM121" s="198" t="s">
        <v>141</v>
      </c>
    </row>
    <row r="122" s="2" customFormat="1">
      <c r="A122" s="36"/>
      <c r="B122" s="37"/>
      <c r="C122" s="38"/>
      <c r="D122" s="200" t="s">
        <v>128</v>
      </c>
      <c r="E122" s="38"/>
      <c r="F122" s="201" t="s">
        <v>138</v>
      </c>
      <c r="G122" s="38"/>
      <c r="H122" s="38"/>
      <c r="I122" s="202"/>
      <c r="J122" s="38"/>
      <c r="K122" s="38"/>
      <c r="L122" s="42"/>
      <c r="M122" s="203"/>
      <c r="N122" s="204"/>
      <c r="O122" s="89"/>
      <c r="P122" s="89"/>
      <c r="Q122" s="89"/>
      <c r="R122" s="89"/>
      <c r="S122" s="89"/>
      <c r="T122" s="89"/>
      <c r="U122" s="90"/>
      <c r="V122" s="36"/>
      <c r="W122" s="36"/>
      <c r="X122" s="36"/>
      <c r="Y122" s="36"/>
      <c r="Z122" s="36"/>
      <c r="AA122" s="36"/>
      <c r="AB122" s="36"/>
      <c r="AC122" s="36"/>
      <c r="AD122" s="36"/>
      <c r="AE122" s="36"/>
      <c r="AT122" s="15" t="s">
        <v>128</v>
      </c>
      <c r="AU122" s="15" t="s">
        <v>75</v>
      </c>
    </row>
    <row r="123" s="2" customFormat="1" ht="16.5" customHeight="1">
      <c r="A123" s="36"/>
      <c r="B123" s="37"/>
      <c r="C123" s="187" t="s">
        <v>125</v>
      </c>
      <c r="D123" s="187" t="s">
        <v>120</v>
      </c>
      <c r="E123" s="188" t="s">
        <v>142</v>
      </c>
      <c r="F123" s="189" t="s">
        <v>143</v>
      </c>
      <c r="G123" s="190" t="s">
        <v>139</v>
      </c>
      <c r="H123" s="191">
        <v>10</v>
      </c>
      <c r="I123" s="192"/>
      <c r="J123" s="193">
        <f>ROUND(I123*H123,2)</f>
        <v>0</v>
      </c>
      <c r="K123" s="189" t="s">
        <v>124</v>
      </c>
      <c r="L123" s="42"/>
      <c r="M123" s="194" t="s">
        <v>1</v>
      </c>
      <c r="N123" s="195" t="s">
        <v>40</v>
      </c>
      <c r="O123" s="89"/>
      <c r="P123" s="196">
        <f>O123*H123</f>
        <v>0</v>
      </c>
      <c r="Q123" s="196">
        <v>0</v>
      </c>
      <c r="R123" s="196">
        <f>Q123*H123</f>
        <v>0</v>
      </c>
      <c r="S123" s="196">
        <v>0</v>
      </c>
      <c r="T123" s="196">
        <f>S123*H123</f>
        <v>0</v>
      </c>
      <c r="U123" s="197" t="s">
        <v>1</v>
      </c>
      <c r="V123" s="36"/>
      <c r="W123" s="36"/>
      <c r="X123" s="36"/>
      <c r="Y123" s="36"/>
      <c r="Z123" s="36"/>
      <c r="AA123" s="36"/>
      <c r="AB123" s="36"/>
      <c r="AC123" s="36"/>
      <c r="AD123" s="36"/>
      <c r="AE123" s="36"/>
      <c r="AR123" s="198" t="s">
        <v>140</v>
      </c>
      <c r="AT123" s="198" t="s">
        <v>120</v>
      </c>
      <c r="AU123" s="198" t="s">
        <v>75</v>
      </c>
      <c r="AY123" s="15" t="s">
        <v>126</v>
      </c>
      <c r="BE123" s="199">
        <f>IF(N123="základní",J123,0)</f>
        <v>0</v>
      </c>
      <c r="BF123" s="199">
        <f>IF(N123="snížená",J123,0)</f>
        <v>0</v>
      </c>
      <c r="BG123" s="199">
        <f>IF(N123="zákl. přenesená",J123,0)</f>
        <v>0</v>
      </c>
      <c r="BH123" s="199">
        <f>IF(N123="sníž. přenesená",J123,0)</f>
        <v>0</v>
      </c>
      <c r="BI123" s="199">
        <f>IF(N123="nulová",J123,0)</f>
        <v>0</v>
      </c>
      <c r="BJ123" s="15" t="s">
        <v>83</v>
      </c>
      <c r="BK123" s="199">
        <f>ROUND(I123*H123,2)</f>
        <v>0</v>
      </c>
      <c r="BL123" s="15" t="s">
        <v>140</v>
      </c>
      <c r="BM123" s="198" t="s">
        <v>144</v>
      </c>
    </row>
    <row r="124" s="2" customFormat="1">
      <c r="A124" s="36"/>
      <c r="B124" s="37"/>
      <c r="C124" s="38"/>
      <c r="D124" s="200" t="s">
        <v>128</v>
      </c>
      <c r="E124" s="38"/>
      <c r="F124" s="201" t="s">
        <v>145</v>
      </c>
      <c r="G124" s="38"/>
      <c r="H124" s="38"/>
      <c r="I124" s="202"/>
      <c r="J124" s="38"/>
      <c r="K124" s="38"/>
      <c r="L124" s="42"/>
      <c r="M124" s="203"/>
      <c r="N124" s="204"/>
      <c r="O124" s="89"/>
      <c r="P124" s="89"/>
      <c r="Q124" s="89"/>
      <c r="R124" s="89"/>
      <c r="S124" s="89"/>
      <c r="T124" s="89"/>
      <c r="U124" s="90"/>
      <c r="V124" s="36"/>
      <c r="W124" s="36"/>
      <c r="X124" s="36"/>
      <c r="Y124" s="36"/>
      <c r="Z124" s="36"/>
      <c r="AA124" s="36"/>
      <c r="AB124" s="36"/>
      <c r="AC124" s="36"/>
      <c r="AD124" s="36"/>
      <c r="AE124" s="36"/>
      <c r="AT124" s="15" t="s">
        <v>128</v>
      </c>
      <c r="AU124" s="15" t="s">
        <v>75</v>
      </c>
    </row>
    <row r="125" s="2" customFormat="1" ht="24.15" customHeight="1">
      <c r="A125" s="36"/>
      <c r="B125" s="37"/>
      <c r="C125" s="187" t="s">
        <v>146</v>
      </c>
      <c r="D125" s="187" t="s">
        <v>120</v>
      </c>
      <c r="E125" s="188" t="s">
        <v>147</v>
      </c>
      <c r="F125" s="189" t="s">
        <v>148</v>
      </c>
      <c r="G125" s="190" t="s">
        <v>149</v>
      </c>
      <c r="H125" s="191">
        <v>325</v>
      </c>
      <c r="I125" s="192"/>
      <c r="J125" s="193">
        <f>ROUND(I125*H125,2)</f>
        <v>0</v>
      </c>
      <c r="K125" s="189" t="s">
        <v>124</v>
      </c>
      <c r="L125" s="42"/>
      <c r="M125" s="194" t="s">
        <v>1</v>
      </c>
      <c r="N125" s="195" t="s">
        <v>40</v>
      </c>
      <c r="O125" s="89"/>
      <c r="P125" s="196">
        <f>O125*H125</f>
        <v>0</v>
      </c>
      <c r="Q125" s="196">
        <v>0</v>
      </c>
      <c r="R125" s="196">
        <f>Q125*H125</f>
        <v>0</v>
      </c>
      <c r="S125" s="196">
        <v>0</v>
      </c>
      <c r="T125" s="196">
        <f>S125*H125</f>
        <v>0</v>
      </c>
      <c r="U125" s="197" t="s">
        <v>1</v>
      </c>
      <c r="V125" s="36"/>
      <c r="W125" s="36"/>
      <c r="X125" s="36"/>
      <c r="Y125" s="36"/>
      <c r="Z125" s="36"/>
      <c r="AA125" s="36"/>
      <c r="AB125" s="36"/>
      <c r="AC125" s="36"/>
      <c r="AD125" s="36"/>
      <c r="AE125" s="36"/>
      <c r="AR125" s="198" t="s">
        <v>140</v>
      </c>
      <c r="AT125" s="198" t="s">
        <v>120</v>
      </c>
      <c r="AU125" s="198" t="s">
        <v>75</v>
      </c>
      <c r="AY125" s="15" t="s">
        <v>126</v>
      </c>
      <c r="BE125" s="199">
        <f>IF(N125="základní",J125,0)</f>
        <v>0</v>
      </c>
      <c r="BF125" s="199">
        <f>IF(N125="snížená",J125,0)</f>
        <v>0</v>
      </c>
      <c r="BG125" s="199">
        <f>IF(N125="zákl. přenesená",J125,0)</f>
        <v>0</v>
      </c>
      <c r="BH125" s="199">
        <f>IF(N125="sníž. přenesená",J125,0)</f>
        <v>0</v>
      </c>
      <c r="BI125" s="199">
        <f>IF(N125="nulová",J125,0)</f>
        <v>0</v>
      </c>
      <c r="BJ125" s="15" t="s">
        <v>83</v>
      </c>
      <c r="BK125" s="199">
        <f>ROUND(I125*H125,2)</f>
        <v>0</v>
      </c>
      <c r="BL125" s="15" t="s">
        <v>140</v>
      </c>
      <c r="BM125" s="198" t="s">
        <v>150</v>
      </c>
    </row>
    <row r="126" s="2" customFormat="1">
      <c r="A126" s="36"/>
      <c r="B126" s="37"/>
      <c r="C126" s="38"/>
      <c r="D126" s="200" t="s">
        <v>128</v>
      </c>
      <c r="E126" s="38"/>
      <c r="F126" s="201" t="s">
        <v>151</v>
      </c>
      <c r="G126" s="38"/>
      <c r="H126" s="38"/>
      <c r="I126" s="202"/>
      <c r="J126" s="38"/>
      <c r="K126" s="38"/>
      <c r="L126" s="42"/>
      <c r="M126" s="203"/>
      <c r="N126" s="204"/>
      <c r="O126" s="89"/>
      <c r="P126" s="89"/>
      <c r="Q126" s="89"/>
      <c r="R126" s="89"/>
      <c r="S126" s="89"/>
      <c r="T126" s="89"/>
      <c r="U126" s="90"/>
      <c r="V126" s="36"/>
      <c r="W126" s="36"/>
      <c r="X126" s="36"/>
      <c r="Y126" s="36"/>
      <c r="Z126" s="36"/>
      <c r="AA126" s="36"/>
      <c r="AB126" s="36"/>
      <c r="AC126" s="36"/>
      <c r="AD126" s="36"/>
      <c r="AE126" s="36"/>
      <c r="AT126" s="15" t="s">
        <v>128</v>
      </c>
      <c r="AU126" s="15" t="s">
        <v>75</v>
      </c>
    </row>
    <row r="127" s="2" customFormat="1" ht="55.5" customHeight="1">
      <c r="A127" s="36"/>
      <c r="B127" s="37"/>
      <c r="C127" s="187" t="s">
        <v>152</v>
      </c>
      <c r="D127" s="187" t="s">
        <v>120</v>
      </c>
      <c r="E127" s="188" t="s">
        <v>153</v>
      </c>
      <c r="F127" s="189" t="s">
        <v>154</v>
      </c>
      <c r="G127" s="190" t="s">
        <v>155</v>
      </c>
      <c r="H127" s="191">
        <v>1</v>
      </c>
      <c r="I127" s="192"/>
      <c r="J127" s="193">
        <f>ROUND(I127*H127,2)</f>
        <v>0</v>
      </c>
      <c r="K127" s="189" t="s">
        <v>124</v>
      </c>
      <c r="L127" s="42"/>
      <c r="M127" s="194" t="s">
        <v>1</v>
      </c>
      <c r="N127" s="195" t="s">
        <v>40</v>
      </c>
      <c r="O127" s="89"/>
      <c r="P127" s="196">
        <f>O127*H127</f>
        <v>0</v>
      </c>
      <c r="Q127" s="196">
        <v>0</v>
      </c>
      <c r="R127" s="196">
        <f>Q127*H127</f>
        <v>0</v>
      </c>
      <c r="S127" s="196">
        <v>0</v>
      </c>
      <c r="T127" s="196">
        <f>S127*H127</f>
        <v>0</v>
      </c>
      <c r="U127" s="197" t="s">
        <v>1</v>
      </c>
      <c r="V127" s="36"/>
      <c r="W127" s="36"/>
      <c r="X127" s="36"/>
      <c r="Y127" s="36"/>
      <c r="Z127" s="36"/>
      <c r="AA127" s="36"/>
      <c r="AB127" s="36"/>
      <c r="AC127" s="36"/>
      <c r="AD127" s="36"/>
      <c r="AE127" s="36"/>
      <c r="AR127" s="198" t="s">
        <v>125</v>
      </c>
      <c r="AT127" s="198" t="s">
        <v>120</v>
      </c>
      <c r="AU127" s="198" t="s">
        <v>75</v>
      </c>
      <c r="AY127" s="15" t="s">
        <v>126</v>
      </c>
      <c r="BE127" s="199">
        <f>IF(N127="základní",J127,0)</f>
        <v>0</v>
      </c>
      <c r="BF127" s="199">
        <f>IF(N127="snížená",J127,0)</f>
        <v>0</v>
      </c>
      <c r="BG127" s="199">
        <f>IF(N127="zákl. přenesená",J127,0)</f>
        <v>0</v>
      </c>
      <c r="BH127" s="199">
        <f>IF(N127="sníž. přenesená",J127,0)</f>
        <v>0</v>
      </c>
      <c r="BI127" s="199">
        <f>IF(N127="nulová",J127,0)</f>
        <v>0</v>
      </c>
      <c r="BJ127" s="15" t="s">
        <v>83</v>
      </c>
      <c r="BK127" s="199">
        <f>ROUND(I127*H127,2)</f>
        <v>0</v>
      </c>
      <c r="BL127" s="15" t="s">
        <v>125</v>
      </c>
      <c r="BM127" s="198" t="s">
        <v>156</v>
      </c>
    </row>
    <row r="128" s="2" customFormat="1">
      <c r="A128" s="36"/>
      <c r="B128" s="37"/>
      <c r="C128" s="38"/>
      <c r="D128" s="200" t="s">
        <v>128</v>
      </c>
      <c r="E128" s="38"/>
      <c r="F128" s="201" t="s">
        <v>157</v>
      </c>
      <c r="G128" s="38"/>
      <c r="H128" s="38"/>
      <c r="I128" s="202"/>
      <c r="J128" s="38"/>
      <c r="K128" s="38"/>
      <c r="L128" s="42"/>
      <c r="M128" s="203"/>
      <c r="N128" s="204"/>
      <c r="O128" s="89"/>
      <c r="P128" s="89"/>
      <c r="Q128" s="89"/>
      <c r="R128" s="89"/>
      <c r="S128" s="89"/>
      <c r="T128" s="89"/>
      <c r="U128" s="90"/>
      <c r="V128" s="36"/>
      <c r="W128" s="36"/>
      <c r="X128" s="36"/>
      <c r="Y128" s="36"/>
      <c r="Z128" s="36"/>
      <c r="AA128" s="36"/>
      <c r="AB128" s="36"/>
      <c r="AC128" s="36"/>
      <c r="AD128" s="36"/>
      <c r="AE128" s="36"/>
      <c r="AT128" s="15" t="s">
        <v>128</v>
      </c>
      <c r="AU128" s="15" t="s">
        <v>75</v>
      </c>
    </row>
    <row r="129" s="2" customFormat="1">
      <c r="A129" s="36"/>
      <c r="B129" s="37"/>
      <c r="C129" s="38"/>
      <c r="D129" s="200" t="s">
        <v>158</v>
      </c>
      <c r="E129" s="38"/>
      <c r="F129" s="215" t="s">
        <v>159</v>
      </c>
      <c r="G129" s="38"/>
      <c r="H129" s="38"/>
      <c r="I129" s="202"/>
      <c r="J129" s="38"/>
      <c r="K129" s="38"/>
      <c r="L129" s="42"/>
      <c r="M129" s="203"/>
      <c r="N129" s="204"/>
      <c r="O129" s="89"/>
      <c r="P129" s="89"/>
      <c r="Q129" s="89"/>
      <c r="R129" s="89"/>
      <c r="S129" s="89"/>
      <c r="T129" s="89"/>
      <c r="U129" s="90"/>
      <c r="V129" s="36"/>
      <c r="W129" s="36"/>
      <c r="X129" s="36"/>
      <c r="Y129" s="36"/>
      <c r="Z129" s="36"/>
      <c r="AA129" s="36"/>
      <c r="AB129" s="36"/>
      <c r="AC129" s="36"/>
      <c r="AD129" s="36"/>
      <c r="AE129" s="36"/>
      <c r="AT129" s="15" t="s">
        <v>158</v>
      </c>
      <c r="AU129" s="15" t="s">
        <v>75</v>
      </c>
    </row>
    <row r="130" s="2" customFormat="1" ht="21.75" customHeight="1">
      <c r="A130" s="36"/>
      <c r="B130" s="37"/>
      <c r="C130" s="187" t="s">
        <v>160</v>
      </c>
      <c r="D130" s="187" t="s">
        <v>120</v>
      </c>
      <c r="E130" s="188" t="s">
        <v>161</v>
      </c>
      <c r="F130" s="189" t="s">
        <v>162</v>
      </c>
      <c r="G130" s="190" t="s">
        <v>155</v>
      </c>
      <c r="H130" s="191">
        <v>1</v>
      </c>
      <c r="I130" s="192"/>
      <c r="J130" s="193">
        <f>ROUND(I130*H130,2)</f>
        <v>0</v>
      </c>
      <c r="K130" s="189" t="s">
        <v>124</v>
      </c>
      <c r="L130" s="42"/>
      <c r="M130" s="194" t="s">
        <v>1</v>
      </c>
      <c r="N130" s="195" t="s">
        <v>40</v>
      </c>
      <c r="O130" s="89"/>
      <c r="P130" s="196">
        <f>O130*H130</f>
        <v>0</v>
      </c>
      <c r="Q130" s="196">
        <v>0</v>
      </c>
      <c r="R130" s="196">
        <f>Q130*H130</f>
        <v>0</v>
      </c>
      <c r="S130" s="196">
        <v>0</v>
      </c>
      <c r="T130" s="196">
        <f>S130*H130</f>
        <v>0</v>
      </c>
      <c r="U130" s="197" t="s">
        <v>1</v>
      </c>
      <c r="V130" s="36"/>
      <c r="W130" s="36"/>
      <c r="X130" s="36"/>
      <c r="Y130" s="36"/>
      <c r="Z130" s="36"/>
      <c r="AA130" s="36"/>
      <c r="AB130" s="36"/>
      <c r="AC130" s="36"/>
      <c r="AD130" s="36"/>
      <c r="AE130" s="36"/>
      <c r="AR130" s="198" t="s">
        <v>125</v>
      </c>
      <c r="AT130" s="198" t="s">
        <v>120</v>
      </c>
      <c r="AU130" s="198" t="s">
        <v>75</v>
      </c>
      <c r="AY130" s="15" t="s">
        <v>126</v>
      </c>
      <c r="BE130" s="199">
        <f>IF(N130="základní",J130,0)</f>
        <v>0</v>
      </c>
      <c r="BF130" s="199">
        <f>IF(N130="snížená",J130,0)</f>
        <v>0</v>
      </c>
      <c r="BG130" s="199">
        <f>IF(N130="zákl. přenesená",J130,0)</f>
        <v>0</v>
      </c>
      <c r="BH130" s="199">
        <f>IF(N130="sníž. přenesená",J130,0)</f>
        <v>0</v>
      </c>
      <c r="BI130" s="199">
        <f>IF(N130="nulová",J130,0)</f>
        <v>0</v>
      </c>
      <c r="BJ130" s="15" t="s">
        <v>83</v>
      </c>
      <c r="BK130" s="199">
        <f>ROUND(I130*H130,2)</f>
        <v>0</v>
      </c>
      <c r="BL130" s="15" t="s">
        <v>125</v>
      </c>
      <c r="BM130" s="198" t="s">
        <v>163</v>
      </c>
    </row>
    <row r="131" s="2" customFormat="1">
      <c r="A131" s="36"/>
      <c r="B131" s="37"/>
      <c r="C131" s="38"/>
      <c r="D131" s="200" t="s">
        <v>128</v>
      </c>
      <c r="E131" s="38"/>
      <c r="F131" s="201" t="s">
        <v>164</v>
      </c>
      <c r="G131" s="38"/>
      <c r="H131" s="38"/>
      <c r="I131" s="202"/>
      <c r="J131" s="38"/>
      <c r="K131" s="38"/>
      <c r="L131" s="42"/>
      <c r="M131" s="203"/>
      <c r="N131" s="204"/>
      <c r="O131" s="89"/>
      <c r="P131" s="89"/>
      <c r="Q131" s="89"/>
      <c r="R131" s="89"/>
      <c r="S131" s="89"/>
      <c r="T131" s="89"/>
      <c r="U131" s="90"/>
      <c r="V131" s="36"/>
      <c r="W131" s="36"/>
      <c r="X131" s="36"/>
      <c r="Y131" s="36"/>
      <c r="Z131" s="36"/>
      <c r="AA131" s="36"/>
      <c r="AB131" s="36"/>
      <c r="AC131" s="36"/>
      <c r="AD131" s="36"/>
      <c r="AE131" s="36"/>
      <c r="AT131" s="15" t="s">
        <v>128</v>
      </c>
      <c r="AU131" s="15" t="s">
        <v>75</v>
      </c>
    </row>
    <row r="132" s="2" customFormat="1" ht="21.75" customHeight="1">
      <c r="A132" s="36"/>
      <c r="B132" s="37"/>
      <c r="C132" s="187" t="s">
        <v>165</v>
      </c>
      <c r="D132" s="187" t="s">
        <v>120</v>
      </c>
      <c r="E132" s="188" t="s">
        <v>166</v>
      </c>
      <c r="F132" s="189" t="s">
        <v>167</v>
      </c>
      <c r="G132" s="190" t="s">
        <v>155</v>
      </c>
      <c r="H132" s="191">
        <v>1</v>
      </c>
      <c r="I132" s="192"/>
      <c r="J132" s="193">
        <f>ROUND(I132*H132,2)</f>
        <v>0</v>
      </c>
      <c r="K132" s="189" t="s">
        <v>124</v>
      </c>
      <c r="L132" s="42"/>
      <c r="M132" s="194" t="s">
        <v>1</v>
      </c>
      <c r="N132" s="195" t="s">
        <v>40</v>
      </c>
      <c r="O132" s="89"/>
      <c r="P132" s="196">
        <f>O132*H132</f>
        <v>0</v>
      </c>
      <c r="Q132" s="196">
        <v>0</v>
      </c>
      <c r="R132" s="196">
        <f>Q132*H132</f>
        <v>0</v>
      </c>
      <c r="S132" s="196">
        <v>0</v>
      </c>
      <c r="T132" s="196">
        <f>S132*H132</f>
        <v>0</v>
      </c>
      <c r="U132" s="197" t="s">
        <v>1</v>
      </c>
      <c r="V132" s="36"/>
      <c r="W132" s="36"/>
      <c r="X132" s="36"/>
      <c r="Y132" s="36"/>
      <c r="Z132" s="36"/>
      <c r="AA132" s="36"/>
      <c r="AB132" s="36"/>
      <c r="AC132" s="36"/>
      <c r="AD132" s="36"/>
      <c r="AE132" s="36"/>
      <c r="AR132" s="198" t="s">
        <v>125</v>
      </c>
      <c r="AT132" s="198" t="s">
        <v>120</v>
      </c>
      <c r="AU132" s="198" t="s">
        <v>75</v>
      </c>
      <c r="AY132" s="15" t="s">
        <v>126</v>
      </c>
      <c r="BE132" s="199">
        <f>IF(N132="základní",J132,0)</f>
        <v>0</v>
      </c>
      <c r="BF132" s="199">
        <f>IF(N132="snížená",J132,0)</f>
        <v>0</v>
      </c>
      <c r="BG132" s="199">
        <f>IF(N132="zákl. přenesená",J132,0)</f>
        <v>0</v>
      </c>
      <c r="BH132" s="199">
        <f>IF(N132="sníž. přenesená",J132,0)</f>
        <v>0</v>
      </c>
      <c r="BI132" s="199">
        <f>IF(N132="nulová",J132,0)</f>
        <v>0</v>
      </c>
      <c r="BJ132" s="15" t="s">
        <v>83</v>
      </c>
      <c r="BK132" s="199">
        <f>ROUND(I132*H132,2)</f>
        <v>0</v>
      </c>
      <c r="BL132" s="15" t="s">
        <v>125</v>
      </c>
      <c r="BM132" s="198" t="s">
        <v>168</v>
      </c>
    </row>
    <row r="133" s="2" customFormat="1">
      <c r="A133" s="36"/>
      <c r="B133" s="37"/>
      <c r="C133" s="38"/>
      <c r="D133" s="200" t="s">
        <v>128</v>
      </c>
      <c r="E133" s="38"/>
      <c r="F133" s="201" t="s">
        <v>169</v>
      </c>
      <c r="G133" s="38"/>
      <c r="H133" s="38"/>
      <c r="I133" s="202"/>
      <c r="J133" s="38"/>
      <c r="K133" s="38"/>
      <c r="L133" s="42"/>
      <c r="M133" s="203"/>
      <c r="N133" s="204"/>
      <c r="O133" s="89"/>
      <c r="P133" s="89"/>
      <c r="Q133" s="89"/>
      <c r="R133" s="89"/>
      <c r="S133" s="89"/>
      <c r="T133" s="89"/>
      <c r="U133" s="90"/>
      <c r="V133" s="36"/>
      <c r="W133" s="36"/>
      <c r="X133" s="36"/>
      <c r="Y133" s="36"/>
      <c r="Z133" s="36"/>
      <c r="AA133" s="36"/>
      <c r="AB133" s="36"/>
      <c r="AC133" s="36"/>
      <c r="AD133" s="36"/>
      <c r="AE133" s="36"/>
      <c r="AT133" s="15" t="s">
        <v>128</v>
      </c>
      <c r="AU133" s="15" t="s">
        <v>75</v>
      </c>
    </row>
    <row r="134" s="2" customFormat="1" ht="16.5" customHeight="1">
      <c r="A134" s="36"/>
      <c r="B134" s="37"/>
      <c r="C134" s="187" t="s">
        <v>170</v>
      </c>
      <c r="D134" s="187" t="s">
        <v>120</v>
      </c>
      <c r="E134" s="188" t="s">
        <v>171</v>
      </c>
      <c r="F134" s="189" t="s">
        <v>172</v>
      </c>
      <c r="G134" s="190" t="s">
        <v>139</v>
      </c>
      <c r="H134" s="191">
        <v>20</v>
      </c>
      <c r="I134" s="192"/>
      <c r="J134" s="193">
        <f>ROUND(I134*H134,2)</f>
        <v>0</v>
      </c>
      <c r="K134" s="189" t="s">
        <v>124</v>
      </c>
      <c r="L134" s="42"/>
      <c r="M134" s="194" t="s">
        <v>1</v>
      </c>
      <c r="N134" s="195" t="s">
        <v>40</v>
      </c>
      <c r="O134" s="89"/>
      <c r="P134" s="196">
        <f>O134*H134</f>
        <v>0</v>
      </c>
      <c r="Q134" s="196">
        <v>0</v>
      </c>
      <c r="R134" s="196">
        <f>Q134*H134</f>
        <v>0</v>
      </c>
      <c r="S134" s="196">
        <v>0</v>
      </c>
      <c r="T134" s="196">
        <f>S134*H134</f>
        <v>0</v>
      </c>
      <c r="U134" s="197" t="s">
        <v>1</v>
      </c>
      <c r="V134" s="36"/>
      <c r="W134" s="36"/>
      <c r="X134" s="36"/>
      <c r="Y134" s="36"/>
      <c r="Z134" s="36"/>
      <c r="AA134" s="36"/>
      <c r="AB134" s="36"/>
      <c r="AC134" s="36"/>
      <c r="AD134" s="36"/>
      <c r="AE134" s="36"/>
      <c r="AR134" s="198" t="s">
        <v>125</v>
      </c>
      <c r="AT134" s="198" t="s">
        <v>120</v>
      </c>
      <c r="AU134" s="198" t="s">
        <v>75</v>
      </c>
      <c r="AY134" s="15" t="s">
        <v>126</v>
      </c>
      <c r="BE134" s="199">
        <f>IF(N134="základní",J134,0)</f>
        <v>0</v>
      </c>
      <c r="BF134" s="199">
        <f>IF(N134="snížená",J134,0)</f>
        <v>0</v>
      </c>
      <c r="BG134" s="199">
        <f>IF(N134="zákl. přenesená",J134,0)</f>
        <v>0</v>
      </c>
      <c r="BH134" s="199">
        <f>IF(N134="sníž. přenesená",J134,0)</f>
        <v>0</v>
      </c>
      <c r="BI134" s="199">
        <f>IF(N134="nulová",J134,0)</f>
        <v>0</v>
      </c>
      <c r="BJ134" s="15" t="s">
        <v>83</v>
      </c>
      <c r="BK134" s="199">
        <f>ROUND(I134*H134,2)</f>
        <v>0</v>
      </c>
      <c r="BL134" s="15" t="s">
        <v>125</v>
      </c>
      <c r="BM134" s="198" t="s">
        <v>173</v>
      </c>
    </row>
    <row r="135" s="2" customFormat="1">
      <c r="A135" s="36"/>
      <c r="B135" s="37"/>
      <c r="C135" s="38"/>
      <c r="D135" s="200" t="s">
        <v>128</v>
      </c>
      <c r="E135" s="38"/>
      <c r="F135" s="201" t="s">
        <v>174</v>
      </c>
      <c r="G135" s="38"/>
      <c r="H135" s="38"/>
      <c r="I135" s="202"/>
      <c r="J135" s="38"/>
      <c r="K135" s="38"/>
      <c r="L135" s="42"/>
      <c r="M135" s="203"/>
      <c r="N135" s="204"/>
      <c r="O135" s="89"/>
      <c r="P135" s="89"/>
      <c r="Q135" s="89"/>
      <c r="R135" s="89"/>
      <c r="S135" s="89"/>
      <c r="T135" s="89"/>
      <c r="U135" s="90"/>
      <c r="V135" s="36"/>
      <c r="W135" s="36"/>
      <c r="X135" s="36"/>
      <c r="Y135" s="36"/>
      <c r="Z135" s="36"/>
      <c r="AA135" s="36"/>
      <c r="AB135" s="36"/>
      <c r="AC135" s="36"/>
      <c r="AD135" s="36"/>
      <c r="AE135" s="36"/>
      <c r="AT135" s="15" t="s">
        <v>128</v>
      </c>
      <c r="AU135" s="15" t="s">
        <v>75</v>
      </c>
    </row>
    <row r="136" s="2" customFormat="1" ht="24.15" customHeight="1">
      <c r="A136" s="36"/>
      <c r="B136" s="37"/>
      <c r="C136" s="205" t="s">
        <v>175</v>
      </c>
      <c r="D136" s="205" t="s">
        <v>130</v>
      </c>
      <c r="E136" s="206" t="s">
        <v>176</v>
      </c>
      <c r="F136" s="207" t="s">
        <v>177</v>
      </c>
      <c r="G136" s="208" t="s">
        <v>139</v>
      </c>
      <c r="H136" s="209">
        <v>4</v>
      </c>
      <c r="I136" s="210"/>
      <c r="J136" s="211">
        <f>ROUND(I136*H136,2)</f>
        <v>0</v>
      </c>
      <c r="K136" s="207" t="s">
        <v>124</v>
      </c>
      <c r="L136" s="212"/>
      <c r="M136" s="213" t="s">
        <v>1</v>
      </c>
      <c r="N136" s="214" t="s">
        <v>40</v>
      </c>
      <c r="O136" s="89"/>
      <c r="P136" s="196">
        <f>O136*H136</f>
        <v>0</v>
      </c>
      <c r="Q136" s="196">
        <v>0</v>
      </c>
      <c r="R136" s="196">
        <f>Q136*H136</f>
        <v>0</v>
      </c>
      <c r="S136" s="196">
        <v>0</v>
      </c>
      <c r="T136" s="196">
        <f>S136*H136</f>
        <v>0</v>
      </c>
      <c r="U136" s="197" t="s">
        <v>1</v>
      </c>
      <c r="V136" s="36"/>
      <c r="W136" s="36"/>
      <c r="X136" s="36"/>
      <c r="Y136" s="36"/>
      <c r="Z136" s="36"/>
      <c r="AA136" s="36"/>
      <c r="AB136" s="36"/>
      <c r="AC136" s="36"/>
      <c r="AD136" s="36"/>
      <c r="AE136" s="36"/>
      <c r="AR136" s="198" t="s">
        <v>133</v>
      </c>
      <c r="AT136" s="198" t="s">
        <v>130</v>
      </c>
      <c r="AU136" s="198" t="s">
        <v>75</v>
      </c>
      <c r="AY136" s="15" t="s">
        <v>126</v>
      </c>
      <c r="BE136" s="199">
        <f>IF(N136="základní",J136,0)</f>
        <v>0</v>
      </c>
      <c r="BF136" s="199">
        <f>IF(N136="snížená",J136,0)</f>
        <v>0</v>
      </c>
      <c r="BG136" s="199">
        <f>IF(N136="zákl. přenesená",J136,0)</f>
        <v>0</v>
      </c>
      <c r="BH136" s="199">
        <f>IF(N136="sníž. přenesená",J136,0)</f>
        <v>0</v>
      </c>
      <c r="BI136" s="199">
        <f>IF(N136="nulová",J136,0)</f>
        <v>0</v>
      </c>
      <c r="BJ136" s="15" t="s">
        <v>83</v>
      </c>
      <c r="BK136" s="199">
        <f>ROUND(I136*H136,2)</f>
        <v>0</v>
      </c>
      <c r="BL136" s="15" t="s">
        <v>133</v>
      </c>
      <c r="BM136" s="198" t="s">
        <v>178</v>
      </c>
    </row>
    <row r="137" s="2" customFormat="1">
      <c r="A137" s="36"/>
      <c r="B137" s="37"/>
      <c r="C137" s="38"/>
      <c r="D137" s="200" t="s">
        <v>128</v>
      </c>
      <c r="E137" s="38"/>
      <c r="F137" s="201" t="s">
        <v>179</v>
      </c>
      <c r="G137" s="38"/>
      <c r="H137" s="38"/>
      <c r="I137" s="202"/>
      <c r="J137" s="38"/>
      <c r="K137" s="38"/>
      <c r="L137" s="42"/>
      <c r="M137" s="203"/>
      <c r="N137" s="204"/>
      <c r="O137" s="89"/>
      <c r="P137" s="89"/>
      <c r="Q137" s="89"/>
      <c r="R137" s="89"/>
      <c r="S137" s="89"/>
      <c r="T137" s="89"/>
      <c r="U137" s="90"/>
      <c r="V137" s="36"/>
      <c r="W137" s="36"/>
      <c r="X137" s="36"/>
      <c r="Y137" s="36"/>
      <c r="Z137" s="36"/>
      <c r="AA137" s="36"/>
      <c r="AB137" s="36"/>
      <c r="AC137" s="36"/>
      <c r="AD137" s="36"/>
      <c r="AE137" s="36"/>
      <c r="AT137" s="15" t="s">
        <v>128</v>
      </c>
      <c r="AU137" s="15" t="s">
        <v>75</v>
      </c>
    </row>
    <row r="138" s="2" customFormat="1" ht="24.15" customHeight="1">
      <c r="A138" s="36"/>
      <c r="B138" s="37"/>
      <c r="C138" s="205" t="s">
        <v>180</v>
      </c>
      <c r="D138" s="205" t="s">
        <v>130</v>
      </c>
      <c r="E138" s="206" t="s">
        <v>181</v>
      </c>
      <c r="F138" s="207" t="s">
        <v>182</v>
      </c>
      <c r="G138" s="208" t="s">
        <v>123</v>
      </c>
      <c r="H138" s="209">
        <v>80</v>
      </c>
      <c r="I138" s="210"/>
      <c r="J138" s="211">
        <f>ROUND(I138*H138,2)</f>
        <v>0</v>
      </c>
      <c r="K138" s="207" t="s">
        <v>124</v>
      </c>
      <c r="L138" s="212"/>
      <c r="M138" s="213" t="s">
        <v>1</v>
      </c>
      <c r="N138" s="214" t="s">
        <v>40</v>
      </c>
      <c r="O138" s="89"/>
      <c r="P138" s="196">
        <f>O138*H138</f>
        <v>0</v>
      </c>
      <c r="Q138" s="196">
        <v>0</v>
      </c>
      <c r="R138" s="196">
        <f>Q138*H138</f>
        <v>0</v>
      </c>
      <c r="S138" s="196">
        <v>0</v>
      </c>
      <c r="T138" s="196">
        <f>S138*H138</f>
        <v>0</v>
      </c>
      <c r="U138" s="197" t="s">
        <v>1</v>
      </c>
      <c r="V138" s="36"/>
      <c r="W138" s="36"/>
      <c r="X138" s="36"/>
      <c r="Y138" s="36"/>
      <c r="Z138" s="36"/>
      <c r="AA138" s="36"/>
      <c r="AB138" s="36"/>
      <c r="AC138" s="36"/>
      <c r="AD138" s="36"/>
      <c r="AE138" s="36"/>
      <c r="AR138" s="198" t="s">
        <v>165</v>
      </c>
      <c r="AT138" s="198" t="s">
        <v>130</v>
      </c>
      <c r="AU138" s="198" t="s">
        <v>75</v>
      </c>
      <c r="AY138" s="15" t="s">
        <v>126</v>
      </c>
      <c r="BE138" s="199">
        <f>IF(N138="základní",J138,0)</f>
        <v>0</v>
      </c>
      <c r="BF138" s="199">
        <f>IF(N138="snížená",J138,0)</f>
        <v>0</v>
      </c>
      <c r="BG138" s="199">
        <f>IF(N138="zákl. přenesená",J138,0)</f>
        <v>0</v>
      </c>
      <c r="BH138" s="199">
        <f>IF(N138="sníž. přenesená",J138,0)</f>
        <v>0</v>
      </c>
      <c r="BI138" s="199">
        <f>IF(N138="nulová",J138,0)</f>
        <v>0</v>
      </c>
      <c r="BJ138" s="15" t="s">
        <v>83</v>
      </c>
      <c r="BK138" s="199">
        <f>ROUND(I138*H138,2)</f>
        <v>0</v>
      </c>
      <c r="BL138" s="15" t="s">
        <v>125</v>
      </c>
      <c r="BM138" s="198" t="s">
        <v>183</v>
      </c>
    </row>
    <row r="139" s="2" customFormat="1">
      <c r="A139" s="36"/>
      <c r="B139" s="37"/>
      <c r="C139" s="38"/>
      <c r="D139" s="200" t="s">
        <v>128</v>
      </c>
      <c r="E139" s="38"/>
      <c r="F139" s="201" t="s">
        <v>184</v>
      </c>
      <c r="G139" s="38"/>
      <c r="H139" s="38"/>
      <c r="I139" s="202"/>
      <c r="J139" s="38"/>
      <c r="K139" s="38"/>
      <c r="L139" s="42"/>
      <c r="M139" s="203"/>
      <c r="N139" s="204"/>
      <c r="O139" s="89"/>
      <c r="P139" s="89"/>
      <c r="Q139" s="89"/>
      <c r="R139" s="89"/>
      <c r="S139" s="89"/>
      <c r="T139" s="89"/>
      <c r="U139" s="90"/>
      <c r="V139" s="36"/>
      <c r="W139" s="36"/>
      <c r="X139" s="36"/>
      <c r="Y139" s="36"/>
      <c r="Z139" s="36"/>
      <c r="AA139" s="36"/>
      <c r="AB139" s="36"/>
      <c r="AC139" s="36"/>
      <c r="AD139" s="36"/>
      <c r="AE139" s="36"/>
      <c r="AT139" s="15" t="s">
        <v>128</v>
      </c>
      <c r="AU139" s="15" t="s">
        <v>75</v>
      </c>
    </row>
    <row r="140" s="2" customFormat="1" ht="37.8" customHeight="1">
      <c r="A140" s="36"/>
      <c r="B140" s="37"/>
      <c r="C140" s="187" t="s">
        <v>185</v>
      </c>
      <c r="D140" s="187" t="s">
        <v>120</v>
      </c>
      <c r="E140" s="188" t="s">
        <v>186</v>
      </c>
      <c r="F140" s="189" t="s">
        <v>187</v>
      </c>
      <c r="G140" s="190" t="s">
        <v>123</v>
      </c>
      <c r="H140" s="191">
        <v>80</v>
      </c>
      <c r="I140" s="192"/>
      <c r="J140" s="193">
        <f>ROUND(I140*H140,2)</f>
        <v>0</v>
      </c>
      <c r="K140" s="189" t="s">
        <v>124</v>
      </c>
      <c r="L140" s="42"/>
      <c r="M140" s="194" t="s">
        <v>1</v>
      </c>
      <c r="N140" s="195" t="s">
        <v>40</v>
      </c>
      <c r="O140" s="89"/>
      <c r="P140" s="196">
        <f>O140*H140</f>
        <v>0</v>
      </c>
      <c r="Q140" s="196">
        <v>0</v>
      </c>
      <c r="R140" s="196">
        <f>Q140*H140</f>
        <v>0</v>
      </c>
      <c r="S140" s="196">
        <v>0</v>
      </c>
      <c r="T140" s="196">
        <f>S140*H140</f>
        <v>0</v>
      </c>
      <c r="U140" s="197" t="s">
        <v>1</v>
      </c>
      <c r="V140" s="36"/>
      <c r="W140" s="36"/>
      <c r="X140" s="36"/>
      <c r="Y140" s="36"/>
      <c r="Z140" s="36"/>
      <c r="AA140" s="36"/>
      <c r="AB140" s="36"/>
      <c r="AC140" s="36"/>
      <c r="AD140" s="36"/>
      <c r="AE140" s="36"/>
      <c r="AR140" s="198" t="s">
        <v>140</v>
      </c>
      <c r="AT140" s="198" t="s">
        <v>120</v>
      </c>
      <c r="AU140" s="198" t="s">
        <v>75</v>
      </c>
      <c r="AY140" s="15" t="s">
        <v>126</v>
      </c>
      <c r="BE140" s="199">
        <f>IF(N140="základní",J140,0)</f>
        <v>0</v>
      </c>
      <c r="BF140" s="199">
        <f>IF(N140="snížená",J140,0)</f>
        <v>0</v>
      </c>
      <c r="BG140" s="199">
        <f>IF(N140="zákl. přenesená",J140,0)</f>
        <v>0</v>
      </c>
      <c r="BH140" s="199">
        <f>IF(N140="sníž. přenesená",J140,0)</f>
        <v>0</v>
      </c>
      <c r="BI140" s="199">
        <f>IF(N140="nulová",J140,0)</f>
        <v>0</v>
      </c>
      <c r="BJ140" s="15" t="s">
        <v>83</v>
      </c>
      <c r="BK140" s="199">
        <f>ROUND(I140*H140,2)</f>
        <v>0</v>
      </c>
      <c r="BL140" s="15" t="s">
        <v>140</v>
      </c>
      <c r="BM140" s="198" t="s">
        <v>188</v>
      </c>
    </row>
    <row r="141" s="2" customFormat="1">
      <c r="A141" s="36"/>
      <c r="B141" s="37"/>
      <c r="C141" s="38"/>
      <c r="D141" s="200" t="s">
        <v>128</v>
      </c>
      <c r="E141" s="38"/>
      <c r="F141" s="201" t="s">
        <v>189</v>
      </c>
      <c r="G141" s="38"/>
      <c r="H141" s="38"/>
      <c r="I141" s="202"/>
      <c r="J141" s="38"/>
      <c r="K141" s="38"/>
      <c r="L141" s="42"/>
      <c r="M141" s="203"/>
      <c r="N141" s="204"/>
      <c r="O141" s="89"/>
      <c r="P141" s="89"/>
      <c r="Q141" s="89"/>
      <c r="R141" s="89"/>
      <c r="S141" s="89"/>
      <c r="T141" s="89"/>
      <c r="U141" s="90"/>
      <c r="V141" s="36"/>
      <c r="W141" s="36"/>
      <c r="X141" s="36"/>
      <c r="Y141" s="36"/>
      <c r="Z141" s="36"/>
      <c r="AA141" s="36"/>
      <c r="AB141" s="36"/>
      <c r="AC141" s="36"/>
      <c r="AD141" s="36"/>
      <c r="AE141" s="36"/>
      <c r="AT141" s="15" t="s">
        <v>128</v>
      </c>
      <c r="AU141" s="15" t="s">
        <v>75</v>
      </c>
    </row>
    <row r="142" s="2" customFormat="1" ht="24.15" customHeight="1">
      <c r="A142" s="36"/>
      <c r="B142" s="37"/>
      <c r="C142" s="205" t="s">
        <v>190</v>
      </c>
      <c r="D142" s="205" t="s">
        <v>130</v>
      </c>
      <c r="E142" s="206" t="s">
        <v>191</v>
      </c>
      <c r="F142" s="207" t="s">
        <v>192</v>
      </c>
      <c r="G142" s="208" t="s">
        <v>139</v>
      </c>
      <c r="H142" s="209">
        <v>8</v>
      </c>
      <c r="I142" s="210"/>
      <c r="J142" s="211">
        <f>ROUND(I142*H142,2)</f>
        <v>0</v>
      </c>
      <c r="K142" s="207" t="s">
        <v>124</v>
      </c>
      <c r="L142" s="212"/>
      <c r="M142" s="213" t="s">
        <v>1</v>
      </c>
      <c r="N142" s="214" t="s">
        <v>40</v>
      </c>
      <c r="O142" s="89"/>
      <c r="P142" s="196">
        <f>O142*H142</f>
        <v>0</v>
      </c>
      <c r="Q142" s="196">
        <v>0</v>
      </c>
      <c r="R142" s="196">
        <f>Q142*H142</f>
        <v>0</v>
      </c>
      <c r="S142" s="196">
        <v>0</v>
      </c>
      <c r="T142" s="196">
        <f>S142*H142</f>
        <v>0</v>
      </c>
      <c r="U142" s="197" t="s">
        <v>1</v>
      </c>
      <c r="V142" s="36"/>
      <c r="W142" s="36"/>
      <c r="X142" s="36"/>
      <c r="Y142" s="36"/>
      <c r="Z142" s="36"/>
      <c r="AA142" s="36"/>
      <c r="AB142" s="36"/>
      <c r="AC142" s="36"/>
      <c r="AD142" s="36"/>
      <c r="AE142" s="36"/>
      <c r="AR142" s="198" t="s">
        <v>133</v>
      </c>
      <c r="AT142" s="198" t="s">
        <v>130</v>
      </c>
      <c r="AU142" s="198" t="s">
        <v>75</v>
      </c>
      <c r="AY142" s="15" t="s">
        <v>126</v>
      </c>
      <c r="BE142" s="199">
        <f>IF(N142="základní",J142,0)</f>
        <v>0</v>
      </c>
      <c r="BF142" s="199">
        <f>IF(N142="snížená",J142,0)</f>
        <v>0</v>
      </c>
      <c r="BG142" s="199">
        <f>IF(N142="zákl. přenesená",J142,0)</f>
        <v>0</v>
      </c>
      <c r="BH142" s="199">
        <f>IF(N142="sníž. přenesená",J142,0)</f>
        <v>0</v>
      </c>
      <c r="BI142" s="199">
        <f>IF(N142="nulová",J142,0)</f>
        <v>0</v>
      </c>
      <c r="BJ142" s="15" t="s">
        <v>83</v>
      </c>
      <c r="BK142" s="199">
        <f>ROUND(I142*H142,2)</f>
        <v>0</v>
      </c>
      <c r="BL142" s="15" t="s">
        <v>133</v>
      </c>
      <c r="BM142" s="198" t="s">
        <v>193</v>
      </c>
    </row>
    <row r="143" s="2" customFormat="1">
      <c r="A143" s="36"/>
      <c r="B143" s="37"/>
      <c r="C143" s="38"/>
      <c r="D143" s="200" t="s">
        <v>128</v>
      </c>
      <c r="E143" s="38"/>
      <c r="F143" s="201" t="s">
        <v>194</v>
      </c>
      <c r="G143" s="38"/>
      <c r="H143" s="38"/>
      <c r="I143" s="202"/>
      <c r="J143" s="38"/>
      <c r="K143" s="38"/>
      <c r="L143" s="42"/>
      <c r="M143" s="203"/>
      <c r="N143" s="204"/>
      <c r="O143" s="89"/>
      <c r="P143" s="89"/>
      <c r="Q143" s="89"/>
      <c r="R143" s="89"/>
      <c r="S143" s="89"/>
      <c r="T143" s="89"/>
      <c r="U143" s="90"/>
      <c r="V143" s="36"/>
      <c r="W143" s="36"/>
      <c r="X143" s="36"/>
      <c r="Y143" s="36"/>
      <c r="Z143" s="36"/>
      <c r="AA143" s="36"/>
      <c r="AB143" s="36"/>
      <c r="AC143" s="36"/>
      <c r="AD143" s="36"/>
      <c r="AE143" s="36"/>
      <c r="AT143" s="15" t="s">
        <v>128</v>
      </c>
      <c r="AU143" s="15" t="s">
        <v>75</v>
      </c>
    </row>
    <row r="144" s="2" customFormat="1" ht="24.15" customHeight="1">
      <c r="A144" s="36"/>
      <c r="B144" s="37"/>
      <c r="C144" s="205" t="s">
        <v>195</v>
      </c>
      <c r="D144" s="205" t="s">
        <v>130</v>
      </c>
      <c r="E144" s="206" t="s">
        <v>196</v>
      </c>
      <c r="F144" s="207" t="s">
        <v>197</v>
      </c>
      <c r="G144" s="208" t="s">
        <v>139</v>
      </c>
      <c r="H144" s="209">
        <v>45</v>
      </c>
      <c r="I144" s="210"/>
      <c r="J144" s="211">
        <f>ROUND(I144*H144,2)</f>
        <v>0</v>
      </c>
      <c r="K144" s="207" t="s">
        <v>124</v>
      </c>
      <c r="L144" s="212"/>
      <c r="M144" s="213" t="s">
        <v>1</v>
      </c>
      <c r="N144" s="214" t="s">
        <v>40</v>
      </c>
      <c r="O144" s="89"/>
      <c r="P144" s="196">
        <f>O144*H144</f>
        <v>0</v>
      </c>
      <c r="Q144" s="196">
        <v>0</v>
      </c>
      <c r="R144" s="196">
        <f>Q144*H144</f>
        <v>0</v>
      </c>
      <c r="S144" s="196">
        <v>0</v>
      </c>
      <c r="T144" s="196">
        <f>S144*H144</f>
        <v>0</v>
      </c>
      <c r="U144" s="197" t="s">
        <v>1</v>
      </c>
      <c r="V144" s="36"/>
      <c r="W144" s="36"/>
      <c r="X144" s="36"/>
      <c r="Y144" s="36"/>
      <c r="Z144" s="36"/>
      <c r="AA144" s="36"/>
      <c r="AB144" s="36"/>
      <c r="AC144" s="36"/>
      <c r="AD144" s="36"/>
      <c r="AE144" s="36"/>
      <c r="AR144" s="198" t="s">
        <v>133</v>
      </c>
      <c r="AT144" s="198" t="s">
        <v>130</v>
      </c>
      <c r="AU144" s="198" t="s">
        <v>75</v>
      </c>
      <c r="AY144" s="15" t="s">
        <v>126</v>
      </c>
      <c r="BE144" s="199">
        <f>IF(N144="základní",J144,0)</f>
        <v>0</v>
      </c>
      <c r="BF144" s="199">
        <f>IF(N144="snížená",J144,0)</f>
        <v>0</v>
      </c>
      <c r="BG144" s="199">
        <f>IF(N144="zákl. přenesená",J144,0)</f>
        <v>0</v>
      </c>
      <c r="BH144" s="199">
        <f>IF(N144="sníž. přenesená",J144,0)</f>
        <v>0</v>
      </c>
      <c r="BI144" s="199">
        <f>IF(N144="nulová",J144,0)</f>
        <v>0</v>
      </c>
      <c r="BJ144" s="15" t="s">
        <v>83</v>
      </c>
      <c r="BK144" s="199">
        <f>ROUND(I144*H144,2)</f>
        <v>0</v>
      </c>
      <c r="BL144" s="15" t="s">
        <v>133</v>
      </c>
      <c r="BM144" s="198" t="s">
        <v>198</v>
      </c>
    </row>
    <row r="145" s="2" customFormat="1">
      <c r="A145" s="36"/>
      <c r="B145" s="37"/>
      <c r="C145" s="38"/>
      <c r="D145" s="200" t="s">
        <v>128</v>
      </c>
      <c r="E145" s="38"/>
      <c r="F145" s="201" t="s">
        <v>199</v>
      </c>
      <c r="G145" s="38"/>
      <c r="H145" s="38"/>
      <c r="I145" s="202"/>
      <c r="J145" s="38"/>
      <c r="K145" s="38"/>
      <c r="L145" s="42"/>
      <c r="M145" s="203"/>
      <c r="N145" s="204"/>
      <c r="O145" s="89"/>
      <c r="P145" s="89"/>
      <c r="Q145" s="89"/>
      <c r="R145" s="89"/>
      <c r="S145" s="89"/>
      <c r="T145" s="89"/>
      <c r="U145" s="90"/>
      <c r="V145" s="36"/>
      <c r="W145" s="36"/>
      <c r="X145" s="36"/>
      <c r="Y145" s="36"/>
      <c r="Z145" s="36"/>
      <c r="AA145" s="36"/>
      <c r="AB145" s="36"/>
      <c r="AC145" s="36"/>
      <c r="AD145" s="36"/>
      <c r="AE145" s="36"/>
      <c r="AT145" s="15" t="s">
        <v>128</v>
      </c>
      <c r="AU145" s="15" t="s">
        <v>75</v>
      </c>
    </row>
    <row r="146" s="2" customFormat="1" ht="24.15" customHeight="1">
      <c r="A146" s="36"/>
      <c r="B146" s="37"/>
      <c r="C146" s="187" t="s">
        <v>8</v>
      </c>
      <c r="D146" s="187" t="s">
        <v>120</v>
      </c>
      <c r="E146" s="188" t="s">
        <v>200</v>
      </c>
      <c r="F146" s="189" t="s">
        <v>201</v>
      </c>
      <c r="G146" s="190" t="s">
        <v>139</v>
      </c>
      <c r="H146" s="191">
        <v>4</v>
      </c>
      <c r="I146" s="192"/>
      <c r="J146" s="193">
        <f>ROUND(I146*H146,2)</f>
        <v>0</v>
      </c>
      <c r="K146" s="189" t="s">
        <v>124</v>
      </c>
      <c r="L146" s="42"/>
      <c r="M146" s="194" t="s">
        <v>1</v>
      </c>
      <c r="N146" s="195" t="s">
        <v>40</v>
      </c>
      <c r="O146" s="89"/>
      <c r="P146" s="196">
        <f>O146*H146</f>
        <v>0</v>
      </c>
      <c r="Q146" s="196">
        <v>0</v>
      </c>
      <c r="R146" s="196">
        <f>Q146*H146</f>
        <v>0</v>
      </c>
      <c r="S146" s="196">
        <v>0</v>
      </c>
      <c r="T146" s="196">
        <f>S146*H146</f>
        <v>0</v>
      </c>
      <c r="U146" s="197" t="s">
        <v>1</v>
      </c>
      <c r="V146" s="36"/>
      <c r="W146" s="36"/>
      <c r="X146" s="36"/>
      <c r="Y146" s="36"/>
      <c r="Z146" s="36"/>
      <c r="AA146" s="36"/>
      <c r="AB146" s="36"/>
      <c r="AC146" s="36"/>
      <c r="AD146" s="36"/>
      <c r="AE146" s="36"/>
      <c r="AR146" s="198" t="s">
        <v>125</v>
      </c>
      <c r="AT146" s="198" t="s">
        <v>120</v>
      </c>
      <c r="AU146" s="198" t="s">
        <v>75</v>
      </c>
      <c r="AY146" s="15" t="s">
        <v>126</v>
      </c>
      <c r="BE146" s="199">
        <f>IF(N146="základní",J146,0)</f>
        <v>0</v>
      </c>
      <c r="BF146" s="199">
        <f>IF(N146="snížená",J146,0)</f>
        <v>0</v>
      </c>
      <c r="BG146" s="199">
        <f>IF(N146="zákl. přenesená",J146,0)</f>
        <v>0</v>
      </c>
      <c r="BH146" s="199">
        <f>IF(N146="sníž. přenesená",J146,0)</f>
        <v>0</v>
      </c>
      <c r="BI146" s="199">
        <f>IF(N146="nulová",J146,0)</f>
        <v>0</v>
      </c>
      <c r="BJ146" s="15" t="s">
        <v>83</v>
      </c>
      <c r="BK146" s="199">
        <f>ROUND(I146*H146,2)</f>
        <v>0</v>
      </c>
      <c r="BL146" s="15" t="s">
        <v>125</v>
      </c>
      <c r="BM146" s="198" t="s">
        <v>202</v>
      </c>
    </row>
    <row r="147" s="2" customFormat="1">
      <c r="A147" s="36"/>
      <c r="B147" s="37"/>
      <c r="C147" s="38"/>
      <c r="D147" s="200" t="s">
        <v>128</v>
      </c>
      <c r="E147" s="38"/>
      <c r="F147" s="201" t="s">
        <v>203</v>
      </c>
      <c r="G147" s="38"/>
      <c r="H147" s="38"/>
      <c r="I147" s="202"/>
      <c r="J147" s="38"/>
      <c r="K147" s="38"/>
      <c r="L147" s="42"/>
      <c r="M147" s="203"/>
      <c r="N147" s="204"/>
      <c r="O147" s="89"/>
      <c r="P147" s="89"/>
      <c r="Q147" s="89"/>
      <c r="R147" s="89"/>
      <c r="S147" s="89"/>
      <c r="T147" s="89"/>
      <c r="U147" s="90"/>
      <c r="V147" s="36"/>
      <c r="W147" s="36"/>
      <c r="X147" s="36"/>
      <c r="Y147" s="36"/>
      <c r="Z147" s="36"/>
      <c r="AA147" s="36"/>
      <c r="AB147" s="36"/>
      <c r="AC147" s="36"/>
      <c r="AD147" s="36"/>
      <c r="AE147" s="36"/>
      <c r="AT147" s="15" t="s">
        <v>128</v>
      </c>
      <c r="AU147" s="15" t="s">
        <v>75</v>
      </c>
    </row>
    <row r="148" s="2" customFormat="1" ht="24.15" customHeight="1">
      <c r="A148" s="36"/>
      <c r="B148" s="37"/>
      <c r="C148" s="205" t="s">
        <v>204</v>
      </c>
      <c r="D148" s="205" t="s">
        <v>130</v>
      </c>
      <c r="E148" s="206" t="s">
        <v>205</v>
      </c>
      <c r="F148" s="207" t="s">
        <v>206</v>
      </c>
      <c r="G148" s="208" t="s">
        <v>139</v>
      </c>
      <c r="H148" s="209">
        <v>4</v>
      </c>
      <c r="I148" s="210"/>
      <c r="J148" s="211">
        <f>ROUND(I148*H148,2)</f>
        <v>0</v>
      </c>
      <c r="K148" s="207" t="s">
        <v>124</v>
      </c>
      <c r="L148" s="212"/>
      <c r="M148" s="213" t="s">
        <v>1</v>
      </c>
      <c r="N148" s="214" t="s">
        <v>40</v>
      </c>
      <c r="O148" s="89"/>
      <c r="P148" s="196">
        <f>O148*H148</f>
        <v>0</v>
      </c>
      <c r="Q148" s="196">
        <v>0</v>
      </c>
      <c r="R148" s="196">
        <f>Q148*H148</f>
        <v>0</v>
      </c>
      <c r="S148" s="196">
        <v>0</v>
      </c>
      <c r="T148" s="196">
        <f>S148*H148</f>
        <v>0</v>
      </c>
      <c r="U148" s="197" t="s">
        <v>1</v>
      </c>
      <c r="V148" s="36"/>
      <c r="W148" s="36"/>
      <c r="X148" s="36"/>
      <c r="Y148" s="36"/>
      <c r="Z148" s="36"/>
      <c r="AA148" s="36"/>
      <c r="AB148" s="36"/>
      <c r="AC148" s="36"/>
      <c r="AD148" s="36"/>
      <c r="AE148" s="36"/>
      <c r="AR148" s="198" t="s">
        <v>165</v>
      </c>
      <c r="AT148" s="198" t="s">
        <v>130</v>
      </c>
      <c r="AU148" s="198" t="s">
        <v>75</v>
      </c>
      <c r="AY148" s="15" t="s">
        <v>126</v>
      </c>
      <c r="BE148" s="199">
        <f>IF(N148="základní",J148,0)</f>
        <v>0</v>
      </c>
      <c r="BF148" s="199">
        <f>IF(N148="snížená",J148,0)</f>
        <v>0</v>
      </c>
      <c r="BG148" s="199">
        <f>IF(N148="zákl. přenesená",J148,0)</f>
        <v>0</v>
      </c>
      <c r="BH148" s="199">
        <f>IF(N148="sníž. přenesená",J148,0)</f>
        <v>0</v>
      </c>
      <c r="BI148" s="199">
        <f>IF(N148="nulová",J148,0)</f>
        <v>0</v>
      </c>
      <c r="BJ148" s="15" t="s">
        <v>83</v>
      </c>
      <c r="BK148" s="199">
        <f>ROUND(I148*H148,2)</f>
        <v>0</v>
      </c>
      <c r="BL148" s="15" t="s">
        <v>125</v>
      </c>
      <c r="BM148" s="198" t="s">
        <v>207</v>
      </c>
    </row>
    <row r="149" s="2" customFormat="1">
      <c r="A149" s="36"/>
      <c r="B149" s="37"/>
      <c r="C149" s="38"/>
      <c r="D149" s="200" t="s">
        <v>128</v>
      </c>
      <c r="E149" s="38"/>
      <c r="F149" s="201" t="s">
        <v>208</v>
      </c>
      <c r="G149" s="38"/>
      <c r="H149" s="38"/>
      <c r="I149" s="202"/>
      <c r="J149" s="38"/>
      <c r="K149" s="38"/>
      <c r="L149" s="42"/>
      <c r="M149" s="203"/>
      <c r="N149" s="204"/>
      <c r="O149" s="89"/>
      <c r="P149" s="89"/>
      <c r="Q149" s="89"/>
      <c r="R149" s="89"/>
      <c r="S149" s="89"/>
      <c r="T149" s="89"/>
      <c r="U149" s="90"/>
      <c r="V149" s="36"/>
      <c r="W149" s="36"/>
      <c r="X149" s="36"/>
      <c r="Y149" s="36"/>
      <c r="Z149" s="36"/>
      <c r="AA149" s="36"/>
      <c r="AB149" s="36"/>
      <c r="AC149" s="36"/>
      <c r="AD149" s="36"/>
      <c r="AE149" s="36"/>
      <c r="AT149" s="15" t="s">
        <v>128</v>
      </c>
      <c r="AU149" s="15" t="s">
        <v>75</v>
      </c>
    </row>
    <row r="150" s="2" customFormat="1" ht="24.15" customHeight="1">
      <c r="A150" s="36"/>
      <c r="B150" s="37"/>
      <c r="C150" s="205" t="s">
        <v>209</v>
      </c>
      <c r="D150" s="205" t="s">
        <v>130</v>
      </c>
      <c r="E150" s="206" t="s">
        <v>210</v>
      </c>
      <c r="F150" s="207" t="s">
        <v>211</v>
      </c>
      <c r="G150" s="208" t="s">
        <v>139</v>
      </c>
      <c r="H150" s="209">
        <v>4</v>
      </c>
      <c r="I150" s="210"/>
      <c r="J150" s="211">
        <f>ROUND(I150*H150,2)</f>
        <v>0</v>
      </c>
      <c r="K150" s="207" t="s">
        <v>124</v>
      </c>
      <c r="L150" s="212"/>
      <c r="M150" s="213" t="s">
        <v>1</v>
      </c>
      <c r="N150" s="214" t="s">
        <v>40</v>
      </c>
      <c r="O150" s="89"/>
      <c r="P150" s="196">
        <f>O150*H150</f>
        <v>0</v>
      </c>
      <c r="Q150" s="196">
        <v>0</v>
      </c>
      <c r="R150" s="196">
        <f>Q150*H150</f>
        <v>0</v>
      </c>
      <c r="S150" s="196">
        <v>0</v>
      </c>
      <c r="T150" s="196">
        <f>S150*H150</f>
        <v>0</v>
      </c>
      <c r="U150" s="197" t="s">
        <v>1</v>
      </c>
      <c r="V150" s="36"/>
      <c r="W150" s="36"/>
      <c r="X150" s="36"/>
      <c r="Y150" s="36"/>
      <c r="Z150" s="36"/>
      <c r="AA150" s="36"/>
      <c r="AB150" s="36"/>
      <c r="AC150" s="36"/>
      <c r="AD150" s="36"/>
      <c r="AE150" s="36"/>
      <c r="AR150" s="198" t="s">
        <v>165</v>
      </c>
      <c r="AT150" s="198" t="s">
        <v>130</v>
      </c>
      <c r="AU150" s="198" t="s">
        <v>75</v>
      </c>
      <c r="AY150" s="15" t="s">
        <v>126</v>
      </c>
      <c r="BE150" s="199">
        <f>IF(N150="základní",J150,0)</f>
        <v>0</v>
      </c>
      <c r="BF150" s="199">
        <f>IF(N150="snížená",J150,0)</f>
        <v>0</v>
      </c>
      <c r="BG150" s="199">
        <f>IF(N150="zákl. přenesená",J150,0)</f>
        <v>0</v>
      </c>
      <c r="BH150" s="199">
        <f>IF(N150="sníž. přenesená",J150,0)</f>
        <v>0</v>
      </c>
      <c r="BI150" s="199">
        <f>IF(N150="nulová",J150,0)</f>
        <v>0</v>
      </c>
      <c r="BJ150" s="15" t="s">
        <v>83</v>
      </c>
      <c r="BK150" s="199">
        <f>ROUND(I150*H150,2)</f>
        <v>0</v>
      </c>
      <c r="BL150" s="15" t="s">
        <v>125</v>
      </c>
      <c r="BM150" s="198" t="s">
        <v>212</v>
      </c>
    </row>
    <row r="151" s="2" customFormat="1">
      <c r="A151" s="36"/>
      <c r="B151" s="37"/>
      <c r="C151" s="38"/>
      <c r="D151" s="200" t="s">
        <v>128</v>
      </c>
      <c r="E151" s="38"/>
      <c r="F151" s="201" t="s">
        <v>213</v>
      </c>
      <c r="G151" s="38"/>
      <c r="H151" s="38"/>
      <c r="I151" s="202"/>
      <c r="J151" s="38"/>
      <c r="K151" s="38"/>
      <c r="L151" s="42"/>
      <c r="M151" s="203"/>
      <c r="N151" s="204"/>
      <c r="O151" s="89"/>
      <c r="P151" s="89"/>
      <c r="Q151" s="89"/>
      <c r="R151" s="89"/>
      <c r="S151" s="89"/>
      <c r="T151" s="89"/>
      <c r="U151" s="90"/>
      <c r="V151" s="36"/>
      <c r="W151" s="36"/>
      <c r="X151" s="36"/>
      <c r="Y151" s="36"/>
      <c r="Z151" s="36"/>
      <c r="AA151" s="36"/>
      <c r="AB151" s="36"/>
      <c r="AC151" s="36"/>
      <c r="AD151" s="36"/>
      <c r="AE151" s="36"/>
      <c r="AT151" s="15" t="s">
        <v>128</v>
      </c>
      <c r="AU151" s="15" t="s">
        <v>75</v>
      </c>
    </row>
    <row r="152" s="2" customFormat="1" ht="24.15" customHeight="1">
      <c r="A152" s="36"/>
      <c r="B152" s="37"/>
      <c r="C152" s="187" t="s">
        <v>214</v>
      </c>
      <c r="D152" s="187" t="s">
        <v>120</v>
      </c>
      <c r="E152" s="188" t="s">
        <v>215</v>
      </c>
      <c r="F152" s="189" t="s">
        <v>216</v>
      </c>
      <c r="G152" s="190" t="s">
        <v>139</v>
      </c>
      <c r="H152" s="191">
        <v>4</v>
      </c>
      <c r="I152" s="192"/>
      <c r="J152" s="193">
        <f>ROUND(I152*H152,2)</f>
        <v>0</v>
      </c>
      <c r="K152" s="189" t="s">
        <v>124</v>
      </c>
      <c r="L152" s="42"/>
      <c r="M152" s="194" t="s">
        <v>1</v>
      </c>
      <c r="N152" s="195" t="s">
        <v>40</v>
      </c>
      <c r="O152" s="89"/>
      <c r="P152" s="196">
        <f>O152*H152</f>
        <v>0</v>
      </c>
      <c r="Q152" s="196">
        <v>0</v>
      </c>
      <c r="R152" s="196">
        <f>Q152*H152</f>
        <v>0</v>
      </c>
      <c r="S152" s="196">
        <v>0</v>
      </c>
      <c r="T152" s="196">
        <f>S152*H152</f>
        <v>0</v>
      </c>
      <c r="U152" s="197" t="s">
        <v>1</v>
      </c>
      <c r="V152" s="36"/>
      <c r="W152" s="36"/>
      <c r="X152" s="36"/>
      <c r="Y152" s="36"/>
      <c r="Z152" s="36"/>
      <c r="AA152" s="36"/>
      <c r="AB152" s="36"/>
      <c r="AC152" s="36"/>
      <c r="AD152" s="36"/>
      <c r="AE152" s="36"/>
      <c r="AR152" s="198" t="s">
        <v>125</v>
      </c>
      <c r="AT152" s="198" t="s">
        <v>120</v>
      </c>
      <c r="AU152" s="198" t="s">
        <v>75</v>
      </c>
      <c r="AY152" s="15" t="s">
        <v>126</v>
      </c>
      <c r="BE152" s="199">
        <f>IF(N152="základní",J152,0)</f>
        <v>0</v>
      </c>
      <c r="BF152" s="199">
        <f>IF(N152="snížená",J152,0)</f>
        <v>0</v>
      </c>
      <c r="BG152" s="199">
        <f>IF(N152="zákl. přenesená",J152,0)</f>
        <v>0</v>
      </c>
      <c r="BH152" s="199">
        <f>IF(N152="sníž. přenesená",J152,0)</f>
        <v>0</v>
      </c>
      <c r="BI152" s="199">
        <f>IF(N152="nulová",J152,0)</f>
        <v>0</v>
      </c>
      <c r="BJ152" s="15" t="s">
        <v>83</v>
      </c>
      <c r="BK152" s="199">
        <f>ROUND(I152*H152,2)</f>
        <v>0</v>
      </c>
      <c r="BL152" s="15" t="s">
        <v>125</v>
      </c>
      <c r="BM152" s="198" t="s">
        <v>217</v>
      </c>
    </row>
    <row r="153" s="2" customFormat="1">
      <c r="A153" s="36"/>
      <c r="B153" s="37"/>
      <c r="C153" s="38"/>
      <c r="D153" s="200" t="s">
        <v>128</v>
      </c>
      <c r="E153" s="38"/>
      <c r="F153" s="201" t="s">
        <v>216</v>
      </c>
      <c r="G153" s="38"/>
      <c r="H153" s="38"/>
      <c r="I153" s="202"/>
      <c r="J153" s="38"/>
      <c r="K153" s="38"/>
      <c r="L153" s="42"/>
      <c r="M153" s="203"/>
      <c r="N153" s="204"/>
      <c r="O153" s="89"/>
      <c r="P153" s="89"/>
      <c r="Q153" s="89"/>
      <c r="R153" s="89"/>
      <c r="S153" s="89"/>
      <c r="T153" s="89"/>
      <c r="U153" s="90"/>
      <c r="V153" s="36"/>
      <c r="W153" s="36"/>
      <c r="X153" s="36"/>
      <c r="Y153" s="36"/>
      <c r="Z153" s="36"/>
      <c r="AA153" s="36"/>
      <c r="AB153" s="36"/>
      <c r="AC153" s="36"/>
      <c r="AD153" s="36"/>
      <c r="AE153" s="36"/>
      <c r="AT153" s="15" t="s">
        <v>128</v>
      </c>
      <c r="AU153" s="15" t="s">
        <v>75</v>
      </c>
    </row>
    <row r="154" s="2" customFormat="1" ht="16.5" customHeight="1">
      <c r="A154" s="36"/>
      <c r="B154" s="37"/>
      <c r="C154" s="205" t="s">
        <v>218</v>
      </c>
      <c r="D154" s="205" t="s">
        <v>130</v>
      </c>
      <c r="E154" s="206" t="s">
        <v>219</v>
      </c>
      <c r="F154" s="207" t="s">
        <v>220</v>
      </c>
      <c r="G154" s="208" t="s">
        <v>221</v>
      </c>
      <c r="H154" s="209">
        <v>65</v>
      </c>
      <c r="I154" s="210"/>
      <c r="J154" s="211">
        <f>ROUND(I154*H154,2)</f>
        <v>0</v>
      </c>
      <c r="K154" s="207" t="s">
        <v>124</v>
      </c>
      <c r="L154" s="212"/>
      <c r="M154" s="213" t="s">
        <v>1</v>
      </c>
      <c r="N154" s="214" t="s">
        <v>40</v>
      </c>
      <c r="O154" s="89"/>
      <c r="P154" s="196">
        <f>O154*H154</f>
        <v>0</v>
      </c>
      <c r="Q154" s="196">
        <v>0</v>
      </c>
      <c r="R154" s="196">
        <f>Q154*H154</f>
        <v>0</v>
      </c>
      <c r="S154" s="196">
        <v>0</v>
      </c>
      <c r="T154" s="196">
        <f>S154*H154</f>
        <v>0</v>
      </c>
      <c r="U154" s="197" t="s">
        <v>1</v>
      </c>
      <c r="V154" s="36"/>
      <c r="W154" s="36"/>
      <c r="X154" s="36"/>
      <c r="Y154" s="36"/>
      <c r="Z154" s="36"/>
      <c r="AA154" s="36"/>
      <c r="AB154" s="36"/>
      <c r="AC154" s="36"/>
      <c r="AD154" s="36"/>
      <c r="AE154" s="36"/>
      <c r="AR154" s="198" t="s">
        <v>165</v>
      </c>
      <c r="AT154" s="198" t="s">
        <v>130</v>
      </c>
      <c r="AU154" s="198" t="s">
        <v>75</v>
      </c>
      <c r="AY154" s="15" t="s">
        <v>126</v>
      </c>
      <c r="BE154" s="199">
        <f>IF(N154="základní",J154,0)</f>
        <v>0</v>
      </c>
      <c r="BF154" s="199">
        <f>IF(N154="snížená",J154,0)</f>
        <v>0</v>
      </c>
      <c r="BG154" s="199">
        <f>IF(N154="zákl. přenesená",J154,0)</f>
        <v>0</v>
      </c>
      <c r="BH154" s="199">
        <f>IF(N154="sníž. přenesená",J154,0)</f>
        <v>0</v>
      </c>
      <c r="BI154" s="199">
        <f>IF(N154="nulová",J154,0)</f>
        <v>0</v>
      </c>
      <c r="BJ154" s="15" t="s">
        <v>83</v>
      </c>
      <c r="BK154" s="199">
        <f>ROUND(I154*H154,2)</f>
        <v>0</v>
      </c>
      <c r="BL154" s="15" t="s">
        <v>125</v>
      </c>
      <c r="BM154" s="198" t="s">
        <v>222</v>
      </c>
    </row>
    <row r="155" s="2" customFormat="1">
      <c r="A155" s="36"/>
      <c r="B155" s="37"/>
      <c r="C155" s="38"/>
      <c r="D155" s="200" t="s">
        <v>128</v>
      </c>
      <c r="E155" s="38"/>
      <c r="F155" s="201" t="s">
        <v>223</v>
      </c>
      <c r="G155" s="38"/>
      <c r="H155" s="38"/>
      <c r="I155" s="202"/>
      <c r="J155" s="38"/>
      <c r="K155" s="38"/>
      <c r="L155" s="42"/>
      <c r="M155" s="203"/>
      <c r="N155" s="204"/>
      <c r="O155" s="89"/>
      <c r="P155" s="89"/>
      <c r="Q155" s="89"/>
      <c r="R155" s="89"/>
      <c r="S155" s="89"/>
      <c r="T155" s="89"/>
      <c r="U155" s="90"/>
      <c r="V155" s="36"/>
      <c r="W155" s="36"/>
      <c r="X155" s="36"/>
      <c r="Y155" s="36"/>
      <c r="Z155" s="36"/>
      <c r="AA155" s="36"/>
      <c r="AB155" s="36"/>
      <c r="AC155" s="36"/>
      <c r="AD155" s="36"/>
      <c r="AE155" s="36"/>
      <c r="AT155" s="15" t="s">
        <v>128</v>
      </c>
      <c r="AU155" s="15" t="s">
        <v>75</v>
      </c>
    </row>
    <row r="156" s="2" customFormat="1" ht="24.15" customHeight="1">
      <c r="A156" s="36"/>
      <c r="B156" s="37"/>
      <c r="C156" s="205" t="s">
        <v>224</v>
      </c>
      <c r="D156" s="205" t="s">
        <v>130</v>
      </c>
      <c r="E156" s="206" t="s">
        <v>225</v>
      </c>
      <c r="F156" s="207" t="s">
        <v>226</v>
      </c>
      <c r="G156" s="208" t="s">
        <v>139</v>
      </c>
      <c r="H156" s="209">
        <v>2</v>
      </c>
      <c r="I156" s="210"/>
      <c r="J156" s="211">
        <f>ROUND(I156*H156,2)</f>
        <v>0</v>
      </c>
      <c r="K156" s="207" t="s">
        <v>124</v>
      </c>
      <c r="L156" s="212"/>
      <c r="M156" s="213" t="s">
        <v>1</v>
      </c>
      <c r="N156" s="214" t="s">
        <v>40</v>
      </c>
      <c r="O156" s="89"/>
      <c r="P156" s="196">
        <f>O156*H156</f>
        <v>0</v>
      </c>
      <c r="Q156" s="196">
        <v>0</v>
      </c>
      <c r="R156" s="196">
        <f>Q156*H156</f>
        <v>0</v>
      </c>
      <c r="S156" s="196">
        <v>0</v>
      </c>
      <c r="T156" s="196">
        <f>S156*H156</f>
        <v>0</v>
      </c>
      <c r="U156" s="197" t="s">
        <v>1</v>
      </c>
      <c r="V156" s="36"/>
      <c r="W156" s="36"/>
      <c r="X156" s="36"/>
      <c r="Y156" s="36"/>
      <c r="Z156" s="36"/>
      <c r="AA156" s="36"/>
      <c r="AB156" s="36"/>
      <c r="AC156" s="36"/>
      <c r="AD156" s="36"/>
      <c r="AE156" s="36"/>
      <c r="AR156" s="198" t="s">
        <v>133</v>
      </c>
      <c r="AT156" s="198" t="s">
        <v>130</v>
      </c>
      <c r="AU156" s="198" t="s">
        <v>75</v>
      </c>
      <c r="AY156" s="15" t="s">
        <v>126</v>
      </c>
      <c r="BE156" s="199">
        <f>IF(N156="základní",J156,0)</f>
        <v>0</v>
      </c>
      <c r="BF156" s="199">
        <f>IF(N156="snížená",J156,0)</f>
        <v>0</v>
      </c>
      <c r="BG156" s="199">
        <f>IF(N156="zákl. přenesená",J156,0)</f>
        <v>0</v>
      </c>
      <c r="BH156" s="199">
        <f>IF(N156="sníž. přenesená",J156,0)</f>
        <v>0</v>
      </c>
      <c r="BI156" s="199">
        <f>IF(N156="nulová",J156,0)</f>
        <v>0</v>
      </c>
      <c r="BJ156" s="15" t="s">
        <v>83</v>
      </c>
      <c r="BK156" s="199">
        <f>ROUND(I156*H156,2)</f>
        <v>0</v>
      </c>
      <c r="BL156" s="15" t="s">
        <v>133</v>
      </c>
      <c r="BM156" s="198" t="s">
        <v>227</v>
      </c>
    </row>
    <row r="157" s="2" customFormat="1">
      <c r="A157" s="36"/>
      <c r="B157" s="37"/>
      <c r="C157" s="38"/>
      <c r="D157" s="200" t="s">
        <v>128</v>
      </c>
      <c r="E157" s="38"/>
      <c r="F157" s="201" t="s">
        <v>228</v>
      </c>
      <c r="G157" s="38"/>
      <c r="H157" s="38"/>
      <c r="I157" s="202"/>
      <c r="J157" s="38"/>
      <c r="K157" s="38"/>
      <c r="L157" s="42"/>
      <c r="M157" s="203"/>
      <c r="N157" s="204"/>
      <c r="O157" s="89"/>
      <c r="P157" s="89"/>
      <c r="Q157" s="89"/>
      <c r="R157" s="89"/>
      <c r="S157" s="89"/>
      <c r="T157" s="89"/>
      <c r="U157" s="90"/>
      <c r="V157" s="36"/>
      <c r="W157" s="36"/>
      <c r="X157" s="36"/>
      <c r="Y157" s="36"/>
      <c r="Z157" s="36"/>
      <c r="AA157" s="36"/>
      <c r="AB157" s="36"/>
      <c r="AC157" s="36"/>
      <c r="AD157" s="36"/>
      <c r="AE157" s="36"/>
      <c r="AT157" s="15" t="s">
        <v>128</v>
      </c>
      <c r="AU157" s="15" t="s">
        <v>75</v>
      </c>
    </row>
    <row r="158" s="2" customFormat="1" ht="24.15" customHeight="1">
      <c r="A158" s="36"/>
      <c r="B158" s="37"/>
      <c r="C158" s="205" t="s">
        <v>7</v>
      </c>
      <c r="D158" s="205" t="s">
        <v>130</v>
      </c>
      <c r="E158" s="206" t="s">
        <v>229</v>
      </c>
      <c r="F158" s="207" t="s">
        <v>230</v>
      </c>
      <c r="G158" s="208" t="s">
        <v>139</v>
      </c>
      <c r="H158" s="209">
        <v>2</v>
      </c>
      <c r="I158" s="210"/>
      <c r="J158" s="211">
        <f>ROUND(I158*H158,2)</f>
        <v>0</v>
      </c>
      <c r="K158" s="207" t="s">
        <v>124</v>
      </c>
      <c r="L158" s="212"/>
      <c r="M158" s="213" t="s">
        <v>1</v>
      </c>
      <c r="N158" s="214" t="s">
        <v>40</v>
      </c>
      <c r="O158" s="89"/>
      <c r="P158" s="196">
        <f>O158*H158</f>
        <v>0</v>
      </c>
      <c r="Q158" s="196">
        <v>0</v>
      </c>
      <c r="R158" s="196">
        <f>Q158*H158</f>
        <v>0</v>
      </c>
      <c r="S158" s="196">
        <v>0</v>
      </c>
      <c r="T158" s="196">
        <f>S158*H158</f>
        <v>0</v>
      </c>
      <c r="U158" s="197" t="s">
        <v>1</v>
      </c>
      <c r="V158" s="36"/>
      <c r="W158" s="36"/>
      <c r="X158" s="36"/>
      <c r="Y158" s="36"/>
      <c r="Z158" s="36"/>
      <c r="AA158" s="36"/>
      <c r="AB158" s="36"/>
      <c r="AC158" s="36"/>
      <c r="AD158" s="36"/>
      <c r="AE158" s="36"/>
      <c r="AR158" s="198" t="s">
        <v>133</v>
      </c>
      <c r="AT158" s="198" t="s">
        <v>130</v>
      </c>
      <c r="AU158" s="198" t="s">
        <v>75</v>
      </c>
      <c r="AY158" s="15" t="s">
        <v>126</v>
      </c>
      <c r="BE158" s="199">
        <f>IF(N158="základní",J158,0)</f>
        <v>0</v>
      </c>
      <c r="BF158" s="199">
        <f>IF(N158="snížená",J158,0)</f>
        <v>0</v>
      </c>
      <c r="BG158" s="199">
        <f>IF(N158="zákl. přenesená",J158,0)</f>
        <v>0</v>
      </c>
      <c r="BH158" s="199">
        <f>IF(N158="sníž. přenesená",J158,0)</f>
        <v>0</v>
      </c>
      <c r="BI158" s="199">
        <f>IF(N158="nulová",J158,0)</f>
        <v>0</v>
      </c>
      <c r="BJ158" s="15" t="s">
        <v>83</v>
      </c>
      <c r="BK158" s="199">
        <f>ROUND(I158*H158,2)</f>
        <v>0</v>
      </c>
      <c r="BL158" s="15" t="s">
        <v>133</v>
      </c>
      <c r="BM158" s="198" t="s">
        <v>231</v>
      </c>
    </row>
    <row r="159" s="2" customFormat="1">
      <c r="A159" s="36"/>
      <c r="B159" s="37"/>
      <c r="C159" s="38"/>
      <c r="D159" s="200" t="s">
        <v>128</v>
      </c>
      <c r="E159" s="38"/>
      <c r="F159" s="201" t="s">
        <v>232</v>
      </c>
      <c r="G159" s="38"/>
      <c r="H159" s="38"/>
      <c r="I159" s="202"/>
      <c r="J159" s="38"/>
      <c r="K159" s="38"/>
      <c r="L159" s="42"/>
      <c r="M159" s="203"/>
      <c r="N159" s="204"/>
      <c r="O159" s="89"/>
      <c r="P159" s="89"/>
      <c r="Q159" s="89"/>
      <c r="R159" s="89"/>
      <c r="S159" s="89"/>
      <c r="T159" s="89"/>
      <c r="U159" s="90"/>
      <c r="V159" s="36"/>
      <c r="W159" s="36"/>
      <c r="X159" s="36"/>
      <c r="Y159" s="36"/>
      <c r="Z159" s="36"/>
      <c r="AA159" s="36"/>
      <c r="AB159" s="36"/>
      <c r="AC159" s="36"/>
      <c r="AD159" s="36"/>
      <c r="AE159" s="36"/>
      <c r="AT159" s="15" t="s">
        <v>128</v>
      </c>
      <c r="AU159" s="15" t="s">
        <v>75</v>
      </c>
    </row>
    <row r="160" s="2" customFormat="1" ht="16.5" customHeight="1">
      <c r="A160" s="36"/>
      <c r="B160" s="37"/>
      <c r="C160" s="187" t="s">
        <v>233</v>
      </c>
      <c r="D160" s="187" t="s">
        <v>120</v>
      </c>
      <c r="E160" s="188" t="s">
        <v>234</v>
      </c>
      <c r="F160" s="189" t="s">
        <v>235</v>
      </c>
      <c r="G160" s="190" t="s">
        <v>139</v>
      </c>
      <c r="H160" s="191">
        <v>3</v>
      </c>
      <c r="I160" s="192"/>
      <c r="J160" s="193">
        <f>ROUND(I160*H160,2)</f>
        <v>0</v>
      </c>
      <c r="K160" s="189" t="s">
        <v>124</v>
      </c>
      <c r="L160" s="42"/>
      <c r="M160" s="194" t="s">
        <v>1</v>
      </c>
      <c r="N160" s="195" t="s">
        <v>40</v>
      </c>
      <c r="O160" s="89"/>
      <c r="P160" s="196">
        <f>O160*H160</f>
        <v>0</v>
      </c>
      <c r="Q160" s="196">
        <v>0</v>
      </c>
      <c r="R160" s="196">
        <f>Q160*H160</f>
        <v>0</v>
      </c>
      <c r="S160" s="196">
        <v>0</v>
      </c>
      <c r="T160" s="196">
        <f>S160*H160</f>
        <v>0</v>
      </c>
      <c r="U160" s="197" t="s">
        <v>1</v>
      </c>
      <c r="V160" s="36"/>
      <c r="W160" s="36"/>
      <c r="X160" s="36"/>
      <c r="Y160" s="36"/>
      <c r="Z160" s="36"/>
      <c r="AA160" s="36"/>
      <c r="AB160" s="36"/>
      <c r="AC160" s="36"/>
      <c r="AD160" s="36"/>
      <c r="AE160" s="36"/>
      <c r="AR160" s="198" t="s">
        <v>140</v>
      </c>
      <c r="AT160" s="198" t="s">
        <v>120</v>
      </c>
      <c r="AU160" s="198" t="s">
        <v>75</v>
      </c>
      <c r="AY160" s="15" t="s">
        <v>126</v>
      </c>
      <c r="BE160" s="199">
        <f>IF(N160="základní",J160,0)</f>
        <v>0</v>
      </c>
      <c r="BF160" s="199">
        <f>IF(N160="snížená",J160,0)</f>
        <v>0</v>
      </c>
      <c r="BG160" s="199">
        <f>IF(N160="zákl. přenesená",J160,0)</f>
        <v>0</v>
      </c>
      <c r="BH160" s="199">
        <f>IF(N160="sníž. přenesená",J160,0)</f>
        <v>0</v>
      </c>
      <c r="BI160" s="199">
        <f>IF(N160="nulová",J160,0)</f>
        <v>0</v>
      </c>
      <c r="BJ160" s="15" t="s">
        <v>83</v>
      </c>
      <c r="BK160" s="199">
        <f>ROUND(I160*H160,2)</f>
        <v>0</v>
      </c>
      <c r="BL160" s="15" t="s">
        <v>140</v>
      </c>
      <c r="BM160" s="198" t="s">
        <v>236</v>
      </c>
    </row>
    <row r="161" s="2" customFormat="1">
      <c r="A161" s="36"/>
      <c r="B161" s="37"/>
      <c r="C161" s="38"/>
      <c r="D161" s="200" t="s">
        <v>128</v>
      </c>
      <c r="E161" s="38"/>
      <c r="F161" s="201" t="s">
        <v>235</v>
      </c>
      <c r="G161" s="38"/>
      <c r="H161" s="38"/>
      <c r="I161" s="202"/>
      <c r="J161" s="38"/>
      <c r="K161" s="38"/>
      <c r="L161" s="42"/>
      <c r="M161" s="203"/>
      <c r="N161" s="204"/>
      <c r="O161" s="89"/>
      <c r="P161" s="89"/>
      <c r="Q161" s="89"/>
      <c r="R161" s="89"/>
      <c r="S161" s="89"/>
      <c r="T161" s="89"/>
      <c r="U161" s="90"/>
      <c r="V161" s="36"/>
      <c r="W161" s="36"/>
      <c r="X161" s="36"/>
      <c r="Y161" s="36"/>
      <c r="Z161" s="36"/>
      <c r="AA161" s="36"/>
      <c r="AB161" s="36"/>
      <c r="AC161" s="36"/>
      <c r="AD161" s="36"/>
      <c r="AE161" s="36"/>
      <c r="AT161" s="15" t="s">
        <v>128</v>
      </c>
      <c r="AU161" s="15" t="s">
        <v>75</v>
      </c>
    </row>
    <row r="162" s="2" customFormat="1" ht="24.15" customHeight="1">
      <c r="A162" s="36"/>
      <c r="B162" s="37"/>
      <c r="C162" s="205" t="s">
        <v>237</v>
      </c>
      <c r="D162" s="205" t="s">
        <v>130</v>
      </c>
      <c r="E162" s="206" t="s">
        <v>238</v>
      </c>
      <c r="F162" s="207" t="s">
        <v>239</v>
      </c>
      <c r="G162" s="208" t="s">
        <v>139</v>
      </c>
      <c r="H162" s="209">
        <v>3</v>
      </c>
      <c r="I162" s="210"/>
      <c r="J162" s="211">
        <f>ROUND(I162*H162,2)</f>
        <v>0</v>
      </c>
      <c r="K162" s="207" t="s">
        <v>124</v>
      </c>
      <c r="L162" s="212"/>
      <c r="M162" s="213" t="s">
        <v>1</v>
      </c>
      <c r="N162" s="214" t="s">
        <v>40</v>
      </c>
      <c r="O162" s="89"/>
      <c r="P162" s="196">
        <f>O162*H162</f>
        <v>0</v>
      </c>
      <c r="Q162" s="196">
        <v>0</v>
      </c>
      <c r="R162" s="196">
        <f>Q162*H162</f>
        <v>0</v>
      </c>
      <c r="S162" s="196">
        <v>0</v>
      </c>
      <c r="T162" s="196">
        <f>S162*H162</f>
        <v>0</v>
      </c>
      <c r="U162" s="197" t="s">
        <v>1</v>
      </c>
      <c r="V162" s="36"/>
      <c r="W162" s="36"/>
      <c r="X162" s="36"/>
      <c r="Y162" s="36"/>
      <c r="Z162" s="36"/>
      <c r="AA162" s="36"/>
      <c r="AB162" s="36"/>
      <c r="AC162" s="36"/>
      <c r="AD162" s="36"/>
      <c r="AE162" s="36"/>
      <c r="AR162" s="198" t="s">
        <v>133</v>
      </c>
      <c r="AT162" s="198" t="s">
        <v>130</v>
      </c>
      <c r="AU162" s="198" t="s">
        <v>75</v>
      </c>
      <c r="AY162" s="15" t="s">
        <v>126</v>
      </c>
      <c r="BE162" s="199">
        <f>IF(N162="základní",J162,0)</f>
        <v>0</v>
      </c>
      <c r="BF162" s="199">
        <f>IF(N162="snížená",J162,0)</f>
        <v>0</v>
      </c>
      <c r="BG162" s="199">
        <f>IF(N162="zákl. přenesená",J162,0)</f>
        <v>0</v>
      </c>
      <c r="BH162" s="199">
        <f>IF(N162="sníž. přenesená",J162,0)</f>
        <v>0</v>
      </c>
      <c r="BI162" s="199">
        <f>IF(N162="nulová",J162,0)</f>
        <v>0</v>
      </c>
      <c r="BJ162" s="15" t="s">
        <v>83</v>
      </c>
      <c r="BK162" s="199">
        <f>ROUND(I162*H162,2)</f>
        <v>0</v>
      </c>
      <c r="BL162" s="15" t="s">
        <v>133</v>
      </c>
      <c r="BM162" s="198" t="s">
        <v>240</v>
      </c>
    </row>
    <row r="163" s="2" customFormat="1">
      <c r="A163" s="36"/>
      <c r="B163" s="37"/>
      <c r="C163" s="38"/>
      <c r="D163" s="200" t="s">
        <v>128</v>
      </c>
      <c r="E163" s="38"/>
      <c r="F163" s="201" t="s">
        <v>241</v>
      </c>
      <c r="G163" s="38"/>
      <c r="H163" s="38"/>
      <c r="I163" s="202"/>
      <c r="J163" s="38"/>
      <c r="K163" s="38"/>
      <c r="L163" s="42"/>
      <c r="M163" s="203"/>
      <c r="N163" s="204"/>
      <c r="O163" s="89"/>
      <c r="P163" s="89"/>
      <c r="Q163" s="89"/>
      <c r="R163" s="89"/>
      <c r="S163" s="89"/>
      <c r="T163" s="89"/>
      <c r="U163" s="90"/>
      <c r="V163" s="36"/>
      <c r="W163" s="36"/>
      <c r="X163" s="36"/>
      <c r="Y163" s="36"/>
      <c r="Z163" s="36"/>
      <c r="AA163" s="36"/>
      <c r="AB163" s="36"/>
      <c r="AC163" s="36"/>
      <c r="AD163" s="36"/>
      <c r="AE163" s="36"/>
      <c r="AT163" s="15" t="s">
        <v>128</v>
      </c>
      <c r="AU163" s="15" t="s">
        <v>75</v>
      </c>
    </row>
    <row r="164" s="2" customFormat="1" ht="16.5" customHeight="1">
      <c r="A164" s="36"/>
      <c r="B164" s="37"/>
      <c r="C164" s="187" t="s">
        <v>242</v>
      </c>
      <c r="D164" s="187" t="s">
        <v>120</v>
      </c>
      <c r="E164" s="188" t="s">
        <v>243</v>
      </c>
      <c r="F164" s="189" t="s">
        <v>244</v>
      </c>
      <c r="G164" s="190" t="s">
        <v>139</v>
      </c>
      <c r="H164" s="191">
        <v>4</v>
      </c>
      <c r="I164" s="192"/>
      <c r="J164" s="193">
        <f>ROUND(I164*H164,2)</f>
        <v>0</v>
      </c>
      <c r="K164" s="189" t="s">
        <v>124</v>
      </c>
      <c r="L164" s="42"/>
      <c r="M164" s="194" t="s">
        <v>1</v>
      </c>
      <c r="N164" s="195" t="s">
        <v>40</v>
      </c>
      <c r="O164" s="89"/>
      <c r="P164" s="196">
        <f>O164*H164</f>
        <v>0</v>
      </c>
      <c r="Q164" s="196">
        <v>0</v>
      </c>
      <c r="R164" s="196">
        <f>Q164*H164</f>
        <v>0</v>
      </c>
      <c r="S164" s="196">
        <v>0</v>
      </c>
      <c r="T164" s="196">
        <f>S164*H164</f>
        <v>0</v>
      </c>
      <c r="U164" s="197" t="s">
        <v>1</v>
      </c>
      <c r="V164" s="36"/>
      <c r="W164" s="36"/>
      <c r="X164" s="36"/>
      <c r="Y164" s="36"/>
      <c r="Z164" s="36"/>
      <c r="AA164" s="36"/>
      <c r="AB164" s="36"/>
      <c r="AC164" s="36"/>
      <c r="AD164" s="36"/>
      <c r="AE164" s="36"/>
      <c r="AR164" s="198" t="s">
        <v>125</v>
      </c>
      <c r="AT164" s="198" t="s">
        <v>120</v>
      </c>
      <c r="AU164" s="198" t="s">
        <v>75</v>
      </c>
      <c r="AY164" s="15" t="s">
        <v>126</v>
      </c>
      <c r="BE164" s="199">
        <f>IF(N164="základní",J164,0)</f>
        <v>0</v>
      </c>
      <c r="BF164" s="199">
        <f>IF(N164="snížená",J164,0)</f>
        <v>0</v>
      </c>
      <c r="BG164" s="199">
        <f>IF(N164="zákl. přenesená",J164,0)</f>
        <v>0</v>
      </c>
      <c r="BH164" s="199">
        <f>IF(N164="sníž. přenesená",J164,0)</f>
        <v>0</v>
      </c>
      <c r="BI164" s="199">
        <f>IF(N164="nulová",J164,0)</f>
        <v>0</v>
      </c>
      <c r="BJ164" s="15" t="s">
        <v>83</v>
      </c>
      <c r="BK164" s="199">
        <f>ROUND(I164*H164,2)</f>
        <v>0</v>
      </c>
      <c r="BL164" s="15" t="s">
        <v>125</v>
      </c>
      <c r="BM164" s="198" t="s">
        <v>245</v>
      </c>
    </row>
    <row r="165" s="2" customFormat="1">
      <c r="A165" s="36"/>
      <c r="B165" s="37"/>
      <c r="C165" s="38"/>
      <c r="D165" s="200" t="s">
        <v>128</v>
      </c>
      <c r="E165" s="38"/>
      <c r="F165" s="201" t="s">
        <v>244</v>
      </c>
      <c r="G165" s="38"/>
      <c r="H165" s="38"/>
      <c r="I165" s="202"/>
      <c r="J165" s="38"/>
      <c r="K165" s="38"/>
      <c r="L165" s="42"/>
      <c r="M165" s="203"/>
      <c r="N165" s="204"/>
      <c r="O165" s="89"/>
      <c r="P165" s="89"/>
      <c r="Q165" s="89"/>
      <c r="R165" s="89"/>
      <c r="S165" s="89"/>
      <c r="T165" s="89"/>
      <c r="U165" s="90"/>
      <c r="V165" s="36"/>
      <c r="W165" s="36"/>
      <c r="X165" s="36"/>
      <c r="Y165" s="36"/>
      <c r="Z165" s="36"/>
      <c r="AA165" s="36"/>
      <c r="AB165" s="36"/>
      <c r="AC165" s="36"/>
      <c r="AD165" s="36"/>
      <c r="AE165" s="36"/>
      <c r="AT165" s="15" t="s">
        <v>128</v>
      </c>
      <c r="AU165" s="15" t="s">
        <v>75</v>
      </c>
    </row>
    <row r="166" s="2" customFormat="1" ht="24.15" customHeight="1">
      <c r="A166" s="36"/>
      <c r="B166" s="37"/>
      <c r="C166" s="205" t="s">
        <v>246</v>
      </c>
      <c r="D166" s="205" t="s">
        <v>130</v>
      </c>
      <c r="E166" s="206" t="s">
        <v>247</v>
      </c>
      <c r="F166" s="207" t="s">
        <v>248</v>
      </c>
      <c r="G166" s="208" t="s">
        <v>139</v>
      </c>
      <c r="H166" s="209">
        <v>8</v>
      </c>
      <c r="I166" s="210"/>
      <c r="J166" s="211">
        <f>ROUND(I166*H166,2)</f>
        <v>0</v>
      </c>
      <c r="K166" s="207" t="s">
        <v>124</v>
      </c>
      <c r="L166" s="212"/>
      <c r="M166" s="213" t="s">
        <v>1</v>
      </c>
      <c r="N166" s="214" t="s">
        <v>40</v>
      </c>
      <c r="O166" s="89"/>
      <c r="P166" s="196">
        <f>O166*H166</f>
        <v>0</v>
      </c>
      <c r="Q166" s="196">
        <v>0</v>
      </c>
      <c r="R166" s="196">
        <f>Q166*H166</f>
        <v>0</v>
      </c>
      <c r="S166" s="196">
        <v>0</v>
      </c>
      <c r="T166" s="196">
        <f>S166*H166</f>
        <v>0</v>
      </c>
      <c r="U166" s="197" t="s">
        <v>1</v>
      </c>
      <c r="V166" s="36"/>
      <c r="W166" s="36"/>
      <c r="X166" s="36"/>
      <c r="Y166" s="36"/>
      <c r="Z166" s="36"/>
      <c r="AA166" s="36"/>
      <c r="AB166" s="36"/>
      <c r="AC166" s="36"/>
      <c r="AD166" s="36"/>
      <c r="AE166" s="36"/>
      <c r="AR166" s="198" t="s">
        <v>133</v>
      </c>
      <c r="AT166" s="198" t="s">
        <v>130</v>
      </c>
      <c r="AU166" s="198" t="s">
        <v>75</v>
      </c>
      <c r="AY166" s="15" t="s">
        <v>126</v>
      </c>
      <c r="BE166" s="199">
        <f>IF(N166="základní",J166,0)</f>
        <v>0</v>
      </c>
      <c r="BF166" s="199">
        <f>IF(N166="snížená",J166,0)</f>
        <v>0</v>
      </c>
      <c r="BG166" s="199">
        <f>IF(N166="zákl. přenesená",J166,0)</f>
        <v>0</v>
      </c>
      <c r="BH166" s="199">
        <f>IF(N166="sníž. přenesená",J166,0)</f>
        <v>0</v>
      </c>
      <c r="BI166" s="199">
        <f>IF(N166="nulová",J166,0)</f>
        <v>0</v>
      </c>
      <c r="BJ166" s="15" t="s">
        <v>83</v>
      </c>
      <c r="BK166" s="199">
        <f>ROUND(I166*H166,2)</f>
        <v>0</v>
      </c>
      <c r="BL166" s="15" t="s">
        <v>133</v>
      </c>
      <c r="BM166" s="198" t="s">
        <v>249</v>
      </c>
    </row>
    <row r="167" s="2" customFormat="1">
      <c r="A167" s="36"/>
      <c r="B167" s="37"/>
      <c r="C167" s="38"/>
      <c r="D167" s="200" t="s">
        <v>128</v>
      </c>
      <c r="E167" s="38"/>
      <c r="F167" s="201" t="s">
        <v>250</v>
      </c>
      <c r="G167" s="38"/>
      <c r="H167" s="38"/>
      <c r="I167" s="202"/>
      <c r="J167" s="38"/>
      <c r="K167" s="38"/>
      <c r="L167" s="42"/>
      <c r="M167" s="203"/>
      <c r="N167" s="204"/>
      <c r="O167" s="89"/>
      <c r="P167" s="89"/>
      <c r="Q167" s="89"/>
      <c r="R167" s="89"/>
      <c r="S167" s="89"/>
      <c r="T167" s="89"/>
      <c r="U167" s="90"/>
      <c r="V167" s="36"/>
      <c r="W167" s="36"/>
      <c r="X167" s="36"/>
      <c r="Y167" s="36"/>
      <c r="Z167" s="36"/>
      <c r="AA167" s="36"/>
      <c r="AB167" s="36"/>
      <c r="AC167" s="36"/>
      <c r="AD167" s="36"/>
      <c r="AE167" s="36"/>
      <c r="AT167" s="15" t="s">
        <v>128</v>
      </c>
      <c r="AU167" s="15" t="s">
        <v>75</v>
      </c>
    </row>
    <row r="168" s="2" customFormat="1" ht="21.75" customHeight="1">
      <c r="A168" s="36"/>
      <c r="B168" s="37"/>
      <c r="C168" s="187" t="s">
        <v>251</v>
      </c>
      <c r="D168" s="187" t="s">
        <v>120</v>
      </c>
      <c r="E168" s="188" t="s">
        <v>252</v>
      </c>
      <c r="F168" s="189" t="s">
        <v>253</v>
      </c>
      <c r="G168" s="190" t="s">
        <v>139</v>
      </c>
      <c r="H168" s="191">
        <v>8</v>
      </c>
      <c r="I168" s="192"/>
      <c r="J168" s="193">
        <f>ROUND(I168*H168,2)</f>
        <v>0</v>
      </c>
      <c r="K168" s="189" t="s">
        <v>124</v>
      </c>
      <c r="L168" s="42"/>
      <c r="M168" s="194" t="s">
        <v>1</v>
      </c>
      <c r="N168" s="195" t="s">
        <v>40</v>
      </c>
      <c r="O168" s="89"/>
      <c r="P168" s="196">
        <f>O168*H168</f>
        <v>0</v>
      </c>
      <c r="Q168" s="196">
        <v>0</v>
      </c>
      <c r="R168" s="196">
        <f>Q168*H168</f>
        <v>0</v>
      </c>
      <c r="S168" s="196">
        <v>0</v>
      </c>
      <c r="T168" s="196">
        <f>S168*H168</f>
        <v>0</v>
      </c>
      <c r="U168" s="197" t="s">
        <v>1</v>
      </c>
      <c r="V168" s="36"/>
      <c r="W168" s="36"/>
      <c r="X168" s="36"/>
      <c r="Y168" s="36"/>
      <c r="Z168" s="36"/>
      <c r="AA168" s="36"/>
      <c r="AB168" s="36"/>
      <c r="AC168" s="36"/>
      <c r="AD168" s="36"/>
      <c r="AE168" s="36"/>
      <c r="AR168" s="198" t="s">
        <v>140</v>
      </c>
      <c r="AT168" s="198" t="s">
        <v>120</v>
      </c>
      <c r="AU168" s="198" t="s">
        <v>75</v>
      </c>
      <c r="AY168" s="15" t="s">
        <v>126</v>
      </c>
      <c r="BE168" s="199">
        <f>IF(N168="základní",J168,0)</f>
        <v>0</v>
      </c>
      <c r="BF168" s="199">
        <f>IF(N168="snížená",J168,0)</f>
        <v>0</v>
      </c>
      <c r="BG168" s="199">
        <f>IF(N168="zákl. přenesená",J168,0)</f>
        <v>0</v>
      </c>
      <c r="BH168" s="199">
        <f>IF(N168="sníž. přenesená",J168,0)</f>
        <v>0</v>
      </c>
      <c r="BI168" s="199">
        <f>IF(N168="nulová",J168,0)</f>
        <v>0</v>
      </c>
      <c r="BJ168" s="15" t="s">
        <v>83</v>
      </c>
      <c r="BK168" s="199">
        <f>ROUND(I168*H168,2)</f>
        <v>0</v>
      </c>
      <c r="BL168" s="15" t="s">
        <v>140</v>
      </c>
      <c r="BM168" s="198" t="s">
        <v>254</v>
      </c>
    </row>
    <row r="169" s="2" customFormat="1">
      <c r="A169" s="36"/>
      <c r="B169" s="37"/>
      <c r="C169" s="38"/>
      <c r="D169" s="200" t="s">
        <v>128</v>
      </c>
      <c r="E169" s="38"/>
      <c r="F169" s="201" t="s">
        <v>253</v>
      </c>
      <c r="G169" s="38"/>
      <c r="H169" s="38"/>
      <c r="I169" s="202"/>
      <c r="J169" s="38"/>
      <c r="K169" s="38"/>
      <c r="L169" s="42"/>
      <c r="M169" s="203"/>
      <c r="N169" s="204"/>
      <c r="O169" s="89"/>
      <c r="P169" s="89"/>
      <c r="Q169" s="89"/>
      <c r="R169" s="89"/>
      <c r="S169" s="89"/>
      <c r="T169" s="89"/>
      <c r="U169" s="90"/>
      <c r="V169" s="36"/>
      <c r="W169" s="36"/>
      <c r="X169" s="36"/>
      <c r="Y169" s="36"/>
      <c r="Z169" s="36"/>
      <c r="AA169" s="36"/>
      <c r="AB169" s="36"/>
      <c r="AC169" s="36"/>
      <c r="AD169" s="36"/>
      <c r="AE169" s="36"/>
      <c r="AT169" s="15" t="s">
        <v>128</v>
      </c>
      <c r="AU169" s="15" t="s">
        <v>75</v>
      </c>
    </row>
    <row r="170" s="2" customFormat="1" ht="24.15" customHeight="1">
      <c r="A170" s="36"/>
      <c r="B170" s="37"/>
      <c r="C170" s="205" t="s">
        <v>255</v>
      </c>
      <c r="D170" s="205" t="s">
        <v>130</v>
      </c>
      <c r="E170" s="206" t="s">
        <v>256</v>
      </c>
      <c r="F170" s="207" t="s">
        <v>257</v>
      </c>
      <c r="G170" s="208" t="s">
        <v>139</v>
      </c>
      <c r="H170" s="209">
        <v>300</v>
      </c>
      <c r="I170" s="210"/>
      <c r="J170" s="211">
        <f>ROUND(I170*H170,2)</f>
        <v>0</v>
      </c>
      <c r="K170" s="207" t="s">
        <v>124</v>
      </c>
      <c r="L170" s="212"/>
      <c r="M170" s="213" t="s">
        <v>1</v>
      </c>
      <c r="N170" s="214" t="s">
        <v>40</v>
      </c>
      <c r="O170" s="89"/>
      <c r="P170" s="196">
        <f>O170*H170</f>
        <v>0</v>
      </c>
      <c r="Q170" s="196">
        <v>0</v>
      </c>
      <c r="R170" s="196">
        <f>Q170*H170</f>
        <v>0</v>
      </c>
      <c r="S170" s="196">
        <v>0</v>
      </c>
      <c r="T170" s="196">
        <f>S170*H170</f>
        <v>0</v>
      </c>
      <c r="U170" s="197" t="s">
        <v>1</v>
      </c>
      <c r="V170" s="36"/>
      <c r="W170" s="36"/>
      <c r="X170" s="36"/>
      <c r="Y170" s="36"/>
      <c r="Z170" s="36"/>
      <c r="AA170" s="36"/>
      <c r="AB170" s="36"/>
      <c r="AC170" s="36"/>
      <c r="AD170" s="36"/>
      <c r="AE170" s="36"/>
      <c r="AR170" s="198" t="s">
        <v>133</v>
      </c>
      <c r="AT170" s="198" t="s">
        <v>130</v>
      </c>
      <c r="AU170" s="198" t="s">
        <v>75</v>
      </c>
      <c r="AY170" s="15" t="s">
        <v>126</v>
      </c>
      <c r="BE170" s="199">
        <f>IF(N170="základní",J170,0)</f>
        <v>0</v>
      </c>
      <c r="BF170" s="199">
        <f>IF(N170="snížená",J170,0)</f>
        <v>0</v>
      </c>
      <c r="BG170" s="199">
        <f>IF(N170="zákl. přenesená",J170,0)</f>
        <v>0</v>
      </c>
      <c r="BH170" s="199">
        <f>IF(N170="sníž. přenesená",J170,0)</f>
        <v>0</v>
      </c>
      <c r="BI170" s="199">
        <f>IF(N170="nulová",J170,0)</f>
        <v>0</v>
      </c>
      <c r="BJ170" s="15" t="s">
        <v>83</v>
      </c>
      <c r="BK170" s="199">
        <f>ROUND(I170*H170,2)</f>
        <v>0</v>
      </c>
      <c r="BL170" s="15" t="s">
        <v>133</v>
      </c>
      <c r="BM170" s="198" t="s">
        <v>258</v>
      </c>
    </row>
    <row r="171" s="2" customFormat="1">
      <c r="A171" s="36"/>
      <c r="B171" s="37"/>
      <c r="C171" s="38"/>
      <c r="D171" s="200" t="s">
        <v>128</v>
      </c>
      <c r="E171" s="38"/>
      <c r="F171" s="201" t="s">
        <v>259</v>
      </c>
      <c r="G171" s="38"/>
      <c r="H171" s="38"/>
      <c r="I171" s="202"/>
      <c r="J171" s="38"/>
      <c r="K171" s="38"/>
      <c r="L171" s="42"/>
      <c r="M171" s="203"/>
      <c r="N171" s="204"/>
      <c r="O171" s="89"/>
      <c r="P171" s="89"/>
      <c r="Q171" s="89"/>
      <c r="R171" s="89"/>
      <c r="S171" s="89"/>
      <c r="T171" s="89"/>
      <c r="U171" s="90"/>
      <c r="V171" s="36"/>
      <c r="W171" s="36"/>
      <c r="X171" s="36"/>
      <c r="Y171" s="36"/>
      <c r="Z171" s="36"/>
      <c r="AA171" s="36"/>
      <c r="AB171" s="36"/>
      <c r="AC171" s="36"/>
      <c r="AD171" s="36"/>
      <c r="AE171" s="36"/>
      <c r="AT171" s="15" t="s">
        <v>128</v>
      </c>
      <c r="AU171" s="15" t="s">
        <v>75</v>
      </c>
    </row>
    <row r="172" s="2" customFormat="1" ht="16.5" customHeight="1">
      <c r="A172" s="36"/>
      <c r="B172" s="37"/>
      <c r="C172" s="187" t="s">
        <v>260</v>
      </c>
      <c r="D172" s="187" t="s">
        <v>120</v>
      </c>
      <c r="E172" s="188" t="s">
        <v>261</v>
      </c>
      <c r="F172" s="189" t="s">
        <v>262</v>
      </c>
      <c r="G172" s="190" t="s">
        <v>139</v>
      </c>
      <c r="H172" s="191">
        <v>124</v>
      </c>
      <c r="I172" s="192"/>
      <c r="J172" s="193">
        <f>ROUND(I172*H172,2)</f>
        <v>0</v>
      </c>
      <c r="K172" s="189" t="s">
        <v>124</v>
      </c>
      <c r="L172" s="42"/>
      <c r="M172" s="194" t="s">
        <v>1</v>
      </c>
      <c r="N172" s="195" t="s">
        <v>40</v>
      </c>
      <c r="O172" s="89"/>
      <c r="P172" s="196">
        <f>O172*H172</f>
        <v>0</v>
      </c>
      <c r="Q172" s="196">
        <v>0</v>
      </c>
      <c r="R172" s="196">
        <f>Q172*H172</f>
        <v>0</v>
      </c>
      <c r="S172" s="196">
        <v>0</v>
      </c>
      <c r="T172" s="196">
        <f>S172*H172</f>
        <v>0</v>
      </c>
      <c r="U172" s="197" t="s">
        <v>1</v>
      </c>
      <c r="V172" s="36"/>
      <c r="W172" s="36"/>
      <c r="X172" s="36"/>
      <c r="Y172" s="36"/>
      <c r="Z172" s="36"/>
      <c r="AA172" s="36"/>
      <c r="AB172" s="36"/>
      <c r="AC172" s="36"/>
      <c r="AD172" s="36"/>
      <c r="AE172" s="36"/>
      <c r="AR172" s="198" t="s">
        <v>140</v>
      </c>
      <c r="AT172" s="198" t="s">
        <v>120</v>
      </c>
      <c r="AU172" s="198" t="s">
        <v>75</v>
      </c>
      <c r="AY172" s="15" t="s">
        <v>126</v>
      </c>
      <c r="BE172" s="199">
        <f>IF(N172="základní",J172,0)</f>
        <v>0</v>
      </c>
      <c r="BF172" s="199">
        <f>IF(N172="snížená",J172,0)</f>
        <v>0</v>
      </c>
      <c r="BG172" s="199">
        <f>IF(N172="zákl. přenesená",J172,0)</f>
        <v>0</v>
      </c>
      <c r="BH172" s="199">
        <f>IF(N172="sníž. přenesená",J172,0)</f>
        <v>0</v>
      </c>
      <c r="BI172" s="199">
        <f>IF(N172="nulová",J172,0)</f>
        <v>0</v>
      </c>
      <c r="BJ172" s="15" t="s">
        <v>83</v>
      </c>
      <c r="BK172" s="199">
        <f>ROUND(I172*H172,2)</f>
        <v>0</v>
      </c>
      <c r="BL172" s="15" t="s">
        <v>140</v>
      </c>
      <c r="BM172" s="198" t="s">
        <v>263</v>
      </c>
    </row>
    <row r="173" s="2" customFormat="1">
      <c r="A173" s="36"/>
      <c r="B173" s="37"/>
      <c r="C173" s="38"/>
      <c r="D173" s="200" t="s">
        <v>128</v>
      </c>
      <c r="E173" s="38"/>
      <c r="F173" s="201" t="s">
        <v>262</v>
      </c>
      <c r="G173" s="38"/>
      <c r="H173" s="38"/>
      <c r="I173" s="202"/>
      <c r="J173" s="38"/>
      <c r="K173" s="38"/>
      <c r="L173" s="42"/>
      <c r="M173" s="203"/>
      <c r="N173" s="204"/>
      <c r="O173" s="89"/>
      <c r="P173" s="89"/>
      <c r="Q173" s="89"/>
      <c r="R173" s="89"/>
      <c r="S173" s="89"/>
      <c r="T173" s="89"/>
      <c r="U173" s="90"/>
      <c r="V173" s="36"/>
      <c r="W173" s="36"/>
      <c r="X173" s="36"/>
      <c r="Y173" s="36"/>
      <c r="Z173" s="36"/>
      <c r="AA173" s="36"/>
      <c r="AB173" s="36"/>
      <c r="AC173" s="36"/>
      <c r="AD173" s="36"/>
      <c r="AE173" s="36"/>
      <c r="AT173" s="15" t="s">
        <v>128</v>
      </c>
      <c r="AU173" s="15" t="s">
        <v>75</v>
      </c>
    </row>
    <row r="174" s="2" customFormat="1" ht="16.5" customHeight="1">
      <c r="A174" s="36"/>
      <c r="B174" s="37"/>
      <c r="C174" s="187" t="s">
        <v>264</v>
      </c>
      <c r="D174" s="187" t="s">
        <v>120</v>
      </c>
      <c r="E174" s="188" t="s">
        <v>265</v>
      </c>
      <c r="F174" s="189" t="s">
        <v>266</v>
      </c>
      <c r="G174" s="190" t="s">
        <v>221</v>
      </c>
      <c r="H174" s="191">
        <v>900</v>
      </c>
      <c r="I174" s="192"/>
      <c r="J174" s="193">
        <f>ROUND(I174*H174,2)</f>
        <v>0</v>
      </c>
      <c r="K174" s="189" t="s">
        <v>124</v>
      </c>
      <c r="L174" s="42"/>
      <c r="M174" s="194" t="s">
        <v>1</v>
      </c>
      <c r="N174" s="195" t="s">
        <v>40</v>
      </c>
      <c r="O174" s="89"/>
      <c r="P174" s="196">
        <f>O174*H174</f>
        <v>0</v>
      </c>
      <c r="Q174" s="196">
        <v>0</v>
      </c>
      <c r="R174" s="196">
        <f>Q174*H174</f>
        <v>0</v>
      </c>
      <c r="S174" s="196">
        <v>0</v>
      </c>
      <c r="T174" s="196">
        <f>S174*H174</f>
        <v>0</v>
      </c>
      <c r="U174" s="197" t="s">
        <v>1</v>
      </c>
      <c r="V174" s="36"/>
      <c r="W174" s="36"/>
      <c r="X174" s="36"/>
      <c r="Y174" s="36"/>
      <c r="Z174" s="36"/>
      <c r="AA174" s="36"/>
      <c r="AB174" s="36"/>
      <c r="AC174" s="36"/>
      <c r="AD174" s="36"/>
      <c r="AE174" s="36"/>
      <c r="AR174" s="198" t="s">
        <v>140</v>
      </c>
      <c r="AT174" s="198" t="s">
        <v>120</v>
      </c>
      <c r="AU174" s="198" t="s">
        <v>75</v>
      </c>
      <c r="AY174" s="15" t="s">
        <v>126</v>
      </c>
      <c r="BE174" s="199">
        <f>IF(N174="základní",J174,0)</f>
        <v>0</v>
      </c>
      <c r="BF174" s="199">
        <f>IF(N174="snížená",J174,0)</f>
        <v>0</v>
      </c>
      <c r="BG174" s="199">
        <f>IF(N174="zákl. přenesená",J174,0)</f>
        <v>0</v>
      </c>
      <c r="BH174" s="199">
        <f>IF(N174="sníž. přenesená",J174,0)</f>
        <v>0</v>
      </c>
      <c r="BI174" s="199">
        <f>IF(N174="nulová",J174,0)</f>
        <v>0</v>
      </c>
      <c r="BJ174" s="15" t="s">
        <v>83</v>
      </c>
      <c r="BK174" s="199">
        <f>ROUND(I174*H174,2)</f>
        <v>0</v>
      </c>
      <c r="BL174" s="15" t="s">
        <v>140</v>
      </c>
      <c r="BM174" s="198" t="s">
        <v>267</v>
      </c>
    </row>
    <row r="175" s="2" customFormat="1">
      <c r="A175" s="36"/>
      <c r="B175" s="37"/>
      <c r="C175" s="38"/>
      <c r="D175" s="200" t="s">
        <v>128</v>
      </c>
      <c r="E175" s="38"/>
      <c r="F175" s="201" t="s">
        <v>266</v>
      </c>
      <c r="G175" s="38"/>
      <c r="H175" s="38"/>
      <c r="I175" s="202"/>
      <c r="J175" s="38"/>
      <c r="K175" s="38"/>
      <c r="L175" s="42"/>
      <c r="M175" s="203"/>
      <c r="N175" s="204"/>
      <c r="O175" s="89"/>
      <c r="P175" s="89"/>
      <c r="Q175" s="89"/>
      <c r="R175" s="89"/>
      <c r="S175" s="89"/>
      <c r="T175" s="89"/>
      <c r="U175" s="90"/>
      <c r="V175" s="36"/>
      <c r="W175" s="36"/>
      <c r="X175" s="36"/>
      <c r="Y175" s="36"/>
      <c r="Z175" s="36"/>
      <c r="AA175" s="36"/>
      <c r="AB175" s="36"/>
      <c r="AC175" s="36"/>
      <c r="AD175" s="36"/>
      <c r="AE175" s="36"/>
      <c r="AT175" s="15" t="s">
        <v>128</v>
      </c>
      <c r="AU175" s="15" t="s">
        <v>75</v>
      </c>
    </row>
    <row r="176" s="2" customFormat="1" ht="16.5" customHeight="1">
      <c r="A176" s="36"/>
      <c r="B176" s="37"/>
      <c r="C176" s="205" t="s">
        <v>268</v>
      </c>
      <c r="D176" s="205" t="s">
        <v>130</v>
      </c>
      <c r="E176" s="206" t="s">
        <v>269</v>
      </c>
      <c r="F176" s="207" t="s">
        <v>270</v>
      </c>
      <c r="G176" s="208" t="s">
        <v>139</v>
      </c>
      <c r="H176" s="209">
        <v>5</v>
      </c>
      <c r="I176" s="210"/>
      <c r="J176" s="211">
        <f>ROUND(I176*H176,2)</f>
        <v>0</v>
      </c>
      <c r="K176" s="207" t="s">
        <v>124</v>
      </c>
      <c r="L176" s="212"/>
      <c r="M176" s="213" t="s">
        <v>1</v>
      </c>
      <c r="N176" s="214" t="s">
        <v>40</v>
      </c>
      <c r="O176" s="89"/>
      <c r="P176" s="196">
        <f>O176*H176</f>
        <v>0</v>
      </c>
      <c r="Q176" s="196">
        <v>0</v>
      </c>
      <c r="R176" s="196">
        <f>Q176*H176</f>
        <v>0</v>
      </c>
      <c r="S176" s="196">
        <v>0</v>
      </c>
      <c r="T176" s="196">
        <f>S176*H176</f>
        <v>0</v>
      </c>
      <c r="U176" s="197" t="s">
        <v>1</v>
      </c>
      <c r="V176" s="36"/>
      <c r="W176" s="36"/>
      <c r="X176" s="36"/>
      <c r="Y176" s="36"/>
      <c r="Z176" s="36"/>
      <c r="AA176" s="36"/>
      <c r="AB176" s="36"/>
      <c r="AC176" s="36"/>
      <c r="AD176" s="36"/>
      <c r="AE176" s="36"/>
      <c r="AR176" s="198" t="s">
        <v>133</v>
      </c>
      <c r="AT176" s="198" t="s">
        <v>130</v>
      </c>
      <c r="AU176" s="198" t="s">
        <v>75</v>
      </c>
      <c r="AY176" s="15" t="s">
        <v>126</v>
      </c>
      <c r="BE176" s="199">
        <f>IF(N176="základní",J176,0)</f>
        <v>0</v>
      </c>
      <c r="BF176" s="199">
        <f>IF(N176="snížená",J176,0)</f>
        <v>0</v>
      </c>
      <c r="BG176" s="199">
        <f>IF(N176="zákl. přenesená",J176,0)</f>
        <v>0</v>
      </c>
      <c r="BH176" s="199">
        <f>IF(N176="sníž. přenesená",J176,0)</f>
        <v>0</v>
      </c>
      <c r="BI176" s="199">
        <f>IF(N176="nulová",J176,0)</f>
        <v>0</v>
      </c>
      <c r="BJ176" s="15" t="s">
        <v>83</v>
      </c>
      <c r="BK176" s="199">
        <f>ROUND(I176*H176,2)</f>
        <v>0</v>
      </c>
      <c r="BL176" s="15" t="s">
        <v>133</v>
      </c>
      <c r="BM176" s="198" t="s">
        <v>271</v>
      </c>
    </row>
    <row r="177" s="2" customFormat="1">
      <c r="A177" s="36"/>
      <c r="B177" s="37"/>
      <c r="C177" s="38"/>
      <c r="D177" s="200" t="s">
        <v>128</v>
      </c>
      <c r="E177" s="38"/>
      <c r="F177" s="201" t="s">
        <v>272</v>
      </c>
      <c r="G177" s="38"/>
      <c r="H177" s="38"/>
      <c r="I177" s="202"/>
      <c r="J177" s="38"/>
      <c r="K177" s="38"/>
      <c r="L177" s="42"/>
      <c r="M177" s="203"/>
      <c r="N177" s="204"/>
      <c r="O177" s="89"/>
      <c r="P177" s="89"/>
      <c r="Q177" s="89"/>
      <c r="R177" s="89"/>
      <c r="S177" s="89"/>
      <c r="T177" s="89"/>
      <c r="U177" s="90"/>
      <c r="V177" s="36"/>
      <c r="W177" s="36"/>
      <c r="X177" s="36"/>
      <c r="Y177" s="36"/>
      <c r="Z177" s="36"/>
      <c r="AA177" s="36"/>
      <c r="AB177" s="36"/>
      <c r="AC177" s="36"/>
      <c r="AD177" s="36"/>
      <c r="AE177" s="36"/>
      <c r="AT177" s="15" t="s">
        <v>128</v>
      </c>
      <c r="AU177" s="15" t="s">
        <v>75</v>
      </c>
    </row>
    <row r="178" s="2" customFormat="1" ht="16.5" customHeight="1">
      <c r="A178" s="36"/>
      <c r="B178" s="37"/>
      <c r="C178" s="187" t="s">
        <v>273</v>
      </c>
      <c r="D178" s="187" t="s">
        <v>120</v>
      </c>
      <c r="E178" s="188" t="s">
        <v>274</v>
      </c>
      <c r="F178" s="189" t="s">
        <v>275</v>
      </c>
      <c r="G178" s="190" t="s">
        <v>139</v>
      </c>
      <c r="H178" s="191">
        <v>5</v>
      </c>
      <c r="I178" s="192"/>
      <c r="J178" s="193">
        <f>ROUND(I178*H178,2)</f>
        <v>0</v>
      </c>
      <c r="K178" s="189" t="s">
        <v>124</v>
      </c>
      <c r="L178" s="42"/>
      <c r="M178" s="194" t="s">
        <v>1</v>
      </c>
      <c r="N178" s="195" t="s">
        <v>40</v>
      </c>
      <c r="O178" s="89"/>
      <c r="P178" s="196">
        <f>O178*H178</f>
        <v>0</v>
      </c>
      <c r="Q178" s="196">
        <v>0</v>
      </c>
      <c r="R178" s="196">
        <f>Q178*H178</f>
        <v>0</v>
      </c>
      <c r="S178" s="196">
        <v>0</v>
      </c>
      <c r="T178" s="196">
        <f>S178*H178</f>
        <v>0</v>
      </c>
      <c r="U178" s="197" t="s">
        <v>1</v>
      </c>
      <c r="V178" s="36"/>
      <c r="W178" s="36"/>
      <c r="X178" s="36"/>
      <c r="Y178" s="36"/>
      <c r="Z178" s="36"/>
      <c r="AA178" s="36"/>
      <c r="AB178" s="36"/>
      <c r="AC178" s="36"/>
      <c r="AD178" s="36"/>
      <c r="AE178" s="36"/>
      <c r="AR178" s="198" t="s">
        <v>140</v>
      </c>
      <c r="AT178" s="198" t="s">
        <v>120</v>
      </c>
      <c r="AU178" s="198" t="s">
        <v>75</v>
      </c>
      <c r="AY178" s="15" t="s">
        <v>126</v>
      </c>
      <c r="BE178" s="199">
        <f>IF(N178="základní",J178,0)</f>
        <v>0</v>
      </c>
      <c r="BF178" s="199">
        <f>IF(N178="snížená",J178,0)</f>
        <v>0</v>
      </c>
      <c r="BG178" s="199">
        <f>IF(N178="zákl. přenesená",J178,0)</f>
        <v>0</v>
      </c>
      <c r="BH178" s="199">
        <f>IF(N178="sníž. přenesená",J178,0)</f>
        <v>0</v>
      </c>
      <c r="BI178" s="199">
        <f>IF(N178="nulová",J178,0)</f>
        <v>0</v>
      </c>
      <c r="BJ178" s="15" t="s">
        <v>83</v>
      </c>
      <c r="BK178" s="199">
        <f>ROUND(I178*H178,2)</f>
        <v>0</v>
      </c>
      <c r="BL178" s="15" t="s">
        <v>140</v>
      </c>
      <c r="BM178" s="198" t="s">
        <v>276</v>
      </c>
    </row>
    <row r="179" s="2" customFormat="1">
      <c r="A179" s="36"/>
      <c r="B179" s="37"/>
      <c r="C179" s="38"/>
      <c r="D179" s="200" t="s">
        <v>128</v>
      </c>
      <c r="E179" s="38"/>
      <c r="F179" s="201" t="s">
        <v>275</v>
      </c>
      <c r="G179" s="38"/>
      <c r="H179" s="38"/>
      <c r="I179" s="202"/>
      <c r="J179" s="38"/>
      <c r="K179" s="38"/>
      <c r="L179" s="42"/>
      <c r="M179" s="203"/>
      <c r="N179" s="204"/>
      <c r="O179" s="89"/>
      <c r="P179" s="89"/>
      <c r="Q179" s="89"/>
      <c r="R179" s="89"/>
      <c r="S179" s="89"/>
      <c r="T179" s="89"/>
      <c r="U179" s="90"/>
      <c r="V179" s="36"/>
      <c r="W179" s="36"/>
      <c r="X179" s="36"/>
      <c r="Y179" s="36"/>
      <c r="Z179" s="36"/>
      <c r="AA179" s="36"/>
      <c r="AB179" s="36"/>
      <c r="AC179" s="36"/>
      <c r="AD179" s="36"/>
      <c r="AE179" s="36"/>
      <c r="AT179" s="15" t="s">
        <v>128</v>
      </c>
      <c r="AU179" s="15" t="s">
        <v>75</v>
      </c>
    </row>
    <row r="180" s="2" customFormat="1" ht="24.15" customHeight="1">
      <c r="A180" s="36"/>
      <c r="B180" s="37"/>
      <c r="C180" s="205" t="s">
        <v>277</v>
      </c>
      <c r="D180" s="205" t="s">
        <v>130</v>
      </c>
      <c r="E180" s="206" t="s">
        <v>278</v>
      </c>
      <c r="F180" s="207" t="s">
        <v>279</v>
      </c>
      <c r="G180" s="208" t="s">
        <v>139</v>
      </c>
      <c r="H180" s="209">
        <v>5</v>
      </c>
      <c r="I180" s="210"/>
      <c r="J180" s="211">
        <f>ROUND(I180*H180,2)</f>
        <v>0</v>
      </c>
      <c r="K180" s="207" t="s">
        <v>124</v>
      </c>
      <c r="L180" s="212"/>
      <c r="M180" s="213" t="s">
        <v>1</v>
      </c>
      <c r="N180" s="214" t="s">
        <v>40</v>
      </c>
      <c r="O180" s="89"/>
      <c r="P180" s="196">
        <f>O180*H180</f>
        <v>0</v>
      </c>
      <c r="Q180" s="196">
        <v>0</v>
      </c>
      <c r="R180" s="196">
        <f>Q180*H180</f>
        <v>0</v>
      </c>
      <c r="S180" s="196">
        <v>0</v>
      </c>
      <c r="T180" s="196">
        <f>S180*H180</f>
        <v>0</v>
      </c>
      <c r="U180" s="197" t="s">
        <v>1</v>
      </c>
      <c r="V180" s="36"/>
      <c r="W180" s="36"/>
      <c r="X180" s="36"/>
      <c r="Y180" s="36"/>
      <c r="Z180" s="36"/>
      <c r="AA180" s="36"/>
      <c r="AB180" s="36"/>
      <c r="AC180" s="36"/>
      <c r="AD180" s="36"/>
      <c r="AE180" s="36"/>
      <c r="AR180" s="198" t="s">
        <v>133</v>
      </c>
      <c r="AT180" s="198" t="s">
        <v>130</v>
      </c>
      <c r="AU180" s="198" t="s">
        <v>75</v>
      </c>
      <c r="AY180" s="15" t="s">
        <v>126</v>
      </c>
      <c r="BE180" s="199">
        <f>IF(N180="základní",J180,0)</f>
        <v>0</v>
      </c>
      <c r="BF180" s="199">
        <f>IF(N180="snížená",J180,0)</f>
        <v>0</v>
      </c>
      <c r="BG180" s="199">
        <f>IF(N180="zákl. přenesená",J180,0)</f>
        <v>0</v>
      </c>
      <c r="BH180" s="199">
        <f>IF(N180="sníž. přenesená",J180,0)</f>
        <v>0</v>
      </c>
      <c r="BI180" s="199">
        <f>IF(N180="nulová",J180,0)</f>
        <v>0</v>
      </c>
      <c r="BJ180" s="15" t="s">
        <v>83</v>
      </c>
      <c r="BK180" s="199">
        <f>ROUND(I180*H180,2)</f>
        <v>0</v>
      </c>
      <c r="BL180" s="15" t="s">
        <v>133</v>
      </c>
      <c r="BM180" s="198" t="s">
        <v>280</v>
      </c>
    </row>
    <row r="181" s="2" customFormat="1">
      <c r="A181" s="36"/>
      <c r="B181" s="37"/>
      <c r="C181" s="38"/>
      <c r="D181" s="200" t="s">
        <v>128</v>
      </c>
      <c r="E181" s="38"/>
      <c r="F181" s="201" t="s">
        <v>281</v>
      </c>
      <c r="G181" s="38"/>
      <c r="H181" s="38"/>
      <c r="I181" s="202"/>
      <c r="J181" s="38"/>
      <c r="K181" s="38"/>
      <c r="L181" s="42"/>
      <c r="M181" s="203"/>
      <c r="N181" s="204"/>
      <c r="O181" s="89"/>
      <c r="P181" s="89"/>
      <c r="Q181" s="89"/>
      <c r="R181" s="89"/>
      <c r="S181" s="89"/>
      <c r="T181" s="89"/>
      <c r="U181" s="90"/>
      <c r="V181" s="36"/>
      <c r="W181" s="36"/>
      <c r="X181" s="36"/>
      <c r="Y181" s="36"/>
      <c r="Z181" s="36"/>
      <c r="AA181" s="36"/>
      <c r="AB181" s="36"/>
      <c r="AC181" s="36"/>
      <c r="AD181" s="36"/>
      <c r="AE181" s="36"/>
      <c r="AT181" s="15" t="s">
        <v>128</v>
      </c>
      <c r="AU181" s="15" t="s">
        <v>75</v>
      </c>
    </row>
    <row r="182" s="2" customFormat="1" ht="24.15" customHeight="1">
      <c r="A182" s="36"/>
      <c r="B182" s="37"/>
      <c r="C182" s="205" t="s">
        <v>282</v>
      </c>
      <c r="D182" s="205" t="s">
        <v>130</v>
      </c>
      <c r="E182" s="206" t="s">
        <v>283</v>
      </c>
      <c r="F182" s="207" t="s">
        <v>284</v>
      </c>
      <c r="G182" s="208" t="s">
        <v>139</v>
      </c>
      <c r="H182" s="209">
        <v>5</v>
      </c>
      <c r="I182" s="210"/>
      <c r="J182" s="211">
        <f>ROUND(I182*H182,2)</f>
        <v>0</v>
      </c>
      <c r="K182" s="207" t="s">
        <v>124</v>
      </c>
      <c r="L182" s="212"/>
      <c r="M182" s="213" t="s">
        <v>1</v>
      </c>
      <c r="N182" s="214" t="s">
        <v>40</v>
      </c>
      <c r="O182" s="89"/>
      <c r="P182" s="196">
        <f>O182*H182</f>
        <v>0</v>
      </c>
      <c r="Q182" s="196">
        <v>0</v>
      </c>
      <c r="R182" s="196">
        <f>Q182*H182</f>
        <v>0</v>
      </c>
      <c r="S182" s="196">
        <v>0</v>
      </c>
      <c r="T182" s="196">
        <f>S182*H182</f>
        <v>0</v>
      </c>
      <c r="U182" s="197" t="s">
        <v>1</v>
      </c>
      <c r="V182" s="36"/>
      <c r="W182" s="36"/>
      <c r="X182" s="36"/>
      <c r="Y182" s="36"/>
      <c r="Z182" s="36"/>
      <c r="AA182" s="36"/>
      <c r="AB182" s="36"/>
      <c r="AC182" s="36"/>
      <c r="AD182" s="36"/>
      <c r="AE182" s="36"/>
      <c r="AR182" s="198" t="s">
        <v>133</v>
      </c>
      <c r="AT182" s="198" t="s">
        <v>130</v>
      </c>
      <c r="AU182" s="198" t="s">
        <v>75</v>
      </c>
      <c r="AY182" s="15" t="s">
        <v>126</v>
      </c>
      <c r="BE182" s="199">
        <f>IF(N182="základní",J182,0)</f>
        <v>0</v>
      </c>
      <c r="BF182" s="199">
        <f>IF(N182="snížená",J182,0)</f>
        <v>0</v>
      </c>
      <c r="BG182" s="199">
        <f>IF(N182="zákl. přenesená",J182,0)</f>
        <v>0</v>
      </c>
      <c r="BH182" s="199">
        <f>IF(N182="sníž. přenesená",J182,0)</f>
        <v>0</v>
      </c>
      <c r="BI182" s="199">
        <f>IF(N182="nulová",J182,0)</f>
        <v>0</v>
      </c>
      <c r="BJ182" s="15" t="s">
        <v>83</v>
      </c>
      <c r="BK182" s="199">
        <f>ROUND(I182*H182,2)</f>
        <v>0</v>
      </c>
      <c r="BL182" s="15" t="s">
        <v>133</v>
      </c>
      <c r="BM182" s="198" t="s">
        <v>285</v>
      </c>
    </row>
    <row r="183" s="2" customFormat="1">
      <c r="A183" s="36"/>
      <c r="B183" s="37"/>
      <c r="C183" s="38"/>
      <c r="D183" s="200" t="s">
        <v>128</v>
      </c>
      <c r="E183" s="38"/>
      <c r="F183" s="201" t="s">
        <v>286</v>
      </c>
      <c r="G183" s="38"/>
      <c r="H183" s="38"/>
      <c r="I183" s="202"/>
      <c r="J183" s="38"/>
      <c r="K183" s="38"/>
      <c r="L183" s="42"/>
      <c r="M183" s="203"/>
      <c r="N183" s="204"/>
      <c r="O183" s="89"/>
      <c r="P183" s="89"/>
      <c r="Q183" s="89"/>
      <c r="R183" s="89"/>
      <c r="S183" s="89"/>
      <c r="T183" s="89"/>
      <c r="U183" s="90"/>
      <c r="V183" s="36"/>
      <c r="W183" s="36"/>
      <c r="X183" s="36"/>
      <c r="Y183" s="36"/>
      <c r="Z183" s="36"/>
      <c r="AA183" s="36"/>
      <c r="AB183" s="36"/>
      <c r="AC183" s="36"/>
      <c r="AD183" s="36"/>
      <c r="AE183" s="36"/>
      <c r="AT183" s="15" t="s">
        <v>128</v>
      </c>
      <c r="AU183" s="15" t="s">
        <v>75</v>
      </c>
    </row>
    <row r="184" s="2" customFormat="1" ht="24.15" customHeight="1">
      <c r="A184" s="36"/>
      <c r="B184" s="37"/>
      <c r="C184" s="187" t="s">
        <v>287</v>
      </c>
      <c r="D184" s="187" t="s">
        <v>120</v>
      </c>
      <c r="E184" s="188" t="s">
        <v>288</v>
      </c>
      <c r="F184" s="189" t="s">
        <v>289</v>
      </c>
      <c r="G184" s="190" t="s">
        <v>139</v>
      </c>
      <c r="H184" s="191">
        <v>4</v>
      </c>
      <c r="I184" s="192"/>
      <c r="J184" s="193">
        <f>ROUND(I184*H184,2)</f>
        <v>0</v>
      </c>
      <c r="K184" s="189" t="s">
        <v>124</v>
      </c>
      <c r="L184" s="42"/>
      <c r="M184" s="194" t="s">
        <v>1</v>
      </c>
      <c r="N184" s="195" t="s">
        <v>40</v>
      </c>
      <c r="O184" s="89"/>
      <c r="P184" s="196">
        <f>O184*H184</f>
        <v>0</v>
      </c>
      <c r="Q184" s="196">
        <v>0</v>
      </c>
      <c r="R184" s="196">
        <f>Q184*H184</f>
        <v>0</v>
      </c>
      <c r="S184" s="196">
        <v>0</v>
      </c>
      <c r="T184" s="196">
        <f>S184*H184</f>
        <v>0</v>
      </c>
      <c r="U184" s="197" t="s">
        <v>1</v>
      </c>
      <c r="V184" s="36"/>
      <c r="W184" s="36"/>
      <c r="X184" s="36"/>
      <c r="Y184" s="36"/>
      <c r="Z184" s="36"/>
      <c r="AA184" s="36"/>
      <c r="AB184" s="36"/>
      <c r="AC184" s="36"/>
      <c r="AD184" s="36"/>
      <c r="AE184" s="36"/>
      <c r="AR184" s="198" t="s">
        <v>140</v>
      </c>
      <c r="AT184" s="198" t="s">
        <v>120</v>
      </c>
      <c r="AU184" s="198" t="s">
        <v>75</v>
      </c>
      <c r="AY184" s="15" t="s">
        <v>126</v>
      </c>
      <c r="BE184" s="199">
        <f>IF(N184="základní",J184,0)</f>
        <v>0</v>
      </c>
      <c r="BF184" s="199">
        <f>IF(N184="snížená",J184,0)</f>
        <v>0</v>
      </c>
      <c r="BG184" s="199">
        <f>IF(N184="zákl. přenesená",J184,0)</f>
        <v>0</v>
      </c>
      <c r="BH184" s="199">
        <f>IF(N184="sníž. přenesená",J184,0)</f>
        <v>0</v>
      </c>
      <c r="BI184" s="199">
        <f>IF(N184="nulová",J184,0)</f>
        <v>0</v>
      </c>
      <c r="BJ184" s="15" t="s">
        <v>83</v>
      </c>
      <c r="BK184" s="199">
        <f>ROUND(I184*H184,2)</f>
        <v>0</v>
      </c>
      <c r="BL184" s="15" t="s">
        <v>140</v>
      </c>
      <c r="BM184" s="198" t="s">
        <v>290</v>
      </c>
    </row>
    <row r="185" s="2" customFormat="1">
      <c r="A185" s="36"/>
      <c r="B185" s="37"/>
      <c r="C185" s="38"/>
      <c r="D185" s="200" t="s">
        <v>128</v>
      </c>
      <c r="E185" s="38"/>
      <c r="F185" s="201" t="s">
        <v>289</v>
      </c>
      <c r="G185" s="38"/>
      <c r="H185" s="38"/>
      <c r="I185" s="202"/>
      <c r="J185" s="38"/>
      <c r="K185" s="38"/>
      <c r="L185" s="42"/>
      <c r="M185" s="203"/>
      <c r="N185" s="204"/>
      <c r="O185" s="89"/>
      <c r="P185" s="89"/>
      <c r="Q185" s="89"/>
      <c r="R185" s="89"/>
      <c r="S185" s="89"/>
      <c r="T185" s="89"/>
      <c r="U185" s="90"/>
      <c r="V185" s="36"/>
      <c r="W185" s="36"/>
      <c r="X185" s="36"/>
      <c r="Y185" s="36"/>
      <c r="Z185" s="36"/>
      <c r="AA185" s="36"/>
      <c r="AB185" s="36"/>
      <c r="AC185" s="36"/>
      <c r="AD185" s="36"/>
      <c r="AE185" s="36"/>
      <c r="AT185" s="15" t="s">
        <v>128</v>
      </c>
      <c r="AU185" s="15" t="s">
        <v>75</v>
      </c>
    </row>
    <row r="186" s="2" customFormat="1" ht="24.15" customHeight="1">
      <c r="A186" s="36"/>
      <c r="B186" s="37"/>
      <c r="C186" s="205" t="s">
        <v>291</v>
      </c>
      <c r="D186" s="205" t="s">
        <v>130</v>
      </c>
      <c r="E186" s="206" t="s">
        <v>292</v>
      </c>
      <c r="F186" s="207" t="s">
        <v>293</v>
      </c>
      <c r="G186" s="208" t="s">
        <v>139</v>
      </c>
      <c r="H186" s="209">
        <v>3</v>
      </c>
      <c r="I186" s="210"/>
      <c r="J186" s="211">
        <f>ROUND(I186*H186,2)</f>
        <v>0</v>
      </c>
      <c r="K186" s="207" t="s">
        <v>124</v>
      </c>
      <c r="L186" s="212"/>
      <c r="M186" s="213" t="s">
        <v>1</v>
      </c>
      <c r="N186" s="214" t="s">
        <v>40</v>
      </c>
      <c r="O186" s="89"/>
      <c r="P186" s="196">
        <f>O186*H186</f>
        <v>0</v>
      </c>
      <c r="Q186" s="196">
        <v>0</v>
      </c>
      <c r="R186" s="196">
        <f>Q186*H186</f>
        <v>0</v>
      </c>
      <c r="S186" s="196">
        <v>0</v>
      </c>
      <c r="T186" s="196">
        <f>S186*H186</f>
        <v>0</v>
      </c>
      <c r="U186" s="197" t="s">
        <v>1</v>
      </c>
      <c r="V186" s="36"/>
      <c r="W186" s="36"/>
      <c r="X186" s="36"/>
      <c r="Y186" s="36"/>
      <c r="Z186" s="36"/>
      <c r="AA186" s="36"/>
      <c r="AB186" s="36"/>
      <c r="AC186" s="36"/>
      <c r="AD186" s="36"/>
      <c r="AE186" s="36"/>
      <c r="AR186" s="198" t="s">
        <v>133</v>
      </c>
      <c r="AT186" s="198" t="s">
        <v>130</v>
      </c>
      <c r="AU186" s="198" t="s">
        <v>75</v>
      </c>
      <c r="AY186" s="15" t="s">
        <v>126</v>
      </c>
      <c r="BE186" s="199">
        <f>IF(N186="základní",J186,0)</f>
        <v>0</v>
      </c>
      <c r="BF186" s="199">
        <f>IF(N186="snížená",J186,0)</f>
        <v>0</v>
      </c>
      <c r="BG186" s="199">
        <f>IF(N186="zákl. přenesená",J186,0)</f>
        <v>0</v>
      </c>
      <c r="BH186" s="199">
        <f>IF(N186="sníž. přenesená",J186,0)</f>
        <v>0</v>
      </c>
      <c r="BI186" s="199">
        <f>IF(N186="nulová",J186,0)</f>
        <v>0</v>
      </c>
      <c r="BJ186" s="15" t="s">
        <v>83</v>
      </c>
      <c r="BK186" s="199">
        <f>ROUND(I186*H186,2)</f>
        <v>0</v>
      </c>
      <c r="BL186" s="15" t="s">
        <v>133</v>
      </c>
      <c r="BM186" s="198" t="s">
        <v>294</v>
      </c>
    </row>
    <row r="187" s="2" customFormat="1">
      <c r="A187" s="36"/>
      <c r="B187" s="37"/>
      <c r="C187" s="38"/>
      <c r="D187" s="200" t="s">
        <v>128</v>
      </c>
      <c r="E187" s="38"/>
      <c r="F187" s="201" t="s">
        <v>295</v>
      </c>
      <c r="G187" s="38"/>
      <c r="H187" s="38"/>
      <c r="I187" s="202"/>
      <c r="J187" s="38"/>
      <c r="K187" s="38"/>
      <c r="L187" s="42"/>
      <c r="M187" s="203"/>
      <c r="N187" s="204"/>
      <c r="O187" s="89"/>
      <c r="P187" s="89"/>
      <c r="Q187" s="89"/>
      <c r="R187" s="89"/>
      <c r="S187" s="89"/>
      <c r="T187" s="89"/>
      <c r="U187" s="90"/>
      <c r="V187" s="36"/>
      <c r="W187" s="36"/>
      <c r="X187" s="36"/>
      <c r="Y187" s="36"/>
      <c r="Z187" s="36"/>
      <c r="AA187" s="36"/>
      <c r="AB187" s="36"/>
      <c r="AC187" s="36"/>
      <c r="AD187" s="36"/>
      <c r="AE187" s="36"/>
      <c r="AT187" s="15" t="s">
        <v>128</v>
      </c>
      <c r="AU187" s="15" t="s">
        <v>75</v>
      </c>
    </row>
    <row r="188" s="2" customFormat="1" ht="16.5" customHeight="1">
      <c r="A188" s="36"/>
      <c r="B188" s="37"/>
      <c r="C188" s="187" t="s">
        <v>296</v>
      </c>
      <c r="D188" s="187" t="s">
        <v>120</v>
      </c>
      <c r="E188" s="188" t="s">
        <v>297</v>
      </c>
      <c r="F188" s="189" t="s">
        <v>298</v>
      </c>
      <c r="G188" s="190" t="s">
        <v>139</v>
      </c>
      <c r="H188" s="191">
        <v>3</v>
      </c>
      <c r="I188" s="192"/>
      <c r="J188" s="193">
        <f>ROUND(I188*H188,2)</f>
        <v>0</v>
      </c>
      <c r="K188" s="189" t="s">
        <v>124</v>
      </c>
      <c r="L188" s="42"/>
      <c r="M188" s="194" t="s">
        <v>1</v>
      </c>
      <c r="N188" s="195" t="s">
        <v>40</v>
      </c>
      <c r="O188" s="89"/>
      <c r="P188" s="196">
        <f>O188*H188</f>
        <v>0</v>
      </c>
      <c r="Q188" s="196">
        <v>0</v>
      </c>
      <c r="R188" s="196">
        <f>Q188*H188</f>
        <v>0</v>
      </c>
      <c r="S188" s="196">
        <v>0</v>
      </c>
      <c r="T188" s="196">
        <f>S188*H188</f>
        <v>0</v>
      </c>
      <c r="U188" s="197" t="s">
        <v>1</v>
      </c>
      <c r="V188" s="36"/>
      <c r="W188" s="36"/>
      <c r="X188" s="36"/>
      <c r="Y188" s="36"/>
      <c r="Z188" s="36"/>
      <c r="AA188" s="36"/>
      <c r="AB188" s="36"/>
      <c r="AC188" s="36"/>
      <c r="AD188" s="36"/>
      <c r="AE188" s="36"/>
      <c r="AR188" s="198" t="s">
        <v>140</v>
      </c>
      <c r="AT188" s="198" t="s">
        <v>120</v>
      </c>
      <c r="AU188" s="198" t="s">
        <v>75</v>
      </c>
      <c r="AY188" s="15" t="s">
        <v>126</v>
      </c>
      <c r="BE188" s="199">
        <f>IF(N188="základní",J188,0)</f>
        <v>0</v>
      </c>
      <c r="BF188" s="199">
        <f>IF(N188="snížená",J188,0)</f>
        <v>0</v>
      </c>
      <c r="BG188" s="199">
        <f>IF(N188="zákl. přenesená",J188,0)</f>
        <v>0</v>
      </c>
      <c r="BH188" s="199">
        <f>IF(N188="sníž. přenesená",J188,0)</f>
        <v>0</v>
      </c>
      <c r="BI188" s="199">
        <f>IF(N188="nulová",J188,0)</f>
        <v>0</v>
      </c>
      <c r="BJ188" s="15" t="s">
        <v>83</v>
      </c>
      <c r="BK188" s="199">
        <f>ROUND(I188*H188,2)</f>
        <v>0</v>
      </c>
      <c r="BL188" s="15" t="s">
        <v>140</v>
      </c>
      <c r="BM188" s="198" t="s">
        <v>299</v>
      </c>
    </row>
    <row r="189" s="2" customFormat="1">
      <c r="A189" s="36"/>
      <c r="B189" s="37"/>
      <c r="C189" s="38"/>
      <c r="D189" s="200" t="s">
        <v>128</v>
      </c>
      <c r="E189" s="38"/>
      <c r="F189" s="201" t="s">
        <v>298</v>
      </c>
      <c r="G189" s="38"/>
      <c r="H189" s="38"/>
      <c r="I189" s="202"/>
      <c r="J189" s="38"/>
      <c r="K189" s="38"/>
      <c r="L189" s="42"/>
      <c r="M189" s="203"/>
      <c r="N189" s="204"/>
      <c r="O189" s="89"/>
      <c r="P189" s="89"/>
      <c r="Q189" s="89"/>
      <c r="R189" s="89"/>
      <c r="S189" s="89"/>
      <c r="T189" s="89"/>
      <c r="U189" s="90"/>
      <c r="V189" s="36"/>
      <c r="W189" s="36"/>
      <c r="X189" s="36"/>
      <c r="Y189" s="36"/>
      <c r="Z189" s="36"/>
      <c r="AA189" s="36"/>
      <c r="AB189" s="36"/>
      <c r="AC189" s="36"/>
      <c r="AD189" s="36"/>
      <c r="AE189" s="36"/>
      <c r="AT189" s="15" t="s">
        <v>128</v>
      </c>
      <c r="AU189" s="15" t="s">
        <v>75</v>
      </c>
    </row>
    <row r="190" s="2" customFormat="1" ht="33" customHeight="1">
      <c r="A190" s="36"/>
      <c r="B190" s="37"/>
      <c r="C190" s="205" t="s">
        <v>300</v>
      </c>
      <c r="D190" s="205" t="s">
        <v>130</v>
      </c>
      <c r="E190" s="206" t="s">
        <v>301</v>
      </c>
      <c r="F190" s="207" t="s">
        <v>302</v>
      </c>
      <c r="G190" s="208" t="s">
        <v>221</v>
      </c>
      <c r="H190" s="209">
        <v>40</v>
      </c>
      <c r="I190" s="210"/>
      <c r="J190" s="211">
        <f>ROUND(I190*H190,2)</f>
        <v>0</v>
      </c>
      <c r="K190" s="207" t="s">
        <v>124</v>
      </c>
      <c r="L190" s="212"/>
      <c r="M190" s="213" t="s">
        <v>1</v>
      </c>
      <c r="N190" s="214" t="s">
        <v>40</v>
      </c>
      <c r="O190" s="89"/>
      <c r="P190" s="196">
        <f>O190*H190</f>
        <v>0</v>
      </c>
      <c r="Q190" s="196">
        <v>0</v>
      </c>
      <c r="R190" s="196">
        <f>Q190*H190</f>
        <v>0</v>
      </c>
      <c r="S190" s="196">
        <v>0</v>
      </c>
      <c r="T190" s="196">
        <f>S190*H190</f>
        <v>0</v>
      </c>
      <c r="U190" s="197" t="s">
        <v>1</v>
      </c>
      <c r="V190" s="36"/>
      <c r="W190" s="36"/>
      <c r="X190" s="36"/>
      <c r="Y190" s="36"/>
      <c r="Z190" s="36"/>
      <c r="AA190" s="36"/>
      <c r="AB190" s="36"/>
      <c r="AC190" s="36"/>
      <c r="AD190" s="36"/>
      <c r="AE190" s="36"/>
      <c r="AR190" s="198" t="s">
        <v>133</v>
      </c>
      <c r="AT190" s="198" t="s">
        <v>130</v>
      </c>
      <c r="AU190" s="198" t="s">
        <v>75</v>
      </c>
      <c r="AY190" s="15" t="s">
        <v>126</v>
      </c>
      <c r="BE190" s="199">
        <f>IF(N190="základní",J190,0)</f>
        <v>0</v>
      </c>
      <c r="BF190" s="199">
        <f>IF(N190="snížená",J190,0)</f>
        <v>0</v>
      </c>
      <c r="BG190" s="199">
        <f>IF(N190="zákl. přenesená",J190,0)</f>
        <v>0</v>
      </c>
      <c r="BH190" s="199">
        <f>IF(N190="sníž. přenesená",J190,0)</f>
        <v>0</v>
      </c>
      <c r="BI190" s="199">
        <f>IF(N190="nulová",J190,0)</f>
        <v>0</v>
      </c>
      <c r="BJ190" s="15" t="s">
        <v>83</v>
      </c>
      <c r="BK190" s="199">
        <f>ROUND(I190*H190,2)</f>
        <v>0</v>
      </c>
      <c r="BL190" s="15" t="s">
        <v>133</v>
      </c>
      <c r="BM190" s="198" t="s">
        <v>303</v>
      </c>
    </row>
    <row r="191" s="2" customFormat="1">
      <c r="A191" s="36"/>
      <c r="B191" s="37"/>
      <c r="C191" s="38"/>
      <c r="D191" s="200" t="s">
        <v>128</v>
      </c>
      <c r="E191" s="38"/>
      <c r="F191" s="201" t="s">
        <v>304</v>
      </c>
      <c r="G191" s="38"/>
      <c r="H191" s="38"/>
      <c r="I191" s="202"/>
      <c r="J191" s="38"/>
      <c r="K191" s="38"/>
      <c r="L191" s="42"/>
      <c r="M191" s="203"/>
      <c r="N191" s="204"/>
      <c r="O191" s="89"/>
      <c r="P191" s="89"/>
      <c r="Q191" s="89"/>
      <c r="R191" s="89"/>
      <c r="S191" s="89"/>
      <c r="T191" s="89"/>
      <c r="U191" s="90"/>
      <c r="V191" s="36"/>
      <c r="W191" s="36"/>
      <c r="X191" s="36"/>
      <c r="Y191" s="36"/>
      <c r="Z191" s="36"/>
      <c r="AA191" s="36"/>
      <c r="AB191" s="36"/>
      <c r="AC191" s="36"/>
      <c r="AD191" s="36"/>
      <c r="AE191" s="36"/>
      <c r="AT191" s="15" t="s">
        <v>128</v>
      </c>
      <c r="AU191" s="15" t="s">
        <v>75</v>
      </c>
    </row>
    <row r="192" s="2" customFormat="1" ht="21.75" customHeight="1">
      <c r="A192" s="36"/>
      <c r="B192" s="37"/>
      <c r="C192" s="187" t="s">
        <v>305</v>
      </c>
      <c r="D192" s="187" t="s">
        <v>120</v>
      </c>
      <c r="E192" s="188" t="s">
        <v>306</v>
      </c>
      <c r="F192" s="189" t="s">
        <v>307</v>
      </c>
      <c r="G192" s="190" t="s">
        <v>221</v>
      </c>
      <c r="H192" s="191">
        <v>40</v>
      </c>
      <c r="I192" s="192"/>
      <c r="J192" s="193">
        <f>ROUND(I192*H192,2)</f>
        <v>0</v>
      </c>
      <c r="K192" s="189" t="s">
        <v>124</v>
      </c>
      <c r="L192" s="42"/>
      <c r="M192" s="194" t="s">
        <v>1</v>
      </c>
      <c r="N192" s="195" t="s">
        <v>40</v>
      </c>
      <c r="O192" s="89"/>
      <c r="P192" s="196">
        <f>O192*H192</f>
        <v>0</v>
      </c>
      <c r="Q192" s="196">
        <v>0</v>
      </c>
      <c r="R192" s="196">
        <f>Q192*H192</f>
        <v>0</v>
      </c>
      <c r="S192" s="196">
        <v>0</v>
      </c>
      <c r="T192" s="196">
        <f>S192*H192</f>
        <v>0</v>
      </c>
      <c r="U192" s="197" t="s">
        <v>1</v>
      </c>
      <c r="V192" s="36"/>
      <c r="W192" s="36"/>
      <c r="X192" s="36"/>
      <c r="Y192" s="36"/>
      <c r="Z192" s="36"/>
      <c r="AA192" s="36"/>
      <c r="AB192" s="36"/>
      <c r="AC192" s="36"/>
      <c r="AD192" s="36"/>
      <c r="AE192" s="36"/>
      <c r="AR192" s="198" t="s">
        <v>140</v>
      </c>
      <c r="AT192" s="198" t="s">
        <v>120</v>
      </c>
      <c r="AU192" s="198" t="s">
        <v>75</v>
      </c>
      <c r="AY192" s="15" t="s">
        <v>126</v>
      </c>
      <c r="BE192" s="199">
        <f>IF(N192="základní",J192,0)</f>
        <v>0</v>
      </c>
      <c r="BF192" s="199">
        <f>IF(N192="snížená",J192,0)</f>
        <v>0</v>
      </c>
      <c r="BG192" s="199">
        <f>IF(N192="zákl. přenesená",J192,0)</f>
        <v>0</v>
      </c>
      <c r="BH192" s="199">
        <f>IF(N192="sníž. přenesená",J192,0)</f>
        <v>0</v>
      </c>
      <c r="BI192" s="199">
        <f>IF(N192="nulová",J192,0)</f>
        <v>0</v>
      </c>
      <c r="BJ192" s="15" t="s">
        <v>83</v>
      </c>
      <c r="BK192" s="199">
        <f>ROUND(I192*H192,2)</f>
        <v>0</v>
      </c>
      <c r="BL192" s="15" t="s">
        <v>140</v>
      </c>
      <c r="BM192" s="198" t="s">
        <v>308</v>
      </c>
    </row>
    <row r="193" s="2" customFormat="1">
      <c r="A193" s="36"/>
      <c r="B193" s="37"/>
      <c r="C193" s="38"/>
      <c r="D193" s="200" t="s">
        <v>128</v>
      </c>
      <c r="E193" s="38"/>
      <c r="F193" s="201" t="s">
        <v>307</v>
      </c>
      <c r="G193" s="38"/>
      <c r="H193" s="38"/>
      <c r="I193" s="202"/>
      <c r="J193" s="38"/>
      <c r="K193" s="38"/>
      <c r="L193" s="42"/>
      <c r="M193" s="203"/>
      <c r="N193" s="204"/>
      <c r="O193" s="89"/>
      <c r="P193" s="89"/>
      <c r="Q193" s="89"/>
      <c r="R193" s="89"/>
      <c r="S193" s="89"/>
      <c r="T193" s="89"/>
      <c r="U193" s="90"/>
      <c r="V193" s="36"/>
      <c r="W193" s="36"/>
      <c r="X193" s="36"/>
      <c r="Y193" s="36"/>
      <c r="Z193" s="36"/>
      <c r="AA193" s="36"/>
      <c r="AB193" s="36"/>
      <c r="AC193" s="36"/>
      <c r="AD193" s="36"/>
      <c r="AE193" s="36"/>
      <c r="AT193" s="15" t="s">
        <v>128</v>
      </c>
      <c r="AU193" s="15" t="s">
        <v>75</v>
      </c>
    </row>
    <row r="194" s="2" customFormat="1" ht="24.15" customHeight="1">
      <c r="A194" s="36"/>
      <c r="B194" s="37"/>
      <c r="C194" s="205" t="s">
        <v>309</v>
      </c>
      <c r="D194" s="205" t="s">
        <v>130</v>
      </c>
      <c r="E194" s="206" t="s">
        <v>310</v>
      </c>
      <c r="F194" s="207" t="s">
        <v>311</v>
      </c>
      <c r="G194" s="208" t="s">
        <v>139</v>
      </c>
      <c r="H194" s="209">
        <v>5</v>
      </c>
      <c r="I194" s="210"/>
      <c r="J194" s="211">
        <f>ROUND(I194*H194,2)</f>
        <v>0</v>
      </c>
      <c r="K194" s="207" t="s">
        <v>124</v>
      </c>
      <c r="L194" s="212"/>
      <c r="M194" s="213" t="s">
        <v>1</v>
      </c>
      <c r="N194" s="214" t="s">
        <v>40</v>
      </c>
      <c r="O194" s="89"/>
      <c r="P194" s="196">
        <f>O194*H194</f>
        <v>0</v>
      </c>
      <c r="Q194" s="196">
        <v>0</v>
      </c>
      <c r="R194" s="196">
        <f>Q194*H194</f>
        <v>0</v>
      </c>
      <c r="S194" s="196">
        <v>0</v>
      </c>
      <c r="T194" s="196">
        <f>S194*H194</f>
        <v>0</v>
      </c>
      <c r="U194" s="197" t="s">
        <v>1</v>
      </c>
      <c r="V194" s="36"/>
      <c r="W194" s="36"/>
      <c r="X194" s="36"/>
      <c r="Y194" s="36"/>
      <c r="Z194" s="36"/>
      <c r="AA194" s="36"/>
      <c r="AB194" s="36"/>
      <c r="AC194" s="36"/>
      <c r="AD194" s="36"/>
      <c r="AE194" s="36"/>
      <c r="AR194" s="198" t="s">
        <v>133</v>
      </c>
      <c r="AT194" s="198" t="s">
        <v>130</v>
      </c>
      <c r="AU194" s="198" t="s">
        <v>75</v>
      </c>
      <c r="AY194" s="15" t="s">
        <v>126</v>
      </c>
      <c r="BE194" s="199">
        <f>IF(N194="základní",J194,0)</f>
        <v>0</v>
      </c>
      <c r="BF194" s="199">
        <f>IF(N194="snížená",J194,0)</f>
        <v>0</v>
      </c>
      <c r="BG194" s="199">
        <f>IF(N194="zákl. přenesená",J194,0)</f>
        <v>0</v>
      </c>
      <c r="BH194" s="199">
        <f>IF(N194="sníž. přenesená",J194,0)</f>
        <v>0</v>
      </c>
      <c r="BI194" s="199">
        <f>IF(N194="nulová",J194,0)</f>
        <v>0</v>
      </c>
      <c r="BJ194" s="15" t="s">
        <v>83</v>
      </c>
      <c r="BK194" s="199">
        <f>ROUND(I194*H194,2)</f>
        <v>0</v>
      </c>
      <c r="BL194" s="15" t="s">
        <v>133</v>
      </c>
      <c r="BM194" s="198" t="s">
        <v>312</v>
      </c>
    </row>
    <row r="195" s="2" customFormat="1">
      <c r="A195" s="36"/>
      <c r="B195" s="37"/>
      <c r="C195" s="38"/>
      <c r="D195" s="200" t="s">
        <v>128</v>
      </c>
      <c r="E195" s="38"/>
      <c r="F195" s="201" t="s">
        <v>313</v>
      </c>
      <c r="G195" s="38"/>
      <c r="H195" s="38"/>
      <c r="I195" s="202"/>
      <c r="J195" s="38"/>
      <c r="K195" s="38"/>
      <c r="L195" s="42"/>
      <c r="M195" s="203"/>
      <c r="N195" s="204"/>
      <c r="O195" s="89"/>
      <c r="P195" s="89"/>
      <c r="Q195" s="89"/>
      <c r="R195" s="89"/>
      <c r="S195" s="89"/>
      <c r="T195" s="89"/>
      <c r="U195" s="90"/>
      <c r="V195" s="36"/>
      <c r="W195" s="36"/>
      <c r="X195" s="36"/>
      <c r="Y195" s="36"/>
      <c r="Z195" s="36"/>
      <c r="AA195" s="36"/>
      <c r="AB195" s="36"/>
      <c r="AC195" s="36"/>
      <c r="AD195" s="36"/>
      <c r="AE195" s="36"/>
      <c r="AT195" s="15" t="s">
        <v>128</v>
      </c>
      <c r="AU195" s="15" t="s">
        <v>75</v>
      </c>
    </row>
    <row r="196" s="2" customFormat="1" ht="33" customHeight="1">
      <c r="A196" s="36"/>
      <c r="B196" s="37"/>
      <c r="C196" s="187" t="s">
        <v>314</v>
      </c>
      <c r="D196" s="187" t="s">
        <v>120</v>
      </c>
      <c r="E196" s="188" t="s">
        <v>315</v>
      </c>
      <c r="F196" s="189" t="s">
        <v>316</v>
      </c>
      <c r="G196" s="190" t="s">
        <v>139</v>
      </c>
      <c r="H196" s="191">
        <v>3</v>
      </c>
      <c r="I196" s="192"/>
      <c r="J196" s="193">
        <f>ROUND(I196*H196,2)</f>
        <v>0</v>
      </c>
      <c r="K196" s="189" t="s">
        <v>124</v>
      </c>
      <c r="L196" s="42"/>
      <c r="M196" s="194" t="s">
        <v>1</v>
      </c>
      <c r="N196" s="195" t="s">
        <v>40</v>
      </c>
      <c r="O196" s="89"/>
      <c r="P196" s="196">
        <f>O196*H196</f>
        <v>0</v>
      </c>
      <c r="Q196" s="196">
        <v>0</v>
      </c>
      <c r="R196" s="196">
        <f>Q196*H196</f>
        <v>0</v>
      </c>
      <c r="S196" s="196">
        <v>0</v>
      </c>
      <c r="T196" s="196">
        <f>S196*H196</f>
        <v>0</v>
      </c>
      <c r="U196" s="197" t="s">
        <v>1</v>
      </c>
      <c r="V196" s="36"/>
      <c r="W196" s="36"/>
      <c r="X196" s="36"/>
      <c r="Y196" s="36"/>
      <c r="Z196" s="36"/>
      <c r="AA196" s="36"/>
      <c r="AB196" s="36"/>
      <c r="AC196" s="36"/>
      <c r="AD196" s="36"/>
      <c r="AE196" s="36"/>
      <c r="AR196" s="198" t="s">
        <v>140</v>
      </c>
      <c r="AT196" s="198" t="s">
        <v>120</v>
      </c>
      <c r="AU196" s="198" t="s">
        <v>75</v>
      </c>
      <c r="AY196" s="15" t="s">
        <v>126</v>
      </c>
      <c r="BE196" s="199">
        <f>IF(N196="základní",J196,0)</f>
        <v>0</v>
      </c>
      <c r="BF196" s="199">
        <f>IF(N196="snížená",J196,0)</f>
        <v>0</v>
      </c>
      <c r="BG196" s="199">
        <f>IF(N196="zákl. přenesená",J196,0)</f>
        <v>0</v>
      </c>
      <c r="BH196" s="199">
        <f>IF(N196="sníž. přenesená",J196,0)</f>
        <v>0</v>
      </c>
      <c r="BI196" s="199">
        <f>IF(N196="nulová",J196,0)</f>
        <v>0</v>
      </c>
      <c r="BJ196" s="15" t="s">
        <v>83</v>
      </c>
      <c r="BK196" s="199">
        <f>ROUND(I196*H196,2)</f>
        <v>0</v>
      </c>
      <c r="BL196" s="15" t="s">
        <v>140</v>
      </c>
      <c r="BM196" s="198" t="s">
        <v>317</v>
      </c>
    </row>
    <row r="197" s="2" customFormat="1">
      <c r="A197" s="36"/>
      <c r="B197" s="37"/>
      <c r="C197" s="38"/>
      <c r="D197" s="200" t="s">
        <v>128</v>
      </c>
      <c r="E197" s="38"/>
      <c r="F197" s="201" t="s">
        <v>316</v>
      </c>
      <c r="G197" s="38"/>
      <c r="H197" s="38"/>
      <c r="I197" s="202"/>
      <c r="J197" s="38"/>
      <c r="K197" s="38"/>
      <c r="L197" s="42"/>
      <c r="M197" s="203"/>
      <c r="N197" s="204"/>
      <c r="O197" s="89"/>
      <c r="P197" s="89"/>
      <c r="Q197" s="89"/>
      <c r="R197" s="89"/>
      <c r="S197" s="89"/>
      <c r="T197" s="89"/>
      <c r="U197" s="90"/>
      <c r="V197" s="36"/>
      <c r="W197" s="36"/>
      <c r="X197" s="36"/>
      <c r="Y197" s="36"/>
      <c r="Z197" s="36"/>
      <c r="AA197" s="36"/>
      <c r="AB197" s="36"/>
      <c r="AC197" s="36"/>
      <c r="AD197" s="36"/>
      <c r="AE197" s="36"/>
      <c r="AT197" s="15" t="s">
        <v>128</v>
      </c>
      <c r="AU197" s="15" t="s">
        <v>75</v>
      </c>
    </row>
    <row r="198" s="2" customFormat="1" ht="24.15" customHeight="1">
      <c r="A198" s="36"/>
      <c r="B198" s="37"/>
      <c r="C198" s="187" t="s">
        <v>318</v>
      </c>
      <c r="D198" s="187" t="s">
        <v>120</v>
      </c>
      <c r="E198" s="188" t="s">
        <v>319</v>
      </c>
      <c r="F198" s="189" t="s">
        <v>320</v>
      </c>
      <c r="G198" s="190" t="s">
        <v>139</v>
      </c>
      <c r="H198" s="191">
        <v>3</v>
      </c>
      <c r="I198" s="192"/>
      <c r="J198" s="193">
        <f>ROUND(I198*H198,2)</f>
        <v>0</v>
      </c>
      <c r="K198" s="189" t="s">
        <v>124</v>
      </c>
      <c r="L198" s="42"/>
      <c r="M198" s="194" t="s">
        <v>1</v>
      </c>
      <c r="N198" s="195" t="s">
        <v>40</v>
      </c>
      <c r="O198" s="89"/>
      <c r="P198" s="196">
        <f>O198*H198</f>
        <v>0</v>
      </c>
      <c r="Q198" s="196">
        <v>0</v>
      </c>
      <c r="R198" s="196">
        <f>Q198*H198</f>
        <v>0</v>
      </c>
      <c r="S198" s="196">
        <v>0</v>
      </c>
      <c r="T198" s="196">
        <f>S198*H198</f>
        <v>0</v>
      </c>
      <c r="U198" s="197" t="s">
        <v>1</v>
      </c>
      <c r="V198" s="36"/>
      <c r="W198" s="36"/>
      <c r="X198" s="36"/>
      <c r="Y198" s="36"/>
      <c r="Z198" s="36"/>
      <c r="AA198" s="36"/>
      <c r="AB198" s="36"/>
      <c r="AC198" s="36"/>
      <c r="AD198" s="36"/>
      <c r="AE198" s="36"/>
      <c r="AR198" s="198" t="s">
        <v>140</v>
      </c>
      <c r="AT198" s="198" t="s">
        <v>120</v>
      </c>
      <c r="AU198" s="198" t="s">
        <v>75</v>
      </c>
      <c r="AY198" s="15" t="s">
        <v>126</v>
      </c>
      <c r="BE198" s="199">
        <f>IF(N198="základní",J198,0)</f>
        <v>0</v>
      </c>
      <c r="BF198" s="199">
        <f>IF(N198="snížená",J198,0)</f>
        <v>0</v>
      </c>
      <c r="BG198" s="199">
        <f>IF(N198="zákl. přenesená",J198,0)</f>
        <v>0</v>
      </c>
      <c r="BH198" s="199">
        <f>IF(N198="sníž. přenesená",J198,0)</f>
        <v>0</v>
      </c>
      <c r="BI198" s="199">
        <f>IF(N198="nulová",J198,0)</f>
        <v>0</v>
      </c>
      <c r="BJ198" s="15" t="s">
        <v>83</v>
      </c>
      <c r="BK198" s="199">
        <f>ROUND(I198*H198,2)</f>
        <v>0</v>
      </c>
      <c r="BL198" s="15" t="s">
        <v>140</v>
      </c>
      <c r="BM198" s="198" t="s">
        <v>321</v>
      </c>
    </row>
    <row r="199" s="2" customFormat="1">
      <c r="A199" s="36"/>
      <c r="B199" s="37"/>
      <c r="C199" s="38"/>
      <c r="D199" s="200" t="s">
        <v>128</v>
      </c>
      <c r="E199" s="38"/>
      <c r="F199" s="201" t="s">
        <v>320</v>
      </c>
      <c r="G199" s="38"/>
      <c r="H199" s="38"/>
      <c r="I199" s="202"/>
      <c r="J199" s="38"/>
      <c r="K199" s="38"/>
      <c r="L199" s="42"/>
      <c r="M199" s="203"/>
      <c r="N199" s="204"/>
      <c r="O199" s="89"/>
      <c r="P199" s="89"/>
      <c r="Q199" s="89"/>
      <c r="R199" s="89"/>
      <c r="S199" s="89"/>
      <c r="T199" s="89"/>
      <c r="U199" s="90"/>
      <c r="V199" s="36"/>
      <c r="W199" s="36"/>
      <c r="X199" s="36"/>
      <c r="Y199" s="36"/>
      <c r="Z199" s="36"/>
      <c r="AA199" s="36"/>
      <c r="AB199" s="36"/>
      <c r="AC199" s="36"/>
      <c r="AD199" s="36"/>
      <c r="AE199" s="36"/>
      <c r="AT199" s="15" t="s">
        <v>128</v>
      </c>
      <c r="AU199" s="15" t="s">
        <v>75</v>
      </c>
    </row>
    <row r="200" s="2" customFormat="1" ht="21.75" customHeight="1">
      <c r="A200" s="36"/>
      <c r="B200" s="37"/>
      <c r="C200" s="205" t="s">
        <v>322</v>
      </c>
      <c r="D200" s="205" t="s">
        <v>130</v>
      </c>
      <c r="E200" s="206" t="s">
        <v>323</v>
      </c>
      <c r="F200" s="207" t="s">
        <v>324</v>
      </c>
      <c r="G200" s="208" t="s">
        <v>139</v>
      </c>
      <c r="H200" s="209">
        <v>3</v>
      </c>
      <c r="I200" s="210"/>
      <c r="J200" s="211">
        <f>ROUND(I200*H200,2)</f>
        <v>0</v>
      </c>
      <c r="K200" s="207" t="s">
        <v>124</v>
      </c>
      <c r="L200" s="212"/>
      <c r="M200" s="213" t="s">
        <v>1</v>
      </c>
      <c r="N200" s="214" t="s">
        <v>40</v>
      </c>
      <c r="O200" s="89"/>
      <c r="P200" s="196">
        <f>O200*H200</f>
        <v>0</v>
      </c>
      <c r="Q200" s="196">
        <v>0</v>
      </c>
      <c r="R200" s="196">
        <f>Q200*H200</f>
        <v>0</v>
      </c>
      <c r="S200" s="196">
        <v>0</v>
      </c>
      <c r="T200" s="196">
        <f>S200*H200</f>
        <v>0</v>
      </c>
      <c r="U200" s="197" t="s">
        <v>1</v>
      </c>
      <c r="V200" s="36"/>
      <c r="W200" s="36"/>
      <c r="X200" s="36"/>
      <c r="Y200" s="36"/>
      <c r="Z200" s="36"/>
      <c r="AA200" s="36"/>
      <c r="AB200" s="36"/>
      <c r="AC200" s="36"/>
      <c r="AD200" s="36"/>
      <c r="AE200" s="36"/>
      <c r="AR200" s="198" t="s">
        <v>133</v>
      </c>
      <c r="AT200" s="198" t="s">
        <v>130</v>
      </c>
      <c r="AU200" s="198" t="s">
        <v>75</v>
      </c>
      <c r="AY200" s="15" t="s">
        <v>126</v>
      </c>
      <c r="BE200" s="199">
        <f>IF(N200="základní",J200,0)</f>
        <v>0</v>
      </c>
      <c r="BF200" s="199">
        <f>IF(N200="snížená",J200,0)</f>
        <v>0</v>
      </c>
      <c r="BG200" s="199">
        <f>IF(N200="zákl. přenesená",J200,0)</f>
        <v>0</v>
      </c>
      <c r="BH200" s="199">
        <f>IF(N200="sníž. přenesená",J200,0)</f>
        <v>0</v>
      </c>
      <c r="BI200" s="199">
        <f>IF(N200="nulová",J200,0)</f>
        <v>0</v>
      </c>
      <c r="BJ200" s="15" t="s">
        <v>83</v>
      </c>
      <c r="BK200" s="199">
        <f>ROUND(I200*H200,2)</f>
        <v>0</v>
      </c>
      <c r="BL200" s="15" t="s">
        <v>133</v>
      </c>
      <c r="BM200" s="198" t="s">
        <v>325</v>
      </c>
    </row>
    <row r="201" s="2" customFormat="1">
      <c r="A201" s="36"/>
      <c r="B201" s="37"/>
      <c r="C201" s="38"/>
      <c r="D201" s="200" t="s">
        <v>128</v>
      </c>
      <c r="E201" s="38"/>
      <c r="F201" s="201" t="s">
        <v>326</v>
      </c>
      <c r="G201" s="38"/>
      <c r="H201" s="38"/>
      <c r="I201" s="202"/>
      <c r="J201" s="38"/>
      <c r="K201" s="38"/>
      <c r="L201" s="42"/>
      <c r="M201" s="203"/>
      <c r="N201" s="204"/>
      <c r="O201" s="89"/>
      <c r="P201" s="89"/>
      <c r="Q201" s="89"/>
      <c r="R201" s="89"/>
      <c r="S201" s="89"/>
      <c r="T201" s="89"/>
      <c r="U201" s="90"/>
      <c r="V201" s="36"/>
      <c r="W201" s="36"/>
      <c r="X201" s="36"/>
      <c r="Y201" s="36"/>
      <c r="Z201" s="36"/>
      <c r="AA201" s="36"/>
      <c r="AB201" s="36"/>
      <c r="AC201" s="36"/>
      <c r="AD201" s="36"/>
      <c r="AE201" s="36"/>
      <c r="AT201" s="15" t="s">
        <v>128</v>
      </c>
      <c r="AU201" s="15" t="s">
        <v>75</v>
      </c>
    </row>
    <row r="202" s="2" customFormat="1" ht="24.15" customHeight="1">
      <c r="A202" s="36"/>
      <c r="B202" s="37"/>
      <c r="C202" s="187" t="s">
        <v>327</v>
      </c>
      <c r="D202" s="187" t="s">
        <v>120</v>
      </c>
      <c r="E202" s="188" t="s">
        <v>328</v>
      </c>
      <c r="F202" s="189" t="s">
        <v>329</v>
      </c>
      <c r="G202" s="190" t="s">
        <v>139</v>
      </c>
      <c r="H202" s="191">
        <v>2</v>
      </c>
      <c r="I202" s="192"/>
      <c r="J202" s="193">
        <f>ROUND(I202*H202,2)</f>
        <v>0</v>
      </c>
      <c r="K202" s="189" t="s">
        <v>124</v>
      </c>
      <c r="L202" s="42"/>
      <c r="M202" s="194" t="s">
        <v>1</v>
      </c>
      <c r="N202" s="195" t="s">
        <v>40</v>
      </c>
      <c r="O202" s="89"/>
      <c r="P202" s="196">
        <f>O202*H202</f>
        <v>0</v>
      </c>
      <c r="Q202" s="196">
        <v>0</v>
      </c>
      <c r="R202" s="196">
        <f>Q202*H202</f>
        <v>0</v>
      </c>
      <c r="S202" s="196">
        <v>0</v>
      </c>
      <c r="T202" s="196">
        <f>S202*H202</f>
        <v>0</v>
      </c>
      <c r="U202" s="197" t="s">
        <v>1</v>
      </c>
      <c r="V202" s="36"/>
      <c r="W202" s="36"/>
      <c r="X202" s="36"/>
      <c r="Y202" s="36"/>
      <c r="Z202" s="36"/>
      <c r="AA202" s="36"/>
      <c r="AB202" s="36"/>
      <c r="AC202" s="36"/>
      <c r="AD202" s="36"/>
      <c r="AE202" s="36"/>
      <c r="AR202" s="198" t="s">
        <v>140</v>
      </c>
      <c r="AT202" s="198" t="s">
        <v>120</v>
      </c>
      <c r="AU202" s="198" t="s">
        <v>75</v>
      </c>
      <c r="AY202" s="15" t="s">
        <v>126</v>
      </c>
      <c r="BE202" s="199">
        <f>IF(N202="základní",J202,0)</f>
        <v>0</v>
      </c>
      <c r="BF202" s="199">
        <f>IF(N202="snížená",J202,0)</f>
        <v>0</v>
      </c>
      <c r="BG202" s="199">
        <f>IF(N202="zákl. přenesená",J202,0)</f>
        <v>0</v>
      </c>
      <c r="BH202" s="199">
        <f>IF(N202="sníž. přenesená",J202,0)</f>
        <v>0</v>
      </c>
      <c r="BI202" s="199">
        <f>IF(N202="nulová",J202,0)</f>
        <v>0</v>
      </c>
      <c r="BJ202" s="15" t="s">
        <v>83</v>
      </c>
      <c r="BK202" s="199">
        <f>ROUND(I202*H202,2)</f>
        <v>0</v>
      </c>
      <c r="BL202" s="15" t="s">
        <v>140</v>
      </c>
      <c r="BM202" s="198" t="s">
        <v>330</v>
      </c>
    </row>
    <row r="203" s="2" customFormat="1">
      <c r="A203" s="36"/>
      <c r="B203" s="37"/>
      <c r="C203" s="38"/>
      <c r="D203" s="200" t="s">
        <v>128</v>
      </c>
      <c r="E203" s="38"/>
      <c r="F203" s="201" t="s">
        <v>329</v>
      </c>
      <c r="G203" s="38"/>
      <c r="H203" s="38"/>
      <c r="I203" s="202"/>
      <c r="J203" s="38"/>
      <c r="K203" s="38"/>
      <c r="L203" s="42"/>
      <c r="M203" s="203"/>
      <c r="N203" s="204"/>
      <c r="O203" s="89"/>
      <c r="P203" s="89"/>
      <c r="Q203" s="89"/>
      <c r="R203" s="89"/>
      <c r="S203" s="89"/>
      <c r="T203" s="89"/>
      <c r="U203" s="90"/>
      <c r="V203" s="36"/>
      <c r="W203" s="36"/>
      <c r="X203" s="36"/>
      <c r="Y203" s="36"/>
      <c r="Z203" s="36"/>
      <c r="AA203" s="36"/>
      <c r="AB203" s="36"/>
      <c r="AC203" s="36"/>
      <c r="AD203" s="36"/>
      <c r="AE203" s="36"/>
      <c r="AT203" s="15" t="s">
        <v>128</v>
      </c>
      <c r="AU203" s="15" t="s">
        <v>75</v>
      </c>
    </row>
    <row r="204" s="2" customFormat="1" ht="24.15" customHeight="1">
      <c r="A204" s="36"/>
      <c r="B204" s="37"/>
      <c r="C204" s="205" t="s">
        <v>331</v>
      </c>
      <c r="D204" s="205" t="s">
        <v>130</v>
      </c>
      <c r="E204" s="206" t="s">
        <v>332</v>
      </c>
      <c r="F204" s="207" t="s">
        <v>333</v>
      </c>
      <c r="G204" s="208" t="s">
        <v>139</v>
      </c>
      <c r="H204" s="209">
        <v>2</v>
      </c>
      <c r="I204" s="210"/>
      <c r="J204" s="211">
        <f>ROUND(I204*H204,2)</f>
        <v>0</v>
      </c>
      <c r="K204" s="207" t="s">
        <v>124</v>
      </c>
      <c r="L204" s="212"/>
      <c r="M204" s="213" t="s">
        <v>1</v>
      </c>
      <c r="N204" s="214" t="s">
        <v>40</v>
      </c>
      <c r="O204" s="89"/>
      <c r="P204" s="196">
        <f>O204*H204</f>
        <v>0</v>
      </c>
      <c r="Q204" s="196">
        <v>0</v>
      </c>
      <c r="R204" s="196">
        <f>Q204*H204</f>
        <v>0</v>
      </c>
      <c r="S204" s="196">
        <v>0</v>
      </c>
      <c r="T204" s="196">
        <f>S204*H204</f>
        <v>0</v>
      </c>
      <c r="U204" s="197" t="s">
        <v>1</v>
      </c>
      <c r="V204" s="36"/>
      <c r="W204" s="36"/>
      <c r="X204" s="36"/>
      <c r="Y204" s="36"/>
      <c r="Z204" s="36"/>
      <c r="AA204" s="36"/>
      <c r="AB204" s="36"/>
      <c r="AC204" s="36"/>
      <c r="AD204" s="36"/>
      <c r="AE204" s="36"/>
      <c r="AR204" s="198" t="s">
        <v>133</v>
      </c>
      <c r="AT204" s="198" t="s">
        <v>130</v>
      </c>
      <c r="AU204" s="198" t="s">
        <v>75</v>
      </c>
      <c r="AY204" s="15" t="s">
        <v>126</v>
      </c>
      <c r="BE204" s="199">
        <f>IF(N204="základní",J204,0)</f>
        <v>0</v>
      </c>
      <c r="BF204" s="199">
        <f>IF(N204="snížená",J204,0)</f>
        <v>0</v>
      </c>
      <c r="BG204" s="199">
        <f>IF(N204="zákl. přenesená",J204,0)</f>
        <v>0</v>
      </c>
      <c r="BH204" s="199">
        <f>IF(N204="sníž. přenesená",J204,0)</f>
        <v>0</v>
      </c>
      <c r="BI204" s="199">
        <f>IF(N204="nulová",J204,0)</f>
        <v>0</v>
      </c>
      <c r="BJ204" s="15" t="s">
        <v>83</v>
      </c>
      <c r="BK204" s="199">
        <f>ROUND(I204*H204,2)</f>
        <v>0</v>
      </c>
      <c r="BL204" s="15" t="s">
        <v>133</v>
      </c>
      <c r="BM204" s="198" t="s">
        <v>334</v>
      </c>
    </row>
    <row r="205" s="2" customFormat="1">
      <c r="A205" s="36"/>
      <c r="B205" s="37"/>
      <c r="C205" s="38"/>
      <c r="D205" s="200" t="s">
        <v>128</v>
      </c>
      <c r="E205" s="38"/>
      <c r="F205" s="201" t="s">
        <v>335</v>
      </c>
      <c r="G205" s="38"/>
      <c r="H205" s="38"/>
      <c r="I205" s="202"/>
      <c r="J205" s="38"/>
      <c r="K205" s="38"/>
      <c r="L205" s="42"/>
      <c r="M205" s="203"/>
      <c r="N205" s="204"/>
      <c r="O205" s="89"/>
      <c r="P205" s="89"/>
      <c r="Q205" s="89"/>
      <c r="R205" s="89"/>
      <c r="S205" s="89"/>
      <c r="T205" s="89"/>
      <c r="U205" s="90"/>
      <c r="V205" s="36"/>
      <c r="W205" s="36"/>
      <c r="X205" s="36"/>
      <c r="Y205" s="36"/>
      <c r="Z205" s="36"/>
      <c r="AA205" s="36"/>
      <c r="AB205" s="36"/>
      <c r="AC205" s="36"/>
      <c r="AD205" s="36"/>
      <c r="AE205" s="36"/>
      <c r="AT205" s="15" t="s">
        <v>128</v>
      </c>
      <c r="AU205" s="15" t="s">
        <v>75</v>
      </c>
    </row>
    <row r="206" s="2" customFormat="1" ht="24.15" customHeight="1">
      <c r="A206" s="36"/>
      <c r="B206" s="37"/>
      <c r="C206" s="187" t="s">
        <v>336</v>
      </c>
      <c r="D206" s="187" t="s">
        <v>120</v>
      </c>
      <c r="E206" s="188" t="s">
        <v>337</v>
      </c>
      <c r="F206" s="189" t="s">
        <v>338</v>
      </c>
      <c r="G206" s="190" t="s">
        <v>139</v>
      </c>
      <c r="H206" s="191">
        <v>2</v>
      </c>
      <c r="I206" s="192"/>
      <c r="J206" s="193">
        <f>ROUND(I206*H206,2)</f>
        <v>0</v>
      </c>
      <c r="K206" s="189" t="s">
        <v>124</v>
      </c>
      <c r="L206" s="42"/>
      <c r="M206" s="194" t="s">
        <v>1</v>
      </c>
      <c r="N206" s="195" t="s">
        <v>40</v>
      </c>
      <c r="O206" s="89"/>
      <c r="P206" s="196">
        <f>O206*H206</f>
        <v>0</v>
      </c>
      <c r="Q206" s="196">
        <v>0</v>
      </c>
      <c r="R206" s="196">
        <f>Q206*H206</f>
        <v>0</v>
      </c>
      <c r="S206" s="196">
        <v>0</v>
      </c>
      <c r="T206" s="196">
        <f>S206*H206</f>
        <v>0</v>
      </c>
      <c r="U206" s="197" t="s">
        <v>1</v>
      </c>
      <c r="V206" s="36"/>
      <c r="W206" s="36"/>
      <c r="X206" s="36"/>
      <c r="Y206" s="36"/>
      <c r="Z206" s="36"/>
      <c r="AA206" s="36"/>
      <c r="AB206" s="36"/>
      <c r="AC206" s="36"/>
      <c r="AD206" s="36"/>
      <c r="AE206" s="36"/>
      <c r="AR206" s="198" t="s">
        <v>140</v>
      </c>
      <c r="AT206" s="198" t="s">
        <v>120</v>
      </c>
      <c r="AU206" s="198" t="s">
        <v>75</v>
      </c>
      <c r="AY206" s="15" t="s">
        <v>126</v>
      </c>
      <c r="BE206" s="199">
        <f>IF(N206="základní",J206,0)</f>
        <v>0</v>
      </c>
      <c r="BF206" s="199">
        <f>IF(N206="snížená",J206,0)</f>
        <v>0</v>
      </c>
      <c r="BG206" s="199">
        <f>IF(N206="zákl. přenesená",J206,0)</f>
        <v>0</v>
      </c>
      <c r="BH206" s="199">
        <f>IF(N206="sníž. přenesená",J206,0)</f>
        <v>0</v>
      </c>
      <c r="BI206" s="199">
        <f>IF(N206="nulová",J206,0)</f>
        <v>0</v>
      </c>
      <c r="BJ206" s="15" t="s">
        <v>83</v>
      </c>
      <c r="BK206" s="199">
        <f>ROUND(I206*H206,2)</f>
        <v>0</v>
      </c>
      <c r="BL206" s="15" t="s">
        <v>140</v>
      </c>
      <c r="BM206" s="198" t="s">
        <v>339</v>
      </c>
    </row>
    <row r="207" s="2" customFormat="1">
      <c r="A207" s="36"/>
      <c r="B207" s="37"/>
      <c r="C207" s="38"/>
      <c r="D207" s="200" t="s">
        <v>128</v>
      </c>
      <c r="E207" s="38"/>
      <c r="F207" s="201" t="s">
        <v>338</v>
      </c>
      <c r="G207" s="38"/>
      <c r="H207" s="38"/>
      <c r="I207" s="202"/>
      <c r="J207" s="38"/>
      <c r="K207" s="38"/>
      <c r="L207" s="42"/>
      <c r="M207" s="203"/>
      <c r="N207" s="204"/>
      <c r="O207" s="89"/>
      <c r="P207" s="89"/>
      <c r="Q207" s="89"/>
      <c r="R207" s="89"/>
      <c r="S207" s="89"/>
      <c r="T207" s="89"/>
      <c r="U207" s="90"/>
      <c r="V207" s="36"/>
      <c r="W207" s="36"/>
      <c r="X207" s="36"/>
      <c r="Y207" s="36"/>
      <c r="Z207" s="36"/>
      <c r="AA207" s="36"/>
      <c r="AB207" s="36"/>
      <c r="AC207" s="36"/>
      <c r="AD207" s="36"/>
      <c r="AE207" s="36"/>
      <c r="AT207" s="15" t="s">
        <v>128</v>
      </c>
      <c r="AU207" s="15" t="s">
        <v>75</v>
      </c>
    </row>
    <row r="208" s="2" customFormat="1" ht="33" customHeight="1">
      <c r="A208" s="36"/>
      <c r="B208" s="37"/>
      <c r="C208" s="205" t="s">
        <v>340</v>
      </c>
      <c r="D208" s="205" t="s">
        <v>130</v>
      </c>
      <c r="E208" s="206" t="s">
        <v>341</v>
      </c>
      <c r="F208" s="207" t="s">
        <v>342</v>
      </c>
      <c r="G208" s="208" t="s">
        <v>139</v>
      </c>
      <c r="H208" s="209">
        <v>2</v>
      </c>
      <c r="I208" s="210"/>
      <c r="J208" s="211">
        <f>ROUND(I208*H208,2)</f>
        <v>0</v>
      </c>
      <c r="K208" s="207" t="s">
        <v>124</v>
      </c>
      <c r="L208" s="212"/>
      <c r="M208" s="213" t="s">
        <v>1</v>
      </c>
      <c r="N208" s="214" t="s">
        <v>40</v>
      </c>
      <c r="O208" s="89"/>
      <c r="P208" s="196">
        <f>O208*H208</f>
        <v>0</v>
      </c>
      <c r="Q208" s="196">
        <v>0</v>
      </c>
      <c r="R208" s="196">
        <f>Q208*H208</f>
        <v>0</v>
      </c>
      <c r="S208" s="196">
        <v>0</v>
      </c>
      <c r="T208" s="196">
        <f>S208*H208</f>
        <v>0</v>
      </c>
      <c r="U208" s="197" t="s">
        <v>1</v>
      </c>
      <c r="V208" s="36"/>
      <c r="W208" s="36"/>
      <c r="X208" s="36"/>
      <c r="Y208" s="36"/>
      <c r="Z208" s="36"/>
      <c r="AA208" s="36"/>
      <c r="AB208" s="36"/>
      <c r="AC208" s="36"/>
      <c r="AD208" s="36"/>
      <c r="AE208" s="36"/>
      <c r="AR208" s="198" t="s">
        <v>133</v>
      </c>
      <c r="AT208" s="198" t="s">
        <v>130</v>
      </c>
      <c r="AU208" s="198" t="s">
        <v>75</v>
      </c>
      <c r="AY208" s="15" t="s">
        <v>126</v>
      </c>
      <c r="BE208" s="199">
        <f>IF(N208="základní",J208,0)</f>
        <v>0</v>
      </c>
      <c r="BF208" s="199">
        <f>IF(N208="snížená",J208,0)</f>
        <v>0</v>
      </c>
      <c r="BG208" s="199">
        <f>IF(N208="zákl. přenesená",J208,0)</f>
        <v>0</v>
      </c>
      <c r="BH208" s="199">
        <f>IF(N208="sníž. přenesená",J208,0)</f>
        <v>0</v>
      </c>
      <c r="BI208" s="199">
        <f>IF(N208="nulová",J208,0)</f>
        <v>0</v>
      </c>
      <c r="BJ208" s="15" t="s">
        <v>83</v>
      </c>
      <c r="BK208" s="199">
        <f>ROUND(I208*H208,2)</f>
        <v>0</v>
      </c>
      <c r="BL208" s="15" t="s">
        <v>133</v>
      </c>
      <c r="BM208" s="198" t="s">
        <v>343</v>
      </c>
    </row>
    <row r="209" s="2" customFormat="1">
      <c r="A209" s="36"/>
      <c r="B209" s="37"/>
      <c r="C209" s="38"/>
      <c r="D209" s="200" t="s">
        <v>128</v>
      </c>
      <c r="E209" s="38"/>
      <c r="F209" s="201" t="s">
        <v>344</v>
      </c>
      <c r="G209" s="38"/>
      <c r="H209" s="38"/>
      <c r="I209" s="202"/>
      <c r="J209" s="38"/>
      <c r="K209" s="38"/>
      <c r="L209" s="42"/>
      <c r="M209" s="203"/>
      <c r="N209" s="204"/>
      <c r="O209" s="89"/>
      <c r="P209" s="89"/>
      <c r="Q209" s="89"/>
      <c r="R209" s="89"/>
      <c r="S209" s="89"/>
      <c r="T209" s="89"/>
      <c r="U209" s="90"/>
      <c r="V209" s="36"/>
      <c r="W209" s="36"/>
      <c r="X209" s="36"/>
      <c r="Y209" s="36"/>
      <c r="Z209" s="36"/>
      <c r="AA209" s="36"/>
      <c r="AB209" s="36"/>
      <c r="AC209" s="36"/>
      <c r="AD209" s="36"/>
      <c r="AE209" s="36"/>
      <c r="AT209" s="15" t="s">
        <v>128</v>
      </c>
      <c r="AU209" s="15" t="s">
        <v>75</v>
      </c>
    </row>
    <row r="210" s="2" customFormat="1" ht="16.5" customHeight="1">
      <c r="A210" s="36"/>
      <c r="B210" s="37"/>
      <c r="C210" s="187" t="s">
        <v>345</v>
      </c>
      <c r="D210" s="187" t="s">
        <v>120</v>
      </c>
      <c r="E210" s="188" t="s">
        <v>346</v>
      </c>
      <c r="F210" s="189" t="s">
        <v>347</v>
      </c>
      <c r="G210" s="190" t="s">
        <v>139</v>
      </c>
      <c r="H210" s="191">
        <v>2</v>
      </c>
      <c r="I210" s="192"/>
      <c r="J210" s="193">
        <f>ROUND(I210*H210,2)</f>
        <v>0</v>
      </c>
      <c r="K210" s="189" t="s">
        <v>124</v>
      </c>
      <c r="L210" s="42"/>
      <c r="M210" s="194" t="s">
        <v>1</v>
      </c>
      <c r="N210" s="195" t="s">
        <v>40</v>
      </c>
      <c r="O210" s="89"/>
      <c r="P210" s="196">
        <f>O210*H210</f>
        <v>0</v>
      </c>
      <c r="Q210" s="196">
        <v>0</v>
      </c>
      <c r="R210" s="196">
        <f>Q210*H210</f>
        <v>0</v>
      </c>
      <c r="S210" s="196">
        <v>0</v>
      </c>
      <c r="T210" s="196">
        <f>S210*H210</f>
        <v>0</v>
      </c>
      <c r="U210" s="197" t="s">
        <v>1</v>
      </c>
      <c r="V210" s="36"/>
      <c r="W210" s="36"/>
      <c r="X210" s="36"/>
      <c r="Y210" s="36"/>
      <c r="Z210" s="36"/>
      <c r="AA210" s="36"/>
      <c r="AB210" s="36"/>
      <c r="AC210" s="36"/>
      <c r="AD210" s="36"/>
      <c r="AE210" s="36"/>
      <c r="AR210" s="198" t="s">
        <v>140</v>
      </c>
      <c r="AT210" s="198" t="s">
        <v>120</v>
      </c>
      <c r="AU210" s="198" t="s">
        <v>75</v>
      </c>
      <c r="AY210" s="15" t="s">
        <v>126</v>
      </c>
      <c r="BE210" s="199">
        <f>IF(N210="základní",J210,0)</f>
        <v>0</v>
      </c>
      <c r="BF210" s="199">
        <f>IF(N210="snížená",J210,0)</f>
        <v>0</v>
      </c>
      <c r="BG210" s="199">
        <f>IF(N210="zákl. přenesená",J210,0)</f>
        <v>0</v>
      </c>
      <c r="BH210" s="199">
        <f>IF(N210="sníž. přenesená",J210,0)</f>
        <v>0</v>
      </c>
      <c r="BI210" s="199">
        <f>IF(N210="nulová",J210,0)</f>
        <v>0</v>
      </c>
      <c r="BJ210" s="15" t="s">
        <v>83</v>
      </c>
      <c r="BK210" s="199">
        <f>ROUND(I210*H210,2)</f>
        <v>0</v>
      </c>
      <c r="BL210" s="15" t="s">
        <v>140</v>
      </c>
      <c r="BM210" s="198" t="s">
        <v>348</v>
      </c>
    </row>
    <row r="211" s="2" customFormat="1">
      <c r="A211" s="36"/>
      <c r="B211" s="37"/>
      <c r="C211" s="38"/>
      <c r="D211" s="200" t="s">
        <v>128</v>
      </c>
      <c r="E211" s="38"/>
      <c r="F211" s="201" t="s">
        <v>347</v>
      </c>
      <c r="G211" s="38"/>
      <c r="H211" s="38"/>
      <c r="I211" s="202"/>
      <c r="J211" s="38"/>
      <c r="K211" s="38"/>
      <c r="L211" s="42"/>
      <c r="M211" s="203"/>
      <c r="N211" s="204"/>
      <c r="O211" s="89"/>
      <c r="P211" s="89"/>
      <c r="Q211" s="89"/>
      <c r="R211" s="89"/>
      <c r="S211" s="89"/>
      <c r="T211" s="89"/>
      <c r="U211" s="90"/>
      <c r="V211" s="36"/>
      <c r="W211" s="36"/>
      <c r="X211" s="36"/>
      <c r="Y211" s="36"/>
      <c r="Z211" s="36"/>
      <c r="AA211" s="36"/>
      <c r="AB211" s="36"/>
      <c r="AC211" s="36"/>
      <c r="AD211" s="36"/>
      <c r="AE211" s="36"/>
      <c r="AT211" s="15" t="s">
        <v>128</v>
      </c>
      <c r="AU211" s="15" t="s">
        <v>75</v>
      </c>
    </row>
    <row r="212" s="2" customFormat="1" ht="33" customHeight="1">
      <c r="A212" s="36"/>
      <c r="B212" s="37"/>
      <c r="C212" s="205" t="s">
        <v>349</v>
      </c>
      <c r="D212" s="205" t="s">
        <v>130</v>
      </c>
      <c r="E212" s="206" t="s">
        <v>350</v>
      </c>
      <c r="F212" s="207" t="s">
        <v>351</v>
      </c>
      <c r="G212" s="208" t="s">
        <v>139</v>
      </c>
      <c r="H212" s="209">
        <v>4</v>
      </c>
      <c r="I212" s="210"/>
      <c r="J212" s="211">
        <f>ROUND(I212*H212,2)</f>
        <v>0</v>
      </c>
      <c r="K212" s="207" t="s">
        <v>124</v>
      </c>
      <c r="L212" s="212"/>
      <c r="M212" s="213" t="s">
        <v>1</v>
      </c>
      <c r="N212" s="214" t="s">
        <v>40</v>
      </c>
      <c r="O212" s="89"/>
      <c r="P212" s="196">
        <f>O212*H212</f>
        <v>0</v>
      </c>
      <c r="Q212" s="196">
        <v>0</v>
      </c>
      <c r="R212" s="196">
        <f>Q212*H212</f>
        <v>0</v>
      </c>
      <c r="S212" s="196">
        <v>0</v>
      </c>
      <c r="T212" s="196">
        <f>S212*H212</f>
        <v>0</v>
      </c>
      <c r="U212" s="197" t="s">
        <v>1</v>
      </c>
      <c r="V212" s="36"/>
      <c r="W212" s="36"/>
      <c r="X212" s="36"/>
      <c r="Y212" s="36"/>
      <c r="Z212" s="36"/>
      <c r="AA212" s="36"/>
      <c r="AB212" s="36"/>
      <c r="AC212" s="36"/>
      <c r="AD212" s="36"/>
      <c r="AE212" s="36"/>
      <c r="AR212" s="198" t="s">
        <v>133</v>
      </c>
      <c r="AT212" s="198" t="s">
        <v>130</v>
      </c>
      <c r="AU212" s="198" t="s">
        <v>75</v>
      </c>
      <c r="AY212" s="15" t="s">
        <v>126</v>
      </c>
      <c r="BE212" s="199">
        <f>IF(N212="základní",J212,0)</f>
        <v>0</v>
      </c>
      <c r="BF212" s="199">
        <f>IF(N212="snížená",J212,0)</f>
        <v>0</v>
      </c>
      <c r="BG212" s="199">
        <f>IF(N212="zákl. přenesená",J212,0)</f>
        <v>0</v>
      </c>
      <c r="BH212" s="199">
        <f>IF(N212="sníž. přenesená",J212,0)</f>
        <v>0</v>
      </c>
      <c r="BI212" s="199">
        <f>IF(N212="nulová",J212,0)</f>
        <v>0</v>
      </c>
      <c r="BJ212" s="15" t="s">
        <v>83</v>
      </c>
      <c r="BK212" s="199">
        <f>ROUND(I212*H212,2)</f>
        <v>0</v>
      </c>
      <c r="BL212" s="15" t="s">
        <v>133</v>
      </c>
      <c r="BM212" s="198" t="s">
        <v>352</v>
      </c>
    </row>
    <row r="213" s="2" customFormat="1">
      <c r="A213" s="36"/>
      <c r="B213" s="37"/>
      <c r="C213" s="38"/>
      <c r="D213" s="200" t="s">
        <v>128</v>
      </c>
      <c r="E213" s="38"/>
      <c r="F213" s="201" t="s">
        <v>353</v>
      </c>
      <c r="G213" s="38"/>
      <c r="H213" s="38"/>
      <c r="I213" s="202"/>
      <c r="J213" s="38"/>
      <c r="K213" s="38"/>
      <c r="L213" s="42"/>
      <c r="M213" s="203"/>
      <c r="N213" s="204"/>
      <c r="O213" s="89"/>
      <c r="P213" s="89"/>
      <c r="Q213" s="89"/>
      <c r="R213" s="89"/>
      <c r="S213" s="89"/>
      <c r="T213" s="89"/>
      <c r="U213" s="90"/>
      <c r="V213" s="36"/>
      <c r="W213" s="36"/>
      <c r="X213" s="36"/>
      <c r="Y213" s="36"/>
      <c r="Z213" s="36"/>
      <c r="AA213" s="36"/>
      <c r="AB213" s="36"/>
      <c r="AC213" s="36"/>
      <c r="AD213" s="36"/>
      <c r="AE213" s="36"/>
      <c r="AT213" s="15" t="s">
        <v>128</v>
      </c>
      <c r="AU213" s="15" t="s">
        <v>75</v>
      </c>
    </row>
    <row r="214" s="2" customFormat="1" ht="24.15" customHeight="1">
      <c r="A214" s="36"/>
      <c r="B214" s="37"/>
      <c r="C214" s="205" t="s">
        <v>354</v>
      </c>
      <c r="D214" s="205" t="s">
        <v>130</v>
      </c>
      <c r="E214" s="206" t="s">
        <v>355</v>
      </c>
      <c r="F214" s="207" t="s">
        <v>356</v>
      </c>
      <c r="G214" s="208" t="s">
        <v>139</v>
      </c>
      <c r="H214" s="209">
        <v>4</v>
      </c>
      <c r="I214" s="210"/>
      <c r="J214" s="211">
        <f>ROUND(I214*H214,2)</f>
        <v>0</v>
      </c>
      <c r="K214" s="207" t="s">
        <v>124</v>
      </c>
      <c r="L214" s="212"/>
      <c r="M214" s="213" t="s">
        <v>1</v>
      </c>
      <c r="N214" s="214" t="s">
        <v>40</v>
      </c>
      <c r="O214" s="89"/>
      <c r="P214" s="196">
        <f>O214*H214</f>
        <v>0</v>
      </c>
      <c r="Q214" s="196">
        <v>0</v>
      </c>
      <c r="R214" s="196">
        <f>Q214*H214</f>
        <v>0</v>
      </c>
      <c r="S214" s="196">
        <v>0</v>
      </c>
      <c r="T214" s="196">
        <f>S214*H214</f>
        <v>0</v>
      </c>
      <c r="U214" s="197" t="s">
        <v>1</v>
      </c>
      <c r="V214" s="36"/>
      <c r="W214" s="36"/>
      <c r="X214" s="36"/>
      <c r="Y214" s="36"/>
      <c r="Z214" s="36"/>
      <c r="AA214" s="36"/>
      <c r="AB214" s="36"/>
      <c r="AC214" s="36"/>
      <c r="AD214" s="36"/>
      <c r="AE214" s="36"/>
      <c r="AR214" s="198" t="s">
        <v>133</v>
      </c>
      <c r="AT214" s="198" t="s">
        <v>130</v>
      </c>
      <c r="AU214" s="198" t="s">
        <v>75</v>
      </c>
      <c r="AY214" s="15" t="s">
        <v>126</v>
      </c>
      <c r="BE214" s="199">
        <f>IF(N214="základní",J214,0)</f>
        <v>0</v>
      </c>
      <c r="BF214" s="199">
        <f>IF(N214="snížená",J214,0)</f>
        <v>0</v>
      </c>
      <c r="BG214" s="199">
        <f>IF(N214="zákl. přenesená",J214,0)</f>
        <v>0</v>
      </c>
      <c r="BH214" s="199">
        <f>IF(N214="sníž. přenesená",J214,0)</f>
        <v>0</v>
      </c>
      <c r="BI214" s="199">
        <f>IF(N214="nulová",J214,0)</f>
        <v>0</v>
      </c>
      <c r="BJ214" s="15" t="s">
        <v>83</v>
      </c>
      <c r="BK214" s="199">
        <f>ROUND(I214*H214,2)</f>
        <v>0</v>
      </c>
      <c r="BL214" s="15" t="s">
        <v>133</v>
      </c>
      <c r="BM214" s="198" t="s">
        <v>357</v>
      </c>
    </row>
    <row r="215" s="2" customFormat="1">
      <c r="A215" s="36"/>
      <c r="B215" s="37"/>
      <c r="C215" s="38"/>
      <c r="D215" s="200" t="s">
        <v>128</v>
      </c>
      <c r="E215" s="38"/>
      <c r="F215" s="201" t="s">
        <v>358</v>
      </c>
      <c r="G215" s="38"/>
      <c r="H215" s="38"/>
      <c r="I215" s="202"/>
      <c r="J215" s="38"/>
      <c r="K215" s="38"/>
      <c r="L215" s="42"/>
      <c r="M215" s="203"/>
      <c r="N215" s="204"/>
      <c r="O215" s="89"/>
      <c r="P215" s="89"/>
      <c r="Q215" s="89"/>
      <c r="R215" s="89"/>
      <c r="S215" s="89"/>
      <c r="T215" s="89"/>
      <c r="U215" s="90"/>
      <c r="V215" s="36"/>
      <c r="W215" s="36"/>
      <c r="X215" s="36"/>
      <c r="Y215" s="36"/>
      <c r="Z215" s="36"/>
      <c r="AA215" s="36"/>
      <c r="AB215" s="36"/>
      <c r="AC215" s="36"/>
      <c r="AD215" s="36"/>
      <c r="AE215" s="36"/>
      <c r="AT215" s="15" t="s">
        <v>128</v>
      </c>
      <c r="AU215" s="15" t="s">
        <v>75</v>
      </c>
    </row>
    <row r="216" s="2" customFormat="1" ht="21.75" customHeight="1">
      <c r="A216" s="36"/>
      <c r="B216" s="37"/>
      <c r="C216" s="205" t="s">
        <v>359</v>
      </c>
      <c r="D216" s="205" t="s">
        <v>130</v>
      </c>
      <c r="E216" s="206" t="s">
        <v>360</v>
      </c>
      <c r="F216" s="207" t="s">
        <v>361</v>
      </c>
      <c r="G216" s="208" t="s">
        <v>139</v>
      </c>
      <c r="H216" s="209">
        <v>13</v>
      </c>
      <c r="I216" s="210"/>
      <c r="J216" s="211">
        <f>ROUND(I216*H216,2)</f>
        <v>0</v>
      </c>
      <c r="K216" s="207" t="s">
        <v>124</v>
      </c>
      <c r="L216" s="212"/>
      <c r="M216" s="213" t="s">
        <v>1</v>
      </c>
      <c r="N216" s="214" t="s">
        <v>40</v>
      </c>
      <c r="O216" s="89"/>
      <c r="P216" s="196">
        <f>O216*H216</f>
        <v>0</v>
      </c>
      <c r="Q216" s="196">
        <v>0</v>
      </c>
      <c r="R216" s="196">
        <f>Q216*H216</f>
        <v>0</v>
      </c>
      <c r="S216" s="196">
        <v>0</v>
      </c>
      <c r="T216" s="196">
        <f>S216*H216</f>
        <v>0</v>
      </c>
      <c r="U216" s="197" t="s">
        <v>1</v>
      </c>
      <c r="V216" s="36"/>
      <c r="W216" s="36"/>
      <c r="X216" s="36"/>
      <c r="Y216" s="36"/>
      <c r="Z216" s="36"/>
      <c r="AA216" s="36"/>
      <c r="AB216" s="36"/>
      <c r="AC216" s="36"/>
      <c r="AD216" s="36"/>
      <c r="AE216" s="36"/>
      <c r="AR216" s="198" t="s">
        <v>133</v>
      </c>
      <c r="AT216" s="198" t="s">
        <v>130</v>
      </c>
      <c r="AU216" s="198" t="s">
        <v>75</v>
      </c>
      <c r="AY216" s="15" t="s">
        <v>126</v>
      </c>
      <c r="BE216" s="199">
        <f>IF(N216="základní",J216,0)</f>
        <v>0</v>
      </c>
      <c r="BF216" s="199">
        <f>IF(N216="snížená",J216,0)</f>
        <v>0</v>
      </c>
      <c r="BG216" s="199">
        <f>IF(N216="zákl. přenesená",J216,0)</f>
        <v>0</v>
      </c>
      <c r="BH216" s="199">
        <f>IF(N216="sníž. přenesená",J216,0)</f>
        <v>0</v>
      </c>
      <c r="BI216" s="199">
        <f>IF(N216="nulová",J216,0)</f>
        <v>0</v>
      </c>
      <c r="BJ216" s="15" t="s">
        <v>83</v>
      </c>
      <c r="BK216" s="199">
        <f>ROUND(I216*H216,2)</f>
        <v>0</v>
      </c>
      <c r="BL216" s="15" t="s">
        <v>133</v>
      </c>
      <c r="BM216" s="198" t="s">
        <v>362</v>
      </c>
    </row>
    <row r="217" s="2" customFormat="1">
      <c r="A217" s="36"/>
      <c r="B217" s="37"/>
      <c r="C217" s="38"/>
      <c r="D217" s="200" t="s">
        <v>128</v>
      </c>
      <c r="E217" s="38"/>
      <c r="F217" s="201" t="s">
        <v>363</v>
      </c>
      <c r="G217" s="38"/>
      <c r="H217" s="38"/>
      <c r="I217" s="202"/>
      <c r="J217" s="38"/>
      <c r="K217" s="38"/>
      <c r="L217" s="42"/>
      <c r="M217" s="203"/>
      <c r="N217" s="204"/>
      <c r="O217" s="89"/>
      <c r="P217" s="89"/>
      <c r="Q217" s="89"/>
      <c r="R217" s="89"/>
      <c r="S217" s="89"/>
      <c r="T217" s="89"/>
      <c r="U217" s="90"/>
      <c r="V217" s="36"/>
      <c r="W217" s="36"/>
      <c r="X217" s="36"/>
      <c r="Y217" s="36"/>
      <c r="Z217" s="36"/>
      <c r="AA217" s="36"/>
      <c r="AB217" s="36"/>
      <c r="AC217" s="36"/>
      <c r="AD217" s="36"/>
      <c r="AE217" s="36"/>
      <c r="AT217" s="15" t="s">
        <v>128</v>
      </c>
      <c r="AU217" s="15" t="s">
        <v>75</v>
      </c>
    </row>
    <row r="218" s="2" customFormat="1" ht="24.15" customHeight="1">
      <c r="A218" s="36"/>
      <c r="B218" s="37"/>
      <c r="C218" s="205" t="s">
        <v>364</v>
      </c>
      <c r="D218" s="205" t="s">
        <v>130</v>
      </c>
      <c r="E218" s="206" t="s">
        <v>365</v>
      </c>
      <c r="F218" s="207" t="s">
        <v>366</v>
      </c>
      <c r="G218" s="208" t="s">
        <v>139</v>
      </c>
      <c r="H218" s="209">
        <v>13</v>
      </c>
      <c r="I218" s="210"/>
      <c r="J218" s="211">
        <f>ROUND(I218*H218,2)</f>
        <v>0</v>
      </c>
      <c r="K218" s="207" t="s">
        <v>124</v>
      </c>
      <c r="L218" s="212"/>
      <c r="M218" s="213" t="s">
        <v>1</v>
      </c>
      <c r="N218" s="214" t="s">
        <v>40</v>
      </c>
      <c r="O218" s="89"/>
      <c r="P218" s="196">
        <f>O218*H218</f>
        <v>0</v>
      </c>
      <c r="Q218" s="196">
        <v>0</v>
      </c>
      <c r="R218" s="196">
        <f>Q218*H218</f>
        <v>0</v>
      </c>
      <c r="S218" s="196">
        <v>0</v>
      </c>
      <c r="T218" s="196">
        <f>S218*H218</f>
        <v>0</v>
      </c>
      <c r="U218" s="197" t="s">
        <v>1</v>
      </c>
      <c r="V218" s="36"/>
      <c r="W218" s="36"/>
      <c r="X218" s="36"/>
      <c r="Y218" s="36"/>
      <c r="Z218" s="36"/>
      <c r="AA218" s="36"/>
      <c r="AB218" s="36"/>
      <c r="AC218" s="36"/>
      <c r="AD218" s="36"/>
      <c r="AE218" s="36"/>
      <c r="AR218" s="198" t="s">
        <v>133</v>
      </c>
      <c r="AT218" s="198" t="s">
        <v>130</v>
      </c>
      <c r="AU218" s="198" t="s">
        <v>75</v>
      </c>
      <c r="AY218" s="15" t="s">
        <v>126</v>
      </c>
      <c r="BE218" s="199">
        <f>IF(N218="základní",J218,0)</f>
        <v>0</v>
      </c>
      <c r="BF218" s="199">
        <f>IF(N218="snížená",J218,0)</f>
        <v>0</v>
      </c>
      <c r="BG218" s="199">
        <f>IF(N218="zákl. přenesená",J218,0)</f>
        <v>0</v>
      </c>
      <c r="BH218" s="199">
        <f>IF(N218="sníž. přenesená",J218,0)</f>
        <v>0</v>
      </c>
      <c r="BI218" s="199">
        <f>IF(N218="nulová",J218,0)</f>
        <v>0</v>
      </c>
      <c r="BJ218" s="15" t="s">
        <v>83</v>
      </c>
      <c r="BK218" s="199">
        <f>ROUND(I218*H218,2)</f>
        <v>0</v>
      </c>
      <c r="BL218" s="15" t="s">
        <v>133</v>
      </c>
      <c r="BM218" s="198" t="s">
        <v>367</v>
      </c>
    </row>
    <row r="219" s="2" customFormat="1">
      <c r="A219" s="36"/>
      <c r="B219" s="37"/>
      <c r="C219" s="38"/>
      <c r="D219" s="200" t="s">
        <v>128</v>
      </c>
      <c r="E219" s="38"/>
      <c r="F219" s="201" t="s">
        <v>368</v>
      </c>
      <c r="G219" s="38"/>
      <c r="H219" s="38"/>
      <c r="I219" s="202"/>
      <c r="J219" s="38"/>
      <c r="K219" s="38"/>
      <c r="L219" s="42"/>
      <c r="M219" s="203"/>
      <c r="N219" s="204"/>
      <c r="O219" s="89"/>
      <c r="P219" s="89"/>
      <c r="Q219" s="89"/>
      <c r="R219" s="89"/>
      <c r="S219" s="89"/>
      <c r="T219" s="89"/>
      <c r="U219" s="90"/>
      <c r="V219" s="36"/>
      <c r="W219" s="36"/>
      <c r="X219" s="36"/>
      <c r="Y219" s="36"/>
      <c r="Z219" s="36"/>
      <c r="AA219" s="36"/>
      <c r="AB219" s="36"/>
      <c r="AC219" s="36"/>
      <c r="AD219" s="36"/>
      <c r="AE219" s="36"/>
      <c r="AT219" s="15" t="s">
        <v>128</v>
      </c>
      <c r="AU219" s="15" t="s">
        <v>75</v>
      </c>
    </row>
    <row r="220" s="2" customFormat="1" ht="24.15" customHeight="1">
      <c r="A220" s="36"/>
      <c r="B220" s="37"/>
      <c r="C220" s="205" t="s">
        <v>369</v>
      </c>
      <c r="D220" s="205" t="s">
        <v>130</v>
      </c>
      <c r="E220" s="206" t="s">
        <v>370</v>
      </c>
      <c r="F220" s="207" t="s">
        <v>371</v>
      </c>
      <c r="G220" s="208" t="s">
        <v>139</v>
      </c>
      <c r="H220" s="209">
        <v>13</v>
      </c>
      <c r="I220" s="210"/>
      <c r="J220" s="211">
        <f>ROUND(I220*H220,2)</f>
        <v>0</v>
      </c>
      <c r="K220" s="207" t="s">
        <v>124</v>
      </c>
      <c r="L220" s="212"/>
      <c r="M220" s="213" t="s">
        <v>1</v>
      </c>
      <c r="N220" s="214" t="s">
        <v>40</v>
      </c>
      <c r="O220" s="89"/>
      <c r="P220" s="196">
        <f>O220*H220</f>
        <v>0</v>
      </c>
      <c r="Q220" s="196">
        <v>0</v>
      </c>
      <c r="R220" s="196">
        <f>Q220*H220</f>
        <v>0</v>
      </c>
      <c r="S220" s="196">
        <v>0</v>
      </c>
      <c r="T220" s="196">
        <f>S220*H220</f>
        <v>0</v>
      </c>
      <c r="U220" s="197" t="s">
        <v>1</v>
      </c>
      <c r="V220" s="36"/>
      <c r="W220" s="36"/>
      <c r="X220" s="36"/>
      <c r="Y220" s="36"/>
      <c r="Z220" s="36"/>
      <c r="AA220" s="36"/>
      <c r="AB220" s="36"/>
      <c r="AC220" s="36"/>
      <c r="AD220" s="36"/>
      <c r="AE220" s="36"/>
      <c r="AR220" s="198" t="s">
        <v>133</v>
      </c>
      <c r="AT220" s="198" t="s">
        <v>130</v>
      </c>
      <c r="AU220" s="198" t="s">
        <v>75</v>
      </c>
      <c r="AY220" s="15" t="s">
        <v>126</v>
      </c>
      <c r="BE220" s="199">
        <f>IF(N220="základní",J220,0)</f>
        <v>0</v>
      </c>
      <c r="BF220" s="199">
        <f>IF(N220="snížená",J220,0)</f>
        <v>0</v>
      </c>
      <c r="BG220" s="199">
        <f>IF(N220="zákl. přenesená",J220,0)</f>
        <v>0</v>
      </c>
      <c r="BH220" s="199">
        <f>IF(N220="sníž. přenesená",J220,0)</f>
        <v>0</v>
      </c>
      <c r="BI220" s="199">
        <f>IF(N220="nulová",J220,0)</f>
        <v>0</v>
      </c>
      <c r="BJ220" s="15" t="s">
        <v>83</v>
      </c>
      <c r="BK220" s="199">
        <f>ROUND(I220*H220,2)</f>
        <v>0</v>
      </c>
      <c r="BL220" s="15" t="s">
        <v>133</v>
      </c>
      <c r="BM220" s="198" t="s">
        <v>372</v>
      </c>
    </row>
    <row r="221" s="2" customFormat="1">
      <c r="A221" s="36"/>
      <c r="B221" s="37"/>
      <c r="C221" s="38"/>
      <c r="D221" s="200" t="s">
        <v>128</v>
      </c>
      <c r="E221" s="38"/>
      <c r="F221" s="201" t="s">
        <v>373</v>
      </c>
      <c r="G221" s="38"/>
      <c r="H221" s="38"/>
      <c r="I221" s="202"/>
      <c r="J221" s="38"/>
      <c r="K221" s="38"/>
      <c r="L221" s="42"/>
      <c r="M221" s="203"/>
      <c r="N221" s="204"/>
      <c r="O221" s="89"/>
      <c r="P221" s="89"/>
      <c r="Q221" s="89"/>
      <c r="R221" s="89"/>
      <c r="S221" s="89"/>
      <c r="T221" s="89"/>
      <c r="U221" s="90"/>
      <c r="V221" s="36"/>
      <c r="W221" s="36"/>
      <c r="X221" s="36"/>
      <c r="Y221" s="36"/>
      <c r="Z221" s="36"/>
      <c r="AA221" s="36"/>
      <c r="AB221" s="36"/>
      <c r="AC221" s="36"/>
      <c r="AD221" s="36"/>
      <c r="AE221" s="36"/>
      <c r="AT221" s="15" t="s">
        <v>128</v>
      </c>
      <c r="AU221" s="15" t="s">
        <v>75</v>
      </c>
    </row>
    <row r="222" s="2" customFormat="1" ht="16.5" customHeight="1">
      <c r="A222" s="36"/>
      <c r="B222" s="37"/>
      <c r="C222" s="187" t="s">
        <v>374</v>
      </c>
      <c r="D222" s="187" t="s">
        <v>120</v>
      </c>
      <c r="E222" s="188" t="s">
        <v>375</v>
      </c>
      <c r="F222" s="189" t="s">
        <v>376</v>
      </c>
      <c r="G222" s="190" t="s">
        <v>139</v>
      </c>
      <c r="H222" s="191">
        <v>13</v>
      </c>
      <c r="I222" s="192"/>
      <c r="J222" s="193">
        <f>ROUND(I222*H222,2)</f>
        <v>0</v>
      </c>
      <c r="K222" s="189" t="s">
        <v>124</v>
      </c>
      <c r="L222" s="42"/>
      <c r="M222" s="194" t="s">
        <v>1</v>
      </c>
      <c r="N222" s="195" t="s">
        <v>40</v>
      </c>
      <c r="O222" s="89"/>
      <c r="P222" s="196">
        <f>O222*H222</f>
        <v>0</v>
      </c>
      <c r="Q222" s="196">
        <v>0</v>
      </c>
      <c r="R222" s="196">
        <f>Q222*H222</f>
        <v>0</v>
      </c>
      <c r="S222" s="196">
        <v>0</v>
      </c>
      <c r="T222" s="196">
        <f>S222*H222</f>
        <v>0</v>
      </c>
      <c r="U222" s="197" t="s">
        <v>1</v>
      </c>
      <c r="V222" s="36"/>
      <c r="W222" s="36"/>
      <c r="X222" s="36"/>
      <c r="Y222" s="36"/>
      <c r="Z222" s="36"/>
      <c r="AA222" s="36"/>
      <c r="AB222" s="36"/>
      <c r="AC222" s="36"/>
      <c r="AD222" s="36"/>
      <c r="AE222" s="36"/>
      <c r="AR222" s="198" t="s">
        <v>140</v>
      </c>
      <c r="AT222" s="198" t="s">
        <v>120</v>
      </c>
      <c r="AU222" s="198" t="s">
        <v>75</v>
      </c>
      <c r="AY222" s="15" t="s">
        <v>126</v>
      </c>
      <c r="BE222" s="199">
        <f>IF(N222="základní",J222,0)</f>
        <v>0</v>
      </c>
      <c r="BF222" s="199">
        <f>IF(N222="snížená",J222,0)</f>
        <v>0</v>
      </c>
      <c r="BG222" s="199">
        <f>IF(N222="zákl. přenesená",J222,0)</f>
        <v>0</v>
      </c>
      <c r="BH222" s="199">
        <f>IF(N222="sníž. přenesená",J222,0)</f>
        <v>0</v>
      </c>
      <c r="BI222" s="199">
        <f>IF(N222="nulová",J222,0)</f>
        <v>0</v>
      </c>
      <c r="BJ222" s="15" t="s">
        <v>83</v>
      </c>
      <c r="BK222" s="199">
        <f>ROUND(I222*H222,2)</f>
        <v>0</v>
      </c>
      <c r="BL222" s="15" t="s">
        <v>140</v>
      </c>
      <c r="BM222" s="198" t="s">
        <v>377</v>
      </c>
    </row>
    <row r="223" s="2" customFormat="1">
      <c r="A223" s="36"/>
      <c r="B223" s="37"/>
      <c r="C223" s="38"/>
      <c r="D223" s="200" t="s">
        <v>128</v>
      </c>
      <c r="E223" s="38"/>
      <c r="F223" s="201" t="s">
        <v>376</v>
      </c>
      <c r="G223" s="38"/>
      <c r="H223" s="38"/>
      <c r="I223" s="202"/>
      <c r="J223" s="38"/>
      <c r="K223" s="38"/>
      <c r="L223" s="42"/>
      <c r="M223" s="203"/>
      <c r="N223" s="204"/>
      <c r="O223" s="89"/>
      <c r="P223" s="89"/>
      <c r="Q223" s="89"/>
      <c r="R223" s="89"/>
      <c r="S223" s="89"/>
      <c r="T223" s="89"/>
      <c r="U223" s="90"/>
      <c r="V223" s="36"/>
      <c r="W223" s="36"/>
      <c r="X223" s="36"/>
      <c r="Y223" s="36"/>
      <c r="Z223" s="36"/>
      <c r="AA223" s="36"/>
      <c r="AB223" s="36"/>
      <c r="AC223" s="36"/>
      <c r="AD223" s="36"/>
      <c r="AE223" s="36"/>
      <c r="AT223" s="15" t="s">
        <v>128</v>
      </c>
      <c r="AU223" s="15" t="s">
        <v>75</v>
      </c>
    </row>
    <row r="224" s="2" customFormat="1" ht="24.15" customHeight="1">
      <c r="A224" s="36"/>
      <c r="B224" s="37"/>
      <c r="C224" s="205" t="s">
        <v>378</v>
      </c>
      <c r="D224" s="205" t="s">
        <v>130</v>
      </c>
      <c r="E224" s="206" t="s">
        <v>379</v>
      </c>
      <c r="F224" s="207" t="s">
        <v>380</v>
      </c>
      <c r="G224" s="208" t="s">
        <v>139</v>
      </c>
      <c r="H224" s="209">
        <v>3</v>
      </c>
      <c r="I224" s="210"/>
      <c r="J224" s="211">
        <f>ROUND(I224*H224,2)</f>
        <v>0</v>
      </c>
      <c r="K224" s="207" t="s">
        <v>124</v>
      </c>
      <c r="L224" s="212"/>
      <c r="M224" s="213" t="s">
        <v>1</v>
      </c>
      <c r="N224" s="214" t="s">
        <v>40</v>
      </c>
      <c r="O224" s="89"/>
      <c r="P224" s="196">
        <f>O224*H224</f>
        <v>0</v>
      </c>
      <c r="Q224" s="196">
        <v>0</v>
      </c>
      <c r="R224" s="196">
        <f>Q224*H224</f>
        <v>0</v>
      </c>
      <c r="S224" s="196">
        <v>0</v>
      </c>
      <c r="T224" s="196">
        <f>S224*H224</f>
        <v>0</v>
      </c>
      <c r="U224" s="197" t="s">
        <v>1</v>
      </c>
      <c r="V224" s="36"/>
      <c r="W224" s="36"/>
      <c r="X224" s="36"/>
      <c r="Y224" s="36"/>
      <c r="Z224" s="36"/>
      <c r="AA224" s="36"/>
      <c r="AB224" s="36"/>
      <c r="AC224" s="36"/>
      <c r="AD224" s="36"/>
      <c r="AE224" s="36"/>
      <c r="AR224" s="198" t="s">
        <v>133</v>
      </c>
      <c r="AT224" s="198" t="s">
        <v>130</v>
      </c>
      <c r="AU224" s="198" t="s">
        <v>75</v>
      </c>
      <c r="AY224" s="15" t="s">
        <v>126</v>
      </c>
      <c r="BE224" s="199">
        <f>IF(N224="základní",J224,0)</f>
        <v>0</v>
      </c>
      <c r="BF224" s="199">
        <f>IF(N224="snížená",J224,0)</f>
        <v>0</v>
      </c>
      <c r="BG224" s="199">
        <f>IF(N224="zákl. přenesená",J224,0)</f>
        <v>0</v>
      </c>
      <c r="BH224" s="199">
        <f>IF(N224="sníž. přenesená",J224,0)</f>
        <v>0</v>
      </c>
      <c r="BI224" s="199">
        <f>IF(N224="nulová",J224,0)</f>
        <v>0</v>
      </c>
      <c r="BJ224" s="15" t="s">
        <v>83</v>
      </c>
      <c r="BK224" s="199">
        <f>ROUND(I224*H224,2)</f>
        <v>0</v>
      </c>
      <c r="BL224" s="15" t="s">
        <v>133</v>
      </c>
      <c r="BM224" s="198" t="s">
        <v>381</v>
      </c>
    </row>
    <row r="225" s="2" customFormat="1">
      <c r="A225" s="36"/>
      <c r="B225" s="37"/>
      <c r="C225" s="38"/>
      <c r="D225" s="200" t="s">
        <v>128</v>
      </c>
      <c r="E225" s="38"/>
      <c r="F225" s="201" t="s">
        <v>382</v>
      </c>
      <c r="G225" s="38"/>
      <c r="H225" s="38"/>
      <c r="I225" s="202"/>
      <c r="J225" s="38"/>
      <c r="K225" s="38"/>
      <c r="L225" s="42"/>
      <c r="M225" s="203"/>
      <c r="N225" s="204"/>
      <c r="O225" s="89"/>
      <c r="P225" s="89"/>
      <c r="Q225" s="89"/>
      <c r="R225" s="89"/>
      <c r="S225" s="89"/>
      <c r="T225" s="89"/>
      <c r="U225" s="90"/>
      <c r="V225" s="36"/>
      <c r="W225" s="36"/>
      <c r="X225" s="36"/>
      <c r="Y225" s="36"/>
      <c r="Z225" s="36"/>
      <c r="AA225" s="36"/>
      <c r="AB225" s="36"/>
      <c r="AC225" s="36"/>
      <c r="AD225" s="36"/>
      <c r="AE225" s="36"/>
      <c r="AT225" s="15" t="s">
        <v>128</v>
      </c>
      <c r="AU225" s="15" t="s">
        <v>75</v>
      </c>
    </row>
    <row r="226" s="2" customFormat="1" ht="24.15" customHeight="1">
      <c r="A226" s="36"/>
      <c r="B226" s="37"/>
      <c r="C226" s="187" t="s">
        <v>383</v>
      </c>
      <c r="D226" s="187" t="s">
        <v>120</v>
      </c>
      <c r="E226" s="188" t="s">
        <v>384</v>
      </c>
      <c r="F226" s="189" t="s">
        <v>385</v>
      </c>
      <c r="G226" s="190" t="s">
        <v>139</v>
      </c>
      <c r="H226" s="191">
        <v>20</v>
      </c>
      <c r="I226" s="192"/>
      <c r="J226" s="193">
        <f>ROUND(I226*H226,2)</f>
        <v>0</v>
      </c>
      <c r="K226" s="189" t="s">
        <v>124</v>
      </c>
      <c r="L226" s="42"/>
      <c r="M226" s="194" t="s">
        <v>1</v>
      </c>
      <c r="N226" s="195" t="s">
        <v>40</v>
      </c>
      <c r="O226" s="89"/>
      <c r="P226" s="196">
        <f>O226*H226</f>
        <v>0</v>
      </c>
      <c r="Q226" s="196">
        <v>0</v>
      </c>
      <c r="R226" s="196">
        <f>Q226*H226</f>
        <v>0</v>
      </c>
      <c r="S226" s="196">
        <v>0</v>
      </c>
      <c r="T226" s="196">
        <f>S226*H226</f>
        <v>0</v>
      </c>
      <c r="U226" s="197" t="s">
        <v>1</v>
      </c>
      <c r="V226" s="36"/>
      <c r="W226" s="36"/>
      <c r="X226" s="36"/>
      <c r="Y226" s="36"/>
      <c r="Z226" s="36"/>
      <c r="AA226" s="36"/>
      <c r="AB226" s="36"/>
      <c r="AC226" s="36"/>
      <c r="AD226" s="36"/>
      <c r="AE226" s="36"/>
      <c r="AR226" s="198" t="s">
        <v>140</v>
      </c>
      <c r="AT226" s="198" t="s">
        <v>120</v>
      </c>
      <c r="AU226" s="198" t="s">
        <v>75</v>
      </c>
      <c r="AY226" s="15" t="s">
        <v>126</v>
      </c>
      <c r="BE226" s="199">
        <f>IF(N226="základní",J226,0)</f>
        <v>0</v>
      </c>
      <c r="BF226" s="199">
        <f>IF(N226="snížená",J226,0)</f>
        <v>0</v>
      </c>
      <c r="BG226" s="199">
        <f>IF(N226="zákl. přenesená",J226,0)</f>
        <v>0</v>
      </c>
      <c r="BH226" s="199">
        <f>IF(N226="sníž. přenesená",J226,0)</f>
        <v>0</v>
      </c>
      <c r="BI226" s="199">
        <f>IF(N226="nulová",J226,0)</f>
        <v>0</v>
      </c>
      <c r="BJ226" s="15" t="s">
        <v>83</v>
      </c>
      <c r="BK226" s="199">
        <f>ROUND(I226*H226,2)</f>
        <v>0</v>
      </c>
      <c r="BL226" s="15" t="s">
        <v>140</v>
      </c>
      <c r="BM226" s="198" t="s">
        <v>386</v>
      </c>
    </row>
    <row r="227" s="2" customFormat="1">
      <c r="A227" s="36"/>
      <c r="B227" s="37"/>
      <c r="C227" s="38"/>
      <c r="D227" s="200" t="s">
        <v>128</v>
      </c>
      <c r="E227" s="38"/>
      <c r="F227" s="201" t="s">
        <v>385</v>
      </c>
      <c r="G227" s="38"/>
      <c r="H227" s="38"/>
      <c r="I227" s="202"/>
      <c r="J227" s="38"/>
      <c r="K227" s="38"/>
      <c r="L227" s="42"/>
      <c r="M227" s="203"/>
      <c r="N227" s="204"/>
      <c r="O227" s="89"/>
      <c r="P227" s="89"/>
      <c r="Q227" s="89"/>
      <c r="R227" s="89"/>
      <c r="S227" s="89"/>
      <c r="T227" s="89"/>
      <c r="U227" s="90"/>
      <c r="V227" s="36"/>
      <c r="W227" s="36"/>
      <c r="X227" s="36"/>
      <c r="Y227" s="36"/>
      <c r="Z227" s="36"/>
      <c r="AA227" s="36"/>
      <c r="AB227" s="36"/>
      <c r="AC227" s="36"/>
      <c r="AD227" s="36"/>
      <c r="AE227" s="36"/>
      <c r="AT227" s="15" t="s">
        <v>128</v>
      </c>
      <c r="AU227" s="15" t="s">
        <v>75</v>
      </c>
    </row>
    <row r="228" s="2" customFormat="1" ht="24.15" customHeight="1">
      <c r="A228" s="36"/>
      <c r="B228" s="37"/>
      <c r="C228" s="205" t="s">
        <v>387</v>
      </c>
      <c r="D228" s="205" t="s">
        <v>130</v>
      </c>
      <c r="E228" s="206" t="s">
        <v>388</v>
      </c>
      <c r="F228" s="207" t="s">
        <v>389</v>
      </c>
      <c r="G228" s="208" t="s">
        <v>139</v>
      </c>
      <c r="H228" s="209">
        <v>4</v>
      </c>
      <c r="I228" s="210"/>
      <c r="J228" s="211">
        <f>ROUND(I228*H228,2)</f>
        <v>0</v>
      </c>
      <c r="K228" s="207" t="s">
        <v>124</v>
      </c>
      <c r="L228" s="212"/>
      <c r="M228" s="213" t="s">
        <v>1</v>
      </c>
      <c r="N228" s="214" t="s">
        <v>40</v>
      </c>
      <c r="O228" s="89"/>
      <c r="P228" s="196">
        <f>O228*H228</f>
        <v>0</v>
      </c>
      <c r="Q228" s="196">
        <v>0</v>
      </c>
      <c r="R228" s="196">
        <f>Q228*H228</f>
        <v>0</v>
      </c>
      <c r="S228" s="196">
        <v>0</v>
      </c>
      <c r="T228" s="196">
        <f>S228*H228</f>
        <v>0</v>
      </c>
      <c r="U228" s="197" t="s">
        <v>1</v>
      </c>
      <c r="V228" s="36"/>
      <c r="W228" s="36"/>
      <c r="X228" s="36"/>
      <c r="Y228" s="36"/>
      <c r="Z228" s="36"/>
      <c r="AA228" s="36"/>
      <c r="AB228" s="36"/>
      <c r="AC228" s="36"/>
      <c r="AD228" s="36"/>
      <c r="AE228" s="36"/>
      <c r="AR228" s="198" t="s">
        <v>133</v>
      </c>
      <c r="AT228" s="198" t="s">
        <v>130</v>
      </c>
      <c r="AU228" s="198" t="s">
        <v>75</v>
      </c>
      <c r="AY228" s="15" t="s">
        <v>126</v>
      </c>
      <c r="BE228" s="199">
        <f>IF(N228="základní",J228,0)</f>
        <v>0</v>
      </c>
      <c r="BF228" s="199">
        <f>IF(N228="snížená",J228,0)</f>
        <v>0</v>
      </c>
      <c r="BG228" s="199">
        <f>IF(N228="zákl. přenesená",J228,0)</f>
        <v>0</v>
      </c>
      <c r="BH228" s="199">
        <f>IF(N228="sníž. přenesená",J228,0)</f>
        <v>0</v>
      </c>
      <c r="BI228" s="199">
        <f>IF(N228="nulová",J228,0)</f>
        <v>0</v>
      </c>
      <c r="BJ228" s="15" t="s">
        <v>83</v>
      </c>
      <c r="BK228" s="199">
        <f>ROUND(I228*H228,2)</f>
        <v>0</v>
      </c>
      <c r="BL228" s="15" t="s">
        <v>133</v>
      </c>
      <c r="BM228" s="198" t="s">
        <v>390</v>
      </c>
    </row>
    <row r="229" s="2" customFormat="1">
      <c r="A229" s="36"/>
      <c r="B229" s="37"/>
      <c r="C229" s="38"/>
      <c r="D229" s="200" t="s">
        <v>128</v>
      </c>
      <c r="E229" s="38"/>
      <c r="F229" s="201" t="s">
        <v>391</v>
      </c>
      <c r="G229" s="38"/>
      <c r="H229" s="38"/>
      <c r="I229" s="202"/>
      <c r="J229" s="38"/>
      <c r="K229" s="38"/>
      <c r="L229" s="42"/>
      <c r="M229" s="203"/>
      <c r="N229" s="204"/>
      <c r="O229" s="89"/>
      <c r="P229" s="89"/>
      <c r="Q229" s="89"/>
      <c r="R229" s="89"/>
      <c r="S229" s="89"/>
      <c r="T229" s="89"/>
      <c r="U229" s="90"/>
      <c r="V229" s="36"/>
      <c r="W229" s="36"/>
      <c r="X229" s="36"/>
      <c r="Y229" s="36"/>
      <c r="Z229" s="36"/>
      <c r="AA229" s="36"/>
      <c r="AB229" s="36"/>
      <c r="AC229" s="36"/>
      <c r="AD229" s="36"/>
      <c r="AE229" s="36"/>
      <c r="AT229" s="15" t="s">
        <v>128</v>
      </c>
      <c r="AU229" s="15" t="s">
        <v>75</v>
      </c>
    </row>
    <row r="230" s="2" customFormat="1" ht="33" customHeight="1">
      <c r="A230" s="36"/>
      <c r="B230" s="37"/>
      <c r="C230" s="187" t="s">
        <v>392</v>
      </c>
      <c r="D230" s="187" t="s">
        <v>120</v>
      </c>
      <c r="E230" s="188" t="s">
        <v>393</v>
      </c>
      <c r="F230" s="189" t="s">
        <v>394</v>
      </c>
      <c r="G230" s="190" t="s">
        <v>139</v>
      </c>
      <c r="H230" s="191">
        <v>4</v>
      </c>
      <c r="I230" s="192"/>
      <c r="J230" s="193">
        <f>ROUND(I230*H230,2)</f>
        <v>0</v>
      </c>
      <c r="K230" s="189" t="s">
        <v>124</v>
      </c>
      <c r="L230" s="42"/>
      <c r="M230" s="194" t="s">
        <v>1</v>
      </c>
      <c r="N230" s="195" t="s">
        <v>40</v>
      </c>
      <c r="O230" s="89"/>
      <c r="P230" s="196">
        <f>O230*H230</f>
        <v>0</v>
      </c>
      <c r="Q230" s="196">
        <v>0</v>
      </c>
      <c r="R230" s="196">
        <f>Q230*H230</f>
        <v>0</v>
      </c>
      <c r="S230" s="196">
        <v>0</v>
      </c>
      <c r="T230" s="196">
        <f>S230*H230</f>
        <v>0</v>
      </c>
      <c r="U230" s="197" t="s">
        <v>1</v>
      </c>
      <c r="V230" s="36"/>
      <c r="W230" s="36"/>
      <c r="X230" s="36"/>
      <c r="Y230" s="36"/>
      <c r="Z230" s="36"/>
      <c r="AA230" s="36"/>
      <c r="AB230" s="36"/>
      <c r="AC230" s="36"/>
      <c r="AD230" s="36"/>
      <c r="AE230" s="36"/>
      <c r="AR230" s="198" t="s">
        <v>140</v>
      </c>
      <c r="AT230" s="198" t="s">
        <v>120</v>
      </c>
      <c r="AU230" s="198" t="s">
        <v>75</v>
      </c>
      <c r="AY230" s="15" t="s">
        <v>126</v>
      </c>
      <c r="BE230" s="199">
        <f>IF(N230="základní",J230,0)</f>
        <v>0</v>
      </c>
      <c r="BF230" s="199">
        <f>IF(N230="snížená",J230,0)</f>
        <v>0</v>
      </c>
      <c r="BG230" s="199">
        <f>IF(N230="zákl. přenesená",J230,0)</f>
        <v>0</v>
      </c>
      <c r="BH230" s="199">
        <f>IF(N230="sníž. přenesená",J230,0)</f>
        <v>0</v>
      </c>
      <c r="BI230" s="199">
        <f>IF(N230="nulová",J230,0)</f>
        <v>0</v>
      </c>
      <c r="BJ230" s="15" t="s">
        <v>83</v>
      </c>
      <c r="BK230" s="199">
        <f>ROUND(I230*H230,2)</f>
        <v>0</v>
      </c>
      <c r="BL230" s="15" t="s">
        <v>140</v>
      </c>
      <c r="BM230" s="198" t="s">
        <v>395</v>
      </c>
    </row>
    <row r="231" s="2" customFormat="1">
      <c r="A231" s="36"/>
      <c r="B231" s="37"/>
      <c r="C231" s="38"/>
      <c r="D231" s="200" t="s">
        <v>128</v>
      </c>
      <c r="E231" s="38"/>
      <c r="F231" s="201" t="s">
        <v>394</v>
      </c>
      <c r="G231" s="38"/>
      <c r="H231" s="38"/>
      <c r="I231" s="202"/>
      <c r="J231" s="38"/>
      <c r="K231" s="38"/>
      <c r="L231" s="42"/>
      <c r="M231" s="203"/>
      <c r="N231" s="204"/>
      <c r="O231" s="89"/>
      <c r="P231" s="89"/>
      <c r="Q231" s="89"/>
      <c r="R231" s="89"/>
      <c r="S231" s="89"/>
      <c r="T231" s="89"/>
      <c r="U231" s="90"/>
      <c r="V231" s="36"/>
      <c r="W231" s="36"/>
      <c r="X231" s="36"/>
      <c r="Y231" s="36"/>
      <c r="Z231" s="36"/>
      <c r="AA231" s="36"/>
      <c r="AB231" s="36"/>
      <c r="AC231" s="36"/>
      <c r="AD231" s="36"/>
      <c r="AE231" s="36"/>
      <c r="AT231" s="15" t="s">
        <v>128</v>
      </c>
      <c r="AU231" s="15" t="s">
        <v>75</v>
      </c>
    </row>
    <row r="232" s="2" customFormat="1" ht="24.15" customHeight="1">
      <c r="A232" s="36"/>
      <c r="B232" s="37"/>
      <c r="C232" s="205" t="s">
        <v>396</v>
      </c>
      <c r="D232" s="205" t="s">
        <v>130</v>
      </c>
      <c r="E232" s="206" t="s">
        <v>397</v>
      </c>
      <c r="F232" s="207" t="s">
        <v>398</v>
      </c>
      <c r="G232" s="208" t="s">
        <v>221</v>
      </c>
      <c r="H232" s="209">
        <v>240</v>
      </c>
      <c r="I232" s="210"/>
      <c r="J232" s="211">
        <f>ROUND(I232*H232,2)</f>
        <v>0</v>
      </c>
      <c r="K232" s="207" t="s">
        <v>124</v>
      </c>
      <c r="L232" s="212"/>
      <c r="M232" s="213" t="s">
        <v>1</v>
      </c>
      <c r="N232" s="214" t="s">
        <v>40</v>
      </c>
      <c r="O232" s="89"/>
      <c r="P232" s="196">
        <f>O232*H232</f>
        <v>0</v>
      </c>
      <c r="Q232" s="196">
        <v>0</v>
      </c>
      <c r="R232" s="196">
        <f>Q232*H232</f>
        <v>0</v>
      </c>
      <c r="S232" s="196">
        <v>0</v>
      </c>
      <c r="T232" s="196">
        <f>S232*H232</f>
        <v>0</v>
      </c>
      <c r="U232" s="197" t="s">
        <v>1</v>
      </c>
      <c r="V232" s="36"/>
      <c r="W232" s="36"/>
      <c r="X232" s="36"/>
      <c r="Y232" s="36"/>
      <c r="Z232" s="36"/>
      <c r="AA232" s="36"/>
      <c r="AB232" s="36"/>
      <c r="AC232" s="36"/>
      <c r="AD232" s="36"/>
      <c r="AE232" s="36"/>
      <c r="AR232" s="198" t="s">
        <v>133</v>
      </c>
      <c r="AT232" s="198" t="s">
        <v>130</v>
      </c>
      <c r="AU232" s="198" t="s">
        <v>75</v>
      </c>
      <c r="AY232" s="15" t="s">
        <v>126</v>
      </c>
      <c r="BE232" s="199">
        <f>IF(N232="základní",J232,0)</f>
        <v>0</v>
      </c>
      <c r="BF232" s="199">
        <f>IF(N232="snížená",J232,0)</f>
        <v>0</v>
      </c>
      <c r="BG232" s="199">
        <f>IF(N232="zákl. přenesená",J232,0)</f>
        <v>0</v>
      </c>
      <c r="BH232" s="199">
        <f>IF(N232="sníž. přenesená",J232,0)</f>
        <v>0</v>
      </c>
      <c r="BI232" s="199">
        <f>IF(N232="nulová",J232,0)</f>
        <v>0</v>
      </c>
      <c r="BJ232" s="15" t="s">
        <v>83</v>
      </c>
      <c r="BK232" s="199">
        <f>ROUND(I232*H232,2)</f>
        <v>0</v>
      </c>
      <c r="BL232" s="15" t="s">
        <v>133</v>
      </c>
      <c r="BM232" s="198" t="s">
        <v>399</v>
      </c>
    </row>
    <row r="233" s="2" customFormat="1">
      <c r="A233" s="36"/>
      <c r="B233" s="37"/>
      <c r="C233" s="38"/>
      <c r="D233" s="200" t="s">
        <v>128</v>
      </c>
      <c r="E233" s="38"/>
      <c r="F233" s="201" t="s">
        <v>400</v>
      </c>
      <c r="G233" s="38"/>
      <c r="H233" s="38"/>
      <c r="I233" s="202"/>
      <c r="J233" s="38"/>
      <c r="K233" s="38"/>
      <c r="L233" s="42"/>
      <c r="M233" s="203"/>
      <c r="N233" s="204"/>
      <c r="O233" s="89"/>
      <c r="P233" s="89"/>
      <c r="Q233" s="89"/>
      <c r="R233" s="89"/>
      <c r="S233" s="89"/>
      <c r="T233" s="89"/>
      <c r="U233" s="90"/>
      <c r="V233" s="36"/>
      <c r="W233" s="36"/>
      <c r="X233" s="36"/>
      <c r="Y233" s="36"/>
      <c r="Z233" s="36"/>
      <c r="AA233" s="36"/>
      <c r="AB233" s="36"/>
      <c r="AC233" s="36"/>
      <c r="AD233" s="36"/>
      <c r="AE233" s="36"/>
      <c r="AT233" s="15" t="s">
        <v>128</v>
      </c>
      <c r="AU233" s="15" t="s">
        <v>75</v>
      </c>
    </row>
    <row r="234" s="2" customFormat="1" ht="24.15" customHeight="1">
      <c r="A234" s="36"/>
      <c r="B234" s="37"/>
      <c r="C234" s="187" t="s">
        <v>401</v>
      </c>
      <c r="D234" s="187" t="s">
        <v>120</v>
      </c>
      <c r="E234" s="188" t="s">
        <v>402</v>
      </c>
      <c r="F234" s="189" t="s">
        <v>403</v>
      </c>
      <c r="G234" s="190" t="s">
        <v>221</v>
      </c>
      <c r="H234" s="191">
        <v>240</v>
      </c>
      <c r="I234" s="192"/>
      <c r="J234" s="193">
        <f>ROUND(I234*H234,2)</f>
        <v>0</v>
      </c>
      <c r="K234" s="189" t="s">
        <v>124</v>
      </c>
      <c r="L234" s="42"/>
      <c r="M234" s="194" t="s">
        <v>1</v>
      </c>
      <c r="N234" s="195" t="s">
        <v>40</v>
      </c>
      <c r="O234" s="89"/>
      <c r="P234" s="196">
        <f>O234*H234</f>
        <v>0</v>
      </c>
      <c r="Q234" s="196">
        <v>0</v>
      </c>
      <c r="R234" s="196">
        <f>Q234*H234</f>
        <v>0</v>
      </c>
      <c r="S234" s="196">
        <v>0</v>
      </c>
      <c r="T234" s="196">
        <f>S234*H234</f>
        <v>0</v>
      </c>
      <c r="U234" s="197" t="s">
        <v>1</v>
      </c>
      <c r="V234" s="36"/>
      <c r="W234" s="36"/>
      <c r="X234" s="36"/>
      <c r="Y234" s="36"/>
      <c r="Z234" s="36"/>
      <c r="AA234" s="36"/>
      <c r="AB234" s="36"/>
      <c r="AC234" s="36"/>
      <c r="AD234" s="36"/>
      <c r="AE234" s="36"/>
      <c r="AR234" s="198" t="s">
        <v>140</v>
      </c>
      <c r="AT234" s="198" t="s">
        <v>120</v>
      </c>
      <c r="AU234" s="198" t="s">
        <v>75</v>
      </c>
      <c r="AY234" s="15" t="s">
        <v>126</v>
      </c>
      <c r="BE234" s="199">
        <f>IF(N234="základní",J234,0)</f>
        <v>0</v>
      </c>
      <c r="BF234" s="199">
        <f>IF(N234="snížená",J234,0)</f>
        <v>0</v>
      </c>
      <c r="BG234" s="199">
        <f>IF(N234="zákl. přenesená",J234,0)</f>
        <v>0</v>
      </c>
      <c r="BH234" s="199">
        <f>IF(N234="sníž. přenesená",J234,0)</f>
        <v>0</v>
      </c>
      <c r="BI234" s="199">
        <f>IF(N234="nulová",J234,0)</f>
        <v>0</v>
      </c>
      <c r="BJ234" s="15" t="s">
        <v>83</v>
      </c>
      <c r="BK234" s="199">
        <f>ROUND(I234*H234,2)</f>
        <v>0</v>
      </c>
      <c r="BL234" s="15" t="s">
        <v>140</v>
      </c>
      <c r="BM234" s="198" t="s">
        <v>404</v>
      </c>
    </row>
    <row r="235" s="2" customFormat="1">
      <c r="A235" s="36"/>
      <c r="B235" s="37"/>
      <c r="C235" s="38"/>
      <c r="D235" s="200" t="s">
        <v>128</v>
      </c>
      <c r="E235" s="38"/>
      <c r="F235" s="201" t="s">
        <v>403</v>
      </c>
      <c r="G235" s="38"/>
      <c r="H235" s="38"/>
      <c r="I235" s="202"/>
      <c r="J235" s="38"/>
      <c r="K235" s="38"/>
      <c r="L235" s="42"/>
      <c r="M235" s="203"/>
      <c r="N235" s="204"/>
      <c r="O235" s="89"/>
      <c r="P235" s="89"/>
      <c r="Q235" s="89"/>
      <c r="R235" s="89"/>
      <c r="S235" s="89"/>
      <c r="T235" s="89"/>
      <c r="U235" s="90"/>
      <c r="V235" s="36"/>
      <c r="W235" s="36"/>
      <c r="X235" s="36"/>
      <c r="Y235" s="36"/>
      <c r="Z235" s="36"/>
      <c r="AA235" s="36"/>
      <c r="AB235" s="36"/>
      <c r="AC235" s="36"/>
      <c r="AD235" s="36"/>
      <c r="AE235" s="36"/>
      <c r="AT235" s="15" t="s">
        <v>128</v>
      </c>
      <c r="AU235" s="15" t="s">
        <v>75</v>
      </c>
    </row>
    <row r="236" s="2" customFormat="1" ht="24.15" customHeight="1">
      <c r="A236" s="36"/>
      <c r="B236" s="37"/>
      <c r="C236" s="205" t="s">
        <v>405</v>
      </c>
      <c r="D236" s="205" t="s">
        <v>130</v>
      </c>
      <c r="E236" s="206" t="s">
        <v>406</v>
      </c>
      <c r="F236" s="207" t="s">
        <v>407</v>
      </c>
      <c r="G236" s="208" t="s">
        <v>139</v>
      </c>
      <c r="H236" s="209">
        <v>2</v>
      </c>
      <c r="I236" s="210"/>
      <c r="J236" s="211">
        <f>ROUND(I236*H236,2)</f>
        <v>0</v>
      </c>
      <c r="K236" s="207" t="s">
        <v>124</v>
      </c>
      <c r="L236" s="212"/>
      <c r="M236" s="213" t="s">
        <v>1</v>
      </c>
      <c r="N236" s="214" t="s">
        <v>40</v>
      </c>
      <c r="O236" s="89"/>
      <c r="P236" s="196">
        <f>O236*H236</f>
        <v>0</v>
      </c>
      <c r="Q236" s="196">
        <v>0</v>
      </c>
      <c r="R236" s="196">
        <f>Q236*H236</f>
        <v>0</v>
      </c>
      <c r="S236" s="196">
        <v>0</v>
      </c>
      <c r="T236" s="196">
        <f>S236*H236</f>
        <v>0</v>
      </c>
      <c r="U236" s="197" t="s">
        <v>1</v>
      </c>
      <c r="V236" s="36"/>
      <c r="W236" s="36"/>
      <c r="X236" s="36"/>
      <c r="Y236" s="36"/>
      <c r="Z236" s="36"/>
      <c r="AA236" s="36"/>
      <c r="AB236" s="36"/>
      <c r="AC236" s="36"/>
      <c r="AD236" s="36"/>
      <c r="AE236" s="36"/>
      <c r="AR236" s="198" t="s">
        <v>133</v>
      </c>
      <c r="AT236" s="198" t="s">
        <v>130</v>
      </c>
      <c r="AU236" s="198" t="s">
        <v>75</v>
      </c>
      <c r="AY236" s="15" t="s">
        <v>126</v>
      </c>
      <c r="BE236" s="199">
        <f>IF(N236="základní",J236,0)</f>
        <v>0</v>
      </c>
      <c r="BF236" s="199">
        <f>IF(N236="snížená",J236,0)</f>
        <v>0</v>
      </c>
      <c r="BG236" s="199">
        <f>IF(N236="zákl. přenesená",J236,0)</f>
        <v>0</v>
      </c>
      <c r="BH236" s="199">
        <f>IF(N236="sníž. přenesená",J236,0)</f>
        <v>0</v>
      </c>
      <c r="BI236" s="199">
        <f>IF(N236="nulová",J236,0)</f>
        <v>0</v>
      </c>
      <c r="BJ236" s="15" t="s">
        <v>83</v>
      </c>
      <c r="BK236" s="199">
        <f>ROUND(I236*H236,2)</f>
        <v>0</v>
      </c>
      <c r="BL236" s="15" t="s">
        <v>133</v>
      </c>
      <c r="BM236" s="198" t="s">
        <v>408</v>
      </c>
    </row>
    <row r="237" s="2" customFormat="1">
      <c r="A237" s="36"/>
      <c r="B237" s="37"/>
      <c r="C237" s="38"/>
      <c r="D237" s="200" t="s">
        <v>128</v>
      </c>
      <c r="E237" s="38"/>
      <c r="F237" s="201" t="s">
        <v>409</v>
      </c>
      <c r="G237" s="38"/>
      <c r="H237" s="38"/>
      <c r="I237" s="202"/>
      <c r="J237" s="38"/>
      <c r="K237" s="38"/>
      <c r="L237" s="42"/>
      <c r="M237" s="203"/>
      <c r="N237" s="204"/>
      <c r="O237" s="89"/>
      <c r="P237" s="89"/>
      <c r="Q237" s="89"/>
      <c r="R237" s="89"/>
      <c r="S237" s="89"/>
      <c r="T237" s="89"/>
      <c r="U237" s="90"/>
      <c r="V237" s="36"/>
      <c r="W237" s="36"/>
      <c r="X237" s="36"/>
      <c r="Y237" s="36"/>
      <c r="Z237" s="36"/>
      <c r="AA237" s="36"/>
      <c r="AB237" s="36"/>
      <c r="AC237" s="36"/>
      <c r="AD237" s="36"/>
      <c r="AE237" s="36"/>
      <c r="AT237" s="15" t="s">
        <v>128</v>
      </c>
      <c r="AU237" s="15" t="s">
        <v>75</v>
      </c>
    </row>
    <row r="238" s="2" customFormat="1" ht="24.15" customHeight="1">
      <c r="A238" s="36"/>
      <c r="B238" s="37"/>
      <c r="C238" s="187" t="s">
        <v>410</v>
      </c>
      <c r="D238" s="187" t="s">
        <v>120</v>
      </c>
      <c r="E238" s="188" t="s">
        <v>411</v>
      </c>
      <c r="F238" s="189" t="s">
        <v>412</v>
      </c>
      <c r="G238" s="190" t="s">
        <v>139</v>
      </c>
      <c r="H238" s="191">
        <v>2</v>
      </c>
      <c r="I238" s="192"/>
      <c r="J238" s="193">
        <f>ROUND(I238*H238,2)</f>
        <v>0</v>
      </c>
      <c r="K238" s="189" t="s">
        <v>124</v>
      </c>
      <c r="L238" s="42"/>
      <c r="M238" s="194" t="s">
        <v>1</v>
      </c>
      <c r="N238" s="195" t="s">
        <v>40</v>
      </c>
      <c r="O238" s="89"/>
      <c r="P238" s="196">
        <f>O238*H238</f>
        <v>0</v>
      </c>
      <c r="Q238" s="196">
        <v>0</v>
      </c>
      <c r="R238" s="196">
        <f>Q238*H238</f>
        <v>0</v>
      </c>
      <c r="S238" s="196">
        <v>0</v>
      </c>
      <c r="T238" s="196">
        <f>S238*H238</f>
        <v>0</v>
      </c>
      <c r="U238" s="197" t="s">
        <v>1</v>
      </c>
      <c r="V238" s="36"/>
      <c r="W238" s="36"/>
      <c r="X238" s="36"/>
      <c r="Y238" s="36"/>
      <c r="Z238" s="36"/>
      <c r="AA238" s="36"/>
      <c r="AB238" s="36"/>
      <c r="AC238" s="36"/>
      <c r="AD238" s="36"/>
      <c r="AE238" s="36"/>
      <c r="AR238" s="198" t="s">
        <v>140</v>
      </c>
      <c r="AT238" s="198" t="s">
        <v>120</v>
      </c>
      <c r="AU238" s="198" t="s">
        <v>75</v>
      </c>
      <c r="AY238" s="15" t="s">
        <v>126</v>
      </c>
      <c r="BE238" s="199">
        <f>IF(N238="základní",J238,0)</f>
        <v>0</v>
      </c>
      <c r="BF238" s="199">
        <f>IF(N238="snížená",J238,0)</f>
        <v>0</v>
      </c>
      <c r="BG238" s="199">
        <f>IF(N238="zákl. přenesená",J238,0)</f>
        <v>0</v>
      </c>
      <c r="BH238" s="199">
        <f>IF(N238="sníž. přenesená",J238,0)</f>
        <v>0</v>
      </c>
      <c r="BI238" s="199">
        <f>IF(N238="nulová",J238,0)</f>
        <v>0</v>
      </c>
      <c r="BJ238" s="15" t="s">
        <v>83</v>
      </c>
      <c r="BK238" s="199">
        <f>ROUND(I238*H238,2)</f>
        <v>0</v>
      </c>
      <c r="BL238" s="15" t="s">
        <v>140</v>
      </c>
      <c r="BM238" s="198" t="s">
        <v>413</v>
      </c>
    </row>
    <row r="239" s="2" customFormat="1">
      <c r="A239" s="36"/>
      <c r="B239" s="37"/>
      <c r="C239" s="38"/>
      <c r="D239" s="200" t="s">
        <v>128</v>
      </c>
      <c r="E239" s="38"/>
      <c r="F239" s="201" t="s">
        <v>412</v>
      </c>
      <c r="G239" s="38"/>
      <c r="H239" s="38"/>
      <c r="I239" s="202"/>
      <c r="J239" s="38"/>
      <c r="K239" s="38"/>
      <c r="L239" s="42"/>
      <c r="M239" s="203"/>
      <c r="N239" s="204"/>
      <c r="O239" s="89"/>
      <c r="P239" s="89"/>
      <c r="Q239" s="89"/>
      <c r="R239" s="89"/>
      <c r="S239" s="89"/>
      <c r="T239" s="89"/>
      <c r="U239" s="90"/>
      <c r="V239" s="36"/>
      <c r="W239" s="36"/>
      <c r="X239" s="36"/>
      <c r="Y239" s="36"/>
      <c r="Z239" s="36"/>
      <c r="AA239" s="36"/>
      <c r="AB239" s="36"/>
      <c r="AC239" s="36"/>
      <c r="AD239" s="36"/>
      <c r="AE239" s="36"/>
      <c r="AT239" s="15" t="s">
        <v>128</v>
      </c>
      <c r="AU239" s="15" t="s">
        <v>75</v>
      </c>
    </row>
    <row r="240" s="2" customFormat="1" ht="24.15" customHeight="1">
      <c r="A240" s="36"/>
      <c r="B240" s="37"/>
      <c r="C240" s="205" t="s">
        <v>414</v>
      </c>
      <c r="D240" s="205" t="s">
        <v>130</v>
      </c>
      <c r="E240" s="206" t="s">
        <v>415</v>
      </c>
      <c r="F240" s="207" t="s">
        <v>416</v>
      </c>
      <c r="G240" s="208" t="s">
        <v>139</v>
      </c>
      <c r="H240" s="209">
        <v>2</v>
      </c>
      <c r="I240" s="210"/>
      <c r="J240" s="211">
        <f>ROUND(I240*H240,2)</f>
        <v>0</v>
      </c>
      <c r="K240" s="207" t="s">
        <v>124</v>
      </c>
      <c r="L240" s="212"/>
      <c r="M240" s="213" t="s">
        <v>1</v>
      </c>
      <c r="N240" s="214" t="s">
        <v>40</v>
      </c>
      <c r="O240" s="89"/>
      <c r="P240" s="196">
        <f>O240*H240</f>
        <v>0</v>
      </c>
      <c r="Q240" s="196">
        <v>0</v>
      </c>
      <c r="R240" s="196">
        <f>Q240*H240</f>
        <v>0</v>
      </c>
      <c r="S240" s="196">
        <v>0</v>
      </c>
      <c r="T240" s="196">
        <f>S240*H240</f>
        <v>0</v>
      </c>
      <c r="U240" s="197" t="s">
        <v>1</v>
      </c>
      <c r="V240" s="36"/>
      <c r="W240" s="36"/>
      <c r="X240" s="36"/>
      <c r="Y240" s="36"/>
      <c r="Z240" s="36"/>
      <c r="AA240" s="36"/>
      <c r="AB240" s="36"/>
      <c r="AC240" s="36"/>
      <c r="AD240" s="36"/>
      <c r="AE240" s="36"/>
      <c r="AR240" s="198" t="s">
        <v>133</v>
      </c>
      <c r="AT240" s="198" t="s">
        <v>130</v>
      </c>
      <c r="AU240" s="198" t="s">
        <v>75</v>
      </c>
      <c r="AY240" s="15" t="s">
        <v>126</v>
      </c>
      <c r="BE240" s="199">
        <f>IF(N240="základní",J240,0)</f>
        <v>0</v>
      </c>
      <c r="BF240" s="199">
        <f>IF(N240="snížená",J240,0)</f>
        <v>0</v>
      </c>
      <c r="BG240" s="199">
        <f>IF(N240="zákl. přenesená",J240,0)</f>
        <v>0</v>
      </c>
      <c r="BH240" s="199">
        <f>IF(N240="sníž. přenesená",J240,0)</f>
        <v>0</v>
      </c>
      <c r="BI240" s="199">
        <f>IF(N240="nulová",J240,0)</f>
        <v>0</v>
      </c>
      <c r="BJ240" s="15" t="s">
        <v>83</v>
      </c>
      <c r="BK240" s="199">
        <f>ROUND(I240*H240,2)</f>
        <v>0</v>
      </c>
      <c r="BL240" s="15" t="s">
        <v>133</v>
      </c>
      <c r="BM240" s="198" t="s">
        <v>417</v>
      </c>
    </row>
    <row r="241" s="2" customFormat="1">
      <c r="A241" s="36"/>
      <c r="B241" s="37"/>
      <c r="C241" s="38"/>
      <c r="D241" s="200" t="s">
        <v>128</v>
      </c>
      <c r="E241" s="38"/>
      <c r="F241" s="201" t="s">
        <v>418</v>
      </c>
      <c r="G241" s="38"/>
      <c r="H241" s="38"/>
      <c r="I241" s="202"/>
      <c r="J241" s="38"/>
      <c r="K241" s="38"/>
      <c r="L241" s="42"/>
      <c r="M241" s="203"/>
      <c r="N241" s="204"/>
      <c r="O241" s="89"/>
      <c r="P241" s="89"/>
      <c r="Q241" s="89"/>
      <c r="R241" s="89"/>
      <c r="S241" s="89"/>
      <c r="T241" s="89"/>
      <c r="U241" s="90"/>
      <c r="V241" s="36"/>
      <c r="W241" s="36"/>
      <c r="X241" s="36"/>
      <c r="Y241" s="36"/>
      <c r="Z241" s="36"/>
      <c r="AA241" s="36"/>
      <c r="AB241" s="36"/>
      <c r="AC241" s="36"/>
      <c r="AD241" s="36"/>
      <c r="AE241" s="36"/>
      <c r="AT241" s="15" t="s">
        <v>128</v>
      </c>
      <c r="AU241" s="15" t="s">
        <v>75</v>
      </c>
    </row>
    <row r="242" s="2" customFormat="1" ht="24.15" customHeight="1">
      <c r="A242" s="36"/>
      <c r="B242" s="37"/>
      <c r="C242" s="187" t="s">
        <v>419</v>
      </c>
      <c r="D242" s="187" t="s">
        <v>120</v>
      </c>
      <c r="E242" s="188" t="s">
        <v>420</v>
      </c>
      <c r="F242" s="189" t="s">
        <v>421</v>
      </c>
      <c r="G242" s="190" t="s">
        <v>139</v>
      </c>
      <c r="H242" s="191">
        <v>2</v>
      </c>
      <c r="I242" s="192"/>
      <c r="J242" s="193">
        <f>ROUND(I242*H242,2)</f>
        <v>0</v>
      </c>
      <c r="K242" s="189" t="s">
        <v>124</v>
      </c>
      <c r="L242" s="42"/>
      <c r="M242" s="194" t="s">
        <v>1</v>
      </c>
      <c r="N242" s="195" t="s">
        <v>40</v>
      </c>
      <c r="O242" s="89"/>
      <c r="P242" s="196">
        <f>O242*H242</f>
        <v>0</v>
      </c>
      <c r="Q242" s="196">
        <v>0</v>
      </c>
      <c r="R242" s="196">
        <f>Q242*H242</f>
        <v>0</v>
      </c>
      <c r="S242" s="196">
        <v>0</v>
      </c>
      <c r="T242" s="196">
        <f>S242*H242</f>
        <v>0</v>
      </c>
      <c r="U242" s="197" t="s">
        <v>1</v>
      </c>
      <c r="V242" s="36"/>
      <c r="W242" s="36"/>
      <c r="X242" s="36"/>
      <c r="Y242" s="36"/>
      <c r="Z242" s="36"/>
      <c r="AA242" s="36"/>
      <c r="AB242" s="36"/>
      <c r="AC242" s="36"/>
      <c r="AD242" s="36"/>
      <c r="AE242" s="36"/>
      <c r="AR242" s="198" t="s">
        <v>140</v>
      </c>
      <c r="AT242" s="198" t="s">
        <v>120</v>
      </c>
      <c r="AU242" s="198" t="s">
        <v>75</v>
      </c>
      <c r="AY242" s="15" t="s">
        <v>126</v>
      </c>
      <c r="BE242" s="199">
        <f>IF(N242="základní",J242,0)</f>
        <v>0</v>
      </c>
      <c r="BF242" s="199">
        <f>IF(N242="snížená",J242,0)</f>
        <v>0</v>
      </c>
      <c r="BG242" s="199">
        <f>IF(N242="zákl. přenesená",J242,0)</f>
        <v>0</v>
      </c>
      <c r="BH242" s="199">
        <f>IF(N242="sníž. přenesená",J242,0)</f>
        <v>0</v>
      </c>
      <c r="BI242" s="199">
        <f>IF(N242="nulová",J242,0)</f>
        <v>0</v>
      </c>
      <c r="BJ242" s="15" t="s">
        <v>83</v>
      </c>
      <c r="BK242" s="199">
        <f>ROUND(I242*H242,2)</f>
        <v>0</v>
      </c>
      <c r="BL242" s="15" t="s">
        <v>140</v>
      </c>
      <c r="BM242" s="198" t="s">
        <v>422</v>
      </c>
    </row>
    <row r="243" s="2" customFormat="1">
      <c r="A243" s="36"/>
      <c r="B243" s="37"/>
      <c r="C243" s="38"/>
      <c r="D243" s="200" t="s">
        <v>128</v>
      </c>
      <c r="E243" s="38"/>
      <c r="F243" s="201" t="s">
        <v>421</v>
      </c>
      <c r="G243" s="38"/>
      <c r="H243" s="38"/>
      <c r="I243" s="202"/>
      <c r="J243" s="38"/>
      <c r="K243" s="38"/>
      <c r="L243" s="42"/>
      <c r="M243" s="203"/>
      <c r="N243" s="204"/>
      <c r="O243" s="89"/>
      <c r="P243" s="89"/>
      <c r="Q243" s="89"/>
      <c r="R243" s="89"/>
      <c r="S243" s="89"/>
      <c r="T243" s="89"/>
      <c r="U243" s="90"/>
      <c r="V243" s="36"/>
      <c r="W243" s="36"/>
      <c r="X243" s="36"/>
      <c r="Y243" s="36"/>
      <c r="Z243" s="36"/>
      <c r="AA243" s="36"/>
      <c r="AB243" s="36"/>
      <c r="AC243" s="36"/>
      <c r="AD243" s="36"/>
      <c r="AE243" s="36"/>
      <c r="AT243" s="15" t="s">
        <v>128</v>
      </c>
      <c r="AU243" s="15" t="s">
        <v>75</v>
      </c>
    </row>
    <row r="244" s="2" customFormat="1" ht="24.15" customHeight="1">
      <c r="A244" s="36"/>
      <c r="B244" s="37"/>
      <c r="C244" s="205" t="s">
        <v>140</v>
      </c>
      <c r="D244" s="205" t="s">
        <v>130</v>
      </c>
      <c r="E244" s="206" t="s">
        <v>423</v>
      </c>
      <c r="F244" s="207" t="s">
        <v>424</v>
      </c>
      <c r="G244" s="208" t="s">
        <v>139</v>
      </c>
      <c r="H244" s="209">
        <v>2</v>
      </c>
      <c r="I244" s="210"/>
      <c r="J244" s="211">
        <f>ROUND(I244*H244,2)</f>
        <v>0</v>
      </c>
      <c r="K244" s="207" t="s">
        <v>124</v>
      </c>
      <c r="L244" s="212"/>
      <c r="M244" s="213" t="s">
        <v>1</v>
      </c>
      <c r="N244" s="214" t="s">
        <v>40</v>
      </c>
      <c r="O244" s="89"/>
      <c r="P244" s="196">
        <f>O244*H244</f>
        <v>0</v>
      </c>
      <c r="Q244" s="196">
        <v>0</v>
      </c>
      <c r="R244" s="196">
        <f>Q244*H244</f>
        <v>0</v>
      </c>
      <c r="S244" s="196">
        <v>0</v>
      </c>
      <c r="T244" s="196">
        <f>S244*H244</f>
        <v>0</v>
      </c>
      <c r="U244" s="197" t="s">
        <v>1</v>
      </c>
      <c r="V244" s="36"/>
      <c r="W244" s="36"/>
      <c r="X244" s="36"/>
      <c r="Y244" s="36"/>
      <c r="Z244" s="36"/>
      <c r="AA244" s="36"/>
      <c r="AB244" s="36"/>
      <c r="AC244" s="36"/>
      <c r="AD244" s="36"/>
      <c r="AE244" s="36"/>
      <c r="AR244" s="198" t="s">
        <v>133</v>
      </c>
      <c r="AT244" s="198" t="s">
        <v>130</v>
      </c>
      <c r="AU244" s="198" t="s">
        <v>75</v>
      </c>
      <c r="AY244" s="15" t="s">
        <v>126</v>
      </c>
      <c r="BE244" s="199">
        <f>IF(N244="základní",J244,0)</f>
        <v>0</v>
      </c>
      <c r="BF244" s="199">
        <f>IF(N244="snížená",J244,0)</f>
        <v>0</v>
      </c>
      <c r="BG244" s="199">
        <f>IF(N244="zákl. přenesená",J244,0)</f>
        <v>0</v>
      </c>
      <c r="BH244" s="199">
        <f>IF(N244="sníž. přenesená",J244,0)</f>
        <v>0</v>
      </c>
      <c r="BI244" s="199">
        <f>IF(N244="nulová",J244,0)</f>
        <v>0</v>
      </c>
      <c r="BJ244" s="15" t="s">
        <v>83</v>
      </c>
      <c r="BK244" s="199">
        <f>ROUND(I244*H244,2)</f>
        <v>0</v>
      </c>
      <c r="BL244" s="15" t="s">
        <v>133</v>
      </c>
      <c r="BM244" s="198" t="s">
        <v>425</v>
      </c>
    </row>
    <row r="245" s="2" customFormat="1">
      <c r="A245" s="36"/>
      <c r="B245" s="37"/>
      <c r="C245" s="38"/>
      <c r="D245" s="200" t="s">
        <v>128</v>
      </c>
      <c r="E245" s="38"/>
      <c r="F245" s="201" t="s">
        <v>426</v>
      </c>
      <c r="G245" s="38"/>
      <c r="H245" s="38"/>
      <c r="I245" s="202"/>
      <c r="J245" s="38"/>
      <c r="K245" s="38"/>
      <c r="L245" s="42"/>
      <c r="M245" s="203"/>
      <c r="N245" s="204"/>
      <c r="O245" s="89"/>
      <c r="P245" s="89"/>
      <c r="Q245" s="89"/>
      <c r="R245" s="89"/>
      <c r="S245" s="89"/>
      <c r="T245" s="89"/>
      <c r="U245" s="90"/>
      <c r="V245" s="36"/>
      <c r="W245" s="36"/>
      <c r="X245" s="36"/>
      <c r="Y245" s="36"/>
      <c r="Z245" s="36"/>
      <c r="AA245" s="36"/>
      <c r="AB245" s="36"/>
      <c r="AC245" s="36"/>
      <c r="AD245" s="36"/>
      <c r="AE245" s="36"/>
      <c r="AT245" s="15" t="s">
        <v>128</v>
      </c>
      <c r="AU245" s="15" t="s">
        <v>75</v>
      </c>
    </row>
    <row r="246" s="2" customFormat="1" ht="37.8" customHeight="1">
      <c r="A246" s="36"/>
      <c r="B246" s="37"/>
      <c r="C246" s="187" t="s">
        <v>427</v>
      </c>
      <c r="D246" s="187" t="s">
        <v>120</v>
      </c>
      <c r="E246" s="188" t="s">
        <v>428</v>
      </c>
      <c r="F246" s="189" t="s">
        <v>429</v>
      </c>
      <c r="G246" s="190" t="s">
        <v>139</v>
      </c>
      <c r="H246" s="191">
        <v>2</v>
      </c>
      <c r="I246" s="192"/>
      <c r="J246" s="193">
        <f>ROUND(I246*H246,2)</f>
        <v>0</v>
      </c>
      <c r="K246" s="189" t="s">
        <v>124</v>
      </c>
      <c r="L246" s="42"/>
      <c r="M246" s="194" t="s">
        <v>1</v>
      </c>
      <c r="N246" s="195" t="s">
        <v>40</v>
      </c>
      <c r="O246" s="89"/>
      <c r="P246" s="196">
        <f>O246*H246</f>
        <v>0</v>
      </c>
      <c r="Q246" s="196">
        <v>0</v>
      </c>
      <c r="R246" s="196">
        <f>Q246*H246</f>
        <v>0</v>
      </c>
      <c r="S246" s="196">
        <v>0</v>
      </c>
      <c r="T246" s="196">
        <f>S246*H246</f>
        <v>0</v>
      </c>
      <c r="U246" s="197" t="s">
        <v>1</v>
      </c>
      <c r="V246" s="36"/>
      <c r="W246" s="36"/>
      <c r="X246" s="36"/>
      <c r="Y246" s="36"/>
      <c r="Z246" s="36"/>
      <c r="AA246" s="36"/>
      <c r="AB246" s="36"/>
      <c r="AC246" s="36"/>
      <c r="AD246" s="36"/>
      <c r="AE246" s="36"/>
      <c r="AR246" s="198" t="s">
        <v>140</v>
      </c>
      <c r="AT246" s="198" t="s">
        <v>120</v>
      </c>
      <c r="AU246" s="198" t="s">
        <v>75</v>
      </c>
      <c r="AY246" s="15" t="s">
        <v>126</v>
      </c>
      <c r="BE246" s="199">
        <f>IF(N246="základní",J246,0)</f>
        <v>0</v>
      </c>
      <c r="BF246" s="199">
        <f>IF(N246="snížená",J246,0)</f>
        <v>0</v>
      </c>
      <c r="BG246" s="199">
        <f>IF(N246="zákl. přenesená",J246,0)</f>
        <v>0</v>
      </c>
      <c r="BH246" s="199">
        <f>IF(N246="sníž. přenesená",J246,0)</f>
        <v>0</v>
      </c>
      <c r="BI246" s="199">
        <f>IF(N246="nulová",J246,0)</f>
        <v>0</v>
      </c>
      <c r="BJ246" s="15" t="s">
        <v>83</v>
      </c>
      <c r="BK246" s="199">
        <f>ROUND(I246*H246,2)</f>
        <v>0</v>
      </c>
      <c r="BL246" s="15" t="s">
        <v>140</v>
      </c>
      <c r="BM246" s="198" t="s">
        <v>430</v>
      </c>
    </row>
    <row r="247" s="2" customFormat="1">
      <c r="A247" s="36"/>
      <c r="B247" s="37"/>
      <c r="C247" s="38"/>
      <c r="D247" s="200" t="s">
        <v>128</v>
      </c>
      <c r="E247" s="38"/>
      <c r="F247" s="201" t="s">
        <v>429</v>
      </c>
      <c r="G247" s="38"/>
      <c r="H247" s="38"/>
      <c r="I247" s="202"/>
      <c r="J247" s="38"/>
      <c r="K247" s="38"/>
      <c r="L247" s="42"/>
      <c r="M247" s="203"/>
      <c r="N247" s="204"/>
      <c r="O247" s="89"/>
      <c r="P247" s="89"/>
      <c r="Q247" s="89"/>
      <c r="R247" s="89"/>
      <c r="S247" s="89"/>
      <c r="T247" s="89"/>
      <c r="U247" s="90"/>
      <c r="V247" s="36"/>
      <c r="W247" s="36"/>
      <c r="X247" s="36"/>
      <c r="Y247" s="36"/>
      <c r="Z247" s="36"/>
      <c r="AA247" s="36"/>
      <c r="AB247" s="36"/>
      <c r="AC247" s="36"/>
      <c r="AD247" s="36"/>
      <c r="AE247" s="36"/>
      <c r="AT247" s="15" t="s">
        <v>128</v>
      </c>
      <c r="AU247" s="15" t="s">
        <v>75</v>
      </c>
    </row>
    <row r="248" s="2" customFormat="1" ht="24.15" customHeight="1">
      <c r="A248" s="36"/>
      <c r="B248" s="37"/>
      <c r="C248" s="205" t="s">
        <v>431</v>
      </c>
      <c r="D248" s="205" t="s">
        <v>130</v>
      </c>
      <c r="E248" s="206" t="s">
        <v>432</v>
      </c>
      <c r="F248" s="207" t="s">
        <v>433</v>
      </c>
      <c r="G248" s="208" t="s">
        <v>139</v>
      </c>
      <c r="H248" s="209">
        <v>2</v>
      </c>
      <c r="I248" s="210"/>
      <c r="J248" s="211">
        <f>ROUND(I248*H248,2)</f>
        <v>0</v>
      </c>
      <c r="K248" s="207" t="s">
        <v>124</v>
      </c>
      <c r="L248" s="212"/>
      <c r="M248" s="213" t="s">
        <v>1</v>
      </c>
      <c r="N248" s="214" t="s">
        <v>40</v>
      </c>
      <c r="O248" s="89"/>
      <c r="P248" s="196">
        <f>O248*H248</f>
        <v>0</v>
      </c>
      <c r="Q248" s="196">
        <v>0</v>
      </c>
      <c r="R248" s="196">
        <f>Q248*H248</f>
        <v>0</v>
      </c>
      <c r="S248" s="196">
        <v>0</v>
      </c>
      <c r="T248" s="196">
        <f>S248*H248</f>
        <v>0</v>
      </c>
      <c r="U248" s="197" t="s">
        <v>1</v>
      </c>
      <c r="V248" s="36"/>
      <c r="W248" s="36"/>
      <c r="X248" s="36"/>
      <c r="Y248" s="36"/>
      <c r="Z248" s="36"/>
      <c r="AA248" s="36"/>
      <c r="AB248" s="36"/>
      <c r="AC248" s="36"/>
      <c r="AD248" s="36"/>
      <c r="AE248" s="36"/>
      <c r="AR248" s="198" t="s">
        <v>133</v>
      </c>
      <c r="AT248" s="198" t="s">
        <v>130</v>
      </c>
      <c r="AU248" s="198" t="s">
        <v>75</v>
      </c>
      <c r="AY248" s="15" t="s">
        <v>126</v>
      </c>
      <c r="BE248" s="199">
        <f>IF(N248="základní",J248,0)</f>
        <v>0</v>
      </c>
      <c r="BF248" s="199">
        <f>IF(N248="snížená",J248,0)</f>
        <v>0</v>
      </c>
      <c r="BG248" s="199">
        <f>IF(N248="zákl. přenesená",J248,0)</f>
        <v>0</v>
      </c>
      <c r="BH248" s="199">
        <f>IF(N248="sníž. přenesená",J248,0)</f>
        <v>0</v>
      </c>
      <c r="BI248" s="199">
        <f>IF(N248="nulová",J248,0)</f>
        <v>0</v>
      </c>
      <c r="BJ248" s="15" t="s">
        <v>83</v>
      </c>
      <c r="BK248" s="199">
        <f>ROUND(I248*H248,2)</f>
        <v>0</v>
      </c>
      <c r="BL248" s="15" t="s">
        <v>133</v>
      </c>
      <c r="BM248" s="198" t="s">
        <v>434</v>
      </c>
    </row>
    <row r="249" s="2" customFormat="1">
      <c r="A249" s="36"/>
      <c r="B249" s="37"/>
      <c r="C249" s="38"/>
      <c r="D249" s="200" t="s">
        <v>128</v>
      </c>
      <c r="E249" s="38"/>
      <c r="F249" s="201" t="s">
        <v>435</v>
      </c>
      <c r="G249" s="38"/>
      <c r="H249" s="38"/>
      <c r="I249" s="202"/>
      <c r="J249" s="38"/>
      <c r="K249" s="38"/>
      <c r="L249" s="42"/>
      <c r="M249" s="203"/>
      <c r="N249" s="204"/>
      <c r="O249" s="89"/>
      <c r="P249" s="89"/>
      <c r="Q249" s="89"/>
      <c r="R249" s="89"/>
      <c r="S249" s="89"/>
      <c r="T249" s="89"/>
      <c r="U249" s="90"/>
      <c r="V249" s="36"/>
      <c r="W249" s="36"/>
      <c r="X249" s="36"/>
      <c r="Y249" s="36"/>
      <c r="Z249" s="36"/>
      <c r="AA249" s="36"/>
      <c r="AB249" s="36"/>
      <c r="AC249" s="36"/>
      <c r="AD249" s="36"/>
      <c r="AE249" s="36"/>
      <c r="AT249" s="15" t="s">
        <v>128</v>
      </c>
      <c r="AU249" s="15" t="s">
        <v>75</v>
      </c>
    </row>
    <row r="250" s="2" customFormat="1" ht="24.15" customHeight="1">
      <c r="A250" s="36"/>
      <c r="B250" s="37"/>
      <c r="C250" s="187" t="s">
        <v>436</v>
      </c>
      <c r="D250" s="187" t="s">
        <v>120</v>
      </c>
      <c r="E250" s="188" t="s">
        <v>437</v>
      </c>
      <c r="F250" s="189" t="s">
        <v>438</v>
      </c>
      <c r="G250" s="190" t="s">
        <v>139</v>
      </c>
      <c r="H250" s="191">
        <v>2</v>
      </c>
      <c r="I250" s="192"/>
      <c r="J250" s="193">
        <f>ROUND(I250*H250,2)</f>
        <v>0</v>
      </c>
      <c r="K250" s="189" t="s">
        <v>124</v>
      </c>
      <c r="L250" s="42"/>
      <c r="M250" s="194" t="s">
        <v>1</v>
      </c>
      <c r="N250" s="195" t="s">
        <v>40</v>
      </c>
      <c r="O250" s="89"/>
      <c r="P250" s="196">
        <f>O250*H250</f>
        <v>0</v>
      </c>
      <c r="Q250" s="196">
        <v>0</v>
      </c>
      <c r="R250" s="196">
        <f>Q250*H250</f>
        <v>0</v>
      </c>
      <c r="S250" s="196">
        <v>0</v>
      </c>
      <c r="T250" s="196">
        <f>S250*H250</f>
        <v>0</v>
      </c>
      <c r="U250" s="197" t="s">
        <v>1</v>
      </c>
      <c r="V250" s="36"/>
      <c r="W250" s="36"/>
      <c r="X250" s="36"/>
      <c r="Y250" s="36"/>
      <c r="Z250" s="36"/>
      <c r="AA250" s="36"/>
      <c r="AB250" s="36"/>
      <c r="AC250" s="36"/>
      <c r="AD250" s="36"/>
      <c r="AE250" s="36"/>
      <c r="AR250" s="198" t="s">
        <v>140</v>
      </c>
      <c r="AT250" s="198" t="s">
        <v>120</v>
      </c>
      <c r="AU250" s="198" t="s">
        <v>75</v>
      </c>
      <c r="AY250" s="15" t="s">
        <v>126</v>
      </c>
      <c r="BE250" s="199">
        <f>IF(N250="základní",J250,0)</f>
        <v>0</v>
      </c>
      <c r="BF250" s="199">
        <f>IF(N250="snížená",J250,0)</f>
        <v>0</v>
      </c>
      <c r="BG250" s="199">
        <f>IF(N250="zákl. přenesená",J250,0)</f>
        <v>0</v>
      </c>
      <c r="BH250" s="199">
        <f>IF(N250="sníž. přenesená",J250,0)</f>
        <v>0</v>
      </c>
      <c r="BI250" s="199">
        <f>IF(N250="nulová",J250,0)</f>
        <v>0</v>
      </c>
      <c r="BJ250" s="15" t="s">
        <v>83</v>
      </c>
      <c r="BK250" s="199">
        <f>ROUND(I250*H250,2)</f>
        <v>0</v>
      </c>
      <c r="BL250" s="15" t="s">
        <v>140</v>
      </c>
      <c r="BM250" s="198" t="s">
        <v>439</v>
      </c>
    </row>
    <row r="251" s="2" customFormat="1">
      <c r="A251" s="36"/>
      <c r="B251" s="37"/>
      <c r="C251" s="38"/>
      <c r="D251" s="200" t="s">
        <v>128</v>
      </c>
      <c r="E251" s="38"/>
      <c r="F251" s="201" t="s">
        <v>438</v>
      </c>
      <c r="G251" s="38"/>
      <c r="H251" s="38"/>
      <c r="I251" s="202"/>
      <c r="J251" s="38"/>
      <c r="K251" s="38"/>
      <c r="L251" s="42"/>
      <c r="M251" s="203"/>
      <c r="N251" s="204"/>
      <c r="O251" s="89"/>
      <c r="P251" s="89"/>
      <c r="Q251" s="89"/>
      <c r="R251" s="89"/>
      <c r="S251" s="89"/>
      <c r="T251" s="89"/>
      <c r="U251" s="90"/>
      <c r="V251" s="36"/>
      <c r="W251" s="36"/>
      <c r="X251" s="36"/>
      <c r="Y251" s="36"/>
      <c r="Z251" s="36"/>
      <c r="AA251" s="36"/>
      <c r="AB251" s="36"/>
      <c r="AC251" s="36"/>
      <c r="AD251" s="36"/>
      <c r="AE251" s="36"/>
      <c r="AT251" s="15" t="s">
        <v>128</v>
      </c>
      <c r="AU251" s="15" t="s">
        <v>75</v>
      </c>
    </row>
    <row r="252" s="2" customFormat="1" ht="24.15" customHeight="1">
      <c r="A252" s="36"/>
      <c r="B252" s="37"/>
      <c r="C252" s="205" t="s">
        <v>440</v>
      </c>
      <c r="D252" s="205" t="s">
        <v>130</v>
      </c>
      <c r="E252" s="206" t="s">
        <v>441</v>
      </c>
      <c r="F252" s="207" t="s">
        <v>442</v>
      </c>
      <c r="G252" s="208" t="s">
        <v>139</v>
      </c>
      <c r="H252" s="209">
        <v>4</v>
      </c>
      <c r="I252" s="210"/>
      <c r="J252" s="211">
        <f>ROUND(I252*H252,2)</f>
        <v>0</v>
      </c>
      <c r="K252" s="207" t="s">
        <v>124</v>
      </c>
      <c r="L252" s="212"/>
      <c r="M252" s="213" t="s">
        <v>1</v>
      </c>
      <c r="N252" s="214" t="s">
        <v>40</v>
      </c>
      <c r="O252" s="89"/>
      <c r="P252" s="196">
        <f>O252*H252</f>
        <v>0</v>
      </c>
      <c r="Q252" s="196">
        <v>0</v>
      </c>
      <c r="R252" s="196">
        <f>Q252*H252</f>
        <v>0</v>
      </c>
      <c r="S252" s="196">
        <v>0</v>
      </c>
      <c r="T252" s="196">
        <f>S252*H252</f>
        <v>0</v>
      </c>
      <c r="U252" s="197" t="s">
        <v>1</v>
      </c>
      <c r="V252" s="36"/>
      <c r="W252" s="36"/>
      <c r="X252" s="36"/>
      <c r="Y252" s="36"/>
      <c r="Z252" s="36"/>
      <c r="AA252" s="36"/>
      <c r="AB252" s="36"/>
      <c r="AC252" s="36"/>
      <c r="AD252" s="36"/>
      <c r="AE252" s="36"/>
      <c r="AR252" s="198" t="s">
        <v>133</v>
      </c>
      <c r="AT252" s="198" t="s">
        <v>130</v>
      </c>
      <c r="AU252" s="198" t="s">
        <v>75</v>
      </c>
      <c r="AY252" s="15" t="s">
        <v>126</v>
      </c>
      <c r="BE252" s="199">
        <f>IF(N252="základní",J252,0)</f>
        <v>0</v>
      </c>
      <c r="BF252" s="199">
        <f>IF(N252="snížená",J252,0)</f>
        <v>0</v>
      </c>
      <c r="BG252" s="199">
        <f>IF(N252="zákl. přenesená",J252,0)</f>
        <v>0</v>
      </c>
      <c r="BH252" s="199">
        <f>IF(N252="sníž. přenesená",J252,0)</f>
        <v>0</v>
      </c>
      <c r="BI252" s="199">
        <f>IF(N252="nulová",J252,0)</f>
        <v>0</v>
      </c>
      <c r="BJ252" s="15" t="s">
        <v>83</v>
      </c>
      <c r="BK252" s="199">
        <f>ROUND(I252*H252,2)</f>
        <v>0</v>
      </c>
      <c r="BL252" s="15" t="s">
        <v>133</v>
      </c>
      <c r="BM252" s="198" t="s">
        <v>443</v>
      </c>
    </row>
    <row r="253" s="2" customFormat="1">
      <c r="A253" s="36"/>
      <c r="B253" s="37"/>
      <c r="C253" s="38"/>
      <c r="D253" s="200" t="s">
        <v>128</v>
      </c>
      <c r="E253" s="38"/>
      <c r="F253" s="201" t="s">
        <v>444</v>
      </c>
      <c r="G253" s="38"/>
      <c r="H253" s="38"/>
      <c r="I253" s="202"/>
      <c r="J253" s="38"/>
      <c r="K253" s="38"/>
      <c r="L253" s="42"/>
      <c r="M253" s="203"/>
      <c r="N253" s="204"/>
      <c r="O253" s="89"/>
      <c r="P253" s="89"/>
      <c r="Q253" s="89"/>
      <c r="R253" s="89"/>
      <c r="S253" s="89"/>
      <c r="T253" s="89"/>
      <c r="U253" s="90"/>
      <c r="V253" s="36"/>
      <c r="W253" s="36"/>
      <c r="X253" s="36"/>
      <c r="Y253" s="36"/>
      <c r="Z253" s="36"/>
      <c r="AA253" s="36"/>
      <c r="AB253" s="36"/>
      <c r="AC253" s="36"/>
      <c r="AD253" s="36"/>
      <c r="AE253" s="36"/>
      <c r="AT253" s="15" t="s">
        <v>128</v>
      </c>
      <c r="AU253" s="15" t="s">
        <v>75</v>
      </c>
    </row>
    <row r="254" s="2" customFormat="1" ht="24.15" customHeight="1">
      <c r="A254" s="36"/>
      <c r="B254" s="37"/>
      <c r="C254" s="187" t="s">
        <v>445</v>
      </c>
      <c r="D254" s="187" t="s">
        <v>120</v>
      </c>
      <c r="E254" s="188" t="s">
        <v>446</v>
      </c>
      <c r="F254" s="189" t="s">
        <v>447</v>
      </c>
      <c r="G254" s="190" t="s">
        <v>139</v>
      </c>
      <c r="H254" s="191">
        <v>4</v>
      </c>
      <c r="I254" s="192"/>
      <c r="J254" s="193">
        <f>ROUND(I254*H254,2)</f>
        <v>0</v>
      </c>
      <c r="K254" s="189" t="s">
        <v>124</v>
      </c>
      <c r="L254" s="42"/>
      <c r="M254" s="194" t="s">
        <v>1</v>
      </c>
      <c r="N254" s="195" t="s">
        <v>40</v>
      </c>
      <c r="O254" s="89"/>
      <c r="P254" s="196">
        <f>O254*H254</f>
        <v>0</v>
      </c>
      <c r="Q254" s="196">
        <v>0</v>
      </c>
      <c r="R254" s="196">
        <f>Q254*H254</f>
        <v>0</v>
      </c>
      <c r="S254" s="196">
        <v>0</v>
      </c>
      <c r="T254" s="196">
        <f>S254*H254</f>
        <v>0</v>
      </c>
      <c r="U254" s="197" t="s">
        <v>1</v>
      </c>
      <c r="V254" s="36"/>
      <c r="W254" s="36"/>
      <c r="X254" s="36"/>
      <c r="Y254" s="36"/>
      <c r="Z254" s="36"/>
      <c r="AA254" s="36"/>
      <c r="AB254" s="36"/>
      <c r="AC254" s="36"/>
      <c r="AD254" s="36"/>
      <c r="AE254" s="36"/>
      <c r="AR254" s="198" t="s">
        <v>140</v>
      </c>
      <c r="AT254" s="198" t="s">
        <v>120</v>
      </c>
      <c r="AU254" s="198" t="s">
        <v>75</v>
      </c>
      <c r="AY254" s="15" t="s">
        <v>126</v>
      </c>
      <c r="BE254" s="199">
        <f>IF(N254="základní",J254,0)</f>
        <v>0</v>
      </c>
      <c r="BF254" s="199">
        <f>IF(N254="snížená",J254,0)</f>
        <v>0</v>
      </c>
      <c r="BG254" s="199">
        <f>IF(N254="zákl. přenesená",J254,0)</f>
        <v>0</v>
      </c>
      <c r="BH254" s="199">
        <f>IF(N254="sníž. přenesená",J254,0)</f>
        <v>0</v>
      </c>
      <c r="BI254" s="199">
        <f>IF(N254="nulová",J254,0)</f>
        <v>0</v>
      </c>
      <c r="BJ254" s="15" t="s">
        <v>83</v>
      </c>
      <c r="BK254" s="199">
        <f>ROUND(I254*H254,2)</f>
        <v>0</v>
      </c>
      <c r="BL254" s="15" t="s">
        <v>140</v>
      </c>
      <c r="BM254" s="198" t="s">
        <v>448</v>
      </c>
    </row>
    <row r="255" s="2" customFormat="1">
      <c r="A255" s="36"/>
      <c r="B255" s="37"/>
      <c r="C255" s="38"/>
      <c r="D255" s="200" t="s">
        <v>128</v>
      </c>
      <c r="E255" s="38"/>
      <c r="F255" s="201" t="s">
        <v>447</v>
      </c>
      <c r="G255" s="38"/>
      <c r="H255" s="38"/>
      <c r="I255" s="202"/>
      <c r="J255" s="38"/>
      <c r="K255" s="38"/>
      <c r="L255" s="42"/>
      <c r="M255" s="203"/>
      <c r="N255" s="204"/>
      <c r="O255" s="89"/>
      <c r="P255" s="89"/>
      <c r="Q255" s="89"/>
      <c r="R255" s="89"/>
      <c r="S255" s="89"/>
      <c r="T255" s="89"/>
      <c r="U255" s="90"/>
      <c r="V255" s="36"/>
      <c r="W255" s="36"/>
      <c r="X255" s="36"/>
      <c r="Y255" s="36"/>
      <c r="Z255" s="36"/>
      <c r="AA255" s="36"/>
      <c r="AB255" s="36"/>
      <c r="AC255" s="36"/>
      <c r="AD255" s="36"/>
      <c r="AE255" s="36"/>
      <c r="AT255" s="15" t="s">
        <v>128</v>
      </c>
      <c r="AU255" s="15" t="s">
        <v>75</v>
      </c>
    </row>
    <row r="256" s="2" customFormat="1" ht="24.15" customHeight="1">
      <c r="A256" s="36"/>
      <c r="B256" s="37"/>
      <c r="C256" s="205" t="s">
        <v>449</v>
      </c>
      <c r="D256" s="205" t="s">
        <v>130</v>
      </c>
      <c r="E256" s="206" t="s">
        <v>450</v>
      </c>
      <c r="F256" s="207" t="s">
        <v>451</v>
      </c>
      <c r="G256" s="208" t="s">
        <v>139</v>
      </c>
      <c r="H256" s="209">
        <v>2</v>
      </c>
      <c r="I256" s="210"/>
      <c r="J256" s="211">
        <f>ROUND(I256*H256,2)</f>
        <v>0</v>
      </c>
      <c r="K256" s="207" t="s">
        <v>124</v>
      </c>
      <c r="L256" s="212"/>
      <c r="M256" s="213" t="s">
        <v>1</v>
      </c>
      <c r="N256" s="214" t="s">
        <v>40</v>
      </c>
      <c r="O256" s="89"/>
      <c r="P256" s="196">
        <f>O256*H256</f>
        <v>0</v>
      </c>
      <c r="Q256" s="196">
        <v>0</v>
      </c>
      <c r="R256" s="196">
        <f>Q256*H256</f>
        <v>0</v>
      </c>
      <c r="S256" s="196">
        <v>0</v>
      </c>
      <c r="T256" s="196">
        <f>S256*H256</f>
        <v>0</v>
      </c>
      <c r="U256" s="197" t="s">
        <v>1</v>
      </c>
      <c r="V256" s="36"/>
      <c r="W256" s="36"/>
      <c r="X256" s="36"/>
      <c r="Y256" s="36"/>
      <c r="Z256" s="36"/>
      <c r="AA256" s="36"/>
      <c r="AB256" s="36"/>
      <c r="AC256" s="36"/>
      <c r="AD256" s="36"/>
      <c r="AE256" s="36"/>
      <c r="AR256" s="198" t="s">
        <v>133</v>
      </c>
      <c r="AT256" s="198" t="s">
        <v>130</v>
      </c>
      <c r="AU256" s="198" t="s">
        <v>75</v>
      </c>
      <c r="AY256" s="15" t="s">
        <v>126</v>
      </c>
      <c r="BE256" s="199">
        <f>IF(N256="základní",J256,0)</f>
        <v>0</v>
      </c>
      <c r="BF256" s="199">
        <f>IF(N256="snížená",J256,0)</f>
        <v>0</v>
      </c>
      <c r="BG256" s="199">
        <f>IF(N256="zákl. přenesená",J256,0)</f>
        <v>0</v>
      </c>
      <c r="BH256" s="199">
        <f>IF(N256="sníž. přenesená",J256,0)</f>
        <v>0</v>
      </c>
      <c r="BI256" s="199">
        <f>IF(N256="nulová",J256,0)</f>
        <v>0</v>
      </c>
      <c r="BJ256" s="15" t="s">
        <v>83</v>
      </c>
      <c r="BK256" s="199">
        <f>ROUND(I256*H256,2)</f>
        <v>0</v>
      </c>
      <c r="BL256" s="15" t="s">
        <v>133</v>
      </c>
      <c r="BM256" s="198" t="s">
        <v>452</v>
      </c>
    </row>
    <row r="257" s="2" customFormat="1">
      <c r="A257" s="36"/>
      <c r="B257" s="37"/>
      <c r="C257" s="38"/>
      <c r="D257" s="200" t="s">
        <v>128</v>
      </c>
      <c r="E257" s="38"/>
      <c r="F257" s="201" t="s">
        <v>453</v>
      </c>
      <c r="G257" s="38"/>
      <c r="H257" s="38"/>
      <c r="I257" s="202"/>
      <c r="J257" s="38"/>
      <c r="K257" s="38"/>
      <c r="L257" s="42"/>
      <c r="M257" s="203"/>
      <c r="N257" s="204"/>
      <c r="O257" s="89"/>
      <c r="P257" s="89"/>
      <c r="Q257" s="89"/>
      <c r="R257" s="89"/>
      <c r="S257" s="89"/>
      <c r="T257" s="89"/>
      <c r="U257" s="90"/>
      <c r="V257" s="36"/>
      <c r="W257" s="36"/>
      <c r="X257" s="36"/>
      <c r="Y257" s="36"/>
      <c r="Z257" s="36"/>
      <c r="AA257" s="36"/>
      <c r="AB257" s="36"/>
      <c r="AC257" s="36"/>
      <c r="AD257" s="36"/>
      <c r="AE257" s="36"/>
      <c r="AT257" s="15" t="s">
        <v>128</v>
      </c>
      <c r="AU257" s="15" t="s">
        <v>75</v>
      </c>
    </row>
    <row r="258" s="2" customFormat="1" ht="24.15" customHeight="1">
      <c r="A258" s="36"/>
      <c r="B258" s="37"/>
      <c r="C258" s="187" t="s">
        <v>454</v>
      </c>
      <c r="D258" s="187" t="s">
        <v>120</v>
      </c>
      <c r="E258" s="188" t="s">
        <v>455</v>
      </c>
      <c r="F258" s="189" t="s">
        <v>456</v>
      </c>
      <c r="G258" s="190" t="s">
        <v>139</v>
      </c>
      <c r="H258" s="191">
        <v>2</v>
      </c>
      <c r="I258" s="192"/>
      <c r="J258" s="193">
        <f>ROUND(I258*H258,2)</f>
        <v>0</v>
      </c>
      <c r="K258" s="189" t="s">
        <v>124</v>
      </c>
      <c r="L258" s="42"/>
      <c r="M258" s="194" t="s">
        <v>1</v>
      </c>
      <c r="N258" s="195" t="s">
        <v>40</v>
      </c>
      <c r="O258" s="89"/>
      <c r="P258" s="196">
        <f>O258*H258</f>
        <v>0</v>
      </c>
      <c r="Q258" s="196">
        <v>0</v>
      </c>
      <c r="R258" s="196">
        <f>Q258*H258</f>
        <v>0</v>
      </c>
      <c r="S258" s="196">
        <v>0</v>
      </c>
      <c r="T258" s="196">
        <f>S258*H258</f>
        <v>0</v>
      </c>
      <c r="U258" s="197" t="s">
        <v>1</v>
      </c>
      <c r="V258" s="36"/>
      <c r="W258" s="36"/>
      <c r="X258" s="36"/>
      <c r="Y258" s="36"/>
      <c r="Z258" s="36"/>
      <c r="AA258" s="36"/>
      <c r="AB258" s="36"/>
      <c r="AC258" s="36"/>
      <c r="AD258" s="36"/>
      <c r="AE258" s="36"/>
      <c r="AR258" s="198" t="s">
        <v>140</v>
      </c>
      <c r="AT258" s="198" t="s">
        <v>120</v>
      </c>
      <c r="AU258" s="198" t="s">
        <v>75</v>
      </c>
      <c r="AY258" s="15" t="s">
        <v>126</v>
      </c>
      <c r="BE258" s="199">
        <f>IF(N258="základní",J258,0)</f>
        <v>0</v>
      </c>
      <c r="BF258" s="199">
        <f>IF(N258="snížená",J258,0)</f>
        <v>0</v>
      </c>
      <c r="BG258" s="199">
        <f>IF(N258="zákl. přenesená",J258,0)</f>
        <v>0</v>
      </c>
      <c r="BH258" s="199">
        <f>IF(N258="sníž. přenesená",J258,0)</f>
        <v>0</v>
      </c>
      <c r="BI258" s="199">
        <f>IF(N258="nulová",J258,0)</f>
        <v>0</v>
      </c>
      <c r="BJ258" s="15" t="s">
        <v>83</v>
      </c>
      <c r="BK258" s="199">
        <f>ROUND(I258*H258,2)</f>
        <v>0</v>
      </c>
      <c r="BL258" s="15" t="s">
        <v>140</v>
      </c>
      <c r="BM258" s="198" t="s">
        <v>457</v>
      </c>
    </row>
    <row r="259" s="2" customFormat="1">
      <c r="A259" s="36"/>
      <c r="B259" s="37"/>
      <c r="C259" s="38"/>
      <c r="D259" s="200" t="s">
        <v>128</v>
      </c>
      <c r="E259" s="38"/>
      <c r="F259" s="201" t="s">
        <v>456</v>
      </c>
      <c r="G259" s="38"/>
      <c r="H259" s="38"/>
      <c r="I259" s="202"/>
      <c r="J259" s="38"/>
      <c r="K259" s="38"/>
      <c r="L259" s="42"/>
      <c r="M259" s="203"/>
      <c r="N259" s="204"/>
      <c r="O259" s="89"/>
      <c r="P259" s="89"/>
      <c r="Q259" s="89"/>
      <c r="R259" s="89"/>
      <c r="S259" s="89"/>
      <c r="T259" s="89"/>
      <c r="U259" s="90"/>
      <c r="V259" s="36"/>
      <c r="W259" s="36"/>
      <c r="X259" s="36"/>
      <c r="Y259" s="36"/>
      <c r="Z259" s="36"/>
      <c r="AA259" s="36"/>
      <c r="AB259" s="36"/>
      <c r="AC259" s="36"/>
      <c r="AD259" s="36"/>
      <c r="AE259" s="36"/>
      <c r="AT259" s="15" t="s">
        <v>128</v>
      </c>
      <c r="AU259" s="15" t="s">
        <v>75</v>
      </c>
    </row>
    <row r="260" s="2" customFormat="1" ht="24.15" customHeight="1">
      <c r="A260" s="36"/>
      <c r="B260" s="37"/>
      <c r="C260" s="205" t="s">
        <v>458</v>
      </c>
      <c r="D260" s="205" t="s">
        <v>130</v>
      </c>
      <c r="E260" s="206" t="s">
        <v>459</v>
      </c>
      <c r="F260" s="207" t="s">
        <v>460</v>
      </c>
      <c r="G260" s="208" t="s">
        <v>139</v>
      </c>
      <c r="H260" s="209">
        <v>2</v>
      </c>
      <c r="I260" s="210"/>
      <c r="J260" s="211">
        <f>ROUND(I260*H260,2)</f>
        <v>0</v>
      </c>
      <c r="K260" s="207" t="s">
        <v>124</v>
      </c>
      <c r="L260" s="212"/>
      <c r="M260" s="213" t="s">
        <v>1</v>
      </c>
      <c r="N260" s="214" t="s">
        <v>40</v>
      </c>
      <c r="O260" s="89"/>
      <c r="P260" s="196">
        <f>O260*H260</f>
        <v>0</v>
      </c>
      <c r="Q260" s="196">
        <v>0</v>
      </c>
      <c r="R260" s="196">
        <f>Q260*H260</f>
        <v>0</v>
      </c>
      <c r="S260" s="196">
        <v>0</v>
      </c>
      <c r="T260" s="196">
        <f>S260*H260</f>
        <v>0</v>
      </c>
      <c r="U260" s="197" t="s">
        <v>1</v>
      </c>
      <c r="V260" s="36"/>
      <c r="W260" s="36"/>
      <c r="X260" s="36"/>
      <c r="Y260" s="36"/>
      <c r="Z260" s="36"/>
      <c r="AA260" s="36"/>
      <c r="AB260" s="36"/>
      <c r="AC260" s="36"/>
      <c r="AD260" s="36"/>
      <c r="AE260" s="36"/>
      <c r="AR260" s="198" t="s">
        <v>133</v>
      </c>
      <c r="AT260" s="198" t="s">
        <v>130</v>
      </c>
      <c r="AU260" s="198" t="s">
        <v>75</v>
      </c>
      <c r="AY260" s="15" t="s">
        <v>126</v>
      </c>
      <c r="BE260" s="199">
        <f>IF(N260="základní",J260,0)</f>
        <v>0</v>
      </c>
      <c r="BF260" s="199">
        <f>IF(N260="snížená",J260,0)</f>
        <v>0</v>
      </c>
      <c r="BG260" s="199">
        <f>IF(N260="zákl. přenesená",J260,0)</f>
        <v>0</v>
      </c>
      <c r="BH260" s="199">
        <f>IF(N260="sníž. přenesená",J260,0)</f>
        <v>0</v>
      </c>
      <c r="BI260" s="199">
        <f>IF(N260="nulová",J260,0)</f>
        <v>0</v>
      </c>
      <c r="BJ260" s="15" t="s">
        <v>83</v>
      </c>
      <c r="BK260" s="199">
        <f>ROUND(I260*H260,2)</f>
        <v>0</v>
      </c>
      <c r="BL260" s="15" t="s">
        <v>133</v>
      </c>
      <c r="BM260" s="198" t="s">
        <v>461</v>
      </c>
    </row>
    <row r="261" s="2" customFormat="1">
      <c r="A261" s="36"/>
      <c r="B261" s="37"/>
      <c r="C261" s="38"/>
      <c r="D261" s="200" t="s">
        <v>128</v>
      </c>
      <c r="E261" s="38"/>
      <c r="F261" s="201" t="s">
        <v>462</v>
      </c>
      <c r="G261" s="38"/>
      <c r="H261" s="38"/>
      <c r="I261" s="202"/>
      <c r="J261" s="38"/>
      <c r="K261" s="38"/>
      <c r="L261" s="42"/>
      <c r="M261" s="203"/>
      <c r="N261" s="204"/>
      <c r="O261" s="89"/>
      <c r="P261" s="89"/>
      <c r="Q261" s="89"/>
      <c r="R261" s="89"/>
      <c r="S261" s="89"/>
      <c r="T261" s="89"/>
      <c r="U261" s="90"/>
      <c r="V261" s="36"/>
      <c r="W261" s="36"/>
      <c r="X261" s="36"/>
      <c r="Y261" s="36"/>
      <c r="Z261" s="36"/>
      <c r="AA261" s="36"/>
      <c r="AB261" s="36"/>
      <c r="AC261" s="36"/>
      <c r="AD261" s="36"/>
      <c r="AE261" s="36"/>
      <c r="AT261" s="15" t="s">
        <v>128</v>
      </c>
      <c r="AU261" s="15" t="s">
        <v>75</v>
      </c>
    </row>
    <row r="262" s="2" customFormat="1" ht="24.15" customHeight="1">
      <c r="A262" s="36"/>
      <c r="B262" s="37"/>
      <c r="C262" s="187" t="s">
        <v>463</v>
      </c>
      <c r="D262" s="187" t="s">
        <v>120</v>
      </c>
      <c r="E262" s="188" t="s">
        <v>464</v>
      </c>
      <c r="F262" s="189" t="s">
        <v>465</v>
      </c>
      <c r="G262" s="190" t="s">
        <v>139</v>
      </c>
      <c r="H262" s="191">
        <v>2</v>
      </c>
      <c r="I262" s="192"/>
      <c r="J262" s="193">
        <f>ROUND(I262*H262,2)</f>
        <v>0</v>
      </c>
      <c r="K262" s="189" t="s">
        <v>124</v>
      </c>
      <c r="L262" s="42"/>
      <c r="M262" s="194" t="s">
        <v>1</v>
      </c>
      <c r="N262" s="195" t="s">
        <v>40</v>
      </c>
      <c r="O262" s="89"/>
      <c r="P262" s="196">
        <f>O262*H262</f>
        <v>0</v>
      </c>
      <c r="Q262" s="196">
        <v>0</v>
      </c>
      <c r="R262" s="196">
        <f>Q262*H262</f>
        <v>0</v>
      </c>
      <c r="S262" s="196">
        <v>0</v>
      </c>
      <c r="T262" s="196">
        <f>S262*H262</f>
        <v>0</v>
      </c>
      <c r="U262" s="197" t="s">
        <v>1</v>
      </c>
      <c r="V262" s="36"/>
      <c r="W262" s="36"/>
      <c r="X262" s="36"/>
      <c r="Y262" s="36"/>
      <c r="Z262" s="36"/>
      <c r="AA262" s="36"/>
      <c r="AB262" s="36"/>
      <c r="AC262" s="36"/>
      <c r="AD262" s="36"/>
      <c r="AE262" s="36"/>
      <c r="AR262" s="198" t="s">
        <v>140</v>
      </c>
      <c r="AT262" s="198" t="s">
        <v>120</v>
      </c>
      <c r="AU262" s="198" t="s">
        <v>75</v>
      </c>
      <c r="AY262" s="15" t="s">
        <v>126</v>
      </c>
      <c r="BE262" s="199">
        <f>IF(N262="základní",J262,0)</f>
        <v>0</v>
      </c>
      <c r="BF262" s="199">
        <f>IF(N262="snížená",J262,0)</f>
        <v>0</v>
      </c>
      <c r="BG262" s="199">
        <f>IF(N262="zákl. přenesená",J262,0)</f>
        <v>0</v>
      </c>
      <c r="BH262" s="199">
        <f>IF(N262="sníž. přenesená",J262,0)</f>
        <v>0</v>
      </c>
      <c r="BI262" s="199">
        <f>IF(N262="nulová",J262,0)</f>
        <v>0</v>
      </c>
      <c r="BJ262" s="15" t="s">
        <v>83</v>
      </c>
      <c r="BK262" s="199">
        <f>ROUND(I262*H262,2)</f>
        <v>0</v>
      </c>
      <c r="BL262" s="15" t="s">
        <v>140</v>
      </c>
      <c r="BM262" s="198" t="s">
        <v>466</v>
      </c>
    </row>
    <row r="263" s="2" customFormat="1">
      <c r="A263" s="36"/>
      <c r="B263" s="37"/>
      <c r="C263" s="38"/>
      <c r="D263" s="200" t="s">
        <v>128</v>
      </c>
      <c r="E263" s="38"/>
      <c r="F263" s="201" t="s">
        <v>465</v>
      </c>
      <c r="G263" s="38"/>
      <c r="H263" s="38"/>
      <c r="I263" s="202"/>
      <c r="J263" s="38"/>
      <c r="K263" s="38"/>
      <c r="L263" s="42"/>
      <c r="M263" s="203"/>
      <c r="N263" s="204"/>
      <c r="O263" s="89"/>
      <c r="P263" s="89"/>
      <c r="Q263" s="89"/>
      <c r="R263" s="89"/>
      <c r="S263" s="89"/>
      <c r="T263" s="89"/>
      <c r="U263" s="90"/>
      <c r="V263" s="36"/>
      <c r="W263" s="36"/>
      <c r="X263" s="36"/>
      <c r="Y263" s="36"/>
      <c r="Z263" s="36"/>
      <c r="AA263" s="36"/>
      <c r="AB263" s="36"/>
      <c r="AC263" s="36"/>
      <c r="AD263" s="36"/>
      <c r="AE263" s="36"/>
      <c r="AT263" s="15" t="s">
        <v>128</v>
      </c>
      <c r="AU263" s="15" t="s">
        <v>75</v>
      </c>
    </row>
    <row r="264" s="2" customFormat="1" ht="21.75" customHeight="1">
      <c r="A264" s="36"/>
      <c r="B264" s="37"/>
      <c r="C264" s="205" t="s">
        <v>467</v>
      </c>
      <c r="D264" s="205" t="s">
        <v>130</v>
      </c>
      <c r="E264" s="206" t="s">
        <v>468</v>
      </c>
      <c r="F264" s="207" t="s">
        <v>469</v>
      </c>
      <c r="G264" s="208" t="s">
        <v>139</v>
      </c>
      <c r="H264" s="209">
        <v>10</v>
      </c>
      <c r="I264" s="210"/>
      <c r="J264" s="211">
        <f>ROUND(I264*H264,2)</f>
        <v>0</v>
      </c>
      <c r="K264" s="207" t="s">
        <v>124</v>
      </c>
      <c r="L264" s="212"/>
      <c r="M264" s="213" t="s">
        <v>1</v>
      </c>
      <c r="N264" s="214" t="s">
        <v>40</v>
      </c>
      <c r="O264" s="89"/>
      <c r="P264" s="196">
        <f>O264*H264</f>
        <v>0</v>
      </c>
      <c r="Q264" s="196">
        <v>0</v>
      </c>
      <c r="R264" s="196">
        <f>Q264*H264</f>
        <v>0</v>
      </c>
      <c r="S264" s="196">
        <v>0</v>
      </c>
      <c r="T264" s="196">
        <f>S264*H264</f>
        <v>0</v>
      </c>
      <c r="U264" s="197" t="s">
        <v>1</v>
      </c>
      <c r="V264" s="36"/>
      <c r="W264" s="36"/>
      <c r="X264" s="36"/>
      <c r="Y264" s="36"/>
      <c r="Z264" s="36"/>
      <c r="AA264" s="36"/>
      <c r="AB264" s="36"/>
      <c r="AC264" s="36"/>
      <c r="AD264" s="36"/>
      <c r="AE264" s="36"/>
      <c r="AR264" s="198" t="s">
        <v>133</v>
      </c>
      <c r="AT264" s="198" t="s">
        <v>130</v>
      </c>
      <c r="AU264" s="198" t="s">
        <v>75</v>
      </c>
      <c r="AY264" s="15" t="s">
        <v>126</v>
      </c>
      <c r="BE264" s="199">
        <f>IF(N264="základní",J264,0)</f>
        <v>0</v>
      </c>
      <c r="BF264" s="199">
        <f>IF(N264="snížená",J264,0)</f>
        <v>0</v>
      </c>
      <c r="BG264" s="199">
        <f>IF(N264="zákl. přenesená",J264,0)</f>
        <v>0</v>
      </c>
      <c r="BH264" s="199">
        <f>IF(N264="sníž. přenesená",J264,0)</f>
        <v>0</v>
      </c>
      <c r="BI264" s="199">
        <f>IF(N264="nulová",J264,0)</f>
        <v>0</v>
      </c>
      <c r="BJ264" s="15" t="s">
        <v>83</v>
      </c>
      <c r="BK264" s="199">
        <f>ROUND(I264*H264,2)</f>
        <v>0</v>
      </c>
      <c r="BL264" s="15" t="s">
        <v>133</v>
      </c>
      <c r="BM264" s="198" t="s">
        <v>470</v>
      </c>
    </row>
    <row r="265" s="2" customFormat="1">
      <c r="A265" s="36"/>
      <c r="B265" s="37"/>
      <c r="C265" s="38"/>
      <c r="D265" s="200" t="s">
        <v>128</v>
      </c>
      <c r="E265" s="38"/>
      <c r="F265" s="201" t="s">
        <v>471</v>
      </c>
      <c r="G265" s="38"/>
      <c r="H265" s="38"/>
      <c r="I265" s="202"/>
      <c r="J265" s="38"/>
      <c r="K265" s="38"/>
      <c r="L265" s="42"/>
      <c r="M265" s="203"/>
      <c r="N265" s="204"/>
      <c r="O265" s="89"/>
      <c r="P265" s="89"/>
      <c r="Q265" s="89"/>
      <c r="R265" s="89"/>
      <c r="S265" s="89"/>
      <c r="T265" s="89"/>
      <c r="U265" s="90"/>
      <c r="V265" s="36"/>
      <c r="W265" s="36"/>
      <c r="X265" s="36"/>
      <c r="Y265" s="36"/>
      <c r="Z265" s="36"/>
      <c r="AA265" s="36"/>
      <c r="AB265" s="36"/>
      <c r="AC265" s="36"/>
      <c r="AD265" s="36"/>
      <c r="AE265" s="36"/>
      <c r="AT265" s="15" t="s">
        <v>128</v>
      </c>
      <c r="AU265" s="15" t="s">
        <v>75</v>
      </c>
    </row>
    <row r="266" s="2" customFormat="1" ht="21.75" customHeight="1">
      <c r="A266" s="36"/>
      <c r="B266" s="37"/>
      <c r="C266" s="187" t="s">
        <v>472</v>
      </c>
      <c r="D266" s="187" t="s">
        <v>120</v>
      </c>
      <c r="E266" s="188" t="s">
        <v>473</v>
      </c>
      <c r="F266" s="189" t="s">
        <v>474</v>
      </c>
      <c r="G266" s="190" t="s">
        <v>139</v>
      </c>
      <c r="H266" s="191">
        <v>3</v>
      </c>
      <c r="I266" s="192"/>
      <c r="J266" s="193">
        <f>ROUND(I266*H266,2)</f>
        <v>0</v>
      </c>
      <c r="K266" s="189" t="s">
        <v>124</v>
      </c>
      <c r="L266" s="42"/>
      <c r="M266" s="194" t="s">
        <v>1</v>
      </c>
      <c r="N266" s="195" t="s">
        <v>40</v>
      </c>
      <c r="O266" s="89"/>
      <c r="P266" s="196">
        <f>O266*H266</f>
        <v>0</v>
      </c>
      <c r="Q266" s="196">
        <v>0</v>
      </c>
      <c r="R266" s="196">
        <f>Q266*H266</f>
        <v>0</v>
      </c>
      <c r="S266" s="196">
        <v>0</v>
      </c>
      <c r="T266" s="196">
        <f>S266*H266</f>
        <v>0</v>
      </c>
      <c r="U266" s="197" t="s">
        <v>1</v>
      </c>
      <c r="V266" s="36"/>
      <c r="W266" s="36"/>
      <c r="X266" s="36"/>
      <c r="Y266" s="36"/>
      <c r="Z266" s="36"/>
      <c r="AA266" s="36"/>
      <c r="AB266" s="36"/>
      <c r="AC266" s="36"/>
      <c r="AD266" s="36"/>
      <c r="AE266" s="36"/>
      <c r="AR266" s="198" t="s">
        <v>140</v>
      </c>
      <c r="AT266" s="198" t="s">
        <v>120</v>
      </c>
      <c r="AU266" s="198" t="s">
        <v>75</v>
      </c>
      <c r="AY266" s="15" t="s">
        <v>126</v>
      </c>
      <c r="BE266" s="199">
        <f>IF(N266="základní",J266,0)</f>
        <v>0</v>
      </c>
      <c r="BF266" s="199">
        <f>IF(N266="snížená",J266,0)</f>
        <v>0</v>
      </c>
      <c r="BG266" s="199">
        <f>IF(N266="zákl. přenesená",J266,0)</f>
        <v>0</v>
      </c>
      <c r="BH266" s="199">
        <f>IF(N266="sníž. přenesená",J266,0)</f>
        <v>0</v>
      </c>
      <c r="BI266" s="199">
        <f>IF(N266="nulová",J266,0)</f>
        <v>0</v>
      </c>
      <c r="BJ266" s="15" t="s">
        <v>83</v>
      </c>
      <c r="BK266" s="199">
        <f>ROUND(I266*H266,2)</f>
        <v>0</v>
      </c>
      <c r="BL266" s="15" t="s">
        <v>140</v>
      </c>
      <c r="BM266" s="198" t="s">
        <v>475</v>
      </c>
    </row>
    <row r="267" s="2" customFormat="1">
      <c r="A267" s="36"/>
      <c r="B267" s="37"/>
      <c r="C267" s="38"/>
      <c r="D267" s="200" t="s">
        <v>128</v>
      </c>
      <c r="E267" s="38"/>
      <c r="F267" s="201" t="s">
        <v>474</v>
      </c>
      <c r="G267" s="38"/>
      <c r="H267" s="38"/>
      <c r="I267" s="202"/>
      <c r="J267" s="38"/>
      <c r="K267" s="38"/>
      <c r="L267" s="42"/>
      <c r="M267" s="203"/>
      <c r="N267" s="204"/>
      <c r="O267" s="89"/>
      <c r="P267" s="89"/>
      <c r="Q267" s="89"/>
      <c r="R267" s="89"/>
      <c r="S267" s="89"/>
      <c r="T267" s="89"/>
      <c r="U267" s="90"/>
      <c r="V267" s="36"/>
      <c r="W267" s="36"/>
      <c r="X267" s="36"/>
      <c r="Y267" s="36"/>
      <c r="Z267" s="36"/>
      <c r="AA267" s="36"/>
      <c r="AB267" s="36"/>
      <c r="AC267" s="36"/>
      <c r="AD267" s="36"/>
      <c r="AE267" s="36"/>
      <c r="AT267" s="15" t="s">
        <v>128</v>
      </c>
      <c r="AU267" s="15" t="s">
        <v>75</v>
      </c>
    </row>
    <row r="268" s="2" customFormat="1" ht="24.15" customHeight="1">
      <c r="A268" s="36"/>
      <c r="B268" s="37"/>
      <c r="C268" s="205" t="s">
        <v>476</v>
      </c>
      <c r="D268" s="205" t="s">
        <v>130</v>
      </c>
      <c r="E268" s="206" t="s">
        <v>477</v>
      </c>
      <c r="F268" s="207" t="s">
        <v>478</v>
      </c>
      <c r="G268" s="208" t="s">
        <v>139</v>
      </c>
      <c r="H268" s="209">
        <v>8</v>
      </c>
      <c r="I268" s="210"/>
      <c r="J268" s="211">
        <f>ROUND(I268*H268,2)</f>
        <v>0</v>
      </c>
      <c r="K268" s="207" t="s">
        <v>124</v>
      </c>
      <c r="L268" s="212"/>
      <c r="M268" s="213" t="s">
        <v>1</v>
      </c>
      <c r="N268" s="214" t="s">
        <v>40</v>
      </c>
      <c r="O268" s="89"/>
      <c r="P268" s="196">
        <f>O268*H268</f>
        <v>0</v>
      </c>
      <c r="Q268" s="196">
        <v>0</v>
      </c>
      <c r="R268" s="196">
        <f>Q268*H268</f>
        <v>0</v>
      </c>
      <c r="S268" s="196">
        <v>0</v>
      </c>
      <c r="T268" s="196">
        <f>S268*H268</f>
        <v>0</v>
      </c>
      <c r="U268" s="197" t="s">
        <v>1</v>
      </c>
      <c r="V268" s="36"/>
      <c r="W268" s="36"/>
      <c r="X268" s="36"/>
      <c r="Y268" s="36"/>
      <c r="Z268" s="36"/>
      <c r="AA268" s="36"/>
      <c r="AB268" s="36"/>
      <c r="AC268" s="36"/>
      <c r="AD268" s="36"/>
      <c r="AE268" s="36"/>
      <c r="AR268" s="198" t="s">
        <v>133</v>
      </c>
      <c r="AT268" s="198" t="s">
        <v>130</v>
      </c>
      <c r="AU268" s="198" t="s">
        <v>75</v>
      </c>
      <c r="AY268" s="15" t="s">
        <v>126</v>
      </c>
      <c r="BE268" s="199">
        <f>IF(N268="základní",J268,0)</f>
        <v>0</v>
      </c>
      <c r="BF268" s="199">
        <f>IF(N268="snížená",J268,0)</f>
        <v>0</v>
      </c>
      <c r="BG268" s="199">
        <f>IF(N268="zákl. přenesená",J268,0)</f>
        <v>0</v>
      </c>
      <c r="BH268" s="199">
        <f>IF(N268="sníž. přenesená",J268,0)</f>
        <v>0</v>
      </c>
      <c r="BI268" s="199">
        <f>IF(N268="nulová",J268,0)</f>
        <v>0</v>
      </c>
      <c r="BJ268" s="15" t="s">
        <v>83</v>
      </c>
      <c r="BK268" s="199">
        <f>ROUND(I268*H268,2)</f>
        <v>0</v>
      </c>
      <c r="BL268" s="15" t="s">
        <v>133</v>
      </c>
      <c r="BM268" s="198" t="s">
        <v>479</v>
      </c>
    </row>
    <row r="269" s="2" customFormat="1">
      <c r="A269" s="36"/>
      <c r="B269" s="37"/>
      <c r="C269" s="38"/>
      <c r="D269" s="200" t="s">
        <v>128</v>
      </c>
      <c r="E269" s="38"/>
      <c r="F269" s="201" t="s">
        <v>480</v>
      </c>
      <c r="G269" s="38"/>
      <c r="H269" s="38"/>
      <c r="I269" s="202"/>
      <c r="J269" s="38"/>
      <c r="K269" s="38"/>
      <c r="L269" s="42"/>
      <c r="M269" s="203"/>
      <c r="N269" s="204"/>
      <c r="O269" s="89"/>
      <c r="P269" s="89"/>
      <c r="Q269" s="89"/>
      <c r="R269" s="89"/>
      <c r="S269" s="89"/>
      <c r="T269" s="89"/>
      <c r="U269" s="90"/>
      <c r="V269" s="36"/>
      <c r="W269" s="36"/>
      <c r="X269" s="36"/>
      <c r="Y269" s="36"/>
      <c r="Z269" s="36"/>
      <c r="AA269" s="36"/>
      <c r="AB269" s="36"/>
      <c r="AC269" s="36"/>
      <c r="AD269" s="36"/>
      <c r="AE269" s="36"/>
      <c r="AT269" s="15" t="s">
        <v>128</v>
      </c>
      <c r="AU269" s="15" t="s">
        <v>75</v>
      </c>
    </row>
    <row r="270" s="2" customFormat="1" ht="24.15" customHeight="1">
      <c r="A270" s="36"/>
      <c r="B270" s="37"/>
      <c r="C270" s="187" t="s">
        <v>481</v>
      </c>
      <c r="D270" s="187" t="s">
        <v>120</v>
      </c>
      <c r="E270" s="188" t="s">
        <v>482</v>
      </c>
      <c r="F270" s="189" t="s">
        <v>483</v>
      </c>
      <c r="G270" s="190" t="s">
        <v>139</v>
      </c>
      <c r="H270" s="191">
        <v>8</v>
      </c>
      <c r="I270" s="192"/>
      <c r="J270" s="193">
        <f>ROUND(I270*H270,2)</f>
        <v>0</v>
      </c>
      <c r="K270" s="189" t="s">
        <v>124</v>
      </c>
      <c r="L270" s="42"/>
      <c r="M270" s="194" t="s">
        <v>1</v>
      </c>
      <c r="N270" s="195" t="s">
        <v>40</v>
      </c>
      <c r="O270" s="89"/>
      <c r="P270" s="196">
        <f>O270*H270</f>
        <v>0</v>
      </c>
      <c r="Q270" s="196">
        <v>0</v>
      </c>
      <c r="R270" s="196">
        <f>Q270*H270</f>
        <v>0</v>
      </c>
      <c r="S270" s="196">
        <v>0</v>
      </c>
      <c r="T270" s="196">
        <f>S270*H270</f>
        <v>0</v>
      </c>
      <c r="U270" s="197" t="s">
        <v>1</v>
      </c>
      <c r="V270" s="36"/>
      <c r="W270" s="36"/>
      <c r="X270" s="36"/>
      <c r="Y270" s="36"/>
      <c r="Z270" s="36"/>
      <c r="AA270" s="36"/>
      <c r="AB270" s="36"/>
      <c r="AC270" s="36"/>
      <c r="AD270" s="36"/>
      <c r="AE270" s="36"/>
      <c r="AR270" s="198" t="s">
        <v>140</v>
      </c>
      <c r="AT270" s="198" t="s">
        <v>120</v>
      </c>
      <c r="AU270" s="198" t="s">
        <v>75</v>
      </c>
      <c r="AY270" s="15" t="s">
        <v>126</v>
      </c>
      <c r="BE270" s="199">
        <f>IF(N270="základní",J270,0)</f>
        <v>0</v>
      </c>
      <c r="BF270" s="199">
        <f>IF(N270="snížená",J270,0)</f>
        <v>0</v>
      </c>
      <c r="BG270" s="199">
        <f>IF(N270="zákl. přenesená",J270,0)</f>
        <v>0</v>
      </c>
      <c r="BH270" s="199">
        <f>IF(N270="sníž. přenesená",J270,0)</f>
        <v>0</v>
      </c>
      <c r="BI270" s="199">
        <f>IF(N270="nulová",J270,0)</f>
        <v>0</v>
      </c>
      <c r="BJ270" s="15" t="s">
        <v>83</v>
      </c>
      <c r="BK270" s="199">
        <f>ROUND(I270*H270,2)</f>
        <v>0</v>
      </c>
      <c r="BL270" s="15" t="s">
        <v>140</v>
      </c>
      <c r="BM270" s="198" t="s">
        <v>484</v>
      </c>
    </row>
    <row r="271" s="2" customFormat="1">
      <c r="A271" s="36"/>
      <c r="B271" s="37"/>
      <c r="C271" s="38"/>
      <c r="D271" s="200" t="s">
        <v>128</v>
      </c>
      <c r="E271" s="38"/>
      <c r="F271" s="201" t="s">
        <v>483</v>
      </c>
      <c r="G271" s="38"/>
      <c r="H271" s="38"/>
      <c r="I271" s="202"/>
      <c r="J271" s="38"/>
      <c r="K271" s="38"/>
      <c r="L271" s="42"/>
      <c r="M271" s="203"/>
      <c r="N271" s="204"/>
      <c r="O271" s="89"/>
      <c r="P271" s="89"/>
      <c r="Q271" s="89"/>
      <c r="R271" s="89"/>
      <c r="S271" s="89"/>
      <c r="T271" s="89"/>
      <c r="U271" s="90"/>
      <c r="V271" s="36"/>
      <c r="W271" s="36"/>
      <c r="X271" s="36"/>
      <c r="Y271" s="36"/>
      <c r="Z271" s="36"/>
      <c r="AA271" s="36"/>
      <c r="AB271" s="36"/>
      <c r="AC271" s="36"/>
      <c r="AD271" s="36"/>
      <c r="AE271" s="36"/>
      <c r="AT271" s="15" t="s">
        <v>128</v>
      </c>
      <c r="AU271" s="15" t="s">
        <v>75</v>
      </c>
    </row>
    <row r="272" s="2" customFormat="1" ht="24.15" customHeight="1">
      <c r="A272" s="36"/>
      <c r="B272" s="37"/>
      <c r="C272" s="205" t="s">
        <v>485</v>
      </c>
      <c r="D272" s="205" t="s">
        <v>130</v>
      </c>
      <c r="E272" s="206" t="s">
        <v>486</v>
      </c>
      <c r="F272" s="207" t="s">
        <v>487</v>
      </c>
      <c r="G272" s="208" t="s">
        <v>139</v>
      </c>
      <c r="H272" s="209">
        <v>3</v>
      </c>
      <c r="I272" s="210"/>
      <c r="J272" s="211">
        <f>ROUND(I272*H272,2)</f>
        <v>0</v>
      </c>
      <c r="K272" s="207" t="s">
        <v>124</v>
      </c>
      <c r="L272" s="212"/>
      <c r="M272" s="213" t="s">
        <v>1</v>
      </c>
      <c r="N272" s="214" t="s">
        <v>40</v>
      </c>
      <c r="O272" s="89"/>
      <c r="P272" s="196">
        <f>O272*H272</f>
        <v>0</v>
      </c>
      <c r="Q272" s="196">
        <v>0</v>
      </c>
      <c r="R272" s="196">
        <f>Q272*H272</f>
        <v>0</v>
      </c>
      <c r="S272" s="196">
        <v>0</v>
      </c>
      <c r="T272" s="196">
        <f>S272*H272</f>
        <v>0</v>
      </c>
      <c r="U272" s="197" t="s">
        <v>1</v>
      </c>
      <c r="V272" s="36"/>
      <c r="W272" s="36"/>
      <c r="X272" s="36"/>
      <c r="Y272" s="36"/>
      <c r="Z272" s="36"/>
      <c r="AA272" s="36"/>
      <c r="AB272" s="36"/>
      <c r="AC272" s="36"/>
      <c r="AD272" s="36"/>
      <c r="AE272" s="36"/>
      <c r="AR272" s="198" t="s">
        <v>133</v>
      </c>
      <c r="AT272" s="198" t="s">
        <v>130</v>
      </c>
      <c r="AU272" s="198" t="s">
        <v>75</v>
      </c>
      <c r="AY272" s="15" t="s">
        <v>126</v>
      </c>
      <c r="BE272" s="199">
        <f>IF(N272="základní",J272,0)</f>
        <v>0</v>
      </c>
      <c r="BF272" s="199">
        <f>IF(N272="snížená",J272,0)</f>
        <v>0</v>
      </c>
      <c r="BG272" s="199">
        <f>IF(N272="zákl. přenesená",J272,0)</f>
        <v>0</v>
      </c>
      <c r="BH272" s="199">
        <f>IF(N272="sníž. přenesená",J272,0)</f>
        <v>0</v>
      </c>
      <c r="BI272" s="199">
        <f>IF(N272="nulová",J272,0)</f>
        <v>0</v>
      </c>
      <c r="BJ272" s="15" t="s">
        <v>83</v>
      </c>
      <c r="BK272" s="199">
        <f>ROUND(I272*H272,2)</f>
        <v>0</v>
      </c>
      <c r="BL272" s="15" t="s">
        <v>133</v>
      </c>
      <c r="BM272" s="198" t="s">
        <v>488</v>
      </c>
    </row>
    <row r="273" s="2" customFormat="1">
      <c r="A273" s="36"/>
      <c r="B273" s="37"/>
      <c r="C273" s="38"/>
      <c r="D273" s="200" t="s">
        <v>128</v>
      </c>
      <c r="E273" s="38"/>
      <c r="F273" s="201" t="s">
        <v>489</v>
      </c>
      <c r="G273" s="38"/>
      <c r="H273" s="38"/>
      <c r="I273" s="202"/>
      <c r="J273" s="38"/>
      <c r="K273" s="38"/>
      <c r="L273" s="42"/>
      <c r="M273" s="203"/>
      <c r="N273" s="204"/>
      <c r="O273" s="89"/>
      <c r="P273" s="89"/>
      <c r="Q273" s="89"/>
      <c r="R273" s="89"/>
      <c r="S273" s="89"/>
      <c r="T273" s="89"/>
      <c r="U273" s="90"/>
      <c r="V273" s="36"/>
      <c r="W273" s="36"/>
      <c r="X273" s="36"/>
      <c r="Y273" s="36"/>
      <c r="Z273" s="36"/>
      <c r="AA273" s="36"/>
      <c r="AB273" s="36"/>
      <c r="AC273" s="36"/>
      <c r="AD273" s="36"/>
      <c r="AE273" s="36"/>
      <c r="AT273" s="15" t="s">
        <v>128</v>
      </c>
      <c r="AU273" s="15" t="s">
        <v>75</v>
      </c>
    </row>
    <row r="274" s="2" customFormat="1" ht="21.75" customHeight="1">
      <c r="A274" s="36"/>
      <c r="B274" s="37"/>
      <c r="C274" s="187" t="s">
        <v>490</v>
      </c>
      <c r="D274" s="187" t="s">
        <v>120</v>
      </c>
      <c r="E274" s="188" t="s">
        <v>491</v>
      </c>
      <c r="F274" s="189" t="s">
        <v>492</v>
      </c>
      <c r="G274" s="190" t="s">
        <v>139</v>
      </c>
      <c r="H274" s="191">
        <v>3</v>
      </c>
      <c r="I274" s="192"/>
      <c r="J274" s="193">
        <f>ROUND(I274*H274,2)</f>
        <v>0</v>
      </c>
      <c r="K274" s="189" t="s">
        <v>124</v>
      </c>
      <c r="L274" s="42"/>
      <c r="M274" s="194" t="s">
        <v>1</v>
      </c>
      <c r="N274" s="195" t="s">
        <v>40</v>
      </c>
      <c r="O274" s="89"/>
      <c r="P274" s="196">
        <f>O274*H274</f>
        <v>0</v>
      </c>
      <c r="Q274" s="196">
        <v>0</v>
      </c>
      <c r="R274" s="196">
        <f>Q274*H274</f>
        <v>0</v>
      </c>
      <c r="S274" s="196">
        <v>0</v>
      </c>
      <c r="T274" s="196">
        <f>S274*H274</f>
        <v>0</v>
      </c>
      <c r="U274" s="197" t="s">
        <v>1</v>
      </c>
      <c r="V274" s="36"/>
      <c r="W274" s="36"/>
      <c r="X274" s="36"/>
      <c r="Y274" s="36"/>
      <c r="Z274" s="36"/>
      <c r="AA274" s="36"/>
      <c r="AB274" s="36"/>
      <c r="AC274" s="36"/>
      <c r="AD274" s="36"/>
      <c r="AE274" s="36"/>
      <c r="AR274" s="198" t="s">
        <v>140</v>
      </c>
      <c r="AT274" s="198" t="s">
        <v>120</v>
      </c>
      <c r="AU274" s="198" t="s">
        <v>75</v>
      </c>
      <c r="AY274" s="15" t="s">
        <v>126</v>
      </c>
      <c r="BE274" s="199">
        <f>IF(N274="základní",J274,0)</f>
        <v>0</v>
      </c>
      <c r="BF274" s="199">
        <f>IF(N274="snížená",J274,0)</f>
        <v>0</v>
      </c>
      <c r="BG274" s="199">
        <f>IF(N274="zákl. přenesená",J274,0)</f>
        <v>0</v>
      </c>
      <c r="BH274" s="199">
        <f>IF(N274="sníž. přenesená",J274,0)</f>
        <v>0</v>
      </c>
      <c r="BI274" s="199">
        <f>IF(N274="nulová",J274,0)</f>
        <v>0</v>
      </c>
      <c r="BJ274" s="15" t="s">
        <v>83</v>
      </c>
      <c r="BK274" s="199">
        <f>ROUND(I274*H274,2)</f>
        <v>0</v>
      </c>
      <c r="BL274" s="15" t="s">
        <v>140</v>
      </c>
      <c r="BM274" s="198" t="s">
        <v>493</v>
      </c>
    </row>
    <row r="275" s="2" customFormat="1">
      <c r="A275" s="36"/>
      <c r="B275" s="37"/>
      <c r="C275" s="38"/>
      <c r="D275" s="200" t="s">
        <v>128</v>
      </c>
      <c r="E275" s="38"/>
      <c r="F275" s="201" t="s">
        <v>492</v>
      </c>
      <c r="G275" s="38"/>
      <c r="H275" s="38"/>
      <c r="I275" s="202"/>
      <c r="J275" s="38"/>
      <c r="K275" s="38"/>
      <c r="L275" s="42"/>
      <c r="M275" s="203"/>
      <c r="N275" s="204"/>
      <c r="O275" s="89"/>
      <c r="P275" s="89"/>
      <c r="Q275" s="89"/>
      <c r="R275" s="89"/>
      <c r="S275" s="89"/>
      <c r="T275" s="89"/>
      <c r="U275" s="90"/>
      <c r="V275" s="36"/>
      <c r="W275" s="36"/>
      <c r="X275" s="36"/>
      <c r="Y275" s="36"/>
      <c r="Z275" s="36"/>
      <c r="AA275" s="36"/>
      <c r="AB275" s="36"/>
      <c r="AC275" s="36"/>
      <c r="AD275" s="36"/>
      <c r="AE275" s="36"/>
      <c r="AT275" s="15" t="s">
        <v>128</v>
      </c>
      <c r="AU275" s="15" t="s">
        <v>75</v>
      </c>
    </row>
    <row r="276" s="2" customFormat="1" ht="24.15" customHeight="1">
      <c r="A276" s="36"/>
      <c r="B276" s="37"/>
      <c r="C276" s="205" t="s">
        <v>494</v>
      </c>
      <c r="D276" s="205" t="s">
        <v>130</v>
      </c>
      <c r="E276" s="206" t="s">
        <v>495</v>
      </c>
      <c r="F276" s="207" t="s">
        <v>496</v>
      </c>
      <c r="G276" s="208" t="s">
        <v>139</v>
      </c>
      <c r="H276" s="209">
        <v>4</v>
      </c>
      <c r="I276" s="210"/>
      <c r="J276" s="211">
        <f>ROUND(I276*H276,2)</f>
        <v>0</v>
      </c>
      <c r="K276" s="207" t="s">
        <v>124</v>
      </c>
      <c r="L276" s="212"/>
      <c r="M276" s="213" t="s">
        <v>1</v>
      </c>
      <c r="N276" s="214" t="s">
        <v>40</v>
      </c>
      <c r="O276" s="89"/>
      <c r="P276" s="196">
        <f>O276*H276</f>
        <v>0</v>
      </c>
      <c r="Q276" s="196">
        <v>0</v>
      </c>
      <c r="R276" s="196">
        <f>Q276*H276</f>
        <v>0</v>
      </c>
      <c r="S276" s="196">
        <v>0</v>
      </c>
      <c r="T276" s="196">
        <f>S276*H276</f>
        <v>0</v>
      </c>
      <c r="U276" s="197" t="s">
        <v>1</v>
      </c>
      <c r="V276" s="36"/>
      <c r="W276" s="36"/>
      <c r="X276" s="36"/>
      <c r="Y276" s="36"/>
      <c r="Z276" s="36"/>
      <c r="AA276" s="36"/>
      <c r="AB276" s="36"/>
      <c r="AC276" s="36"/>
      <c r="AD276" s="36"/>
      <c r="AE276" s="36"/>
      <c r="AR276" s="198" t="s">
        <v>133</v>
      </c>
      <c r="AT276" s="198" t="s">
        <v>130</v>
      </c>
      <c r="AU276" s="198" t="s">
        <v>75</v>
      </c>
      <c r="AY276" s="15" t="s">
        <v>126</v>
      </c>
      <c r="BE276" s="199">
        <f>IF(N276="základní",J276,0)</f>
        <v>0</v>
      </c>
      <c r="BF276" s="199">
        <f>IF(N276="snížená",J276,0)</f>
        <v>0</v>
      </c>
      <c r="BG276" s="199">
        <f>IF(N276="zákl. přenesená",J276,0)</f>
        <v>0</v>
      </c>
      <c r="BH276" s="199">
        <f>IF(N276="sníž. přenesená",J276,0)</f>
        <v>0</v>
      </c>
      <c r="BI276" s="199">
        <f>IF(N276="nulová",J276,0)</f>
        <v>0</v>
      </c>
      <c r="BJ276" s="15" t="s">
        <v>83</v>
      </c>
      <c r="BK276" s="199">
        <f>ROUND(I276*H276,2)</f>
        <v>0</v>
      </c>
      <c r="BL276" s="15" t="s">
        <v>133</v>
      </c>
      <c r="BM276" s="198" t="s">
        <v>497</v>
      </c>
    </row>
    <row r="277" s="2" customFormat="1">
      <c r="A277" s="36"/>
      <c r="B277" s="37"/>
      <c r="C277" s="38"/>
      <c r="D277" s="200" t="s">
        <v>128</v>
      </c>
      <c r="E277" s="38"/>
      <c r="F277" s="201" t="s">
        <v>498</v>
      </c>
      <c r="G277" s="38"/>
      <c r="H277" s="38"/>
      <c r="I277" s="202"/>
      <c r="J277" s="38"/>
      <c r="K277" s="38"/>
      <c r="L277" s="42"/>
      <c r="M277" s="203"/>
      <c r="N277" s="204"/>
      <c r="O277" s="89"/>
      <c r="P277" s="89"/>
      <c r="Q277" s="89"/>
      <c r="R277" s="89"/>
      <c r="S277" s="89"/>
      <c r="T277" s="89"/>
      <c r="U277" s="90"/>
      <c r="V277" s="36"/>
      <c r="W277" s="36"/>
      <c r="X277" s="36"/>
      <c r="Y277" s="36"/>
      <c r="Z277" s="36"/>
      <c r="AA277" s="36"/>
      <c r="AB277" s="36"/>
      <c r="AC277" s="36"/>
      <c r="AD277" s="36"/>
      <c r="AE277" s="36"/>
      <c r="AT277" s="15" t="s">
        <v>128</v>
      </c>
      <c r="AU277" s="15" t="s">
        <v>75</v>
      </c>
    </row>
    <row r="278" s="2" customFormat="1" ht="21.75" customHeight="1">
      <c r="A278" s="36"/>
      <c r="B278" s="37"/>
      <c r="C278" s="187" t="s">
        <v>499</v>
      </c>
      <c r="D278" s="187" t="s">
        <v>120</v>
      </c>
      <c r="E278" s="188" t="s">
        <v>500</v>
      </c>
      <c r="F278" s="189" t="s">
        <v>501</v>
      </c>
      <c r="G278" s="190" t="s">
        <v>139</v>
      </c>
      <c r="H278" s="191">
        <v>4</v>
      </c>
      <c r="I278" s="192"/>
      <c r="J278" s="193">
        <f>ROUND(I278*H278,2)</f>
        <v>0</v>
      </c>
      <c r="K278" s="189" t="s">
        <v>124</v>
      </c>
      <c r="L278" s="42"/>
      <c r="M278" s="194" t="s">
        <v>1</v>
      </c>
      <c r="N278" s="195" t="s">
        <v>40</v>
      </c>
      <c r="O278" s="89"/>
      <c r="P278" s="196">
        <f>O278*H278</f>
        <v>0</v>
      </c>
      <c r="Q278" s="196">
        <v>0</v>
      </c>
      <c r="R278" s="196">
        <f>Q278*H278</f>
        <v>0</v>
      </c>
      <c r="S278" s="196">
        <v>0</v>
      </c>
      <c r="T278" s="196">
        <f>S278*H278</f>
        <v>0</v>
      </c>
      <c r="U278" s="197" t="s">
        <v>1</v>
      </c>
      <c r="V278" s="36"/>
      <c r="W278" s="36"/>
      <c r="X278" s="36"/>
      <c r="Y278" s="36"/>
      <c r="Z278" s="36"/>
      <c r="AA278" s="36"/>
      <c r="AB278" s="36"/>
      <c r="AC278" s="36"/>
      <c r="AD278" s="36"/>
      <c r="AE278" s="36"/>
      <c r="AR278" s="198" t="s">
        <v>140</v>
      </c>
      <c r="AT278" s="198" t="s">
        <v>120</v>
      </c>
      <c r="AU278" s="198" t="s">
        <v>75</v>
      </c>
      <c r="AY278" s="15" t="s">
        <v>126</v>
      </c>
      <c r="BE278" s="199">
        <f>IF(N278="základní",J278,0)</f>
        <v>0</v>
      </c>
      <c r="BF278" s="199">
        <f>IF(N278="snížená",J278,0)</f>
        <v>0</v>
      </c>
      <c r="BG278" s="199">
        <f>IF(N278="zákl. přenesená",J278,0)</f>
        <v>0</v>
      </c>
      <c r="BH278" s="199">
        <f>IF(N278="sníž. přenesená",J278,0)</f>
        <v>0</v>
      </c>
      <c r="BI278" s="199">
        <f>IF(N278="nulová",J278,0)</f>
        <v>0</v>
      </c>
      <c r="BJ278" s="15" t="s">
        <v>83</v>
      </c>
      <c r="BK278" s="199">
        <f>ROUND(I278*H278,2)</f>
        <v>0</v>
      </c>
      <c r="BL278" s="15" t="s">
        <v>140</v>
      </c>
      <c r="BM278" s="198" t="s">
        <v>502</v>
      </c>
    </row>
    <row r="279" s="2" customFormat="1">
      <c r="A279" s="36"/>
      <c r="B279" s="37"/>
      <c r="C279" s="38"/>
      <c r="D279" s="200" t="s">
        <v>128</v>
      </c>
      <c r="E279" s="38"/>
      <c r="F279" s="201" t="s">
        <v>501</v>
      </c>
      <c r="G279" s="38"/>
      <c r="H279" s="38"/>
      <c r="I279" s="202"/>
      <c r="J279" s="38"/>
      <c r="K279" s="38"/>
      <c r="L279" s="42"/>
      <c r="M279" s="203"/>
      <c r="N279" s="204"/>
      <c r="O279" s="89"/>
      <c r="P279" s="89"/>
      <c r="Q279" s="89"/>
      <c r="R279" s="89"/>
      <c r="S279" s="89"/>
      <c r="T279" s="89"/>
      <c r="U279" s="90"/>
      <c r="V279" s="36"/>
      <c r="W279" s="36"/>
      <c r="X279" s="36"/>
      <c r="Y279" s="36"/>
      <c r="Z279" s="36"/>
      <c r="AA279" s="36"/>
      <c r="AB279" s="36"/>
      <c r="AC279" s="36"/>
      <c r="AD279" s="36"/>
      <c r="AE279" s="36"/>
      <c r="AT279" s="15" t="s">
        <v>128</v>
      </c>
      <c r="AU279" s="15" t="s">
        <v>75</v>
      </c>
    </row>
    <row r="280" s="2" customFormat="1" ht="37.8" customHeight="1">
      <c r="A280" s="36"/>
      <c r="B280" s="37"/>
      <c r="C280" s="205" t="s">
        <v>503</v>
      </c>
      <c r="D280" s="205" t="s">
        <v>130</v>
      </c>
      <c r="E280" s="206" t="s">
        <v>504</v>
      </c>
      <c r="F280" s="207" t="s">
        <v>505</v>
      </c>
      <c r="G280" s="208" t="s">
        <v>139</v>
      </c>
      <c r="H280" s="209">
        <v>3</v>
      </c>
      <c r="I280" s="210"/>
      <c r="J280" s="211">
        <f>ROUND(I280*H280,2)</f>
        <v>0</v>
      </c>
      <c r="K280" s="207" t="s">
        <v>124</v>
      </c>
      <c r="L280" s="212"/>
      <c r="M280" s="213" t="s">
        <v>1</v>
      </c>
      <c r="N280" s="214" t="s">
        <v>40</v>
      </c>
      <c r="O280" s="89"/>
      <c r="P280" s="196">
        <f>O280*H280</f>
        <v>0</v>
      </c>
      <c r="Q280" s="196">
        <v>0</v>
      </c>
      <c r="R280" s="196">
        <f>Q280*H280</f>
        <v>0</v>
      </c>
      <c r="S280" s="196">
        <v>0</v>
      </c>
      <c r="T280" s="196">
        <f>S280*H280</f>
        <v>0</v>
      </c>
      <c r="U280" s="197" t="s">
        <v>1</v>
      </c>
      <c r="V280" s="36"/>
      <c r="W280" s="36"/>
      <c r="X280" s="36"/>
      <c r="Y280" s="36"/>
      <c r="Z280" s="36"/>
      <c r="AA280" s="36"/>
      <c r="AB280" s="36"/>
      <c r="AC280" s="36"/>
      <c r="AD280" s="36"/>
      <c r="AE280" s="36"/>
      <c r="AR280" s="198" t="s">
        <v>133</v>
      </c>
      <c r="AT280" s="198" t="s">
        <v>130</v>
      </c>
      <c r="AU280" s="198" t="s">
        <v>75</v>
      </c>
      <c r="AY280" s="15" t="s">
        <v>126</v>
      </c>
      <c r="BE280" s="199">
        <f>IF(N280="základní",J280,0)</f>
        <v>0</v>
      </c>
      <c r="BF280" s="199">
        <f>IF(N280="snížená",J280,0)</f>
        <v>0</v>
      </c>
      <c r="BG280" s="199">
        <f>IF(N280="zákl. přenesená",J280,0)</f>
        <v>0</v>
      </c>
      <c r="BH280" s="199">
        <f>IF(N280="sníž. přenesená",J280,0)</f>
        <v>0</v>
      </c>
      <c r="BI280" s="199">
        <f>IF(N280="nulová",J280,0)</f>
        <v>0</v>
      </c>
      <c r="BJ280" s="15" t="s">
        <v>83</v>
      </c>
      <c r="BK280" s="199">
        <f>ROUND(I280*H280,2)</f>
        <v>0</v>
      </c>
      <c r="BL280" s="15" t="s">
        <v>133</v>
      </c>
      <c r="BM280" s="198" t="s">
        <v>506</v>
      </c>
    </row>
    <row r="281" s="2" customFormat="1">
      <c r="A281" s="36"/>
      <c r="B281" s="37"/>
      <c r="C281" s="38"/>
      <c r="D281" s="200" t="s">
        <v>128</v>
      </c>
      <c r="E281" s="38"/>
      <c r="F281" s="201" t="s">
        <v>507</v>
      </c>
      <c r="G281" s="38"/>
      <c r="H281" s="38"/>
      <c r="I281" s="202"/>
      <c r="J281" s="38"/>
      <c r="K281" s="38"/>
      <c r="L281" s="42"/>
      <c r="M281" s="203"/>
      <c r="N281" s="204"/>
      <c r="O281" s="89"/>
      <c r="P281" s="89"/>
      <c r="Q281" s="89"/>
      <c r="R281" s="89"/>
      <c r="S281" s="89"/>
      <c r="T281" s="89"/>
      <c r="U281" s="90"/>
      <c r="V281" s="36"/>
      <c r="W281" s="36"/>
      <c r="X281" s="36"/>
      <c r="Y281" s="36"/>
      <c r="Z281" s="36"/>
      <c r="AA281" s="36"/>
      <c r="AB281" s="36"/>
      <c r="AC281" s="36"/>
      <c r="AD281" s="36"/>
      <c r="AE281" s="36"/>
      <c r="AT281" s="15" t="s">
        <v>128</v>
      </c>
      <c r="AU281" s="15" t="s">
        <v>75</v>
      </c>
    </row>
    <row r="282" s="2" customFormat="1" ht="33" customHeight="1">
      <c r="A282" s="36"/>
      <c r="B282" s="37"/>
      <c r="C282" s="187" t="s">
        <v>508</v>
      </c>
      <c r="D282" s="187" t="s">
        <v>120</v>
      </c>
      <c r="E282" s="188" t="s">
        <v>509</v>
      </c>
      <c r="F282" s="189" t="s">
        <v>510</v>
      </c>
      <c r="G282" s="190" t="s">
        <v>139</v>
      </c>
      <c r="H282" s="191">
        <v>3</v>
      </c>
      <c r="I282" s="192"/>
      <c r="J282" s="193">
        <f>ROUND(I282*H282,2)</f>
        <v>0</v>
      </c>
      <c r="K282" s="189" t="s">
        <v>124</v>
      </c>
      <c r="L282" s="42"/>
      <c r="M282" s="194" t="s">
        <v>1</v>
      </c>
      <c r="N282" s="195" t="s">
        <v>40</v>
      </c>
      <c r="O282" s="89"/>
      <c r="P282" s="196">
        <f>O282*H282</f>
        <v>0</v>
      </c>
      <c r="Q282" s="196">
        <v>0</v>
      </c>
      <c r="R282" s="196">
        <f>Q282*H282</f>
        <v>0</v>
      </c>
      <c r="S282" s="196">
        <v>0</v>
      </c>
      <c r="T282" s="196">
        <f>S282*H282</f>
        <v>0</v>
      </c>
      <c r="U282" s="197" t="s">
        <v>1</v>
      </c>
      <c r="V282" s="36"/>
      <c r="W282" s="36"/>
      <c r="X282" s="36"/>
      <c r="Y282" s="36"/>
      <c r="Z282" s="36"/>
      <c r="AA282" s="36"/>
      <c r="AB282" s="36"/>
      <c r="AC282" s="36"/>
      <c r="AD282" s="36"/>
      <c r="AE282" s="36"/>
      <c r="AR282" s="198" t="s">
        <v>140</v>
      </c>
      <c r="AT282" s="198" t="s">
        <v>120</v>
      </c>
      <c r="AU282" s="198" t="s">
        <v>75</v>
      </c>
      <c r="AY282" s="15" t="s">
        <v>126</v>
      </c>
      <c r="BE282" s="199">
        <f>IF(N282="základní",J282,0)</f>
        <v>0</v>
      </c>
      <c r="BF282" s="199">
        <f>IF(N282="snížená",J282,0)</f>
        <v>0</v>
      </c>
      <c r="BG282" s="199">
        <f>IF(N282="zákl. přenesená",J282,0)</f>
        <v>0</v>
      </c>
      <c r="BH282" s="199">
        <f>IF(N282="sníž. přenesená",J282,0)</f>
        <v>0</v>
      </c>
      <c r="BI282" s="199">
        <f>IF(N282="nulová",J282,0)</f>
        <v>0</v>
      </c>
      <c r="BJ282" s="15" t="s">
        <v>83</v>
      </c>
      <c r="BK282" s="199">
        <f>ROUND(I282*H282,2)</f>
        <v>0</v>
      </c>
      <c r="BL282" s="15" t="s">
        <v>140</v>
      </c>
      <c r="BM282" s="198" t="s">
        <v>511</v>
      </c>
    </row>
    <row r="283" s="2" customFormat="1">
      <c r="A283" s="36"/>
      <c r="B283" s="37"/>
      <c r="C283" s="38"/>
      <c r="D283" s="200" t="s">
        <v>128</v>
      </c>
      <c r="E283" s="38"/>
      <c r="F283" s="201" t="s">
        <v>510</v>
      </c>
      <c r="G283" s="38"/>
      <c r="H283" s="38"/>
      <c r="I283" s="202"/>
      <c r="J283" s="38"/>
      <c r="K283" s="38"/>
      <c r="L283" s="42"/>
      <c r="M283" s="203"/>
      <c r="N283" s="204"/>
      <c r="O283" s="89"/>
      <c r="P283" s="89"/>
      <c r="Q283" s="89"/>
      <c r="R283" s="89"/>
      <c r="S283" s="89"/>
      <c r="T283" s="89"/>
      <c r="U283" s="90"/>
      <c r="V283" s="36"/>
      <c r="W283" s="36"/>
      <c r="X283" s="36"/>
      <c r="Y283" s="36"/>
      <c r="Z283" s="36"/>
      <c r="AA283" s="36"/>
      <c r="AB283" s="36"/>
      <c r="AC283" s="36"/>
      <c r="AD283" s="36"/>
      <c r="AE283" s="36"/>
      <c r="AT283" s="15" t="s">
        <v>128</v>
      </c>
      <c r="AU283" s="15" t="s">
        <v>75</v>
      </c>
    </row>
    <row r="284" s="2" customFormat="1" ht="33" customHeight="1">
      <c r="A284" s="36"/>
      <c r="B284" s="37"/>
      <c r="C284" s="205" t="s">
        <v>512</v>
      </c>
      <c r="D284" s="205" t="s">
        <v>130</v>
      </c>
      <c r="E284" s="206" t="s">
        <v>513</v>
      </c>
      <c r="F284" s="207" t="s">
        <v>514</v>
      </c>
      <c r="G284" s="208" t="s">
        <v>139</v>
      </c>
      <c r="H284" s="209">
        <v>3</v>
      </c>
      <c r="I284" s="210"/>
      <c r="J284" s="211">
        <f>ROUND(I284*H284,2)</f>
        <v>0</v>
      </c>
      <c r="K284" s="207" t="s">
        <v>124</v>
      </c>
      <c r="L284" s="212"/>
      <c r="M284" s="213" t="s">
        <v>1</v>
      </c>
      <c r="N284" s="214" t="s">
        <v>40</v>
      </c>
      <c r="O284" s="89"/>
      <c r="P284" s="196">
        <f>O284*H284</f>
        <v>0</v>
      </c>
      <c r="Q284" s="196">
        <v>0</v>
      </c>
      <c r="R284" s="196">
        <f>Q284*H284</f>
        <v>0</v>
      </c>
      <c r="S284" s="196">
        <v>0</v>
      </c>
      <c r="T284" s="196">
        <f>S284*H284</f>
        <v>0</v>
      </c>
      <c r="U284" s="197" t="s">
        <v>1</v>
      </c>
      <c r="V284" s="36"/>
      <c r="W284" s="36"/>
      <c r="X284" s="36"/>
      <c r="Y284" s="36"/>
      <c r="Z284" s="36"/>
      <c r="AA284" s="36"/>
      <c r="AB284" s="36"/>
      <c r="AC284" s="36"/>
      <c r="AD284" s="36"/>
      <c r="AE284" s="36"/>
      <c r="AR284" s="198" t="s">
        <v>133</v>
      </c>
      <c r="AT284" s="198" t="s">
        <v>130</v>
      </c>
      <c r="AU284" s="198" t="s">
        <v>75</v>
      </c>
      <c r="AY284" s="15" t="s">
        <v>126</v>
      </c>
      <c r="BE284" s="199">
        <f>IF(N284="základní",J284,0)</f>
        <v>0</v>
      </c>
      <c r="BF284" s="199">
        <f>IF(N284="snížená",J284,0)</f>
        <v>0</v>
      </c>
      <c r="BG284" s="199">
        <f>IF(N284="zákl. přenesená",J284,0)</f>
        <v>0</v>
      </c>
      <c r="BH284" s="199">
        <f>IF(N284="sníž. přenesená",J284,0)</f>
        <v>0</v>
      </c>
      <c r="BI284" s="199">
        <f>IF(N284="nulová",J284,0)</f>
        <v>0</v>
      </c>
      <c r="BJ284" s="15" t="s">
        <v>83</v>
      </c>
      <c r="BK284" s="199">
        <f>ROUND(I284*H284,2)</f>
        <v>0</v>
      </c>
      <c r="BL284" s="15" t="s">
        <v>133</v>
      </c>
      <c r="BM284" s="198" t="s">
        <v>515</v>
      </c>
    </row>
    <row r="285" s="2" customFormat="1">
      <c r="A285" s="36"/>
      <c r="B285" s="37"/>
      <c r="C285" s="38"/>
      <c r="D285" s="200" t="s">
        <v>128</v>
      </c>
      <c r="E285" s="38"/>
      <c r="F285" s="201" t="s">
        <v>516</v>
      </c>
      <c r="G285" s="38"/>
      <c r="H285" s="38"/>
      <c r="I285" s="202"/>
      <c r="J285" s="38"/>
      <c r="K285" s="38"/>
      <c r="L285" s="42"/>
      <c r="M285" s="203"/>
      <c r="N285" s="204"/>
      <c r="O285" s="89"/>
      <c r="P285" s="89"/>
      <c r="Q285" s="89"/>
      <c r="R285" s="89"/>
      <c r="S285" s="89"/>
      <c r="T285" s="89"/>
      <c r="U285" s="90"/>
      <c r="V285" s="36"/>
      <c r="W285" s="36"/>
      <c r="X285" s="36"/>
      <c r="Y285" s="36"/>
      <c r="Z285" s="36"/>
      <c r="AA285" s="36"/>
      <c r="AB285" s="36"/>
      <c r="AC285" s="36"/>
      <c r="AD285" s="36"/>
      <c r="AE285" s="36"/>
      <c r="AT285" s="15" t="s">
        <v>128</v>
      </c>
      <c r="AU285" s="15" t="s">
        <v>75</v>
      </c>
    </row>
    <row r="286" s="2" customFormat="1" ht="37.8" customHeight="1">
      <c r="A286" s="36"/>
      <c r="B286" s="37"/>
      <c r="C286" s="187" t="s">
        <v>517</v>
      </c>
      <c r="D286" s="187" t="s">
        <v>120</v>
      </c>
      <c r="E286" s="188" t="s">
        <v>518</v>
      </c>
      <c r="F286" s="189" t="s">
        <v>519</v>
      </c>
      <c r="G286" s="190" t="s">
        <v>139</v>
      </c>
      <c r="H286" s="191">
        <v>3</v>
      </c>
      <c r="I286" s="192"/>
      <c r="J286" s="193">
        <f>ROUND(I286*H286,2)</f>
        <v>0</v>
      </c>
      <c r="K286" s="189" t="s">
        <v>124</v>
      </c>
      <c r="L286" s="42"/>
      <c r="M286" s="194" t="s">
        <v>1</v>
      </c>
      <c r="N286" s="195" t="s">
        <v>40</v>
      </c>
      <c r="O286" s="89"/>
      <c r="P286" s="196">
        <f>O286*H286</f>
        <v>0</v>
      </c>
      <c r="Q286" s="196">
        <v>0</v>
      </c>
      <c r="R286" s="196">
        <f>Q286*H286</f>
        <v>0</v>
      </c>
      <c r="S286" s="196">
        <v>0</v>
      </c>
      <c r="T286" s="196">
        <f>S286*H286</f>
        <v>0</v>
      </c>
      <c r="U286" s="197" t="s">
        <v>1</v>
      </c>
      <c r="V286" s="36"/>
      <c r="W286" s="36"/>
      <c r="X286" s="36"/>
      <c r="Y286" s="36"/>
      <c r="Z286" s="36"/>
      <c r="AA286" s="36"/>
      <c r="AB286" s="36"/>
      <c r="AC286" s="36"/>
      <c r="AD286" s="36"/>
      <c r="AE286" s="36"/>
      <c r="AR286" s="198" t="s">
        <v>140</v>
      </c>
      <c r="AT286" s="198" t="s">
        <v>120</v>
      </c>
      <c r="AU286" s="198" t="s">
        <v>75</v>
      </c>
      <c r="AY286" s="15" t="s">
        <v>126</v>
      </c>
      <c r="BE286" s="199">
        <f>IF(N286="základní",J286,0)</f>
        <v>0</v>
      </c>
      <c r="BF286" s="199">
        <f>IF(N286="snížená",J286,0)</f>
        <v>0</v>
      </c>
      <c r="BG286" s="199">
        <f>IF(N286="zákl. přenesená",J286,0)</f>
        <v>0</v>
      </c>
      <c r="BH286" s="199">
        <f>IF(N286="sníž. přenesená",J286,0)</f>
        <v>0</v>
      </c>
      <c r="BI286" s="199">
        <f>IF(N286="nulová",J286,0)</f>
        <v>0</v>
      </c>
      <c r="BJ286" s="15" t="s">
        <v>83</v>
      </c>
      <c r="BK286" s="199">
        <f>ROUND(I286*H286,2)</f>
        <v>0</v>
      </c>
      <c r="BL286" s="15" t="s">
        <v>140</v>
      </c>
      <c r="BM286" s="198" t="s">
        <v>520</v>
      </c>
    </row>
    <row r="287" s="2" customFormat="1">
      <c r="A287" s="36"/>
      <c r="B287" s="37"/>
      <c r="C287" s="38"/>
      <c r="D287" s="200" t="s">
        <v>128</v>
      </c>
      <c r="E287" s="38"/>
      <c r="F287" s="201" t="s">
        <v>519</v>
      </c>
      <c r="G287" s="38"/>
      <c r="H287" s="38"/>
      <c r="I287" s="202"/>
      <c r="J287" s="38"/>
      <c r="K287" s="38"/>
      <c r="L287" s="42"/>
      <c r="M287" s="203"/>
      <c r="N287" s="204"/>
      <c r="O287" s="89"/>
      <c r="P287" s="89"/>
      <c r="Q287" s="89"/>
      <c r="R287" s="89"/>
      <c r="S287" s="89"/>
      <c r="T287" s="89"/>
      <c r="U287" s="90"/>
      <c r="V287" s="36"/>
      <c r="W287" s="36"/>
      <c r="X287" s="36"/>
      <c r="Y287" s="36"/>
      <c r="Z287" s="36"/>
      <c r="AA287" s="36"/>
      <c r="AB287" s="36"/>
      <c r="AC287" s="36"/>
      <c r="AD287" s="36"/>
      <c r="AE287" s="36"/>
      <c r="AT287" s="15" t="s">
        <v>128</v>
      </c>
      <c r="AU287" s="15" t="s">
        <v>75</v>
      </c>
    </row>
    <row r="288" s="2" customFormat="1" ht="33" customHeight="1">
      <c r="A288" s="36"/>
      <c r="B288" s="37"/>
      <c r="C288" s="205" t="s">
        <v>521</v>
      </c>
      <c r="D288" s="205" t="s">
        <v>130</v>
      </c>
      <c r="E288" s="206" t="s">
        <v>522</v>
      </c>
      <c r="F288" s="207" t="s">
        <v>523</v>
      </c>
      <c r="G288" s="208" t="s">
        <v>139</v>
      </c>
      <c r="H288" s="209">
        <v>2</v>
      </c>
      <c r="I288" s="210"/>
      <c r="J288" s="211">
        <f>ROUND(I288*H288,2)</f>
        <v>0</v>
      </c>
      <c r="K288" s="207" t="s">
        <v>124</v>
      </c>
      <c r="L288" s="212"/>
      <c r="M288" s="213" t="s">
        <v>1</v>
      </c>
      <c r="N288" s="214" t="s">
        <v>40</v>
      </c>
      <c r="O288" s="89"/>
      <c r="P288" s="196">
        <f>O288*H288</f>
        <v>0</v>
      </c>
      <c r="Q288" s="196">
        <v>0</v>
      </c>
      <c r="R288" s="196">
        <f>Q288*H288</f>
        <v>0</v>
      </c>
      <c r="S288" s="196">
        <v>0</v>
      </c>
      <c r="T288" s="196">
        <f>S288*H288</f>
        <v>0</v>
      </c>
      <c r="U288" s="197" t="s">
        <v>1</v>
      </c>
      <c r="V288" s="36"/>
      <c r="W288" s="36"/>
      <c r="X288" s="36"/>
      <c r="Y288" s="36"/>
      <c r="Z288" s="36"/>
      <c r="AA288" s="36"/>
      <c r="AB288" s="36"/>
      <c r="AC288" s="36"/>
      <c r="AD288" s="36"/>
      <c r="AE288" s="36"/>
      <c r="AR288" s="198" t="s">
        <v>133</v>
      </c>
      <c r="AT288" s="198" t="s">
        <v>130</v>
      </c>
      <c r="AU288" s="198" t="s">
        <v>75</v>
      </c>
      <c r="AY288" s="15" t="s">
        <v>126</v>
      </c>
      <c r="BE288" s="199">
        <f>IF(N288="základní",J288,0)</f>
        <v>0</v>
      </c>
      <c r="BF288" s="199">
        <f>IF(N288="snížená",J288,0)</f>
        <v>0</v>
      </c>
      <c r="BG288" s="199">
        <f>IF(N288="zákl. přenesená",J288,0)</f>
        <v>0</v>
      </c>
      <c r="BH288" s="199">
        <f>IF(N288="sníž. přenesená",J288,0)</f>
        <v>0</v>
      </c>
      <c r="BI288" s="199">
        <f>IF(N288="nulová",J288,0)</f>
        <v>0</v>
      </c>
      <c r="BJ288" s="15" t="s">
        <v>83</v>
      </c>
      <c r="BK288" s="199">
        <f>ROUND(I288*H288,2)</f>
        <v>0</v>
      </c>
      <c r="BL288" s="15" t="s">
        <v>133</v>
      </c>
      <c r="BM288" s="198" t="s">
        <v>524</v>
      </c>
    </row>
    <row r="289" s="2" customFormat="1">
      <c r="A289" s="36"/>
      <c r="B289" s="37"/>
      <c r="C289" s="38"/>
      <c r="D289" s="200" t="s">
        <v>128</v>
      </c>
      <c r="E289" s="38"/>
      <c r="F289" s="201" t="s">
        <v>525</v>
      </c>
      <c r="G289" s="38"/>
      <c r="H289" s="38"/>
      <c r="I289" s="202"/>
      <c r="J289" s="38"/>
      <c r="K289" s="38"/>
      <c r="L289" s="42"/>
      <c r="M289" s="203"/>
      <c r="N289" s="204"/>
      <c r="O289" s="89"/>
      <c r="P289" s="89"/>
      <c r="Q289" s="89"/>
      <c r="R289" s="89"/>
      <c r="S289" s="89"/>
      <c r="T289" s="89"/>
      <c r="U289" s="90"/>
      <c r="V289" s="36"/>
      <c r="W289" s="36"/>
      <c r="X289" s="36"/>
      <c r="Y289" s="36"/>
      <c r="Z289" s="36"/>
      <c r="AA289" s="36"/>
      <c r="AB289" s="36"/>
      <c r="AC289" s="36"/>
      <c r="AD289" s="36"/>
      <c r="AE289" s="36"/>
      <c r="AT289" s="15" t="s">
        <v>128</v>
      </c>
      <c r="AU289" s="15" t="s">
        <v>75</v>
      </c>
    </row>
    <row r="290" s="2" customFormat="1" ht="24.15" customHeight="1">
      <c r="A290" s="36"/>
      <c r="B290" s="37"/>
      <c r="C290" s="187" t="s">
        <v>526</v>
      </c>
      <c r="D290" s="187" t="s">
        <v>120</v>
      </c>
      <c r="E290" s="188" t="s">
        <v>527</v>
      </c>
      <c r="F290" s="189" t="s">
        <v>528</v>
      </c>
      <c r="G290" s="190" t="s">
        <v>139</v>
      </c>
      <c r="H290" s="191">
        <v>3</v>
      </c>
      <c r="I290" s="192"/>
      <c r="J290" s="193">
        <f>ROUND(I290*H290,2)</f>
        <v>0</v>
      </c>
      <c r="K290" s="189" t="s">
        <v>124</v>
      </c>
      <c r="L290" s="42"/>
      <c r="M290" s="194" t="s">
        <v>1</v>
      </c>
      <c r="N290" s="195" t="s">
        <v>40</v>
      </c>
      <c r="O290" s="89"/>
      <c r="P290" s="196">
        <f>O290*H290</f>
        <v>0</v>
      </c>
      <c r="Q290" s="196">
        <v>0</v>
      </c>
      <c r="R290" s="196">
        <f>Q290*H290</f>
        <v>0</v>
      </c>
      <c r="S290" s="196">
        <v>0</v>
      </c>
      <c r="T290" s="196">
        <f>S290*H290</f>
        <v>0</v>
      </c>
      <c r="U290" s="197" t="s">
        <v>1</v>
      </c>
      <c r="V290" s="36"/>
      <c r="W290" s="36"/>
      <c r="X290" s="36"/>
      <c r="Y290" s="36"/>
      <c r="Z290" s="36"/>
      <c r="AA290" s="36"/>
      <c r="AB290" s="36"/>
      <c r="AC290" s="36"/>
      <c r="AD290" s="36"/>
      <c r="AE290" s="36"/>
      <c r="AR290" s="198" t="s">
        <v>140</v>
      </c>
      <c r="AT290" s="198" t="s">
        <v>120</v>
      </c>
      <c r="AU290" s="198" t="s">
        <v>75</v>
      </c>
      <c r="AY290" s="15" t="s">
        <v>126</v>
      </c>
      <c r="BE290" s="199">
        <f>IF(N290="základní",J290,0)</f>
        <v>0</v>
      </c>
      <c r="BF290" s="199">
        <f>IF(N290="snížená",J290,0)</f>
        <v>0</v>
      </c>
      <c r="BG290" s="199">
        <f>IF(N290="zákl. přenesená",J290,0)</f>
        <v>0</v>
      </c>
      <c r="BH290" s="199">
        <f>IF(N290="sníž. přenesená",J290,0)</f>
        <v>0</v>
      </c>
      <c r="BI290" s="199">
        <f>IF(N290="nulová",J290,0)</f>
        <v>0</v>
      </c>
      <c r="BJ290" s="15" t="s">
        <v>83</v>
      </c>
      <c r="BK290" s="199">
        <f>ROUND(I290*H290,2)</f>
        <v>0</v>
      </c>
      <c r="BL290" s="15" t="s">
        <v>140</v>
      </c>
      <c r="BM290" s="198" t="s">
        <v>529</v>
      </c>
    </row>
    <row r="291" s="2" customFormat="1">
      <c r="A291" s="36"/>
      <c r="B291" s="37"/>
      <c r="C291" s="38"/>
      <c r="D291" s="200" t="s">
        <v>128</v>
      </c>
      <c r="E291" s="38"/>
      <c r="F291" s="201" t="s">
        <v>528</v>
      </c>
      <c r="G291" s="38"/>
      <c r="H291" s="38"/>
      <c r="I291" s="202"/>
      <c r="J291" s="38"/>
      <c r="K291" s="38"/>
      <c r="L291" s="42"/>
      <c r="M291" s="203"/>
      <c r="N291" s="204"/>
      <c r="O291" s="89"/>
      <c r="P291" s="89"/>
      <c r="Q291" s="89"/>
      <c r="R291" s="89"/>
      <c r="S291" s="89"/>
      <c r="T291" s="89"/>
      <c r="U291" s="90"/>
      <c r="V291" s="36"/>
      <c r="W291" s="36"/>
      <c r="X291" s="36"/>
      <c r="Y291" s="36"/>
      <c r="Z291" s="36"/>
      <c r="AA291" s="36"/>
      <c r="AB291" s="36"/>
      <c r="AC291" s="36"/>
      <c r="AD291" s="36"/>
      <c r="AE291" s="36"/>
      <c r="AT291" s="15" t="s">
        <v>128</v>
      </c>
      <c r="AU291" s="15" t="s">
        <v>75</v>
      </c>
    </row>
    <row r="292" s="2" customFormat="1" ht="33" customHeight="1">
      <c r="A292" s="36"/>
      <c r="B292" s="37"/>
      <c r="C292" s="205" t="s">
        <v>530</v>
      </c>
      <c r="D292" s="205" t="s">
        <v>130</v>
      </c>
      <c r="E292" s="206" t="s">
        <v>531</v>
      </c>
      <c r="F292" s="207" t="s">
        <v>532</v>
      </c>
      <c r="G292" s="208" t="s">
        <v>139</v>
      </c>
      <c r="H292" s="209">
        <v>2</v>
      </c>
      <c r="I292" s="210"/>
      <c r="J292" s="211">
        <f>ROUND(I292*H292,2)</f>
        <v>0</v>
      </c>
      <c r="K292" s="207" t="s">
        <v>124</v>
      </c>
      <c r="L292" s="212"/>
      <c r="M292" s="213" t="s">
        <v>1</v>
      </c>
      <c r="N292" s="214" t="s">
        <v>40</v>
      </c>
      <c r="O292" s="89"/>
      <c r="P292" s="196">
        <f>O292*H292</f>
        <v>0</v>
      </c>
      <c r="Q292" s="196">
        <v>0</v>
      </c>
      <c r="R292" s="196">
        <f>Q292*H292</f>
        <v>0</v>
      </c>
      <c r="S292" s="196">
        <v>0</v>
      </c>
      <c r="T292" s="196">
        <f>S292*H292</f>
        <v>0</v>
      </c>
      <c r="U292" s="197" t="s">
        <v>1</v>
      </c>
      <c r="V292" s="36"/>
      <c r="W292" s="36"/>
      <c r="X292" s="36"/>
      <c r="Y292" s="36"/>
      <c r="Z292" s="36"/>
      <c r="AA292" s="36"/>
      <c r="AB292" s="36"/>
      <c r="AC292" s="36"/>
      <c r="AD292" s="36"/>
      <c r="AE292" s="36"/>
      <c r="AR292" s="198" t="s">
        <v>133</v>
      </c>
      <c r="AT292" s="198" t="s">
        <v>130</v>
      </c>
      <c r="AU292" s="198" t="s">
        <v>75</v>
      </c>
      <c r="AY292" s="15" t="s">
        <v>126</v>
      </c>
      <c r="BE292" s="199">
        <f>IF(N292="základní",J292,0)</f>
        <v>0</v>
      </c>
      <c r="BF292" s="199">
        <f>IF(N292="snížená",J292,0)</f>
        <v>0</v>
      </c>
      <c r="BG292" s="199">
        <f>IF(N292="zákl. přenesená",J292,0)</f>
        <v>0</v>
      </c>
      <c r="BH292" s="199">
        <f>IF(N292="sníž. přenesená",J292,0)</f>
        <v>0</v>
      </c>
      <c r="BI292" s="199">
        <f>IF(N292="nulová",J292,0)</f>
        <v>0</v>
      </c>
      <c r="BJ292" s="15" t="s">
        <v>83</v>
      </c>
      <c r="BK292" s="199">
        <f>ROUND(I292*H292,2)</f>
        <v>0</v>
      </c>
      <c r="BL292" s="15" t="s">
        <v>133</v>
      </c>
      <c r="BM292" s="198" t="s">
        <v>533</v>
      </c>
    </row>
    <row r="293" s="2" customFormat="1">
      <c r="A293" s="36"/>
      <c r="B293" s="37"/>
      <c r="C293" s="38"/>
      <c r="D293" s="200" t="s">
        <v>128</v>
      </c>
      <c r="E293" s="38"/>
      <c r="F293" s="201" t="s">
        <v>534</v>
      </c>
      <c r="G293" s="38"/>
      <c r="H293" s="38"/>
      <c r="I293" s="202"/>
      <c r="J293" s="38"/>
      <c r="K293" s="38"/>
      <c r="L293" s="42"/>
      <c r="M293" s="203"/>
      <c r="N293" s="204"/>
      <c r="O293" s="89"/>
      <c r="P293" s="89"/>
      <c r="Q293" s="89"/>
      <c r="R293" s="89"/>
      <c r="S293" s="89"/>
      <c r="T293" s="89"/>
      <c r="U293" s="90"/>
      <c r="V293" s="36"/>
      <c r="W293" s="36"/>
      <c r="X293" s="36"/>
      <c r="Y293" s="36"/>
      <c r="Z293" s="36"/>
      <c r="AA293" s="36"/>
      <c r="AB293" s="36"/>
      <c r="AC293" s="36"/>
      <c r="AD293" s="36"/>
      <c r="AE293" s="36"/>
      <c r="AT293" s="15" t="s">
        <v>128</v>
      </c>
      <c r="AU293" s="15" t="s">
        <v>75</v>
      </c>
    </row>
    <row r="294" s="2" customFormat="1" ht="24.15" customHeight="1">
      <c r="A294" s="36"/>
      <c r="B294" s="37"/>
      <c r="C294" s="187" t="s">
        <v>535</v>
      </c>
      <c r="D294" s="187" t="s">
        <v>120</v>
      </c>
      <c r="E294" s="188" t="s">
        <v>536</v>
      </c>
      <c r="F294" s="189" t="s">
        <v>537</v>
      </c>
      <c r="G294" s="190" t="s">
        <v>139</v>
      </c>
      <c r="H294" s="191">
        <v>4</v>
      </c>
      <c r="I294" s="192"/>
      <c r="J294" s="193">
        <f>ROUND(I294*H294,2)</f>
        <v>0</v>
      </c>
      <c r="K294" s="189" t="s">
        <v>124</v>
      </c>
      <c r="L294" s="42"/>
      <c r="M294" s="194" t="s">
        <v>1</v>
      </c>
      <c r="N294" s="195" t="s">
        <v>40</v>
      </c>
      <c r="O294" s="89"/>
      <c r="P294" s="196">
        <f>O294*H294</f>
        <v>0</v>
      </c>
      <c r="Q294" s="196">
        <v>0</v>
      </c>
      <c r="R294" s="196">
        <f>Q294*H294</f>
        <v>0</v>
      </c>
      <c r="S294" s="196">
        <v>0</v>
      </c>
      <c r="T294" s="196">
        <f>S294*H294</f>
        <v>0</v>
      </c>
      <c r="U294" s="197" t="s">
        <v>1</v>
      </c>
      <c r="V294" s="36"/>
      <c r="W294" s="36"/>
      <c r="X294" s="36"/>
      <c r="Y294" s="36"/>
      <c r="Z294" s="36"/>
      <c r="AA294" s="36"/>
      <c r="AB294" s="36"/>
      <c r="AC294" s="36"/>
      <c r="AD294" s="36"/>
      <c r="AE294" s="36"/>
      <c r="AR294" s="198" t="s">
        <v>140</v>
      </c>
      <c r="AT294" s="198" t="s">
        <v>120</v>
      </c>
      <c r="AU294" s="198" t="s">
        <v>75</v>
      </c>
      <c r="AY294" s="15" t="s">
        <v>126</v>
      </c>
      <c r="BE294" s="199">
        <f>IF(N294="základní",J294,0)</f>
        <v>0</v>
      </c>
      <c r="BF294" s="199">
        <f>IF(N294="snížená",J294,0)</f>
        <v>0</v>
      </c>
      <c r="BG294" s="199">
        <f>IF(N294="zákl. přenesená",J294,0)</f>
        <v>0</v>
      </c>
      <c r="BH294" s="199">
        <f>IF(N294="sníž. přenesená",J294,0)</f>
        <v>0</v>
      </c>
      <c r="BI294" s="199">
        <f>IF(N294="nulová",J294,0)</f>
        <v>0</v>
      </c>
      <c r="BJ294" s="15" t="s">
        <v>83</v>
      </c>
      <c r="BK294" s="199">
        <f>ROUND(I294*H294,2)</f>
        <v>0</v>
      </c>
      <c r="BL294" s="15" t="s">
        <v>140</v>
      </c>
      <c r="BM294" s="198" t="s">
        <v>538</v>
      </c>
    </row>
    <row r="295" s="2" customFormat="1">
      <c r="A295" s="36"/>
      <c r="B295" s="37"/>
      <c r="C295" s="38"/>
      <c r="D295" s="200" t="s">
        <v>128</v>
      </c>
      <c r="E295" s="38"/>
      <c r="F295" s="201" t="s">
        <v>537</v>
      </c>
      <c r="G295" s="38"/>
      <c r="H295" s="38"/>
      <c r="I295" s="202"/>
      <c r="J295" s="38"/>
      <c r="K295" s="38"/>
      <c r="L295" s="42"/>
      <c r="M295" s="203"/>
      <c r="N295" s="204"/>
      <c r="O295" s="89"/>
      <c r="P295" s="89"/>
      <c r="Q295" s="89"/>
      <c r="R295" s="89"/>
      <c r="S295" s="89"/>
      <c r="T295" s="89"/>
      <c r="U295" s="90"/>
      <c r="V295" s="36"/>
      <c r="W295" s="36"/>
      <c r="X295" s="36"/>
      <c r="Y295" s="36"/>
      <c r="Z295" s="36"/>
      <c r="AA295" s="36"/>
      <c r="AB295" s="36"/>
      <c r="AC295" s="36"/>
      <c r="AD295" s="36"/>
      <c r="AE295" s="36"/>
      <c r="AT295" s="15" t="s">
        <v>128</v>
      </c>
      <c r="AU295" s="15" t="s">
        <v>75</v>
      </c>
    </row>
    <row r="296" s="2" customFormat="1" ht="33" customHeight="1">
      <c r="A296" s="36"/>
      <c r="B296" s="37"/>
      <c r="C296" s="205" t="s">
        <v>539</v>
      </c>
      <c r="D296" s="205" t="s">
        <v>130</v>
      </c>
      <c r="E296" s="206" t="s">
        <v>540</v>
      </c>
      <c r="F296" s="207" t="s">
        <v>541</v>
      </c>
      <c r="G296" s="208" t="s">
        <v>139</v>
      </c>
      <c r="H296" s="209">
        <v>4</v>
      </c>
      <c r="I296" s="210"/>
      <c r="J296" s="211">
        <f>ROUND(I296*H296,2)</f>
        <v>0</v>
      </c>
      <c r="K296" s="207" t="s">
        <v>124</v>
      </c>
      <c r="L296" s="212"/>
      <c r="M296" s="213" t="s">
        <v>1</v>
      </c>
      <c r="N296" s="214" t="s">
        <v>40</v>
      </c>
      <c r="O296" s="89"/>
      <c r="P296" s="196">
        <f>O296*H296</f>
        <v>0</v>
      </c>
      <c r="Q296" s="196">
        <v>0</v>
      </c>
      <c r="R296" s="196">
        <f>Q296*H296</f>
        <v>0</v>
      </c>
      <c r="S296" s="196">
        <v>0</v>
      </c>
      <c r="T296" s="196">
        <f>S296*H296</f>
        <v>0</v>
      </c>
      <c r="U296" s="197" t="s">
        <v>1</v>
      </c>
      <c r="V296" s="36"/>
      <c r="W296" s="36"/>
      <c r="X296" s="36"/>
      <c r="Y296" s="36"/>
      <c r="Z296" s="36"/>
      <c r="AA296" s="36"/>
      <c r="AB296" s="36"/>
      <c r="AC296" s="36"/>
      <c r="AD296" s="36"/>
      <c r="AE296" s="36"/>
      <c r="AR296" s="198" t="s">
        <v>133</v>
      </c>
      <c r="AT296" s="198" t="s">
        <v>130</v>
      </c>
      <c r="AU296" s="198" t="s">
        <v>75</v>
      </c>
      <c r="AY296" s="15" t="s">
        <v>126</v>
      </c>
      <c r="BE296" s="199">
        <f>IF(N296="základní",J296,0)</f>
        <v>0</v>
      </c>
      <c r="BF296" s="199">
        <f>IF(N296="snížená",J296,0)</f>
        <v>0</v>
      </c>
      <c r="BG296" s="199">
        <f>IF(N296="zákl. přenesená",J296,0)</f>
        <v>0</v>
      </c>
      <c r="BH296" s="199">
        <f>IF(N296="sníž. přenesená",J296,0)</f>
        <v>0</v>
      </c>
      <c r="BI296" s="199">
        <f>IF(N296="nulová",J296,0)</f>
        <v>0</v>
      </c>
      <c r="BJ296" s="15" t="s">
        <v>83</v>
      </c>
      <c r="BK296" s="199">
        <f>ROUND(I296*H296,2)</f>
        <v>0</v>
      </c>
      <c r="BL296" s="15" t="s">
        <v>133</v>
      </c>
      <c r="BM296" s="198" t="s">
        <v>542</v>
      </c>
    </row>
    <row r="297" s="2" customFormat="1">
      <c r="A297" s="36"/>
      <c r="B297" s="37"/>
      <c r="C297" s="38"/>
      <c r="D297" s="200" t="s">
        <v>128</v>
      </c>
      <c r="E297" s="38"/>
      <c r="F297" s="201" t="s">
        <v>543</v>
      </c>
      <c r="G297" s="38"/>
      <c r="H297" s="38"/>
      <c r="I297" s="202"/>
      <c r="J297" s="38"/>
      <c r="K297" s="38"/>
      <c r="L297" s="42"/>
      <c r="M297" s="203"/>
      <c r="N297" s="204"/>
      <c r="O297" s="89"/>
      <c r="P297" s="89"/>
      <c r="Q297" s="89"/>
      <c r="R297" s="89"/>
      <c r="S297" s="89"/>
      <c r="T297" s="89"/>
      <c r="U297" s="90"/>
      <c r="V297" s="36"/>
      <c r="W297" s="36"/>
      <c r="X297" s="36"/>
      <c r="Y297" s="36"/>
      <c r="Z297" s="36"/>
      <c r="AA297" s="36"/>
      <c r="AB297" s="36"/>
      <c r="AC297" s="36"/>
      <c r="AD297" s="36"/>
      <c r="AE297" s="36"/>
      <c r="AT297" s="15" t="s">
        <v>128</v>
      </c>
      <c r="AU297" s="15" t="s">
        <v>75</v>
      </c>
    </row>
    <row r="298" s="2" customFormat="1" ht="24.15" customHeight="1">
      <c r="A298" s="36"/>
      <c r="B298" s="37"/>
      <c r="C298" s="187" t="s">
        <v>544</v>
      </c>
      <c r="D298" s="187" t="s">
        <v>120</v>
      </c>
      <c r="E298" s="188" t="s">
        <v>545</v>
      </c>
      <c r="F298" s="189" t="s">
        <v>546</v>
      </c>
      <c r="G298" s="190" t="s">
        <v>139</v>
      </c>
      <c r="H298" s="191">
        <v>4</v>
      </c>
      <c r="I298" s="192"/>
      <c r="J298" s="193">
        <f>ROUND(I298*H298,2)</f>
        <v>0</v>
      </c>
      <c r="K298" s="189" t="s">
        <v>124</v>
      </c>
      <c r="L298" s="42"/>
      <c r="M298" s="194" t="s">
        <v>1</v>
      </c>
      <c r="N298" s="195" t="s">
        <v>40</v>
      </c>
      <c r="O298" s="89"/>
      <c r="P298" s="196">
        <f>O298*H298</f>
        <v>0</v>
      </c>
      <c r="Q298" s="196">
        <v>0</v>
      </c>
      <c r="R298" s="196">
        <f>Q298*H298</f>
        <v>0</v>
      </c>
      <c r="S298" s="196">
        <v>0</v>
      </c>
      <c r="T298" s="196">
        <f>S298*H298</f>
        <v>0</v>
      </c>
      <c r="U298" s="197" t="s">
        <v>1</v>
      </c>
      <c r="V298" s="36"/>
      <c r="W298" s="36"/>
      <c r="X298" s="36"/>
      <c r="Y298" s="36"/>
      <c r="Z298" s="36"/>
      <c r="AA298" s="36"/>
      <c r="AB298" s="36"/>
      <c r="AC298" s="36"/>
      <c r="AD298" s="36"/>
      <c r="AE298" s="36"/>
      <c r="AR298" s="198" t="s">
        <v>140</v>
      </c>
      <c r="AT298" s="198" t="s">
        <v>120</v>
      </c>
      <c r="AU298" s="198" t="s">
        <v>75</v>
      </c>
      <c r="AY298" s="15" t="s">
        <v>126</v>
      </c>
      <c r="BE298" s="199">
        <f>IF(N298="základní",J298,0)</f>
        <v>0</v>
      </c>
      <c r="BF298" s="199">
        <f>IF(N298="snížená",J298,0)</f>
        <v>0</v>
      </c>
      <c r="BG298" s="199">
        <f>IF(N298="zákl. přenesená",J298,0)</f>
        <v>0</v>
      </c>
      <c r="BH298" s="199">
        <f>IF(N298="sníž. přenesená",J298,0)</f>
        <v>0</v>
      </c>
      <c r="BI298" s="199">
        <f>IF(N298="nulová",J298,0)</f>
        <v>0</v>
      </c>
      <c r="BJ298" s="15" t="s">
        <v>83</v>
      </c>
      <c r="BK298" s="199">
        <f>ROUND(I298*H298,2)</f>
        <v>0</v>
      </c>
      <c r="BL298" s="15" t="s">
        <v>140</v>
      </c>
      <c r="BM298" s="198" t="s">
        <v>547</v>
      </c>
    </row>
    <row r="299" s="2" customFormat="1">
      <c r="A299" s="36"/>
      <c r="B299" s="37"/>
      <c r="C299" s="38"/>
      <c r="D299" s="200" t="s">
        <v>128</v>
      </c>
      <c r="E299" s="38"/>
      <c r="F299" s="201" t="s">
        <v>546</v>
      </c>
      <c r="G299" s="38"/>
      <c r="H299" s="38"/>
      <c r="I299" s="202"/>
      <c r="J299" s="38"/>
      <c r="K299" s="38"/>
      <c r="L299" s="42"/>
      <c r="M299" s="203"/>
      <c r="N299" s="204"/>
      <c r="O299" s="89"/>
      <c r="P299" s="89"/>
      <c r="Q299" s="89"/>
      <c r="R299" s="89"/>
      <c r="S299" s="89"/>
      <c r="T299" s="89"/>
      <c r="U299" s="90"/>
      <c r="V299" s="36"/>
      <c r="W299" s="36"/>
      <c r="X299" s="36"/>
      <c r="Y299" s="36"/>
      <c r="Z299" s="36"/>
      <c r="AA299" s="36"/>
      <c r="AB299" s="36"/>
      <c r="AC299" s="36"/>
      <c r="AD299" s="36"/>
      <c r="AE299" s="36"/>
      <c r="AT299" s="15" t="s">
        <v>128</v>
      </c>
      <c r="AU299" s="15" t="s">
        <v>75</v>
      </c>
    </row>
    <row r="300" s="2" customFormat="1" ht="24.15" customHeight="1">
      <c r="A300" s="36"/>
      <c r="B300" s="37"/>
      <c r="C300" s="205" t="s">
        <v>548</v>
      </c>
      <c r="D300" s="205" t="s">
        <v>130</v>
      </c>
      <c r="E300" s="206" t="s">
        <v>549</v>
      </c>
      <c r="F300" s="207" t="s">
        <v>550</v>
      </c>
      <c r="G300" s="208" t="s">
        <v>221</v>
      </c>
      <c r="H300" s="209">
        <v>60</v>
      </c>
      <c r="I300" s="210"/>
      <c r="J300" s="211">
        <f>ROUND(I300*H300,2)</f>
        <v>0</v>
      </c>
      <c r="K300" s="207" t="s">
        <v>124</v>
      </c>
      <c r="L300" s="212"/>
      <c r="M300" s="213" t="s">
        <v>1</v>
      </c>
      <c r="N300" s="214" t="s">
        <v>40</v>
      </c>
      <c r="O300" s="89"/>
      <c r="P300" s="196">
        <f>O300*H300</f>
        <v>0</v>
      </c>
      <c r="Q300" s="196">
        <v>0</v>
      </c>
      <c r="R300" s="196">
        <f>Q300*H300</f>
        <v>0</v>
      </c>
      <c r="S300" s="196">
        <v>0</v>
      </c>
      <c r="T300" s="196">
        <f>S300*H300</f>
        <v>0</v>
      </c>
      <c r="U300" s="197" t="s">
        <v>1</v>
      </c>
      <c r="V300" s="36"/>
      <c r="W300" s="36"/>
      <c r="X300" s="36"/>
      <c r="Y300" s="36"/>
      <c r="Z300" s="36"/>
      <c r="AA300" s="36"/>
      <c r="AB300" s="36"/>
      <c r="AC300" s="36"/>
      <c r="AD300" s="36"/>
      <c r="AE300" s="36"/>
      <c r="AR300" s="198" t="s">
        <v>133</v>
      </c>
      <c r="AT300" s="198" t="s">
        <v>130</v>
      </c>
      <c r="AU300" s="198" t="s">
        <v>75</v>
      </c>
      <c r="AY300" s="15" t="s">
        <v>126</v>
      </c>
      <c r="BE300" s="199">
        <f>IF(N300="základní",J300,0)</f>
        <v>0</v>
      </c>
      <c r="BF300" s="199">
        <f>IF(N300="snížená",J300,0)</f>
        <v>0</v>
      </c>
      <c r="BG300" s="199">
        <f>IF(N300="zákl. přenesená",J300,0)</f>
        <v>0</v>
      </c>
      <c r="BH300" s="199">
        <f>IF(N300="sníž. přenesená",J300,0)</f>
        <v>0</v>
      </c>
      <c r="BI300" s="199">
        <f>IF(N300="nulová",J300,0)</f>
        <v>0</v>
      </c>
      <c r="BJ300" s="15" t="s">
        <v>83</v>
      </c>
      <c r="BK300" s="199">
        <f>ROUND(I300*H300,2)</f>
        <v>0</v>
      </c>
      <c r="BL300" s="15" t="s">
        <v>133</v>
      </c>
      <c r="BM300" s="198" t="s">
        <v>551</v>
      </c>
    </row>
    <row r="301" s="2" customFormat="1">
      <c r="A301" s="36"/>
      <c r="B301" s="37"/>
      <c r="C301" s="38"/>
      <c r="D301" s="200" t="s">
        <v>128</v>
      </c>
      <c r="E301" s="38"/>
      <c r="F301" s="201" t="s">
        <v>552</v>
      </c>
      <c r="G301" s="38"/>
      <c r="H301" s="38"/>
      <c r="I301" s="202"/>
      <c r="J301" s="38"/>
      <c r="K301" s="38"/>
      <c r="L301" s="42"/>
      <c r="M301" s="203"/>
      <c r="N301" s="204"/>
      <c r="O301" s="89"/>
      <c r="P301" s="89"/>
      <c r="Q301" s="89"/>
      <c r="R301" s="89"/>
      <c r="S301" s="89"/>
      <c r="T301" s="89"/>
      <c r="U301" s="90"/>
      <c r="V301" s="36"/>
      <c r="W301" s="36"/>
      <c r="X301" s="36"/>
      <c r="Y301" s="36"/>
      <c r="Z301" s="36"/>
      <c r="AA301" s="36"/>
      <c r="AB301" s="36"/>
      <c r="AC301" s="36"/>
      <c r="AD301" s="36"/>
      <c r="AE301" s="36"/>
      <c r="AT301" s="15" t="s">
        <v>128</v>
      </c>
      <c r="AU301" s="15" t="s">
        <v>75</v>
      </c>
    </row>
    <row r="302" s="2" customFormat="1" ht="24.15" customHeight="1">
      <c r="A302" s="36"/>
      <c r="B302" s="37"/>
      <c r="C302" s="187" t="s">
        <v>553</v>
      </c>
      <c r="D302" s="187" t="s">
        <v>120</v>
      </c>
      <c r="E302" s="188" t="s">
        <v>554</v>
      </c>
      <c r="F302" s="189" t="s">
        <v>555</v>
      </c>
      <c r="G302" s="190" t="s">
        <v>221</v>
      </c>
      <c r="H302" s="191">
        <v>60</v>
      </c>
      <c r="I302" s="192"/>
      <c r="J302" s="193">
        <f>ROUND(I302*H302,2)</f>
        <v>0</v>
      </c>
      <c r="K302" s="189" t="s">
        <v>124</v>
      </c>
      <c r="L302" s="42"/>
      <c r="M302" s="194" t="s">
        <v>1</v>
      </c>
      <c r="N302" s="195" t="s">
        <v>40</v>
      </c>
      <c r="O302" s="89"/>
      <c r="P302" s="196">
        <f>O302*H302</f>
        <v>0</v>
      </c>
      <c r="Q302" s="196">
        <v>0</v>
      </c>
      <c r="R302" s="196">
        <f>Q302*H302</f>
        <v>0</v>
      </c>
      <c r="S302" s="196">
        <v>0</v>
      </c>
      <c r="T302" s="196">
        <f>S302*H302</f>
        <v>0</v>
      </c>
      <c r="U302" s="197" t="s">
        <v>1</v>
      </c>
      <c r="V302" s="36"/>
      <c r="W302" s="36"/>
      <c r="X302" s="36"/>
      <c r="Y302" s="36"/>
      <c r="Z302" s="36"/>
      <c r="AA302" s="36"/>
      <c r="AB302" s="36"/>
      <c r="AC302" s="36"/>
      <c r="AD302" s="36"/>
      <c r="AE302" s="36"/>
      <c r="AR302" s="198" t="s">
        <v>140</v>
      </c>
      <c r="AT302" s="198" t="s">
        <v>120</v>
      </c>
      <c r="AU302" s="198" t="s">
        <v>75</v>
      </c>
      <c r="AY302" s="15" t="s">
        <v>126</v>
      </c>
      <c r="BE302" s="199">
        <f>IF(N302="základní",J302,0)</f>
        <v>0</v>
      </c>
      <c r="BF302" s="199">
        <f>IF(N302="snížená",J302,0)</f>
        <v>0</v>
      </c>
      <c r="BG302" s="199">
        <f>IF(N302="zákl. přenesená",J302,0)</f>
        <v>0</v>
      </c>
      <c r="BH302" s="199">
        <f>IF(N302="sníž. přenesená",J302,0)</f>
        <v>0</v>
      </c>
      <c r="BI302" s="199">
        <f>IF(N302="nulová",J302,0)</f>
        <v>0</v>
      </c>
      <c r="BJ302" s="15" t="s">
        <v>83</v>
      </c>
      <c r="BK302" s="199">
        <f>ROUND(I302*H302,2)</f>
        <v>0</v>
      </c>
      <c r="BL302" s="15" t="s">
        <v>140</v>
      </c>
      <c r="BM302" s="198" t="s">
        <v>556</v>
      </c>
    </row>
    <row r="303" s="2" customFormat="1">
      <c r="A303" s="36"/>
      <c r="B303" s="37"/>
      <c r="C303" s="38"/>
      <c r="D303" s="200" t="s">
        <v>128</v>
      </c>
      <c r="E303" s="38"/>
      <c r="F303" s="201" t="s">
        <v>555</v>
      </c>
      <c r="G303" s="38"/>
      <c r="H303" s="38"/>
      <c r="I303" s="202"/>
      <c r="J303" s="38"/>
      <c r="K303" s="38"/>
      <c r="L303" s="42"/>
      <c r="M303" s="203"/>
      <c r="N303" s="204"/>
      <c r="O303" s="89"/>
      <c r="P303" s="89"/>
      <c r="Q303" s="89"/>
      <c r="R303" s="89"/>
      <c r="S303" s="89"/>
      <c r="T303" s="89"/>
      <c r="U303" s="90"/>
      <c r="V303" s="36"/>
      <c r="W303" s="36"/>
      <c r="X303" s="36"/>
      <c r="Y303" s="36"/>
      <c r="Z303" s="36"/>
      <c r="AA303" s="36"/>
      <c r="AB303" s="36"/>
      <c r="AC303" s="36"/>
      <c r="AD303" s="36"/>
      <c r="AE303" s="36"/>
      <c r="AT303" s="15" t="s">
        <v>128</v>
      </c>
      <c r="AU303" s="15" t="s">
        <v>75</v>
      </c>
    </row>
    <row r="304" s="2" customFormat="1" ht="21.75" customHeight="1">
      <c r="A304" s="36"/>
      <c r="B304" s="37"/>
      <c r="C304" s="187" t="s">
        <v>557</v>
      </c>
      <c r="D304" s="187" t="s">
        <v>120</v>
      </c>
      <c r="E304" s="188" t="s">
        <v>558</v>
      </c>
      <c r="F304" s="189" t="s">
        <v>559</v>
      </c>
      <c r="G304" s="190" t="s">
        <v>139</v>
      </c>
      <c r="H304" s="191">
        <v>2</v>
      </c>
      <c r="I304" s="192"/>
      <c r="J304" s="193">
        <f>ROUND(I304*H304,2)</f>
        <v>0</v>
      </c>
      <c r="K304" s="189" t="s">
        <v>124</v>
      </c>
      <c r="L304" s="42"/>
      <c r="M304" s="194" t="s">
        <v>1</v>
      </c>
      <c r="N304" s="195" t="s">
        <v>40</v>
      </c>
      <c r="O304" s="89"/>
      <c r="P304" s="196">
        <f>O304*H304</f>
        <v>0</v>
      </c>
      <c r="Q304" s="196">
        <v>0</v>
      </c>
      <c r="R304" s="196">
        <f>Q304*H304</f>
        <v>0</v>
      </c>
      <c r="S304" s="196">
        <v>0</v>
      </c>
      <c r="T304" s="196">
        <f>S304*H304</f>
        <v>0</v>
      </c>
      <c r="U304" s="197" t="s">
        <v>1</v>
      </c>
      <c r="V304" s="36"/>
      <c r="W304" s="36"/>
      <c r="X304" s="36"/>
      <c r="Y304" s="36"/>
      <c r="Z304" s="36"/>
      <c r="AA304" s="36"/>
      <c r="AB304" s="36"/>
      <c r="AC304" s="36"/>
      <c r="AD304" s="36"/>
      <c r="AE304" s="36"/>
      <c r="AR304" s="198" t="s">
        <v>140</v>
      </c>
      <c r="AT304" s="198" t="s">
        <v>120</v>
      </c>
      <c r="AU304" s="198" t="s">
        <v>75</v>
      </c>
      <c r="AY304" s="15" t="s">
        <v>126</v>
      </c>
      <c r="BE304" s="199">
        <f>IF(N304="základní",J304,0)</f>
        <v>0</v>
      </c>
      <c r="BF304" s="199">
        <f>IF(N304="snížená",J304,0)</f>
        <v>0</v>
      </c>
      <c r="BG304" s="199">
        <f>IF(N304="zákl. přenesená",J304,0)</f>
        <v>0</v>
      </c>
      <c r="BH304" s="199">
        <f>IF(N304="sníž. přenesená",J304,0)</f>
        <v>0</v>
      </c>
      <c r="BI304" s="199">
        <f>IF(N304="nulová",J304,0)</f>
        <v>0</v>
      </c>
      <c r="BJ304" s="15" t="s">
        <v>83</v>
      </c>
      <c r="BK304" s="199">
        <f>ROUND(I304*H304,2)</f>
        <v>0</v>
      </c>
      <c r="BL304" s="15" t="s">
        <v>140</v>
      </c>
      <c r="BM304" s="198" t="s">
        <v>560</v>
      </c>
    </row>
    <row r="305" s="2" customFormat="1">
      <c r="A305" s="36"/>
      <c r="B305" s="37"/>
      <c r="C305" s="38"/>
      <c r="D305" s="200" t="s">
        <v>128</v>
      </c>
      <c r="E305" s="38"/>
      <c r="F305" s="201" t="s">
        <v>559</v>
      </c>
      <c r="G305" s="38"/>
      <c r="H305" s="38"/>
      <c r="I305" s="202"/>
      <c r="J305" s="38"/>
      <c r="K305" s="38"/>
      <c r="L305" s="42"/>
      <c r="M305" s="203"/>
      <c r="N305" s="204"/>
      <c r="O305" s="89"/>
      <c r="P305" s="89"/>
      <c r="Q305" s="89"/>
      <c r="R305" s="89"/>
      <c r="S305" s="89"/>
      <c r="T305" s="89"/>
      <c r="U305" s="90"/>
      <c r="V305" s="36"/>
      <c r="W305" s="36"/>
      <c r="X305" s="36"/>
      <c r="Y305" s="36"/>
      <c r="Z305" s="36"/>
      <c r="AA305" s="36"/>
      <c r="AB305" s="36"/>
      <c r="AC305" s="36"/>
      <c r="AD305" s="36"/>
      <c r="AE305" s="36"/>
      <c r="AT305" s="15" t="s">
        <v>128</v>
      </c>
      <c r="AU305" s="15" t="s">
        <v>75</v>
      </c>
    </row>
    <row r="306" s="2" customFormat="1" ht="16.5" customHeight="1">
      <c r="A306" s="36"/>
      <c r="B306" s="37"/>
      <c r="C306" s="187" t="s">
        <v>561</v>
      </c>
      <c r="D306" s="187" t="s">
        <v>120</v>
      </c>
      <c r="E306" s="188" t="s">
        <v>562</v>
      </c>
      <c r="F306" s="189" t="s">
        <v>563</v>
      </c>
      <c r="G306" s="190" t="s">
        <v>139</v>
      </c>
      <c r="H306" s="191">
        <v>5</v>
      </c>
      <c r="I306" s="192"/>
      <c r="J306" s="193">
        <f>ROUND(I306*H306,2)</f>
        <v>0</v>
      </c>
      <c r="K306" s="189" t="s">
        <v>124</v>
      </c>
      <c r="L306" s="42"/>
      <c r="M306" s="194" t="s">
        <v>1</v>
      </c>
      <c r="N306" s="195" t="s">
        <v>40</v>
      </c>
      <c r="O306" s="89"/>
      <c r="P306" s="196">
        <f>O306*H306</f>
        <v>0</v>
      </c>
      <c r="Q306" s="196">
        <v>0</v>
      </c>
      <c r="R306" s="196">
        <f>Q306*H306</f>
        <v>0</v>
      </c>
      <c r="S306" s="196">
        <v>0</v>
      </c>
      <c r="T306" s="196">
        <f>S306*H306</f>
        <v>0</v>
      </c>
      <c r="U306" s="197" t="s">
        <v>1</v>
      </c>
      <c r="V306" s="36"/>
      <c r="W306" s="36"/>
      <c r="X306" s="36"/>
      <c r="Y306" s="36"/>
      <c r="Z306" s="36"/>
      <c r="AA306" s="36"/>
      <c r="AB306" s="36"/>
      <c r="AC306" s="36"/>
      <c r="AD306" s="36"/>
      <c r="AE306" s="36"/>
      <c r="AR306" s="198" t="s">
        <v>125</v>
      </c>
      <c r="AT306" s="198" t="s">
        <v>120</v>
      </c>
      <c r="AU306" s="198" t="s">
        <v>75</v>
      </c>
      <c r="AY306" s="15" t="s">
        <v>126</v>
      </c>
      <c r="BE306" s="199">
        <f>IF(N306="základní",J306,0)</f>
        <v>0</v>
      </c>
      <c r="BF306" s="199">
        <f>IF(N306="snížená",J306,0)</f>
        <v>0</v>
      </c>
      <c r="BG306" s="199">
        <f>IF(N306="zákl. přenesená",J306,0)</f>
        <v>0</v>
      </c>
      <c r="BH306" s="199">
        <f>IF(N306="sníž. přenesená",J306,0)</f>
        <v>0</v>
      </c>
      <c r="BI306" s="199">
        <f>IF(N306="nulová",J306,0)</f>
        <v>0</v>
      </c>
      <c r="BJ306" s="15" t="s">
        <v>83</v>
      </c>
      <c r="BK306" s="199">
        <f>ROUND(I306*H306,2)</f>
        <v>0</v>
      </c>
      <c r="BL306" s="15" t="s">
        <v>125</v>
      </c>
      <c r="BM306" s="198" t="s">
        <v>564</v>
      </c>
    </row>
    <row r="307" s="2" customFormat="1">
      <c r="A307" s="36"/>
      <c r="B307" s="37"/>
      <c r="C307" s="38"/>
      <c r="D307" s="200" t="s">
        <v>128</v>
      </c>
      <c r="E307" s="38"/>
      <c r="F307" s="201" t="s">
        <v>563</v>
      </c>
      <c r="G307" s="38"/>
      <c r="H307" s="38"/>
      <c r="I307" s="202"/>
      <c r="J307" s="38"/>
      <c r="K307" s="38"/>
      <c r="L307" s="42"/>
      <c r="M307" s="203"/>
      <c r="N307" s="204"/>
      <c r="O307" s="89"/>
      <c r="P307" s="89"/>
      <c r="Q307" s="89"/>
      <c r="R307" s="89"/>
      <c r="S307" s="89"/>
      <c r="T307" s="89"/>
      <c r="U307" s="90"/>
      <c r="V307" s="36"/>
      <c r="W307" s="36"/>
      <c r="X307" s="36"/>
      <c r="Y307" s="36"/>
      <c r="Z307" s="36"/>
      <c r="AA307" s="36"/>
      <c r="AB307" s="36"/>
      <c r="AC307" s="36"/>
      <c r="AD307" s="36"/>
      <c r="AE307" s="36"/>
      <c r="AT307" s="15" t="s">
        <v>128</v>
      </c>
      <c r="AU307" s="15" t="s">
        <v>75</v>
      </c>
    </row>
    <row r="308" s="2" customFormat="1" ht="37.8" customHeight="1">
      <c r="A308" s="36"/>
      <c r="B308" s="37"/>
      <c r="C308" s="187" t="s">
        <v>565</v>
      </c>
      <c r="D308" s="187" t="s">
        <v>120</v>
      </c>
      <c r="E308" s="188" t="s">
        <v>566</v>
      </c>
      <c r="F308" s="189" t="s">
        <v>567</v>
      </c>
      <c r="G308" s="190" t="s">
        <v>139</v>
      </c>
      <c r="H308" s="191">
        <v>5</v>
      </c>
      <c r="I308" s="192"/>
      <c r="J308" s="193">
        <f>ROUND(I308*H308,2)</f>
        <v>0</v>
      </c>
      <c r="K308" s="189" t="s">
        <v>124</v>
      </c>
      <c r="L308" s="42"/>
      <c r="M308" s="194" t="s">
        <v>1</v>
      </c>
      <c r="N308" s="195" t="s">
        <v>40</v>
      </c>
      <c r="O308" s="89"/>
      <c r="P308" s="196">
        <f>O308*H308</f>
        <v>0</v>
      </c>
      <c r="Q308" s="196">
        <v>0</v>
      </c>
      <c r="R308" s="196">
        <f>Q308*H308</f>
        <v>0</v>
      </c>
      <c r="S308" s="196">
        <v>0</v>
      </c>
      <c r="T308" s="196">
        <f>S308*H308</f>
        <v>0</v>
      </c>
      <c r="U308" s="197" t="s">
        <v>1</v>
      </c>
      <c r="V308" s="36"/>
      <c r="W308" s="36"/>
      <c r="X308" s="36"/>
      <c r="Y308" s="36"/>
      <c r="Z308" s="36"/>
      <c r="AA308" s="36"/>
      <c r="AB308" s="36"/>
      <c r="AC308" s="36"/>
      <c r="AD308" s="36"/>
      <c r="AE308" s="36"/>
      <c r="AR308" s="198" t="s">
        <v>125</v>
      </c>
      <c r="AT308" s="198" t="s">
        <v>120</v>
      </c>
      <c r="AU308" s="198" t="s">
        <v>75</v>
      </c>
      <c r="AY308" s="15" t="s">
        <v>126</v>
      </c>
      <c r="BE308" s="199">
        <f>IF(N308="základní",J308,0)</f>
        <v>0</v>
      </c>
      <c r="BF308" s="199">
        <f>IF(N308="snížená",J308,0)</f>
        <v>0</v>
      </c>
      <c r="BG308" s="199">
        <f>IF(N308="zákl. přenesená",J308,0)</f>
        <v>0</v>
      </c>
      <c r="BH308" s="199">
        <f>IF(N308="sníž. přenesená",J308,0)</f>
        <v>0</v>
      </c>
      <c r="BI308" s="199">
        <f>IF(N308="nulová",J308,0)</f>
        <v>0</v>
      </c>
      <c r="BJ308" s="15" t="s">
        <v>83</v>
      </c>
      <c r="BK308" s="199">
        <f>ROUND(I308*H308,2)</f>
        <v>0</v>
      </c>
      <c r="BL308" s="15" t="s">
        <v>125</v>
      </c>
      <c r="BM308" s="198" t="s">
        <v>568</v>
      </c>
    </row>
    <row r="309" s="2" customFormat="1">
      <c r="A309" s="36"/>
      <c r="B309" s="37"/>
      <c r="C309" s="38"/>
      <c r="D309" s="200" t="s">
        <v>128</v>
      </c>
      <c r="E309" s="38"/>
      <c r="F309" s="201" t="s">
        <v>569</v>
      </c>
      <c r="G309" s="38"/>
      <c r="H309" s="38"/>
      <c r="I309" s="202"/>
      <c r="J309" s="38"/>
      <c r="K309" s="38"/>
      <c r="L309" s="42"/>
      <c r="M309" s="203"/>
      <c r="N309" s="204"/>
      <c r="O309" s="89"/>
      <c r="P309" s="89"/>
      <c r="Q309" s="89"/>
      <c r="R309" s="89"/>
      <c r="S309" s="89"/>
      <c r="T309" s="89"/>
      <c r="U309" s="90"/>
      <c r="V309" s="36"/>
      <c r="W309" s="36"/>
      <c r="X309" s="36"/>
      <c r="Y309" s="36"/>
      <c r="Z309" s="36"/>
      <c r="AA309" s="36"/>
      <c r="AB309" s="36"/>
      <c r="AC309" s="36"/>
      <c r="AD309" s="36"/>
      <c r="AE309" s="36"/>
      <c r="AT309" s="15" t="s">
        <v>128</v>
      </c>
      <c r="AU309" s="15" t="s">
        <v>75</v>
      </c>
    </row>
    <row r="310" s="2" customFormat="1" ht="24.15" customHeight="1">
      <c r="A310" s="36"/>
      <c r="B310" s="37"/>
      <c r="C310" s="205" t="s">
        <v>570</v>
      </c>
      <c r="D310" s="205" t="s">
        <v>130</v>
      </c>
      <c r="E310" s="206" t="s">
        <v>571</v>
      </c>
      <c r="F310" s="207" t="s">
        <v>572</v>
      </c>
      <c r="G310" s="208" t="s">
        <v>221</v>
      </c>
      <c r="H310" s="209">
        <v>15</v>
      </c>
      <c r="I310" s="210"/>
      <c r="J310" s="211">
        <f>ROUND(I310*H310,2)</f>
        <v>0</v>
      </c>
      <c r="K310" s="207" t="s">
        <v>124</v>
      </c>
      <c r="L310" s="212"/>
      <c r="M310" s="213" t="s">
        <v>1</v>
      </c>
      <c r="N310" s="214" t="s">
        <v>40</v>
      </c>
      <c r="O310" s="89"/>
      <c r="P310" s="196">
        <f>O310*H310</f>
        <v>0</v>
      </c>
      <c r="Q310" s="196">
        <v>0</v>
      </c>
      <c r="R310" s="196">
        <f>Q310*H310</f>
        <v>0</v>
      </c>
      <c r="S310" s="196">
        <v>0</v>
      </c>
      <c r="T310" s="196">
        <f>S310*H310</f>
        <v>0</v>
      </c>
      <c r="U310" s="197" t="s">
        <v>1</v>
      </c>
      <c r="V310" s="36"/>
      <c r="W310" s="36"/>
      <c r="X310" s="36"/>
      <c r="Y310" s="36"/>
      <c r="Z310" s="36"/>
      <c r="AA310" s="36"/>
      <c r="AB310" s="36"/>
      <c r="AC310" s="36"/>
      <c r="AD310" s="36"/>
      <c r="AE310" s="36"/>
      <c r="AR310" s="198" t="s">
        <v>133</v>
      </c>
      <c r="AT310" s="198" t="s">
        <v>130</v>
      </c>
      <c r="AU310" s="198" t="s">
        <v>75</v>
      </c>
      <c r="AY310" s="15" t="s">
        <v>126</v>
      </c>
      <c r="BE310" s="199">
        <f>IF(N310="základní",J310,0)</f>
        <v>0</v>
      </c>
      <c r="BF310" s="199">
        <f>IF(N310="snížená",J310,0)</f>
        <v>0</v>
      </c>
      <c r="BG310" s="199">
        <f>IF(N310="zákl. přenesená",J310,0)</f>
        <v>0</v>
      </c>
      <c r="BH310" s="199">
        <f>IF(N310="sníž. přenesená",J310,0)</f>
        <v>0</v>
      </c>
      <c r="BI310" s="199">
        <f>IF(N310="nulová",J310,0)</f>
        <v>0</v>
      </c>
      <c r="BJ310" s="15" t="s">
        <v>83</v>
      </c>
      <c r="BK310" s="199">
        <f>ROUND(I310*H310,2)</f>
        <v>0</v>
      </c>
      <c r="BL310" s="15" t="s">
        <v>133</v>
      </c>
      <c r="BM310" s="198" t="s">
        <v>573</v>
      </c>
    </row>
    <row r="311" s="2" customFormat="1">
      <c r="A311" s="36"/>
      <c r="B311" s="37"/>
      <c r="C311" s="38"/>
      <c r="D311" s="200" t="s">
        <v>128</v>
      </c>
      <c r="E311" s="38"/>
      <c r="F311" s="201" t="s">
        <v>574</v>
      </c>
      <c r="G311" s="38"/>
      <c r="H311" s="38"/>
      <c r="I311" s="202"/>
      <c r="J311" s="38"/>
      <c r="K311" s="38"/>
      <c r="L311" s="42"/>
      <c r="M311" s="203"/>
      <c r="N311" s="204"/>
      <c r="O311" s="89"/>
      <c r="P311" s="89"/>
      <c r="Q311" s="89"/>
      <c r="R311" s="89"/>
      <c r="S311" s="89"/>
      <c r="T311" s="89"/>
      <c r="U311" s="90"/>
      <c r="V311" s="36"/>
      <c r="W311" s="36"/>
      <c r="X311" s="36"/>
      <c r="Y311" s="36"/>
      <c r="Z311" s="36"/>
      <c r="AA311" s="36"/>
      <c r="AB311" s="36"/>
      <c r="AC311" s="36"/>
      <c r="AD311" s="36"/>
      <c r="AE311" s="36"/>
      <c r="AT311" s="15" t="s">
        <v>128</v>
      </c>
      <c r="AU311" s="15" t="s">
        <v>75</v>
      </c>
    </row>
    <row r="312" s="2" customFormat="1" ht="24.15" customHeight="1">
      <c r="A312" s="36"/>
      <c r="B312" s="37"/>
      <c r="C312" s="205" t="s">
        <v>575</v>
      </c>
      <c r="D312" s="205" t="s">
        <v>130</v>
      </c>
      <c r="E312" s="206" t="s">
        <v>576</v>
      </c>
      <c r="F312" s="207" t="s">
        <v>577</v>
      </c>
      <c r="G312" s="208" t="s">
        <v>221</v>
      </c>
      <c r="H312" s="209">
        <v>30</v>
      </c>
      <c r="I312" s="210"/>
      <c r="J312" s="211">
        <f>ROUND(I312*H312,2)</f>
        <v>0</v>
      </c>
      <c r="K312" s="207" t="s">
        <v>124</v>
      </c>
      <c r="L312" s="212"/>
      <c r="M312" s="213" t="s">
        <v>1</v>
      </c>
      <c r="N312" s="214" t="s">
        <v>40</v>
      </c>
      <c r="O312" s="89"/>
      <c r="P312" s="196">
        <f>O312*H312</f>
        <v>0</v>
      </c>
      <c r="Q312" s="196">
        <v>0</v>
      </c>
      <c r="R312" s="196">
        <f>Q312*H312</f>
        <v>0</v>
      </c>
      <c r="S312" s="196">
        <v>0</v>
      </c>
      <c r="T312" s="196">
        <f>S312*H312</f>
        <v>0</v>
      </c>
      <c r="U312" s="197" t="s">
        <v>1</v>
      </c>
      <c r="V312" s="36"/>
      <c r="W312" s="36"/>
      <c r="X312" s="36"/>
      <c r="Y312" s="36"/>
      <c r="Z312" s="36"/>
      <c r="AA312" s="36"/>
      <c r="AB312" s="36"/>
      <c r="AC312" s="36"/>
      <c r="AD312" s="36"/>
      <c r="AE312" s="36"/>
      <c r="AR312" s="198" t="s">
        <v>133</v>
      </c>
      <c r="AT312" s="198" t="s">
        <v>130</v>
      </c>
      <c r="AU312" s="198" t="s">
        <v>75</v>
      </c>
      <c r="AY312" s="15" t="s">
        <v>126</v>
      </c>
      <c r="BE312" s="199">
        <f>IF(N312="základní",J312,0)</f>
        <v>0</v>
      </c>
      <c r="BF312" s="199">
        <f>IF(N312="snížená",J312,0)</f>
        <v>0</v>
      </c>
      <c r="BG312" s="199">
        <f>IF(N312="zákl. přenesená",J312,0)</f>
        <v>0</v>
      </c>
      <c r="BH312" s="199">
        <f>IF(N312="sníž. přenesená",J312,0)</f>
        <v>0</v>
      </c>
      <c r="BI312" s="199">
        <f>IF(N312="nulová",J312,0)</f>
        <v>0</v>
      </c>
      <c r="BJ312" s="15" t="s">
        <v>83</v>
      </c>
      <c r="BK312" s="199">
        <f>ROUND(I312*H312,2)</f>
        <v>0</v>
      </c>
      <c r="BL312" s="15" t="s">
        <v>133</v>
      </c>
      <c r="BM312" s="198" t="s">
        <v>578</v>
      </c>
    </row>
    <row r="313" s="2" customFormat="1">
      <c r="A313" s="36"/>
      <c r="B313" s="37"/>
      <c r="C313" s="38"/>
      <c r="D313" s="200" t="s">
        <v>128</v>
      </c>
      <c r="E313" s="38"/>
      <c r="F313" s="201" t="s">
        <v>579</v>
      </c>
      <c r="G313" s="38"/>
      <c r="H313" s="38"/>
      <c r="I313" s="202"/>
      <c r="J313" s="38"/>
      <c r="K313" s="38"/>
      <c r="L313" s="42"/>
      <c r="M313" s="203"/>
      <c r="N313" s="204"/>
      <c r="O313" s="89"/>
      <c r="P313" s="89"/>
      <c r="Q313" s="89"/>
      <c r="R313" s="89"/>
      <c r="S313" s="89"/>
      <c r="T313" s="89"/>
      <c r="U313" s="90"/>
      <c r="V313" s="36"/>
      <c r="W313" s="36"/>
      <c r="X313" s="36"/>
      <c r="Y313" s="36"/>
      <c r="Z313" s="36"/>
      <c r="AA313" s="36"/>
      <c r="AB313" s="36"/>
      <c r="AC313" s="36"/>
      <c r="AD313" s="36"/>
      <c r="AE313" s="36"/>
      <c r="AT313" s="15" t="s">
        <v>128</v>
      </c>
      <c r="AU313" s="15" t="s">
        <v>75</v>
      </c>
    </row>
    <row r="314" s="2" customFormat="1" ht="16.5" customHeight="1">
      <c r="A314" s="36"/>
      <c r="B314" s="37"/>
      <c r="C314" s="187" t="s">
        <v>580</v>
      </c>
      <c r="D314" s="187" t="s">
        <v>120</v>
      </c>
      <c r="E314" s="188" t="s">
        <v>581</v>
      </c>
      <c r="F314" s="189" t="s">
        <v>582</v>
      </c>
      <c r="G314" s="190" t="s">
        <v>221</v>
      </c>
      <c r="H314" s="191">
        <v>30</v>
      </c>
      <c r="I314" s="192"/>
      <c r="J314" s="193">
        <f>ROUND(I314*H314,2)</f>
        <v>0</v>
      </c>
      <c r="K314" s="189" t="s">
        <v>124</v>
      </c>
      <c r="L314" s="42"/>
      <c r="M314" s="194" t="s">
        <v>1</v>
      </c>
      <c r="N314" s="195" t="s">
        <v>40</v>
      </c>
      <c r="O314" s="89"/>
      <c r="P314" s="196">
        <f>O314*H314</f>
        <v>0</v>
      </c>
      <c r="Q314" s="196">
        <v>0</v>
      </c>
      <c r="R314" s="196">
        <f>Q314*H314</f>
        <v>0</v>
      </c>
      <c r="S314" s="196">
        <v>0</v>
      </c>
      <c r="T314" s="196">
        <f>S314*H314</f>
        <v>0</v>
      </c>
      <c r="U314" s="197" t="s">
        <v>1</v>
      </c>
      <c r="V314" s="36"/>
      <c r="W314" s="36"/>
      <c r="X314" s="36"/>
      <c r="Y314" s="36"/>
      <c r="Z314" s="36"/>
      <c r="AA314" s="36"/>
      <c r="AB314" s="36"/>
      <c r="AC314" s="36"/>
      <c r="AD314" s="36"/>
      <c r="AE314" s="36"/>
      <c r="AR314" s="198" t="s">
        <v>140</v>
      </c>
      <c r="AT314" s="198" t="s">
        <v>120</v>
      </c>
      <c r="AU314" s="198" t="s">
        <v>75</v>
      </c>
      <c r="AY314" s="15" t="s">
        <v>126</v>
      </c>
      <c r="BE314" s="199">
        <f>IF(N314="základní",J314,0)</f>
        <v>0</v>
      </c>
      <c r="BF314" s="199">
        <f>IF(N314="snížená",J314,0)</f>
        <v>0</v>
      </c>
      <c r="BG314" s="199">
        <f>IF(N314="zákl. přenesená",J314,0)</f>
        <v>0</v>
      </c>
      <c r="BH314" s="199">
        <f>IF(N314="sníž. přenesená",J314,0)</f>
        <v>0</v>
      </c>
      <c r="BI314" s="199">
        <f>IF(N314="nulová",J314,0)</f>
        <v>0</v>
      </c>
      <c r="BJ314" s="15" t="s">
        <v>83</v>
      </c>
      <c r="BK314" s="199">
        <f>ROUND(I314*H314,2)</f>
        <v>0</v>
      </c>
      <c r="BL314" s="15" t="s">
        <v>140</v>
      </c>
      <c r="BM314" s="198" t="s">
        <v>583</v>
      </c>
    </row>
    <row r="315" s="2" customFormat="1">
      <c r="A315" s="36"/>
      <c r="B315" s="37"/>
      <c r="C315" s="38"/>
      <c r="D315" s="200" t="s">
        <v>128</v>
      </c>
      <c r="E315" s="38"/>
      <c r="F315" s="201" t="s">
        <v>584</v>
      </c>
      <c r="G315" s="38"/>
      <c r="H315" s="38"/>
      <c r="I315" s="202"/>
      <c r="J315" s="38"/>
      <c r="K315" s="38"/>
      <c r="L315" s="42"/>
      <c r="M315" s="203"/>
      <c r="N315" s="204"/>
      <c r="O315" s="89"/>
      <c r="P315" s="89"/>
      <c r="Q315" s="89"/>
      <c r="R315" s="89"/>
      <c r="S315" s="89"/>
      <c r="T315" s="89"/>
      <c r="U315" s="90"/>
      <c r="V315" s="36"/>
      <c r="W315" s="36"/>
      <c r="X315" s="36"/>
      <c r="Y315" s="36"/>
      <c r="Z315" s="36"/>
      <c r="AA315" s="36"/>
      <c r="AB315" s="36"/>
      <c r="AC315" s="36"/>
      <c r="AD315" s="36"/>
      <c r="AE315" s="36"/>
      <c r="AT315" s="15" t="s">
        <v>128</v>
      </c>
      <c r="AU315" s="15" t="s">
        <v>75</v>
      </c>
    </row>
    <row r="316" s="2" customFormat="1" ht="24.15" customHeight="1">
      <c r="A316" s="36"/>
      <c r="B316" s="37"/>
      <c r="C316" s="205" t="s">
        <v>585</v>
      </c>
      <c r="D316" s="205" t="s">
        <v>130</v>
      </c>
      <c r="E316" s="206" t="s">
        <v>586</v>
      </c>
      <c r="F316" s="207" t="s">
        <v>587</v>
      </c>
      <c r="G316" s="208" t="s">
        <v>139</v>
      </c>
      <c r="H316" s="209">
        <v>1</v>
      </c>
      <c r="I316" s="210"/>
      <c r="J316" s="211">
        <f>ROUND(I316*H316,2)</f>
        <v>0</v>
      </c>
      <c r="K316" s="207" t="s">
        <v>124</v>
      </c>
      <c r="L316" s="212"/>
      <c r="M316" s="213" t="s">
        <v>1</v>
      </c>
      <c r="N316" s="214" t="s">
        <v>40</v>
      </c>
      <c r="O316" s="89"/>
      <c r="P316" s="196">
        <f>O316*H316</f>
        <v>0</v>
      </c>
      <c r="Q316" s="196">
        <v>0</v>
      </c>
      <c r="R316" s="196">
        <f>Q316*H316</f>
        <v>0</v>
      </c>
      <c r="S316" s="196">
        <v>0</v>
      </c>
      <c r="T316" s="196">
        <f>S316*H316</f>
        <v>0</v>
      </c>
      <c r="U316" s="197" t="s">
        <v>1</v>
      </c>
      <c r="V316" s="36"/>
      <c r="W316" s="36"/>
      <c r="X316" s="36"/>
      <c r="Y316" s="36"/>
      <c r="Z316" s="36"/>
      <c r="AA316" s="36"/>
      <c r="AB316" s="36"/>
      <c r="AC316" s="36"/>
      <c r="AD316" s="36"/>
      <c r="AE316" s="36"/>
      <c r="AR316" s="198" t="s">
        <v>133</v>
      </c>
      <c r="AT316" s="198" t="s">
        <v>130</v>
      </c>
      <c r="AU316" s="198" t="s">
        <v>75</v>
      </c>
      <c r="AY316" s="15" t="s">
        <v>126</v>
      </c>
      <c r="BE316" s="199">
        <f>IF(N316="základní",J316,0)</f>
        <v>0</v>
      </c>
      <c r="BF316" s="199">
        <f>IF(N316="snížená",J316,0)</f>
        <v>0</v>
      </c>
      <c r="BG316" s="199">
        <f>IF(N316="zákl. přenesená",J316,0)</f>
        <v>0</v>
      </c>
      <c r="BH316" s="199">
        <f>IF(N316="sníž. přenesená",J316,0)</f>
        <v>0</v>
      </c>
      <c r="BI316" s="199">
        <f>IF(N316="nulová",J316,0)</f>
        <v>0</v>
      </c>
      <c r="BJ316" s="15" t="s">
        <v>83</v>
      </c>
      <c r="BK316" s="199">
        <f>ROUND(I316*H316,2)</f>
        <v>0</v>
      </c>
      <c r="BL316" s="15" t="s">
        <v>133</v>
      </c>
      <c r="BM316" s="198" t="s">
        <v>588</v>
      </c>
    </row>
    <row r="317" s="2" customFormat="1">
      <c r="A317" s="36"/>
      <c r="B317" s="37"/>
      <c r="C317" s="38"/>
      <c r="D317" s="200" t="s">
        <v>128</v>
      </c>
      <c r="E317" s="38"/>
      <c r="F317" s="201" t="s">
        <v>589</v>
      </c>
      <c r="G317" s="38"/>
      <c r="H317" s="38"/>
      <c r="I317" s="202"/>
      <c r="J317" s="38"/>
      <c r="K317" s="38"/>
      <c r="L317" s="42"/>
      <c r="M317" s="203"/>
      <c r="N317" s="204"/>
      <c r="O317" s="89"/>
      <c r="P317" s="89"/>
      <c r="Q317" s="89"/>
      <c r="R317" s="89"/>
      <c r="S317" s="89"/>
      <c r="T317" s="89"/>
      <c r="U317" s="90"/>
      <c r="V317" s="36"/>
      <c r="W317" s="36"/>
      <c r="X317" s="36"/>
      <c r="Y317" s="36"/>
      <c r="Z317" s="36"/>
      <c r="AA317" s="36"/>
      <c r="AB317" s="36"/>
      <c r="AC317" s="36"/>
      <c r="AD317" s="36"/>
      <c r="AE317" s="36"/>
      <c r="AT317" s="15" t="s">
        <v>128</v>
      </c>
      <c r="AU317" s="15" t="s">
        <v>75</v>
      </c>
    </row>
    <row r="318" s="2" customFormat="1" ht="24.15" customHeight="1">
      <c r="A318" s="36"/>
      <c r="B318" s="37"/>
      <c r="C318" s="205" t="s">
        <v>590</v>
      </c>
      <c r="D318" s="205" t="s">
        <v>130</v>
      </c>
      <c r="E318" s="206" t="s">
        <v>591</v>
      </c>
      <c r="F318" s="207" t="s">
        <v>592</v>
      </c>
      <c r="G318" s="208" t="s">
        <v>139</v>
      </c>
      <c r="H318" s="209">
        <v>2</v>
      </c>
      <c r="I318" s="210"/>
      <c r="J318" s="211">
        <f>ROUND(I318*H318,2)</f>
        <v>0</v>
      </c>
      <c r="K318" s="207" t="s">
        <v>124</v>
      </c>
      <c r="L318" s="212"/>
      <c r="M318" s="213" t="s">
        <v>1</v>
      </c>
      <c r="N318" s="214" t="s">
        <v>40</v>
      </c>
      <c r="O318" s="89"/>
      <c r="P318" s="196">
        <f>O318*H318</f>
        <v>0</v>
      </c>
      <c r="Q318" s="196">
        <v>0</v>
      </c>
      <c r="R318" s="196">
        <f>Q318*H318</f>
        <v>0</v>
      </c>
      <c r="S318" s="196">
        <v>0</v>
      </c>
      <c r="T318" s="196">
        <f>S318*H318</f>
        <v>0</v>
      </c>
      <c r="U318" s="197" t="s">
        <v>1</v>
      </c>
      <c r="V318" s="36"/>
      <c r="W318" s="36"/>
      <c r="X318" s="36"/>
      <c r="Y318" s="36"/>
      <c r="Z318" s="36"/>
      <c r="AA318" s="36"/>
      <c r="AB318" s="36"/>
      <c r="AC318" s="36"/>
      <c r="AD318" s="36"/>
      <c r="AE318" s="36"/>
      <c r="AR318" s="198" t="s">
        <v>133</v>
      </c>
      <c r="AT318" s="198" t="s">
        <v>130</v>
      </c>
      <c r="AU318" s="198" t="s">
        <v>75</v>
      </c>
      <c r="AY318" s="15" t="s">
        <v>126</v>
      </c>
      <c r="BE318" s="199">
        <f>IF(N318="základní",J318,0)</f>
        <v>0</v>
      </c>
      <c r="BF318" s="199">
        <f>IF(N318="snížená",J318,0)</f>
        <v>0</v>
      </c>
      <c r="BG318" s="199">
        <f>IF(N318="zákl. přenesená",J318,0)</f>
        <v>0</v>
      </c>
      <c r="BH318" s="199">
        <f>IF(N318="sníž. přenesená",J318,0)</f>
        <v>0</v>
      </c>
      <c r="BI318" s="199">
        <f>IF(N318="nulová",J318,0)</f>
        <v>0</v>
      </c>
      <c r="BJ318" s="15" t="s">
        <v>83</v>
      </c>
      <c r="BK318" s="199">
        <f>ROUND(I318*H318,2)</f>
        <v>0</v>
      </c>
      <c r="BL318" s="15" t="s">
        <v>133</v>
      </c>
      <c r="BM318" s="198" t="s">
        <v>593</v>
      </c>
    </row>
    <row r="319" s="2" customFormat="1">
      <c r="A319" s="36"/>
      <c r="B319" s="37"/>
      <c r="C319" s="38"/>
      <c r="D319" s="200" t="s">
        <v>128</v>
      </c>
      <c r="E319" s="38"/>
      <c r="F319" s="201" t="s">
        <v>594</v>
      </c>
      <c r="G319" s="38"/>
      <c r="H319" s="38"/>
      <c r="I319" s="202"/>
      <c r="J319" s="38"/>
      <c r="K319" s="38"/>
      <c r="L319" s="42"/>
      <c r="M319" s="203"/>
      <c r="N319" s="204"/>
      <c r="O319" s="89"/>
      <c r="P319" s="89"/>
      <c r="Q319" s="89"/>
      <c r="R319" s="89"/>
      <c r="S319" s="89"/>
      <c r="T319" s="89"/>
      <c r="U319" s="90"/>
      <c r="V319" s="36"/>
      <c r="W319" s="36"/>
      <c r="X319" s="36"/>
      <c r="Y319" s="36"/>
      <c r="Z319" s="36"/>
      <c r="AA319" s="36"/>
      <c r="AB319" s="36"/>
      <c r="AC319" s="36"/>
      <c r="AD319" s="36"/>
      <c r="AE319" s="36"/>
      <c r="AT319" s="15" t="s">
        <v>128</v>
      </c>
      <c r="AU319" s="15" t="s">
        <v>75</v>
      </c>
    </row>
    <row r="320" s="2" customFormat="1" ht="37.8" customHeight="1">
      <c r="A320" s="36"/>
      <c r="B320" s="37"/>
      <c r="C320" s="187" t="s">
        <v>595</v>
      </c>
      <c r="D320" s="187" t="s">
        <v>120</v>
      </c>
      <c r="E320" s="188" t="s">
        <v>596</v>
      </c>
      <c r="F320" s="189" t="s">
        <v>597</v>
      </c>
      <c r="G320" s="190" t="s">
        <v>139</v>
      </c>
      <c r="H320" s="191">
        <v>3</v>
      </c>
      <c r="I320" s="192"/>
      <c r="J320" s="193">
        <f>ROUND(I320*H320,2)</f>
        <v>0</v>
      </c>
      <c r="K320" s="189" t="s">
        <v>124</v>
      </c>
      <c r="L320" s="42"/>
      <c r="M320" s="194" t="s">
        <v>1</v>
      </c>
      <c r="N320" s="195" t="s">
        <v>40</v>
      </c>
      <c r="O320" s="89"/>
      <c r="P320" s="196">
        <f>O320*H320</f>
        <v>0</v>
      </c>
      <c r="Q320" s="196">
        <v>0</v>
      </c>
      <c r="R320" s="196">
        <f>Q320*H320</f>
        <v>0</v>
      </c>
      <c r="S320" s="196">
        <v>0</v>
      </c>
      <c r="T320" s="196">
        <f>S320*H320</f>
        <v>0</v>
      </c>
      <c r="U320" s="197" t="s">
        <v>1</v>
      </c>
      <c r="V320" s="36"/>
      <c r="W320" s="36"/>
      <c r="X320" s="36"/>
      <c r="Y320" s="36"/>
      <c r="Z320" s="36"/>
      <c r="AA320" s="36"/>
      <c r="AB320" s="36"/>
      <c r="AC320" s="36"/>
      <c r="AD320" s="36"/>
      <c r="AE320" s="36"/>
      <c r="AR320" s="198" t="s">
        <v>140</v>
      </c>
      <c r="AT320" s="198" t="s">
        <v>120</v>
      </c>
      <c r="AU320" s="198" t="s">
        <v>75</v>
      </c>
      <c r="AY320" s="15" t="s">
        <v>126</v>
      </c>
      <c r="BE320" s="199">
        <f>IF(N320="základní",J320,0)</f>
        <v>0</v>
      </c>
      <c r="BF320" s="199">
        <f>IF(N320="snížená",J320,0)</f>
        <v>0</v>
      </c>
      <c r="BG320" s="199">
        <f>IF(N320="zákl. přenesená",J320,0)</f>
        <v>0</v>
      </c>
      <c r="BH320" s="199">
        <f>IF(N320="sníž. přenesená",J320,0)</f>
        <v>0</v>
      </c>
      <c r="BI320" s="199">
        <f>IF(N320="nulová",J320,0)</f>
        <v>0</v>
      </c>
      <c r="BJ320" s="15" t="s">
        <v>83</v>
      </c>
      <c r="BK320" s="199">
        <f>ROUND(I320*H320,2)</f>
        <v>0</v>
      </c>
      <c r="BL320" s="15" t="s">
        <v>140</v>
      </c>
      <c r="BM320" s="198" t="s">
        <v>598</v>
      </c>
    </row>
    <row r="321" s="2" customFormat="1">
      <c r="A321" s="36"/>
      <c r="B321" s="37"/>
      <c r="C321" s="38"/>
      <c r="D321" s="200" t="s">
        <v>128</v>
      </c>
      <c r="E321" s="38"/>
      <c r="F321" s="201" t="s">
        <v>599</v>
      </c>
      <c r="G321" s="38"/>
      <c r="H321" s="38"/>
      <c r="I321" s="202"/>
      <c r="J321" s="38"/>
      <c r="K321" s="38"/>
      <c r="L321" s="42"/>
      <c r="M321" s="203"/>
      <c r="N321" s="204"/>
      <c r="O321" s="89"/>
      <c r="P321" s="89"/>
      <c r="Q321" s="89"/>
      <c r="R321" s="89"/>
      <c r="S321" s="89"/>
      <c r="T321" s="89"/>
      <c r="U321" s="90"/>
      <c r="V321" s="36"/>
      <c r="W321" s="36"/>
      <c r="X321" s="36"/>
      <c r="Y321" s="36"/>
      <c r="Z321" s="36"/>
      <c r="AA321" s="36"/>
      <c r="AB321" s="36"/>
      <c r="AC321" s="36"/>
      <c r="AD321" s="36"/>
      <c r="AE321" s="36"/>
      <c r="AT321" s="15" t="s">
        <v>128</v>
      </c>
      <c r="AU321" s="15" t="s">
        <v>75</v>
      </c>
    </row>
    <row r="322" s="2" customFormat="1" ht="21.75" customHeight="1">
      <c r="A322" s="36"/>
      <c r="B322" s="37"/>
      <c r="C322" s="187" t="s">
        <v>600</v>
      </c>
      <c r="D322" s="187" t="s">
        <v>120</v>
      </c>
      <c r="E322" s="188" t="s">
        <v>601</v>
      </c>
      <c r="F322" s="189" t="s">
        <v>602</v>
      </c>
      <c r="G322" s="190" t="s">
        <v>139</v>
      </c>
      <c r="H322" s="191">
        <v>4</v>
      </c>
      <c r="I322" s="192"/>
      <c r="J322" s="193">
        <f>ROUND(I322*H322,2)</f>
        <v>0</v>
      </c>
      <c r="K322" s="189" t="s">
        <v>124</v>
      </c>
      <c r="L322" s="42"/>
      <c r="M322" s="194" t="s">
        <v>1</v>
      </c>
      <c r="N322" s="195" t="s">
        <v>40</v>
      </c>
      <c r="O322" s="89"/>
      <c r="P322" s="196">
        <f>O322*H322</f>
        <v>0</v>
      </c>
      <c r="Q322" s="196">
        <v>0</v>
      </c>
      <c r="R322" s="196">
        <f>Q322*H322</f>
        <v>0</v>
      </c>
      <c r="S322" s="196">
        <v>0</v>
      </c>
      <c r="T322" s="196">
        <f>S322*H322</f>
        <v>0</v>
      </c>
      <c r="U322" s="197" t="s">
        <v>1</v>
      </c>
      <c r="V322" s="36"/>
      <c r="W322" s="36"/>
      <c r="X322" s="36"/>
      <c r="Y322" s="36"/>
      <c r="Z322" s="36"/>
      <c r="AA322" s="36"/>
      <c r="AB322" s="36"/>
      <c r="AC322" s="36"/>
      <c r="AD322" s="36"/>
      <c r="AE322" s="36"/>
      <c r="AR322" s="198" t="s">
        <v>125</v>
      </c>
      <c r="AT322" s="198" t="s">
        <v>120</v>
      </c>
      <c r="AU322" s="198" t="s">
        <v>75</v>
      </c>
      <c r="AY322" s="15" t="s">
        <v>126</v>
      </c>
      <c r="BE322" s="199">
        <f>IF(N322="základní",J322,0)</f>
        <v>0</v>
      </c>
      <c r="BF322" s="199">
        <f>IF(N322="snížená",J322,0)</f>
        <v>0</v>
      </c>
      <c r="BG322" s="199">
        <f>IF(N322="zákl. přenesená",J322,0)</f>
        <v>0</v>
      </c>
      <c r="BH322" s="199">
        <f>IF(N322="sníž. přenesená",J322,0)</f>
        <v>0</v>
      </c>
      <c r="BI322" s="199">
        <f>IF(N322="nulová",J322,0)</f>
        <v>0</v>
      </c>
      <c r="BJ322" s="15" t="s">
        <v>83</v>
      </c>
      <c r="BK322" s="199">
        <f>ROUND(I322*H322,2)</f>
        <v>0</v>
      </c>
      <c r="BL322" s="15" t="s">
        <v>125</v>
      </c>
      <c r="BM322" s="198" t="s">
        <v>603</v>
      </c>
    </row>
    <row r="323" s="2" customFormat="1">
      <c r="A323" s="36"/>
      <c r="B323" s="37"/>
      <c r="C323" s="38"/>
      <c r="D323" s="200" t="s">
        <v>128</v>
      </c>
      <c r="E323" s="38"/>
      <c r="F323" s="201" t="s">
        <v>604</v>
      </c>
      <c r="G323" s="38"/>
      <c r="H323" s="38"/>
      <c r="I323" s="202"/>
      <c r="J323" s="38"/>
      <c r="K323" s="38"/>
      <c r="L323" s="42"/>
      <c r="M323" s="203"/>
      <c r="N323" s="204"/>
      <c r="O323" s="89"/>
      <c r="P323" s="89"/>
      <c r="Q323" s="89"/>
      <c r="R323" s="89"/>
      <c r="S323" s="89"/>
      <c r="T323" s="89"/>
      <c r="U323" s="90"/>
      <c r="V323" s="36"/>
      <c r="W323" s="36"/>
      <c r="X323" s="36"/>
      <c r="Y323" s="36"/>
      <c r="Z323" s="36"/>
      <c r="AA323" s="36"/>
      <c r="AB323" s="36"/>
      <c r="AC323" s="36"/>
      <c r="AD323" s="36"/>
      <c r="AE323" s="36"/>
      <c r="AT323" s="15" t="s">
        <v>128</v>
      </c>
      <c r="AU323" s="15" t="s">
        <v>75</v>
      </c>
    </row>
    <row r="324" s="2" customFormat="1" ht="24.15" customHeight="1">
      <c r="A324" s="36"/>
      <c r="B324" s="37"/>
      <c r="C324" s="187" t="s">
        <v>605</v>
      </c>
      <c r="D324" s="187" t="s">
        <v>120</v>
      </c>
      <c r="E324" s="188" t="s">
        <v>606</v>
      </c>
      <c r="F324" s="189" t="s">
        <v>607</v>
      </c>
      <c r="G324" s="190" t="s">
        <v>139</v>
      </c>
      <c r="H324" s="191">
        <v>4</v>
      </c>
      <c r="I324" s="192"/>
      <c r="J324" s="193">
        <f>ROUND(I324*H324,2)</f>
        <v>0</v>
      </c>
      <c r="K324" s="189" t="s">
        <v>124</v>
      </c>
      <c r="L324" s="42"/>
      <c r="M324" s="194" t="s">
        <v>1</v>
      </c>
      <c r="N324" s="195" t="s">
        <v>40</v>
      </c>
      <c r="O324" s="89"/>
      <c r="P324" s="196">
        <f>O324*H324</f>
        <v>0</v>
      </c>
      <c r="Q324" s="196">
        <v>0</v>
      </c>
      <c r="R324" s="196">
        <f>Q324*H324</f>
        <v>0</v>
      </c>
      <c r="S324" s="196">
        <v>0</v>
      </c>
      <c r="T324" s="196">
        <f>S324*H324</f>
        <v>0</v>
      </c>
      <c r="U324" s="197" t="s">
        <v>1</v>
      </c>
      <c r="V324" s="36"/>
      <c r="W324" s="36"/>
      <c r="X324" s="36"/>
      <c r="Y324" s="36"/>
      <c r="Z324" s="36"/>
      <c r="AA324" s="36"/>
      <c r="AB324" s="36"/>
      <c r="AC324" s="36"/>
      <c r="AD324" s="36"/>
      <c r="AE324" s="36"/>
      <c r="AR324" s="198" t="s">
        <v>125</v>
      </c>
      <c r="AT324" s="198" t="s">
        <v>120</v>
      </c>
      <c r="AU324" s="198" t="s">
        <v>75</v>
      </c>
      <c r="AY324" s="15" t="s">
        <v>126</v>
      </c>
      <c r="BE324" s="199">
        <f>IF(N324="základní",J324,0)</f>
        <v>0</v>
      </c>
      <c r="BF324" s="199">
        <f>IF(N324="snížená",J324,0)</f>
        <v>0</v>
      </c>
      <c r="BG324" s="199">
        <f>IF(N324="zákl. přenesená",J324,0)</f>
        <v>0</v>
      </c>
      <c r="BH324" s="199">
        <f>IF(N324="sníž. přenesená",J324,0)</f>
        <v>0</v>
      </c>
      <c r="BI324" s="199">
        <f>IF(N324="nulová",J324,0)</f>
        <v>0</v>
      </c>
      <c r="BJ324" s="15" t="s">
        <v>83</v>
      </c>
      <c r="BK324" s="199">
        <f>ROUND(I324*H324,2)</f>
        <v>0</v>
      </c>
      <c r="BL324" s="15" t="s">
        <v>125</v>
      </c>
      <c r="BM324" s="198" t="s">
        <v>608</v>
      </c>
    </row>
    <row r="325" s="2" customFormat="1">
      <c r="A325" s="36"/>
      <c r="B325" s="37"/>
      <c r="C325" s="38"/>
      <c r="D325" s="200" t="s">
        <v>128</v>
      </c>
      <c r="E325" s="38"/>
      <c r="F325" s="201" t="s">
        <v>609</v>
      </c>
      <c r="G325" s="38"/>
      <c r="H325" s="38"/>
      <c r="I325" s="202"/>
      <c r="J325" s="38"/>
      <c r="K325" s="38"/>
      <c r="L325" s="42"/>
      <c r="M325" s="203"/>
      <c r="N325" s="204"/>
      <c r="O325" s="89"/>
      <c r="P325" s="89"/>
      <c r="Q325" s="89"/>
      <c r="R325" s="89"/>
      <c r="S325" s="89"/>
      <c r="T325" s="89"/>
      <c r="U325" s="90"/>
      <c r="V325" s="36"/>
      <c r="W325" s="36"/>
      <c r="X325" s="36"/>
      <c r="Y325" s="36"/>
      <c r="Z325" s="36"/>
      <c r="AA325" s="36"/>
      <c r="AB325" s="36"/>
      <c r="AC325" s="36"/>
      <c r="AD325" s="36"/>
      <c r="AE325" s="36"/>
      <c r="AT325" s="15" t="s">
        <v>128</v>
      </c>
      <c r="AU325" s="15" t="s">
        <v>75</v>
      </c>
    </row>
    <row r="326" s="2" customFormat="1" ht="21.75" customHeight="1">
      <c r="A326" s="36"/>
      <c r="B326" s="37"/>
      <c r="C326" s="187" t="s">
        <v>610</v>
      </c>
      <c r="D326" s="187" t="s">
        <v>120</v>
      </c>
      <c r="E326" s="188" t="s">
        <v>611</v>
      </c>
      <c r="F326" s="189" t="s">
        <v>612</v>
      </c>
      <c r="G326" s="190" t="s">
        <v>139</v>
      </c>
      <c r="H326" s="191">
        <v>8</v>
      </c>
      <c r="I326" s="192"/>
      <c r="J326" s="193">
        <f>ROUND(I326*H326,2)</f>
        <v>0</v>
      </c>
      <c r="K326" s="189" t="s">
        <v>124</v>
      </c>
      <c r="L326" s="42"/>
      <c r="M326" s="194" t="s">
        <v>1</v>
      </c>
      <c r="N326" s="195" t="s">
        <v>40</v>
      </c>
      <c r="O326" s="89"/>
      <c r="P326" s="196">
        <f>O326*H326</f>
        <v>0</v>
      </c>
      <c r="Q326" s="196">
        <v>0</v>
      </c>
      <c r="R326" s="196">
        <f>Q326*H326</f>
        <v>0</v>
      </c>
      <c r="S326" s="196">
        <v>0</v>
      </c>
      <c r="T326" s="196">
        <f>S326*H326</f>
        <v>0</v>
      </c>
      <c r="U326" s="197" t="s">
        <v>1</v>
      </c>
      <c r="V326" s="36"/>
      <c r="W326" s="36"/>
      <c r="X326" s="36"/>
      <c r="Y326" s="36"/>
      <c r="Z326" s="36"/>
      <c r="AA326" s="36"/>
      <c r="AB326" s="36"/>
      <c r="AC326" s="36"/>
      <c r="AD326" s="36"/>
      <c r="AE326" s="36"/>
      <c r="AR326" s="198" t="s">
        <v>125</v>
      </c>
      <c r="AT326" s="198" t="s">
        <v>120</v>
      </c>
      <c r="AU326" s="198" t="s">
        <v>75</v>
      </c>
      <c r="AY326" s="15" t="s">
        <v>126</v>
      </c>
      <c r="BE326" s="199">
        <f>IF(N326="základní",J326,0)</f>
        <v>0</v>
      </c>
      <c r="BF326" s="199">
        <f>IF(N326="snížená",J326,0)</f>
        <v>0</v>
      </c>
      <c r="BG326" s="199">
        <f>IF(N326="zákl. přenesená",J326,0)</f>
        <v>0</v>
      </c>
      <c r="BH326" s="199">
        <f>IF(N326="sníž. přenesená",J326,0)</f>
        <v>0</v>
      </c>
      <c r="BI326" s="199">
        <f>IF(N326="nulová",J326,0)</f>
        <v>0</v>
      </c>
      <c r="BJ326" s="15" t="s">
        <v>83</v>
      </c>
      <c r="BK326" s="199">
        <f>ROUND(I326*H326,2)</f>
        <v>0</v>
      </c>
      <c r="BL326" s="15" t="s">
        <v>125</v>
      </c>
      <c r="BM326" s="198" t="s">
        <v>613</v>
      </c>
    </row>
    <row r="327" s="2" customFormat="1">
      <c r="A327" s="36"/>
      <c r="B327" s="37"/>
      <c r="C327" s="38"/>
      <c r="D327" s="200" t="s">
        <v>128</v>
      </c>
      <c r="E327" s="38"/>
      <c r="F327" s="201" t="s">
        <v>614</v>
      </c>
      <c r="G327" s="38"/>
      <c r="H327" s="38"/>
      <c r="I327" s="202"/>
      <c r="J327" s="38"/>
      <c r="K327" s="38"/>
      <c r="L327" s="42"/>
      <c r="M327" s="203"/>
      <c r="N327" s="204"/>
      <c r="O327" s="89"/>
      <c r="P327" s="89"/>
      <c r="Q327" s="89"/>
      <c r="R327" s="89"/>
      <c r="S327" s="89"/>
      <c r="T327" s="89"/>
      <c r="U327" s="90"/>
      <c r="V327" s="36"/>
      <c r="W327" s="36"/>
      <c r="X327" s="36"/>
      <c r="Y327" s="36"/>
      <c r="Z327" s="36"/>
      <c r="AA327" s="36"/>
      <c r="AB327" s="36"/>
      <c r="AC327" s="36"/>
      <c r="AD327" s="36"/>
      <c r="AE327" s="36"/>
      <c r="AT327" s="15" t="s">
        <v>128</v>
      </c>
      <c r="AU327" s="15" t="s">
        <v>75</v>
      </c>
    </row>
    <row r="328" s="2" customFormat="1" ht="24.15" customHeight="1">
      <c r="A328" s="36"/>
      <c r="B328" s="37"/>
      <c r="C328" s="187" t="s">
        <v>615</v>
      </c>
      <c r="D328" s="187" t="s">
        <v>120</v>
      </c>
      <c r="E328" s="188" t="s">
        <v>616</v>
      </c>
      <c r="F328" s="189" t="s">
        <v>617</v>
      </c>
      <c r="G328" s="190" t="s">
        <v>139</v>
      </c>
      <c r="H328" s="191">
        <v>4</v>
      </c>
      <c r="I328" s="192"/>
      <c r="J328" s="193">
        <f>ROUND(I328*H328,2)</f>
        <v>0</v>
      </c>
      <c r="K328" s="189" t="s">
        <v>124</v>
      </c>
      <c r="L328" s="42"/>
      <c r="M328" s="194" t="s">
        <v>1</v>
      </c>
      <c r="N328" s="195" t="s">
        <v>40</v>
      </c>
      <c r="O328" s="89"/>
      <c r="P328" s="196">
        <f>O328*H328</f>
        <v>0</v>
      </c>
      <c r="Q328" s="196">
        <v>0</v>
      </c>
      <c r="R328" s="196">
        <f>Q328*H328</f>
        <v>0</v>
      </c>
      <c r="S328" s="196">
        <v>0</v>
      </c>
      <c r="T328" s="196">
        <f>S328*H328</f>
        <v>0</v>
      </c>
      <c r="U328" s="197" t="s">
        <v>1</v>
      </c>
      <c r="V328" s="36"/>
      <c r="W328" s="36"/>
      <c r="X328" s="36"/>
      <c r="Y328" s="36"/>
      <c r="Z328" s="36"/>
      <c r="AA328" s="36"/>
      <c r="AB328" s="36"/>
      <c r="AC328" s="36"/>
      <c r="AD328" s="36"/>
      <c r="AE328" s="36"/>
      <c r="AR328" s="198" t="s">
        <v>125</v>
      </c>
      <c r="AT328" s="198" t="s">
        <v>120</v>
      </c>
      <c r="AU328" s="198" t="s">
        <v>75</v>
      </c>
      <c r="AY328" s="15" t="s">
        <v>126</v>
      </c>
      <c r="BE328" s="199">
        <f>IF(N328="základní",J328,0)</f>
        <v>0</v>
      </c>
      <c r="BF328" s="199">
        <f>IF(N328="snížená",J328,0)</f>
        <v>0</v>
      </c>
      <c r="BG328" s="199">
        <f>IF(N328="zákl. přenesená",J328,0)</f>
        <v>0</v>
      </c>
      <c r="BH328" s="199">
        <f>IF(N328="sníž. přenesená",J328,0)</f>
        <v>0</v>
      </c>
      <c r="BI328" s="199">
        <f>IF(N328="nulová",J328,0)</f>
        <v>0</v>
      </c>
      <c r="BJ328" s="15" t="s">
        <v>83</v>
      </c>
      <c r="BK328" s="199">
        <f>ROUND(I328*H328,2)</f>
        <v>0</v>
      </c>
      <c r="BL328" s="15" t="s">
        <v>125</v>
      </c>
      <c r="BM328" s="198" t="s">
        <v>618</v>
      </c>
    </row>
    <row r="329" s="2" customFormat="1">
      <c r="A329" s="36"/>
      <c r="B329" s="37"/>
      <c r="C329" s="38"/>
      <c r="D329" s="200" t="s">
        <v>128</v>
      </c>
      <c r="E329" s="38"/>
      <c r="F329" s="201" t="s">
        <v>619</v>
      </c>
      <c r="G329" s="38"/>
      <c r="H329" s="38"/>
      <c r="I329" s="202"/>
      <c r="J329" s="38"/>
      <c r="K329" s="38"/>
      <c r="L329" s="42"/>
      <c r="M329" s="203"/>
      <c r="N329" s="204"/>
      <c r="O329" s="89"/>
      <c r="P329" s="89"/>
      <c r="Q329" s="89"/>
      <c r="R329" s="89"/>
      <c r="S329" s="89"/>
      <c r="T329" s="89"/>
      <c r="U329" s="90"/>
      <c r="V329" s="36"/>
      <c r="W329" s="36"/>
      <c r="X329" s="36"/>
      <c r="Y329" s="36"/>
      <c r="Z329" s="36"/>
      <c r="AA329" s="36"/>
      <c r="AB329" s="36"/>
      <c r="AC329" s="36"/>
      <c r="AD329" s="36"/>
      <c r="AE329" s="36"/>
      <c r="AT329" s="15" t="s">
        <v>128</v>
      </c>
      <c r="AU329" s="15" t="s">
        <v>75</v>
      </c>
    </row>
    <row r="330" s="2" customFormat="1" ht="21.75" customHeight="1">
      <c r="A330" s="36"/>
      <c r="B330" s="37"/>
      <c r="C330" s="187" t="s">
        <v>620</v>
      </c>
      <c r="D330" s="187" t="s">
        <v>120</v>
      </c>
      <c r="E330" s="188" t="s">
        <v>621</v>
      </c>
      <c r="F330" s="189" t="s">
        <v>622</v>
      </c>
      <c r="G330" s="190" t="s">
        <v>139</v>
      </c>
      <c r="H330" s="191">
        <v>124</v>
      </c>
      <c r="I330" s="192"/>
      <c r="J330" s="193">
        <f>ROUND(I330*H330,2)</f>
        <v>0</v>
      </c>
      <c r="K330" s="189" t="s">
        <v>124</v>
      </c>
      <c r="L330" s="42"/>
      <c r="M330" s="194" t="s">
        <v>1</v>
      </c>
      <c r="N330" s="195" t="s">
        <v>40</v>
      </c>
      <c r="O330" s="89"/>
      <c r="P330" s="196">
        <f>O330*H330</f>
        <v>0</v>
      </c>
      <c r="Q330" s="196">
        <v>0</v>
      </c>
      <c r="R330" s="196">
        <f>Q330*H330</f>
        <v>0</v>
      </c>
      <c r="S330" s="196">
        <v>0</v>
      </c>
      <c r="T330" s="196">
        <f>S330*H330</f>
        <v>0</v>
      </c>
      <c r="U330" s="197" t="s">
        <v>1</v>
      </c>
      <c r="V330" s="36"/>
      <c r="W330" s="36"/>
      <c r="X330" s="36"/>
      <c r="Y330" s="36"/>
      <c r="Z330" s="36"/>
      <c r="AA330" s="36"/>
      <c r="AB330" s="36"/>
      <c r="AC330" s="36"/>
      <c r="AD330" s="36"/>
      <c r="AE330" s="36"/>
      <c r="AR330" s="198" t="s">
        <v>125</v>
      </c>
      <c r="AT330" s="198" t="s">
        <v>120</v>
      </c>
      <c r="AU330" s="198" t="s">
        <v>75</v>
      </c>
      <c r="AY330" s="15" t="s">
        <v>126</v>
      </c>
      <c r="BE330" s="199">
        <f>IF(N330="základní",J330,0)</f>
        <v>0</v>
      </c>
      <c r="BF330" s="199">
        <f>IF(N330="snížená",J330,0)</f>
        <v>0</v>
      </c>
      <c r="BG330" s="199">
        <f>IF(N330="zákl. přenesená",J330,0)</f>
        <v>0</v>
      </c>
      <c r="BH330" s="199">
        <f>IF(N330="sníž. přenesená",J330,0)</f>
        <v>0</v>
      </c>
      <c r="BI330" s="199">
        <f>IF(N330="nulová",J330,0)</f>
        <v>0</v>
      </c>
      <c r="BJ330" s="15" t="s">
        <v>83</v>
      </c>
      <c r="BK330" s="199">
        <f>ROUND(I330*H330,2)</f>
        <v>0</v>
      </c>
      <c r="BL330" s="15" t="s">
        <v>125</v>
      </c>
      <c r="BM330" s="198" t="s">
        <v>623</v>
      </c>
    </row>
    <row r="331" s="2" customFormat="1">
      <c r="A331" s="36"/>
      <c r="B331" s="37"/>
      <c r="C331" s="38"/>
      <c r="D331" s="200" t="s">
        <v>128</v>
      </c>
      <c r="E331" s="38"/>
      <c r="F331" s="201" t="s">
        <v>624</v>
      </c>
      <c r="G331" s="38"/>
      <c r="H331" s="38"/>
      <c r="I331" s="202"/>
      <c r="J331" s="38"/>
      <c r="K331" s="38"/>
      <c r="L331" s="42"/>
      <c r="M331" s="203"/>
      <c r="N331" s="204"/>
      <c r="O331" s="89"/>
      <c r="P331" s="89"/>
      <c r="Q331" s="89"/>
      <c r="R331" s="89"/>
      <c r="S331" s="89"/>
      <c r="T331" s="89"/>
      <c r="U331" s="90"/>
      <c r="V331" s="36"/>
      <c r="W331" s="36"/>
      <c r="X331" s="36"/>
      <c r="Y331" s="36"/>
      <c r="Z331" s="36"/>
      <c r="AA331" s="36"/>
      <c r="AB331" s="36"/>
      <c r="AC331" s="36"/>
      <c r="AD331" s="36"/>
      <c r="AE331" s="36"/>
      <c r="AT331" s="15" t="s">
        <v>128</v>
      </c>
      <c r="AU331" s="15" t="s">
        <v>75</v>
      </c>
    </row>
    <row r="332" s="2" customFormat="1" ht="24.15" customHeight="1">
      <c r="A332" s="36"/>
      <c r="B332" s="37"/>
      <c r="C332" s="187" t="s">
        <v>625</v>
      </c>
      <c r="D332" s="187" t="s">
        <v>120</v>
      </c>
      <c r="E332" s="188" t="s">
        <v>626</v>
      </c>
      <c r="F332" s="189" t="s">
        <v>627</v>
      </c>
      <c r="G332" s="190" t="s">
        <v>139</v>
      </c>
      <c r="H332" s="191">
        <v>4</v>
      </c>
      <c r="I332" s="192"/>
      <c r="J332" s="193">
        <f>ROUND(I332*H332,2)</f>
        <v>0</v>
      </c>
      <c r="K332" s="189" t="s">
        <v>124</v>
      </c>
      <c r="L332" s="42"/>
      <c r="M332" s="194" t="s">
        <v>1</v>
      </c>
      <c r="N332" s="195" t="s">
        <v>40</v>
      </c>
      <c r="O332" s="89"/>
      <c r="P332" s="196">
        <f>O332*H332</f>
        <v>0</v>
      </c>
      <c r="Q332" s="196">
        <v>0</v>
      </c>
      <c r="R332" s="196">
        <f>Q332*H332</f>
        <v>0</v>
      </c>
      <c r="S332" s="196">
        <v>0</v>
      </c>
      <c r="T332" s="196">
        <f>S332*H332</f>
        <v>0</v>
      </c>
      <c r="U332" s="197" t="s">
        <v>1</v>
      </c>
      <c r="V332" s="36"/>
      <c r="W332" s="36"/>
      <c r="X332" s="36"/>
      <c r="Y332" s="36"/>
      <c r="Z332" s="36"/>
      <c r="AA332" s="36"/>
      <c r="AB332" s="36"/>
      <c r="AC332" s="36"/>
      <c r="AD332" s="36"/>
      <c r="AE332" s="36"/>
      <c r="AR332" s="198" t="s">
        <v>125</v>
      </c>
      <c r="AT332" s="198" t="s">
        <v>120</v>
      </c>
      <c r="AU332" s="198" t="s">
        <v>75</v>
      </c>
      <c r="AY332" s="15" t="s">
        <v>126</v>
      </c>
      <c r="BE332" s="199">
        <f>IF(N332="základní",J332,0)</f>
        <v>0</v>
      </c>
      <c r="BF332" s="199">
        <f>IF(N332="snížená",J332,0)</f>
        <v>0</v>
      </c>
      <c r="BG332" s="199">
        <f>IF(N332="zákl. přenesená",J332,0)</f>
        <v>0</v>
      </c>
      <c r="BH332" s="199">
        <f>IF(N332="sníž. přenesená",J332,0)</f>
        <v>0</v>
      </c>
      <c r="BI332" s="199">
        <f>IF(N332="nulová",J332,0)</f>
        <v>0</v>
      </c>
      <c r="BJ332" s="15" t="s">
        <v>83</v>
      </c>
      <c r="BK332" s="199">
        <f>ROUND(I332*H332,2)</f>
        <v>0</v>
      </c>
      <c r="BL332" s="15" t="s">
        <v>125</v>
      </c>
      <c r="BM332" s="198" t="s">
        <v>628</v>
      </c>
    </row>
    <row r="333" s="2" customFormat="1">
      <c r="A333" s="36"/>
      <c r="B333" s="37"/>
      <c r="C333" s="38"/>
      <c r="D333" s="200" t="s">
        <v>128</v>
      </c>
      <c r="E333" s="38"/>
      <c r="F333" s="201" t="s">
        <v>629</v>
      </c>
      <c r="G333" s="38"/>
      <c r="H333" s="38"/>
      <c r="I333" s="202"/>
      <c r="J333" s="38"/>
      <c r="K333" s="38"/>
      <c r="L333" s="42"/>
      <c r="M333" s="203"/>
      <c r="N333" s="204"/>
      <c r="O333" s="89"/>
      <c r="P333" s="89"/>
      <c r="Q333" s="89"/>
      <c r="R333" s="89"/>
      <c r="S333" s="89"/>
      <c r="T333" s="89"/>
      <c r="U333" s="90"/>
      <c r="V333" s="36"/>
      <c r="W333" s="36"/>
      <c r="X333" s="36"/>
      <c r="Y333" s="36"/>
      <c r="Z333" s="36"/>
      <c r="AA333" s="36"/>
      <c r="AB333" s="36"/>
      <c r="AC333" s="36"/>
      <c r="AD333" s="36"/>
      <c r="AE333" s="36"/>
      <c r="AT333" s="15" t="s">
        <v>128</v>
      </c>
      <c r="AU333" s="15" t="s">
        <v>75</v>
      </c>
    </row>
    <row r="334" s="2" customFormat="1" ht="24.15" customHeight="1">
      <c r="A334" s="36"/>
      <c r="B334" s="37"/>
      <c r="C334" s="187" t="s">
        <v>630</v>
      </c>
      <c r="D334" s="187" t="s">
        <v>120</v>
      </c>
      <c r="E334" s="188" t="s">
        <v>631</v>
      </c>
      <c r="F334" s="189" t="s">
        <v>632</v>
      </c>
      <c r="G334" s="190" t="s">
        <v>139</v>
      </c>
      <c r="H334" s="191">
        <v>3</v>
      </c>
      <c r="I334" s="192"/>
      <c r="J334" s="193">
        <f>ROUND(I334*H334,2)</f>
        <v>0</v>
      </c>
      <c r="K334" s="189" t="s">
        <v>124</v>
      </c>
      <c r="L334" s="42"/>
      <c r="M334" s="194" t="s">
        <v>1</v>
      </c>
      <c r="N334" s="195" t="s">
        <v>40</v>
      </c>
      <c r="O334" s="89"/>
      <c r="P334" s="196">
        <f>O334*H334</f>
        <v>0</v>
      </c>
      <c r="Q334" s="196">
        <v>0</v>
      </c>
      <c r="R334" s="196">
        <f>Q334*H334</f>
        <v>0</v>
      </c>
      <c r="S334" s="196">
        <v>0</v>
      </c>
      <c r="T334" s="196">
        <f>S334*H334</f>
        <v>0</v>
      </c>
      <c r="U334" s="197" t="s">
        <v>1</v>
      </c>
      <c r="V334" s="36"/>
      <c r="W334" s="36"/>
      <c r="X334" s="36"/>
      <c r="Y334" s="36"/>
      <c r="Z334" s="36"/>
      <c r="AA334" s="36"/>
      <c r="AB334" s="36"/>
      <c r="AC334" s="36"/>
      <c r="AD334" s="36"/>
      <c r="AE334" s="36"/>
      <c r="AR334" s="198" t="s">
        <v>125</v>
      </c>
      <c r="AT334" s="198" t="s">
        <v>120</v>
      </c>
      <c r="AU334" s="198" t="s">
        <v>75</v>
      </c>
      <c r="AY334" s="15" t="s">
        <v>126</v>
      </c>
      <c r="BE334" s="199">
        <f>IF(N334="základní",J334,0)</f>
        <v>0</v>
      </c>
      <c r="BF334" s="199">
        <f>IF(N334="snížená",J334,0)</f>
        <v>0</v>
      </c>
      <c r="BG334" s="199">
        <f>IF(N334="zákl. přenesená",J334,0)</f>
        <v>0</v>
      </c>
      <c r="BH334" s="199">
        <f>IF(N334="sníž. přenesená",J334,0)</f>
        <v>0</v>
      </c>
      <c r="BI334" s="199">
        <f>IF(N334="nulová",J334,0)</f>
        <v>0</v>
      </c>
      <c r="BJ334" s="15" t="s">
        <v>83</v>
      </c>
      <c r="BK334" s="199">
        <f>ROUND(I334*H334,2)</f>
        <v>0</v>
      </c>
      <c r="BL334" s="15" t="s">
        <v>125</v>
      </c>
      <c r="BM334" s="198" t="s">
        <v>633</v>
      </c>
    </row>
    <row r="335" s="2" customFormat="1">
      <c r="A335" s="36"/>
      <c r="B335" s="37"/>
      <c r="C335" s="38"/>
      <c r="D335" s="200" t="s">
        <v>128</v>
      </c>
      <c r="E335" s="38"/>
      <c r="F335" s="201" t="s">
        <v>634</v>
      </c>
      <c r="G335" s="38"/>
      <c r="H335" s="38"/>
      <c r="I335" s="202"/>
      <c r="J335" s="38"/>
      <c r="K335" s="38"/>
      <c r="L335" s="42"/>
      <c r="M335" s="203"/>
      <c r="N335" s="204"/>
      <c r="O335" s="89"/>
      <c r="P335" s="89"/>
      <c r="Q335" s="89"/>
      <c r="R335" s="89"/>
      <c r="S335" s="89"/>
      <c r="T335" s="89"/>
      <c r="U335" s="90"/>
      <c r="V335" s="36"/>
      <c r="W335" s="36"/>
      <c r="X335" s="36"/>
      <c r="Y335" s="36"/>
      <c r="Z335" s="36"/>
      <c r="AA335" s="36"/>
      <c r="AB335" s="36"/>
      <c r="AC335" s="36"/>
      <c r="AD335" s="36"/>
      <c r="AE335" s="36"/>
      <c r="AT335" s="15" t="s">
        <v>128</v>
      </c>
      <c r="AU335" s="15" t="s">
        <v>75</v>
      </c>
    </row>
    <row r="336" s="2" customFormat="1" ht="24.15" customHeight="1">
      <c r="A336" s="36"/>
      <c r="B336" s="37"/>
      <c r="C336" s="187" t="s">
        <v>635</v>
      </c>
      <c r="D336" s="187" t="s">
        <v>120</v>
      </c>
      <c r="E336" s="188" t="s">
        <v>636</v>
      </c>
      <c r="F336" s="189" t="s">
        <v>637</v>
      </c>
      <c r="G336" s="190" t="s">
        <v>638</v>
      </c>
      <c r="H336" s="191">
        <v>100</v>
      </c>
      <c r="I336" s="192"/>
      <c r="J336" s="193">
        <f>ROUND(I336*H336,2)</f>
        <v>0</v>
      </c>
      <c r="K336" s="189" t="s">
        <v>124</v>
      </c>
      <c r="L336" s="42"/>
      <c r="M336" s="194" t="s">
        <v>1</v>
      </c>
      <c r="N336" s="195" t="s">
        <v>40</v>
      </c>
      <c r="O336" s="89"/>
      <c r="P336" s="196">
        <f>O336*H336</f>
        <v>0</v>
      </c>
      <c r="Q336" s="196">
        <v>0</v>
      </c>
      <c r="R336" s="196">
        <f>Q336*H336</f>
        <v>0</v>
      </c>
      <c r="S336" s="196">
        <v>0</v>
      </c>
      <c r="T336" s="196">
        <f>S336*H336</f>
        <v>0</v>
      </c>
      <c r="U336" s="197" t="s">
        <v>1</v>
      </c>
      <c r="V336" s="36"/>
      <c r="W336" s="36"/>
      <c r="X336" s="36"/>
      <c r="Y336" s="36"/>
      <c r="Z336" s="36"/>
      <c r="AA336" s="36"/>
      <c r="AB336" s="36"/>
      <c r="AC336" s="36"/>
      <c r="AD336" s="36"/>
      <c r="AE336" s="36"/>
      <c r="AR336" s="198" t="s">
        <v>125</v>
      </c>
      <c r="AT336" s="198" t="s">
        <v>120</v>
      </c>
      <c r="AU336" s="198" t="s">
        <v>75</v>
      </c>
      <c r="AY336" s="15" t="s">
        <v>126</v>
      </c>
      <c r="BE336" s="199">
        <f>IF(N336="základní",J336,0)</f>
        <v>0</v>
      </c>
      <c r="BF336" s="199">
        <f>IF(N336="snížená",J336,0)</f>
        <v>0</v>
      </c>
      <c r="BG336" s="199">
        <f>IF(N336="zákl. přenesená",J336,0)</f>
        <v>0</v>
      </c>
      <c r="BH336" s="199">
        <f>IF(N336="sníž. přenesená",J336,0)</f>
        <v>0</v>
      </c>
      <c r="BI336" s="199">
        <f>IF(N336="nulová",J336,0)</f>
        <v>0</v>
      </c>
      <c r="BJ336" s="15" t="s">
        <v>83</v>
      </c>
      <c r="BK336" s="199">
        <f>ROUND(I336*H336,2)</f>
        <v>0</v>
      </c>
      <c r="BL336" s="15" t="s">
        <v>125</v>
      </c>
      <c r="BM336" s="198" t="s">
        <v>639</v>
      </c>
    </row>
    <row r="337" s="2" customFormat="1">
      <c r="A337" s="36"/>
      <c r="B337" s="37"/>
      <c r="C337" s="38"/>
      <c r="D337" s="200" t="s">
        <v>128</v>
      </c>
      <c r="E337" s="38"/>
      <c r="F337" s="201" t="s">
        <v>640</v>
      </c>
      <c r="G337" s="38"/>
      <c r="H337" s="38"/>
      <c r="I337" s="202"/>
      <c r="J337" s="38"/>
      <c r="K337" s="38"/>
      <c r="L337" s="42"/>
      <c r="M337" s="203"/>
      <c r="N337" s="204"/>
      <c r="O337" s="89"/>
      <c r="P337" s="89"/>
      <c r="Q337" s="89"/>
      <c r="R337" s="89"/>
      <c r="S337" s="89"/>
      <c r="T337" s="89"/>
      <c r="U337" s="90"/>
      <c r="V337" s="36"/>
      <c r="W337" s="36"/>
      <c r="X337" s="36"/>
      <c r="Y337" s="36"/>
      <c r="Z337" s="36"/>
      <c r="AA337" s="36"/>
      <c r="AB337" s="36"/>
      <c r="AC337" s="36"/>
      <c r="AD337" s="36"/>
      <c r="AE337" s="36"/>
      <c r="AT337" s="15" t="s">
        <v>128</v>
      </c>
      <c r="AU337" s="15" t="s">
        <v>75</v>
      </c>
    </row>
    <row r="338" s="2" customFormat="1" ht="21.75" customHeight="1">
      <c r="A338" s="36"/>
      <c r="B338" s="37"/>
      <c r="C338" s="187" t="s">
        <v>641</v>
      </c>
      <c r="D338" s="187" t="s">
        <v>120</v>
      </c>
      <c r="E338" s="188" t="s">
        <v>642</v>
      </c>
      <c r="F338" s="189" t="s">
        <v>643</v>
      </c>
      <c r="G338" s="190" t="s">
        <v>139</v>
      </c>
      <c r="H338" s="191">
        <v>2</v>
      </c>
      <c r="I338" s="192"/>
      <c r="J338" s="193">
        <f>ROUND(I338*H338,2)</f>
        <v>0</v>
      </c>
      <c r="K338" s="189" t="s">
        <v>124</v>
      </c>
      <c r="L338" s="42"/>
      <c r="M338" s="194" t="s">
        <v>1</v>
      </c>
      <c r="N338" s="195" t="s">
        <v>40</v>
      </c>
      <c r="O338" s="89"/>
      <c r="P338" s="196">
        <f>O338*H338</f>
        <v>0</v>
      </c>
      <c r="Q338" s="196">
        <v>0</v>
      </c>
      <c r="R338" s="196">
        <f>Q338*H338</f>
        <v>0</v>
      </c>
      <c r="S338" s="196">
        <v>0</v>
      </c>
      <c r="T338" s="196">
        <f>S338*H338</f>
        <v>0</v>
      </c>
      <c r="U338" s="197" t="s">
        <v>1</v>
      </c>
      <c r="V338" s="36"/>
      <c r="W338" s="36"/>
      <c r="X338" s="36"/>
      <c r="Y338" s="36"/>
      <c r="Z338" s="36"/>
      <c r="AA338" s="36"/>
      <c r="AB338" s="36"/>
      <c r="AC338" s="36"/>
      <c r="AD338" s="36"/>
      <c r="AE338" s="36"/>
      <c r="AR338" s="198" t="s">
        <v>125</v>
      </c>
      <c r="AT338" s="198" t="s">
        <v>120</v>
      </c>
      <c r="AU338" s="198" t="s">
        <v>75</v>
      </c>
      <c r="AY338" s="15" t="s">
        <v>126</v>
      </c>
      <c r="BE338" s="199">
        <f>IF(N338="základní",J338,0)</f>
        <v>0</v>
      </c>
      <c r="BF338" s="199">
        <f>IF(N338="snížená",J338,0)</f>
        <v>0</v>
      </c>
      <c r="BG338" s="199">
        <f>IF(N338="zákl. přenesená",J338,0)</f>
        <v>0</v>
      </c>
      <c r="BH338" s="199">
        <f>IF(N338="sníž. přenesená",J338,0)</f>
        <v>0</v>
      </c>
      <c r="BI338" s="199">
        <f>IF(N338="nulová",J338,0)</f>
        <v>0</v>
      </c>
      <c r="BJ338" s="15" t="s">
        <v>83</v>
      </c>
      <c r="BK338" s="199">
        <f>ROUND(I338*H338,2)</f>
        <v>0</v>
      </c>
      <c r="BL338" s="15" t="s">
        <v>125</v>
      </c>
      <c r="BM338" s="198" t="s">
        <v>644</v>
      </c>
    </row>
    <row r="339" s="2" customFormat="1">
      <c r="A339" s="36"/>
      <c r="B339" s="37"/>
      <c r="C339" s="38"/>
      <c r="D339" s="200" t="s">
        <v>128</v>
      </c>
      <c r="E339" s="38"/>
      <c r="F339" s="201" t="s">
        <v>645</v>
      </c>
      <c r="G339" s="38"/>
      <c r="H339" s="38"/>
      <c r="I339" s="202"/>
      <c r="J339" s="38"/>
      <c r="K339" s="38"/>
      <c r="L339" s="42"/>
      <c r="M339" s="203"/>
      <c r="N339" s="204"/>
      <c r="O339" s="89"/>
      <c r="P339" s="89"/>
      <c r="Q339" s="89"/>
      <c r="R339" s="89"/>
      <c r="S339" s="89"/>
      <c r="T339" s="89"/>
      <c r="U339" s="90"/>
      <c r="V339" s="36"/>
      <c r="W339" s="36"/>
      <c r="X339" s="36"/>
      <c r="Y339" s="36"/>
      <c r="Z339" s="36"/>
      <c r="AA339" s="36"/>
      <c r="AB339" s="36"/>
      <c r="AC339" s="36"/>
      <c r="AD339" s="36"/>
      <c r="AE339" s="36"/>
      <c r="AT339" s="15" t="s">
        <v>128</v>
      </c>
      <c r="AU339" s="15" t="s">
        <v>75</v>
      </c>
    </row>
    <row r="340" s="2" customFormat="1" ht="21.75" customHeight="1">
      <c r="A340" s="36"/>
      <c r="B340" s="37"/>
      <c r="C340" s="187" t="s">
        <v>646</v>
      </c>
      <c r="D340" s="187" t="s">
        <v>120</v>
      </c>
      <c r="E340" s="188" t="s">
        <v>647</v>
      </c>
      <c r="F340" s="189" t="s">
        <v>648</v>
      </c>
      <c r="G340" s="190" t="s">
        <v>139</v>
      </c>
      <c r="H340" s="191">
        <v>2</v>
      </c>
      <c r="I340" s="192"/>
      <c r="J340" s="193">
        <f>ROUND(I340*H340,2)</f>
        <v>0</v>
      </c>
      <c r="K340" s="189" t="s">
        <v>124</v>
      </c>
      <c r="L340" s="42"/>
      <c r="M340" s="194" t="s">
        <v>1</v>
      </c>
      <c r="N340" s="195" t="s">
        <v>40</v>
      </c>
      <c r="O340" s="89"/>
      <c r="P340" s="196">
        <f>O340*H340</f>
        <v>0</v>
      </c>
      <c r="Q340" s="196">
        <v>0</v>
      </c>
      <c r="R340" s="196">
        <f>Q340*H340</f>
        <v>0</v>
      </c>
      <c r="S340" s="196">
        <v>0</v>
      </c>
      <c r="T340" s="196">
        <f>S340*H340</f>
        <v>0</v>
      </c>
      <c r="U340" s="197" t="s">
        <v>1</v>
      </c>
      <c r="V340" s="36"/>
      <c r="W340" s="36"/>
      <c r="X340" s="36"/>
      <c r="Y340" s="36"/>
      <c r="Z340" s="36"/>
      <c r="AA340" s="36"/>
      <c r="AB340" s="36"/>
      <c r="AC340" s="36"/>
      <c r="AD340" s="36"/>
      <c r="AE340" s="36"/>
      <c r="AR340" s="198" t="s">
        <v>125</v>
      </c>
      <c r="AT340" s="198" t="s">
        <v>120</v>
      </c>
      <c r="AU340" s="198" t="s">
        <v>75</v>
      </c>
      <c r="AY340" s="15" t="s">
        <v>126</v>
      </c>
      <c r="BE340" s="199">
        <f>IF(N340="základní",J340,0)</f>
        <v>0</v>
      </c>
      <c r="BF340" s="199">
        <f>IF(N340="snížená",J340,0)</f>
        <v>0</v>
      </c>
      <c r="BG340" s="199">
        <f>IF(N340="zákl. přenesená",J340,0)</f>
        <v>0</v>
      </c>
      <c r="BH340" s="199">
        <f>IF(N340="sníž. přenesená",J340,0)</f>
        <v>0</v>
      </c>
      <c r="BI340" s="199">
        <f>IF(N340="nulová",J340,0)</f>
        <v>0</v>
      </c>
      <c r="BJ340" s="15" t="s">
        <v>83</v>
      </c>
      <c r="BK340" s="199">
        <f>ROUND(I340*H340,2)</f>
        <v>0</v>
      </c>
      <c r="BL340" s="15" t="s">
        <v>125</v>
      </c>
      <c r="BM340" s="198" t="s">
        <v>649</v>
      </c>
    </row>
    <row r="341" s="2" customFormat="1">
      <c r="A341" s="36"/>
      <c r="B341" s="37"/>
      <c r="C341" s="38"/>
      <c r="D341" s="200" t="s">
        <v>128</v>
      </c>
      <c r="E341" s="38"/>
      <c r="F341" s="201" t="s">
        <v>650</v>
      </c>
      <c r="G341" s="38"/>
      <c r="H341" s="38"/>
      <c r="I341" s="202"/>
      <c r="J341" s="38"/>
      <c r="K341" s="38"/>
      <c r="L341" s="42"/>
      <c r="M341" s="203"/>
      <c r="N341" s="204"/>
      <c r="O341" s="89"/>
      <c r="P341" s="89"/>
      <c r="Q341" s="89"/>
      <c r="R341" s="89"/>
      <c r="S341" s="89"/>
      <c r="T341" s="89"/>
      <c r="U341" s="90"/>
      <c r="V341" s="36"/>
      <c r="W341" s="36"/>
      <c r="X341" s="36"/>
      <c r="Y341" s="36"/>
      <c r="Z341" s="36"/>
      <c r="AA341" s="36"/>
      <c r="AB341" s="36"/>
      <c r="AC341" s="36"/>
      <c r="AD341" s="36"/>
      <c r="AE341" s="36"/>
      <c r="AT341" s="15" t="s">
        <v>128</v>
      </c>
      <c r="AU341" s="15" t="s">
        <v>75</v>
      </c>
    </row>
    <row r="342" s="2" customFormat="1" ht="24.15" customHeight="1">
      <c r="A342" s="36"/>
      <c r="B342" s="37"/>
      <c r="C342" s="187" t="s">
        <v>651</v>
      </c>
      <c r="D342" s="187" t="s">
        <v>120</v>
      </c>
      <c r="E342" s="188" t="s">
        <v>652</v>
      </c>
      <c r="F342" s="189" t="s">
        <v>653</v>
      </c>
      <c r="G342" s="190" t="s">
        <v>139</v>
      </c>
      <c r="H342" s="191">
        <v>1</v>
      </c>
      <c r="I342" s="192"/>
      <c r="J342" s="193">
        <f>ROUND(I342*H342,2)</f>
        <v>0</v>
      </c>
      <c r="K342" s="189" t="s">
        <v>124</v>
      </c>
      <c r="L342" s="42"/>
      <c r="M342" s="194" t="s">
        <v>1</v>
      </c>
      <c r="N342" s="195" t="s">
        <v>40</v>
      </c>
      <c r="O342" s="89"/>
      <c r="P342" s="196">
        <f>O342*H342</f>
        <v>0</v>
      </c>
      <c r="Q342" s="196">
        <v>0</v>
      </c>
      <c r="R342" s="196">
        <f>Q342*H342</f>
        <v>0</v>
      </c>
      <c r="S342" s="196">
        <v>0</v>
      </c>
      <c r="T342" s="196">
        <f>S342*H342</f>
        <v>0</v>
      </c>
      <c r="U342" s="197" t="s">
        <v>1</v>
      </c>
      <c r="V342" s="36"/>
      <c r="W342" s="36"/>
      <c r="X342" s="36"/>
      <c r="Y342" s="36"/>
      <c r="Z342" s="36"/>
      <c r="AA342" s="36"/>
      <c r="AB342" s="36"/>
      <c r="AC342" s="36"/>
      <c r="AD342" s="36"/>
      <c r="AE342" s="36"/>
      <c r="AR342" s="198" t="s">
        <v>125</v>
      </c>
      <c r="AT342" s="198" t="s">
        <v>120</v>
      </c>
      <c r="AU342" s="198" t="s">
        <v>75</v>
      </c>
      <c r="AY342" s="15" t="s">
        <v>126</v>
      </c>
      <c r="BE342" s="199">
        <f>IF(N342="základní",J342,0)</f>
        <v>0</v>
      </c>
      <c r="BF342" s="199">
        <f>IF(N342="snížená",J342,0)</f>
        <v>0</v>
      </c>
      <c r="BG342" s="199">
        <f>IF(N342="zákl. přenesená",J342,0)</f>
        <v>0</v>
      </c>
      <c r="BH342" s="199">
        <f>IF(N342="sníž. přenesená",J342,0)</f>
        <v>0</v>
      </c>
      <c r="BI342" s="199">
        <f>IF(N342="nulová",J342,0)</f>
        <v>0</v>
      </c>
      <c r="BJ342" s="15" t="s">
        <v>83</v>
      </c>
      <c r="BK342" s="199">
        <f>ROUND(I342*H342,2)</f>
        <v>0</v>
      </c>
      <c r="BL342" s="15" t="s">
        <v>125</v>
      </c>
      <c r="BM342" s="198" t="s">
        <v>654</v>
      </c>
    </row>
    <row r="343" s="2" customFormat="1">
      <c r="A343" s="36"/>
      <c r="B343" s="37"/>
      <c r="C343" s="38"/>
      <c r="D343" s="200" t="s">
        <v>128</v>
      </c>
      <c r="E343" s="38"/>
      <c r="F343" s="201" t="s">
        <v>655</v>
      </c>
      <c r="G343" s="38"/>
      <c r="H343" s="38"/>
      <c r="I343" s="202"/>
      <c r="J343" s="38"/>
      <c r="K343" s="38"/>
      <c r="L343" s="42"/>
      <c r="M343" s="203"/>
      <c r="N343" s="204"/>
      <c r="O343" s="89"/>
      <c r="P343" s="89"/>
      <c r="Q343" s="89"/>
      <c r="R343" s="89"/>
      <c r="S343" s="89"/>
      <c r="T343" s="89"/>
      <c r="U343" s="90"/>
      <c r="V343" s="36"/>
      <c r="W343" s="36"/>
      <c r="X343" s="36"/>
      <c r="Y343" s="36"/>
      <c r="Z343" s="36"/>
      <c r="AA343" s="36"/>
      <c r="AB343" s="36"/>
      <c r="AC343" s="36"/>
      <c r="AD343" s="36"/>
      <c r="AE343" s="36"/>
      <c r="AT343" s="15" t="s">
        <v>128</v>
      </c>
      <c r="AU343" s="15" t="s">
        <v>75</v>
      </c>
    </row>
    <row r="344" s="2" customFormat="1" ht="55.5" customHeight="1">
      <c r="A344" s="36"/>
      <c r="B344" s="37"/>
      <c r="C344" s="187" t="s">
        <v>656</v>
      </c>
      <c r="D344" s="187" t="s">
        <v>120</v>
      </c>
      <c r="E344" s="188" t="s">
        <v>657</v>
      </c>
      <c r="F344" s="189" t="s">
        <v>658</v>
      </c>
      <c r="G344" s="190" t="s">
        <v>139</v>
      </c>
      <c r="H344" s="191">
        <v>1</v>
      </c>
      <c r="I344" s="192"/>
      <c r="J344" s="193">
        <f>ROUND(I344*H344,2)</f>
        <v>0</v>
      </c>
      <c r="K344" s="189" t="s">
        <v>124</v>
      </c>
      <c r="L344" s="42"/>
      <c r="M344" s="194" t="s">
        <v>1</v>
      </c>
      <c r="N344" s="195" t="s">
        <v>40</v>
      </c>
      <c r="O344" s="89"/>
      <c r="P344" s="196">
        <f>O344*H344</f>
        <v>0</v>
      </c>
      <c r="Q344" s="196">
        <v>0</v>
      </c>
      <c r="R344" s="196">
        <f>Q344*H344</f>
        <v>0</v>
      </c>
      <c r="S344" s="196">
        <v>0</v>
      </c>
      <c r="T344" s="196">
        <f>S344*H344</f>
        <v>0</v>
      </c>
      <c r="U344" s="197" t="s">
        <v>1</v>
      </c>
      <c r="V344" s="36"/>
      <c r="W344" s="36"/>
      <c r="X344" s="36"/>
      <c r="Y344" s="36"/>
      <c r="Z344" s="36"/>
      <c r="AA344" s="36"/>
      <c r="AB344" s="36"/>
      <c r="AC344" s="36"/>
      <c r="AD344" s="36"/>
      <c r="AE344" s="36"/>
      <c r="AR344" s="198" t="s">
        <v>125</v>
      </c>
      <c r="AT344" s="198" t="s">
        <v>120</v>
      </c>
      <c r="AU344" s="198" t="s">
        <v>75</v>
      </c>
      <c r="AY344" s="15" t="s">
        <v>126</v>
      </c>
      <c r="BE344" s="199">
        <f>IF(N344="základní",J344,0)</f>
        <v>0</v>
      </c>
      <c r="BF344" s="199">
        <f>IF(N344="snížená",J344,0)</f>
        <v>0</v>
      </c>
      <c r="BG344" s="199">
        <f>IF(N344="zákl. přenesená",J344,0)</f>
        <v>0</v>
      </c>
      <c r="BH344" s="199">
        <f>IF(N344="sníž. přenesená",J344,0)</f>
        <v>0</v>
      </c>
      <c r="BI344" s="199">
        <f>IF(N344="nulová",J344,0)</f>
        <v>0</v>
      </c>
      <c r="BJ344" s="15" t="s">
        <v>83</v>
      </c>
      <c r="BK344" s="199">
        <f>ROUND(I344*H344,2)</f>
        <v>0</v>
      </c>
      <c r="BL344" s="15" t="s">
        <v>125</v>
      </c>
      <c r="BM344" s="198" t="s">
        <v>659</v>
      </c>
    </row>
    <row r="345" s="2" customFormat="1">
      <c r="A345" s="36"/>
      <c r="B345" s="37"/>
      <c r="C345" s="38"/>
      <c r="D345" s="200" t="s">
        <v>128</v>
      </c>
      <c r="E345" s="38"/>
      <c r="F345" s="201" t="s">
        <v>660</v>
      </c>
      <c r="G345" s="38"/>
      <c r="H345" s="38"/>
      <c r="I345" s="202"/>
      <c r="J345" s="38"/>
      <c r="K345" s="38"/>
      <c r="L345" s="42"/>
      <c r="M345" s="203"/>
      <c r="N345" s="204"/>
      <c r="O345" s="89"/>
      <c r="P345" s="89"/>
      <c r="Q345" s="89"/>
      <c r="R345" s="89"/>
      <c r="S345" s="89"/>
      <c r="T345" s="89"/>
      <c r="U345" s="90"/>
      <c r="V345" s="36"/>
      <c r="W345" s="36"/>
      <c r="X345" s="36"/>
      <c r="Y345" s="36"/>
      <c r="Z345" s="36"/>
      <c r="AA345" s="36"/>
      <c r="AB345" s="36"/>
      <c r="AC345" s="36"/>
      <c r="AD345" s="36"/>
      <c r="AE345" s="36"/>
      <c r="AT345" s="15" t="s">
        <v>128</v>
      </c>
      <c r="AU345" s="15" t="s">
        <v>75</v>
      </c>
    </row>
    <row r="346" s="2" customFormat="1" ht="49.05" customHeight="1">
      <c r="A346" s="36"/>
      <c r="B346" s="37"/>
      <c r="C346" s="187" t="s">
        <v>661</v>
      </c>
      <c r="D346" s="187" t="s">
        <v>120</v>
      </c>
      <c r="E346" s="188" t="s">
        <v>662</v>
      </c>
      <c r="F346" s="189" t="s">
        <v>663</v>
      </c>
      <c r="G346" s="190" t="s">
        <v>139</v>
      </c>
      <c r="H346" s="191">
        <v>10</v>
      </c>
      <c r="I346" s="192"/>
      <c r="J346" s="193">
        <f>ROUND(I346*H346,2)</f>
        <v>0</v>
      </c>
      <c r="K346" s="189" t="s">
        <v>124</v>
      </c>
      <c r="L346" s="42"/>
      <c r="M346" s="194" t="s">
        <v>1</v>
      </c>
      <c r="N346" s="195" t="s">
        <v>40</v>
      </c>
      <c r="O346" s="89"/>
      <c r="P346" s="196">
        <f>O346*H346</f>
        <v>0</v>
      </c>
      <c r="Q346" s="196">
        <v>0</v>
      </c>
      <c r="R346" s="196">
        <f>Q346*H346</f>
        <v>0</v>
      </c>
      <c r="S346" s="196">
        <v>0</v>
      </c>
      <c r="T346" s="196">
        <f>S346*H346</f>
        <v>0</v>
      </c>
      <c r="U346" s="197" t="s">
        <v>1</v>
      </c>
      <c r="V346" s="36"/>
      <c r="W346" s="36"/>
      <c r="X346" s="36"/>
      <c r="Y346" s="36"/>
      <c r="Z346" s="36"/>
      <c r="AA346" s="36"/>
      <c r="AB346" s="36"/>
      <c r="AC346" s="36"/>
      <c r="AD346" s="36"/>
      <c r="AE346" s="36"/>
      <c r="AR346" s="198" t="s">
        <v>125</v>
      </c>
      <c r="AT346" s="198" t="s">
        <v>120</v>
      </c>
      <c r="AU346" s="198" t="s">
        <v>75</v>
      </c>
      <c r="AY346" s="15" t="s">
        <v>126</v>
      </c>
      <c r="BE346" s="199">
        <f>IF(N346="základní",J346,0)</f>
        <v>0</v>
      </c>
      <c r="BF346" s="199">
        <f>IF(N346="snížená",J346,0)</f>
        <v>0</v>
      </c>
      <c r="BG346" s="199">
        <f>IF(N346="zákl. přenesená",J346,0)</f>
        <v>0</v>
      </c>
      <c r="BH346" s="199">
        <f>IF(N346="sníž. přenesená",J346,0)</f>
        <v>0</v>
      </c>
      <c r="BI346" s="199">
        <f>IF(N346="nulová",J346,0)</f>
        <v>0</v>
      </c>
      <c r="BJ346" s="15" t="s">
        <v>83</v>
      </c>
      <c r="BK346" s="199">
        <f>ROUND(I346*H346,2)</f>
        <v>0</v>
      </c>
      <c r="BL346" s="15" t="s">
        <v>125</v>
      </c>
      <c r="BM346" s="198" t="s">
        <v>664</v>
      </c>
    </row>
    <row r="347" s="2" customFormat="1">
      <c r="A347" s="36"/>
      <c r="B347" s="37"/>
      <c r="C347" s="38"/>
      <c r="D347" s="200" t="s">
        <v>128</v>
      </c>
      <c r="E347" s="38"/>
      <c r="F347" s="201" t="s">
        <v>663</v>
      </c>
      <c r="G347" s="38"/>
      <c r="H347" s="38"/>
      <c r="I347" s="202"/>
      <c r="J347" s="38"/>
      <c r="K347" s="38"/>
      <c r="L347" s="42"/>
      <c r="M347" s="203"/>
      <c r="N347" s="204"/>
      <c r="O347" s="89"/>
      <c r="P347" s="89"/>
      <c r="Q347" s="89"/>
      <c r="R347" s="89"/>
      <c r="S347" s="89"/>
      <c r="T347" s="89"/>
      <c r="U347" s="90"/>
      <c r="V347" s="36"/>
      <c r="W347" s="36"/>
      <c r="X347" s="36"/>
      <c r="Y347" s="36"/>
      <c r="Z347" s="36"/>
      <c r="AA347" s="36"/>
      <c r="AB347" s="36"/>
      <c r="AC347" s="36"/>
      <c r="AD347" s="36"/>
      <c r="AE347" s="36"/>
      <c r="AT347" s="15" t="s">
        <v>128</v>
      </c>
      <c r="AU347" s="15" t="s">
        <v>75</v>
      </c>
    </row>
    <row r="348" s="2" customFormat="1" ht="24.15" customHeight="1">
      <c r="A348" s="36"/>
      <c r="B348" s="37"/>
      <c r="C348" s="187" t="s">
        <v>665</v>
      </c>
      <c r="D348" s="187" t="s">
        <v>120</v>
      </c>
      <c r="E348" s="188" t="s">
        <v>666</v>
      </c>
      <c r="F348" s="189" t="s">
        <v>667</v>
      </c>
      <c r="G348" s="190" t="s">
        <v>139</v>
      </c>
      <c r="H348" s="191">
        <v>1</v>
      </c>
      <c r="I348" s="192"/>
      <c r="J348" s="193">
        <f>ROUND(I348*H348,2)</f>
        <v>0</v>
      </c>
      <c r="K348" s="189" t="s">
        <v>124</v>
      </c>
      <c r="L348" s="42"/>
      <c r="M348" s="194" t="s">
        <v>1</v>
      </c>
      <c r="N348" s="195" t="s">
        <v>40</v>
      </c>
      <c r="O348" s="89"/>
      <c r="P348" s="196">
        <f>O348*H348</f>
        <v>0</v>
      </c>
      <c r="Q348" s="196">
        <v>0</v>
      </c>
      <c r="R348" s="196">
        <f>Q348*H348</f>
        <v>0</v>
      </c>
      <c r="S348" s="196">
        <v>0</v>
      </c>
      <c r="T348" s="196">
        <f>S348*H348</f>
        <v>0</v>
      </c>
      <c r="U348" s="197" t="s">
        <v>1</v>
      </c>
      <c r="V348" s="36"/>
      <c r="W348" s="36"/>
      <c r="X348" s="36"/>
      <c r="Y348" s="36"/>
      <c r="Z348" s="36"/>
      <c r="AA348" s="36"/>
      <c r="AB348" s="36"/>
      <c r="AC348" s="36"/>
      <c r="AD348" s="36"/>
      <c r="AE348" s="36"/>
      <c r="AR348" s="198" t="s">
        <v>125</v>
      </c>
      <c r="AT348" s="198" t="s">
        <v>120</v>
      </c>
      <c r="AU348" s="198" t="s">
        <v>75</v>
      </c>
      <c r="AY348" s="15" t="s">
        <v>126</v>
      </c>
      <c r="BE348" s="199">
        <f>IF(N348="základní",J348,0)</f>
        <v>0</v>
      </c>
      <c r="BF348" s="199">
        <f>IF(N348="snížená",J348,0)</f>
        <v>0</v>
      </c>
      <c r="BG348" s="199">
        <f>IF(N348="zákl. přenesená",J348,0)</f>
        <v>0</v>
      </c>
      <c r="BH348" s="199">
        <f>IF(N348="sníž. přenesená",J348,0)</f>
        <v>0</v>
      </c>
      <c r="BI348" s="199">
        <f>IF(N348="nulová",J348,0)</f>
        <v>0</v>
      </c>
      <c r="BJ348" s="15" t="s">
        <v>83</v>
      </c>
      <c r="BK348" s="199">
        <f>ROUND(I348*H348,2)</f>
        <v>0</v>
      </c>
      <c r="BL348" s="15" t="s">
        <v>125</v>
      </c>
      <c r="BM348" s="198" t="s">
        <v>668</v>
      </c>
    </row>
    <row r="349" s="2" customFormat="1">
      <c r="A349" s="36"/>
      <c r="B349" s="37"/>
      <c r="C349" s="38"/>
      <c r="D349" s="200" t="s">
        <v>128</v>
      </c>
      <c r="E349" s="38"/>
      <c r="F349" s="201" t="s">
        <v>669</v>
      </c>
      <c r="G349" s="38"/>
      <c r="H349" s="38"/>
      <c r="I349" s="202"/>
      <c r="J349" s="38"/>
      <c r="K349" s="38"/>
      <c r="L349" s="42"/>
      <c r="M349" s="203"/>
      <c r="N349" s="204"/>
      <c r="O349" s="89"/>
      <c r="P349" s="89"/>
      <c r="Q349" s="89"/>
      <c r="R349" s="89"/>
      <c r="S349" s="89"/>
      <c r="T349" s="89"/>
      <c r="U349" s="90"/>
      <c r="V349" s="36"/>
      <c r="W349" s="36"/>
      <c r="X349" s="36"/>
      <c r="Y349" s="36"/>
      <c r="Z349" s="36"/>
      <c r="AA349" s="36"/>
      <c r="AB349" s="36"/>
      <c r="AC349" s="36"/>
      <c r="AD349" s="36"/>
      <c r="AE349" s="36"/>
      <c r="AT349" s="15" t="s">
        <v>128</v>
      </c>
      <c r="AU349" s="15" t="s">
        <v>75</v>
      </c>
    </row>
    <row r="350" s="2" customFormat="1" ht="21.75" customHeight="1">
      <c r="A350" s="36"/>
      <c r="B350" s="37"/>
      <c r="C350" s="187" t="s">
        <v>670</v>
      </c>
      <c r="D350" s="187" t="s">
        <v>120</v>
      </c>
      <c r="E350" s="188" t="s">
        <v>671</v>
      </c>
      <c r="F350" s="189" t="s">
        <v>162</v>
      </c>
      <c r="G350" s="190" t="s">
        <v>155</v>
      </c>
      <c r="H350" s="191">
        <v>13.44</v>
      </c>
      <c r="I350" s="192"/>
      <c r="J350" s="193">
        <f>ROUND(I350*H350,2)</f>
        <v>0</v>
      </c>
      <c r="K350" s="189" t="s">
        <v>124</v>
      </c>
      <c r="L350" s="42"/>
      <c r="M350" s="194" t="s">
        <v>1</v>
      </c>
      <c r="N350" s="195" t="s">
        <v>40</v>
      </c>
      <c r="O350" s="89"/>
      <c r="P350" s="196">
        <f>O350*H350</f>
        <v>0</v>
      </c>
      <c r="Q350" s="196">
        <v>0</v>
      </c>
      <c r="R350" s="196">
        <f>Q350*H350</f>
        <v>0</v>
      </c>
      <c r="S350" s="196">
        <v>0</v>
      </c>
      <c r="T350" s="196">
        <f>S350*H350</f>
        <v>0</v>
      </c>
      <c r="U350" s="197" t="s">
        <v>1</v>
      </c>
      <c r="V350" s="36"/>
      <c r="W350" s="36"/>
      <c r="X350" s="36"/>
      <c r="Y350" s="36"/>
      <c r="Z350" s="36"/>
      <c r="AA350" s="36"/>
      <c r="AB350" s="36"/>
      <c r="AC350" s="36"/>
      <c r="AD350" s="36"/>
      <c r="AE350" s="36"/>
      <c r="AR350" s="198" t="s">
        <v>125</v>
      </c>
      <c r="AT350" s="198" t="s">
        <v>120</v>
      </c>
      <c r="AU350" s="198" t="s">
        <v>75</v>
      </c>
      <c r="AY350" s="15" t="s">
        <v>126</v>
      </c>
      <c r="BE350" s="199">
        <f>IF(N350="základní",J350,0)</f>
        <v>0</v>
      </c>
      <c r="BF350" s="199">
        <f>IF(N350="snížená",J350,0)</f>
        <v>0</v>
      </c>
      <c r="BG350" s="199">
        <f>IF(N350="zákl. přenesená",J350,0)</f>
        <v>0</v>
      </c>
      <c r="BH350" s="199">
        <f>IF(N350="sníž. přenesená",J350,0)</f>
        <v>0</v>
      </c>
      <c r="BI350" s="199">
        <f>IF(N350="nulová",J350,0)</f>
        <v>0</v>
      </c>
      <c r="BJ350" s="15" t="s">
        <v>83</v>
      </c>
      <c r="BK350" s="199">
        <f>ROUND(I350*H350,2)</f>
        <v>0</v>
      </c>
      <c r="BL350" s="15" t="s">
        <v>125</v>
      </c>
      <c r="BM350" s="198" t="s">
        <v>672</v>
      </c>
    </row>
    <row r="351" s="2" customFormat="1">
      <c r="A351" s="36"/>
      <c r="B351" s="37"/>
      <c r="C351" s="38"/>
      <c r="D351" s="200" t="s">
        <v>128</v>
      </c>
      <c r="E351" s="38"/>
      <c r="F351" s="201" t="s">
        <v>164</v>
      </c>
      <c r="G351" s="38"/>
      <c r="H351" s="38"/>
      <c r="I351" s="202"/>
      <c r="J351" s="38"/>
      <c r="K351" s="38"/>
      <c r="L351" s="42"/>
      <c r="M351" s="203"/>
      <c r="N351" s="204"/>
      <c r="O351" s="89"/>
      <c r="P351" s="89"/>
      <c r="Q351" s="89"/>
      <c r="R351" s="89"/>
      <c r="S351" s="89"/>
      <c r="T351" s="89"/>
      <c r="U351" s="90"/>
      <c r="V351" s="36"/>
      <c r="W351" s="36"/>
      <c r="X351" s="36"/>
      <c r="Y351" s="36"/>
      <c r="Z351" s="36"/>
      <c r="AA351" s="36"/>
      <c r="AB351" s="36"/>
      <c r="AC351" s="36"/>
      <c r="AD351" s="36"/>
      <c r="AE351" s="36"/>
      <c r="AT351" s="15" t="s">
        <v>128</v>
      </c>
      <c r="AU351" s="15" t="s">
        <v>75</v>
      </c>
    </row>
    <row r="352" s="2" customFormat="1" ht="62.7" customHeight="1">
      <c r="A352" s="36"/>
      <c r="B352" s="37"/>
      <c r="C352" s="205" t="s">
        <v>673</v>
      </c>
      <c r="D352" s="205" t="s">
        <v>130</v>
      </c>
      <c r="E352" s="206" t="s">
        <v>674</v>
      </c>
      <c r="F352" s="207" t="s">
        <v>675</v>
      </c>
      <c r="G352" s="208" t="s">
        <v>139</v>
      </c>
      <c r="H352" s="209">
        <v>5</v>
      </c>
      <c r="I352" s="210"/>
      <c r="J352" s="211">
        <f>ROUND(I352*H352,2)</f>
        <v>0</v>
      </c>
      <c r="K352" s="207" t="s">
        <v>676</v>
      </c>
      <c r="L352" s="212"/>
      <c r="M352" s="213" t="s">
        <v>1</v>
      </c>
      <c r="N352" s="214" t="s">
        <v>40</v>
      </c>
      <c r="O352" s="89"/>
      <c r="P352" s="196">
        <f>O352*H352</f>
        <v>0</v>
      </c>
      <c r="Q352" s="196">
        <v>0</v>
      </c>
      <c r="R352" s="196">
        <f>Q352*H352</f>
        <v>0</v>
      </c>
      <c r="S352" s="196">
        <v>0</v>
      </c>
      <c r="T352" s="196">
        <f>S352*H352</f>
        <v>0</v>
      </c>
      <c r="U352" s="197" t="s">
        <v>1</v>
      </c>
      <c r="V352" s="36"/>
      <c r="W352" s="36"/>
      <c r="X352" s="36"/>
      <c r="Y352" s="36"/>
      <c r="Z352" s="36"/>
      <c r="AA352" s="36"/>
      <c r="AB352" s="36"/>
      <c r="AC352" s="36"/>
      <c r="AD352" s="36"/>
      <c r="AE352" s="36"/>
      <c r="AR352" s="198" t="s">
        <v>165</v>
      </c>
      <c r="AT352" s="198" t="s">
        <v>130</v>
      </c>
      <c r="AU352" s="198" t="s">
        <v>75</v>
      </c>
      <c r="AY352" s="15" t="s">
        <v>126</v>
      </c>
      <c r="BE352" s="199">
        <f>IF(N352="základní",J352,0)</f>
        <v>0</v>
      </c>
      <c r="BF352" s="199">
        <f>IF(N352="snížená",J352,0)</f>
        <v>0</v>
      </c>
      <c r="BG352" s="199">
        <f>IF(N352="zákl. přenesená",J352,0)</f>
        <v>0</v>
      </c>
      <c r="BH352" s="199">
        <f>IF(N352="sníž. přenesená",J352,0)</f>
        <v>0</v>
      </c>
      <c r="BI352" s="199">
        <f>IF(N352="nulová",J352,0)</f>
        <v>0</v>
      </c>
      <c r="BJ352" s="15" t="s">
        <v>83</v>
      </c>
      <c r="BK352" s="199">
        <f>ROUND(I352*H352,2)</f>
        <v>0</v>
      </c>
      <c r="BL352" s="15" t="s">
        <v>125</v>
      </c>
      <c r="BM352" s="198" t="s">
        <v>677</v>
      </c>
    </row>
    <row r="353" s="2" customFormat="1">
      <c r="A353" s="36"/>
      <c r="B353" s="37"/>
      <c r="C353" s="38"/>
      <c r="D353" s="200" t="s">
        <v>128</v>
      </c>
      <c r="E353" s="38"/>
      <c r="F353" s="201" t="s">
        <v>675</v>
      </c>
      <c r="G353" s="38"/>
      <c r="H353" s="38"/>
      <c r="I353" s="202"/>
      <c r="J353" s="38"/>
      <c r="K353" s="38"/>
      <c r="L353" s="42"/>
      <c r="M353" s="203"/>
      <c r="N353" s="204"/>
      <c r="O353" s="89"/>
      <c r="P353" s="89"/>
      <c r="Q353" s="89"/>
      <c r="R353" s="89"/>
      <c r="S353" s="89"/>
      <c r="T353" s="89"/>
      <c r="U353" s="90"/>
      <c r="V353" s="36"/>
      <c r="W353" s="36"/>
      <c r="X353" s="36"/>
      <c r="Y353" s="36"/>
      <c r="Z353" s="36"/>
      <c r="AA353" s="36"/>
      <c r="AB353" s="36"/>
      <c r="AC353" s="36"/>
      <c r="AD353" s="36"/>
      <c r="AE353" s="36"/>
      <c r="AT353" s="15" t="s">
        <v>128</v>
      </c>
      <c r="AU353" s="15" t="s">
        <v>75</v>
      </c>
    </row>
    <row r="354" s="2" customFormat="1" ht="24.15" customHeight="1">
      <c r="A354" s="36"/>
      <c r="B354" s="37"/>
      <c r="C354" s="205" t="s">
        <v>678</v>
      </c>
      <c r="D354" s="205" t="s">
        <v>130</v>
      </c>
      <c r="E354" s="206" t="s">
        <v>679</v>
      </c>
      <c r="F354" s="207" t="s">
        <v>680</v>
      </c>
      <c r="G354" s="208" t="s">
        <v>139</v>
      </c>
      <c r="H354" s="209">
        <v>5</v>
      </c>
      <c r="I354" s="210"/>
      <c r="J354" s="211">
        <f>ROUND(I354*H354,2)</f>
        <v>0</v>
      </c>
      <c r="K354" s="207" t="s">
        <v>676</v>
      </c>
      <c r="L354" s="212"/>
      <c r="M354" s="213" t="s">
        <v>1</v>
      </c>
      <c r="N354" s="214" t="s">
        <v>40</v>
      </c>
      <c r="O354" s="89"/>
      <c r="P354" s="196">
        <f>O354*H354</f>
        <v>0</v>
      </c>
      <c r="Q354" s="196">
        <v>0</v>
      </c>
      <c r="R354" s="196">
        <f>Q354*H354</f>
        <v>0</v>
      </c>
      <c r="S354" s="196">
        <v>0</v>
      </c>
      <c r="T354" s="196">
        <f>S354*H354</f>
        <v>0</v>
      </c>
      <c r="U354" s="197" t="s">
        <v>1</v>
      </c>
      <c r="V354" s="36"/>
      <c r="W354" s="36"/>
      <c r="X354" s="36"/>
      <c r="Y354" s="36"/>
      <c r="Z354" s="36"/>
      <c r="AA354" s="36"/>
      <c r="AB354" s="36"/>
      <c r="AC354" s="36"/>
      <c r="AD354" s="36"/>
      <c r="AE354" s="36"/>
      <c r="AR354" s="198" t="s">
        <v>165</v>
      </c>
      <c r="AT354" s="198" t="s">
        <v>130</v>
      </c>
      <c r="AU354" s="198" t="s">
        <v>75</v>
      </c>
      <c r="AY354" s="15" t="s">
        <v>126</v>
      </c>
      <c r="BE354" s="199">
        <f>IF(N354="základní",J354,0)</f>
        <v>0</v>
      </c>
      <c r="BF354" s="199">
        <f>IF(N354="snížená",J354,0)</f>
        <v>0</v>
      </c>
      <c r="BG354" s="199">
        <f>IF(N354="zákl. přenesená",J354,0)</f>
        <v>0</v>
      </c>
      <c r="BH354" s="199">
        <f>IF(N354="sníž. přenesená",J354,0)</f>
        <v>0</v>
      </c>
      <c r="BI354" s="199">
        <f>IF(N354="nulová",J354,0)</f>
        <v>0</v>
      </c>
      <c r="BJ354" s="15" t="s">
        <v>83</v>
      </c>
      <c r="BK354" s="199">
        <f>ROUND(I354*H354,2)</f>
        <v>0</v>
      </c>
      <c r="BL354" s="15" t="s">
        <v>125</v>
      </c>
      <c r="BM354" s="198" t="s">
        <v>681</v>
      </c>
    </row>
    <row r="355" s="2" customFormat="1">
      <c r="A355" s="36"/>
      <c r="B355" s="37"/>
      <c r="C355" s="38"/>
      <c r="D355" s="200" t="s">
        <v>128</v>
      </c>
      <c r="E355" s="38"/>
      <c r="F355" s="201" t="s">
        <v>680</v>
      </c>
      <c r="G355" s="38"/>
      <c r="H355" s="38"/>
      <c r="I355" s="202"/>
      <c r="J355" s="38"/>
      <c r="K355" s="38"/>
      <c r="L355" s="42"/>
      <c r="M355" s="203"/>
      <c r="N355" s="204"/>
      <c r="O355" s="89"/>
      <c r="P355" s="89"/>
      <c r="Q355" s="89"/>
      <c r="R355" s="89"/>
      <c r="S355" s="89"/>
      <c r="T355" s="89"/>
      <c r="U355" s="90"/>
      <c r="V355" s="36"/>
      <c r="W355" s="36"/>
      <c r="X355" s="36"/>
      <c r="Y355" s="36"/>
      <c r="Z355" s="36"/>
      <c r="AA355" s="36"/>
      <c r="AB355" s="36"/>
      <c r="AC355" s="36"/>
      <c r="AD355" s="36"/>
      <c r="AE355" s="36"/>
      <c r="AT355" s="15" t="s">
        <v>128</v>
      </c>
      <c r="AU355" s="15" t="s">
        <v>75</v>
      </c>
    </row>
    <row r="356" s="2" customFormat="1" ht="24.15" customHeight="1">
      <c r="A356" s="36"/>
      <c r="B356" s="37"/>
      <c r="C356" s="187" t="s">
        <v>682</v>
      </c>
      <c r="D356" s="187" t="s">
        <v>120</v>
      </c>
      <c r="E356" s="188" t="s">
        <v>683</v>
      </c>
      <c r="F356" s="189" t="s">
        <v>684</v>
      </c>
      <c r="G356" s="190" t="s">
        <v>139</v>
      </c>
      <c r="H356" s="191">
        <v>1</v>
      </c>
      <c r="I356" s="192"/>
      <c r="J356" s="193">
        <f>ROUND(I356*H356,2)</f>
        <v>0</v>
      </c>
      <c r="K356" s="189" t="s">
        <v>124</v>
      </c>
      <c r="L356" s="42"/>
      <c r="M356" s="194" t="s">
        <v>1</v>
      </c>
      <c r="N356" s="195" t="s">
        <v>40</v>
      </c>
      <c r="O356" s="89"/>
      <c r="P356" s="196">
        <f>O356*H356</f>
        <v>0</v>
      </c>
      <c r="Q356" s="196">
        <v>0</v>
      </c>
      <c r="R356" s="196">
        <f>Q356*H356</f>
        <v>0</v>
      </c>
      <c r="S356" s="196">
        <v>0</v>
      </c>
      <c r="T356" s="196">
        <f>S356*H356</f>
        <v>0</v>
      </c>
      <c r="U356" s="197" t="s">
        <v>1</v>
      </c>
      <c r="V356" s="36"/>
      <c r="W356" s="36"/>
      <c r="X356" s="36"/>
      <c r="Y356" s="36"/>
      <c r="Z356" s="36"/>
      <c r="AA356" s="36"/>
      <c r="AB356" s="36"/>
      <c r="AC356" s="36"/>
      <c r="AD356" s="36"/>
      <c r="AE356" s="36"/>
      <c r="AR356" s="198" t="s">
        <v>685</v>
      </c>
      <c r="AT356" s="198" t="s">
        <v>120</v>
      </c>
      <c r="AU356" s="198" t="s">
        <v>75</v>
      </c>
      <c r="AY356" s="15" t="s">
        <v>126</v>
      </c>
      <c r="BE356" s="199">
        <f>IF(N356="základní",J356,0)</f>
        <v>0</v>
      </c>
      <c r="BF356" s="199">
        <f>IF(N356="snížená",J356,0)</f>
        <v>0</v>
      </c>
      <c r="BG356" s="199">
        <f>IF(N356="zákl. přenesená",J356,0)</f>
        <v>0</v>
      </c>
      <c r="BH356" s="199">
        <f>IF(N356="sníž. přenesená",J356,0)</f>
        <v>0</v>
      </c>
      <c r="BI356" s="199">
        <f>IF(N356="nulová",J356,0)</f>
        <v>0</v>
      </c>
      <c r="BJ356" s="15" t="s">
        <v>83</v>
      </c>
      <c r="BK356" s="199">
        <f>ROUND(I356*H356,2)</f>
        <v>0</v>
      </c>
      <c r="BL356" s="15" t="s">
        <v>685</v>
      </c>
      <c r="BM356" s="198" t="s">
        <v>686</v>
      </c>
    </row>
    <row r="357" s="2" customFormat="1">
      <c r="A357" s="36"/>
      <c r="B357" s="37"/>
      <c r="C357" s="38"/>
      <c r="D357" s="200" t="s">
        <v>128</v>
      </c>
      <c r="E357" s="38"/>
      <c r="F357" s="201" t="s">
        <v>684</v>
      </c>
      <c r="G357" s="38"/>
      <c r="H357" s="38"/>
      <c r="I357" s="202"/>
      <c r="J357" s="38"/>
      <c r="K357" s="38"/>
      <c r="L357" s="42"/>
      <c r="M357" s="203"/>
      <c r="N357" s="204"/>
      <c r="O357" s="89"/>
      <c r="P357" s="89"/>
      <c r="Q357" s="89"/>
      <c r="R357" s="89"/>
      <c r="S357" s="89"/>
      <c r="T357" s="89"/>
      <c r="U357" s="90"/>
      <c r="V357" s="36"/>
      <c r="W357" s="36"/>
      <c r="X357" s="36"/>
      <c r="Y357" s="36"/>
      <c r="Z357" s="36"/>
      <c r="AA357" s="36"/>
      <c r="AB357" s="36"/>
      <c r="AC357" s="36"/>
      <c r="AD357" s="36"/>
      <c r="AE357" s="36"/>
      <c r="AT357" s="15" t="s">
        <v>128</v>
      </c>
      <c r="AU357" s="15" t="s">
        <v>75</v>
      </c>
    </row>
    <row r="358" s="2" customFormat="1" ht="49.05" customHeight="1">
      <c r="A358" s="36"/>
      <c r="B358" s="37"/>
      <c r="C358" s="187" t="s">
        <v>687</v>
      </c>
      <c r="D358" s="187" t="s">
        <v>120</v>
      </c>
      <c r="E358" s="188" t="s">
        <v>688</v>
      </c>
      <c r="F358" s="189" t="s">
        <v>689</v>
      </c>
      <c r="G358" s="190" t="s">
        <v>149</v>
      </c>
      <c r="H358" s="191">
        <v>1</v>
      </c>
      <c r="I358" s="192"/>
      <c r="J358" s="193">
        <f>ROUND(I358*H358,2)</f>
        <v>0</v>
      </c>
      <c r="K358" s="189" t="s">
        <v>124</v>
      </c>
      <c r="L358" s="42"/>
      <c r="M358" s="194" t="s">
        <v>1</v>
      </c>
      <c r="N358" s="195" t="s">
        <v>40</v>
      </c>
      <c r="O358" s="89"/>
      <c r="P358" s="196">
        <f>O358*H358</f>
        <v>0</v>
      </c>
      <c r="Q358" s="196">
        <v>0</v>
      </c>
      <c r="R358" s="196">
        <f>Q358*H358</f>
        <v>0</v>
      </c>
      <c r="S358" s="196">
        <v>0</v>
      </c>
      <c r="T358" s="196">
        <f>S358*H358</f>
        <v>0</v>
      </c>
      <c r="U358" s="197" t="s">
        <v>1</v>
      </c>
      <c r="V358" s="36"/>
      <c r="W358" s="36"/>
      <c r="X358" s="36"/>
      <c r="Y358" s="36"/>
      <c r="Z358" s="36"/>
      <c r="AA358" s="36"/>
      <c r="AB358" s="36"/>
      <c r="AC358" s="36"/>
      <c r="AD358" s="36"/>
      <c r="AE358" s="36"/>
      <c r="AR358" s="198" t="s">
        <v>685</v>
      </c>
      <c r="AT358" s="198" t="s">
        <v>120</v>
      </c>
      <c r="AU358" s="198" t="s">
        <v>75</v>
      </c>
      <c r="AY358" s="15" t="s">
        <v>126</v>
      </c>
      <c r="BE358" s="199">
        <f>IF(N358="základní",J358,0)</f>
        <v>0</v>
      </c>
      <c r="BF358" s="199">
        <f>IF(N358="snížená",J358,0)</f>
        <v>0</v>
      </c>
      <c r="BG358" s="199">
        <f>IF(N358="zákl. přenesená",J358,0)</f>
        <v>0</v>
      </c>
      <c r="BH358" s="199">
        <f>IF(N358="sníž. přenesená",J358,0)</f>
        <v>0</v>
      </c>
      <c r="BI358" s="199">
        <f>IF(N358="nulová",J358,0)</f>
        <v>0</v>
      </c>
      <c r="BJ358" s="15" t="s">
        <v>83</v>
      </c>
      <c r="BK358" s="199">
        <f>ROUND(I358*H358,2)</f>
        <v>0</v>
      </c>
      <c r="BL358" s="15" t="s">
        <v>685</v>
      </c>
      <c r="BM358" s="198" t="s">
        <v>690</v>
      </c>
    </row>
    <row r="359" s="2" customFormat="1">
      <c r="A359" s="36"/>
      <c r="B359" s="37"/>
      <c r="C359" s="38"/>
      <c r="D359" s="200" t="s">
        <v>128</v>
      </c>
      <c r="E359" s="38"/>
      <c r="F359" s="201" t="s">
        <v>691</v>
      </c>
      <c r="G359" s="38"/>
      <c r="H359" s="38"/>
      <c r="I359" s="202"/>
      <c r="J359" s="38"/>
      <c r="K359" s="38"/>
      <c r="L359" s="42"/>
      <c r="M359" s="203"/>
      <c r="N359" s="204"/>
      <c r="O359" s="89"/>
      <c r="P359" s="89"/>
      <c r="Q359" s="89"/>
      <c r="R359" s="89"/>
      <c r="S359" s="89"/>
      <c r="T359" s="89"/>
      <c r="U359" s="90"/>
      <c r="V359" s="36"/>
      <c r="W359" s="36"/>
      <c r="X359" s="36"/>
      <c r="Y359" s="36"/>
      <c r="Z359" s="36"/>
      <c r="AA359" s="36"/>
      <c r="AB359" s="36"/>
      <c r="AC359" s="36"/>
      <c r="AD359" s="36"/>
      <c r="AE359" s="36"/>
      <c r="AT359" s="15" t="s">
        <v>128</v>
      </c>
      <c r="AU359" s="15" t="s">
        <v>75</v>
      </c>
    </row>
    <row r="360" s="2" customFormat="1" ht="24.15" customHeight="1">
      <c r="A360" s="36"/>
      <c r="B360" s="37"/>
      <c r="C360" s="187" t="s">
        <v>692</v>
      </c>
      <c r="D360" s="187" t="s">
        <v>120</v>
      </c>
      <c r="E360" s="188" t="s">
        <v>693</v>
      </c>
      <c r="F360" s="189" t="s">
        <v>694</v>
      </c>
      <c r="G360" s="190" t="s">
        <v>139</v>
      </c>
      <c r="H360" s="191">
        <v>1</v>
      </c>
      <c r="I360" s="192"/>
      <c r="J360" s="193">
        <f>ROUND(I360*H360,2)</f>
        <v>0</v>
      </c>
      <c r="K360" s="189" t="s">
        <v>124</v>
      </c>
      <c r="L360" s="42"/>
      <c r="M360" s="194" t="s">
        <v>1</v>
      </c>
      <c r="N360" s="195" t="s">
        <v>40</v>
      </c>
      <c r="O360" s="89"/>
      <c r="P360" s="196">
        <f>O360*H360</f>
        <v>0</v>
      </c>
      <c r="Q360" s="196">
        <v>0</v>
      </c>
      <c r="R360" s="196">
        <f>Q360*H360</f>
        <v>0</v>
      </c>
      <c r="S360" s="196">
        <v>0</v>
      </c>
      <c r="T360" s="196">
        <f>S360*H360</f>
        <v>0</v>
      </c>
      <c r="U360" s="197" t="s">
        <v>1</v>
      </c>
      <c r="V360" s="36"/>
      <c r="W360" s="36"/>
      <c r="X360" s="36"/>
      <c r="Y360" s="36"/>
      <c r="Z360" s="36"/>
      <c r="AA360" s="36"/>
      <c r="AB360" s="36"/>
      <c r="AC360" s="36"/>
      <c r="AD360" s="36"/>
      <c r="AE360" s="36"/>
      <c r="AR360" s="198" t="s">
        <v>685</v>
      </c>
      <c r="AT360" s="198" t="s">
        <v>120</v>
      </c>
      <c r="AU360" s="198" t="s">
        <v>75</v>
      </c>
      <c r="AY360" s="15" t="s">
        <v>126</v>
      </c>
      <c r="BE360" s="199">
        <f>IF(N360="základní",J360,0)</f>
        <v>0</v>
      </c>
      <c r="BF360" s="199">
        <f>IF(N360="snížená",J360,0)</f>
        <v>0</v>
      </c>
      <c r="BG360" s="199">
        <f>IF(N360="zákl. přenesená",J360,0)</f>
        <v>0</v>
      </c>
      <c r="BH360" s="199">
        <f>IF(N360="sníž. přenesená",J360,0)</f>
        <v>0</v>
      </c>
      <c r="BI360" s="199">
        <f>IF(N360="nulová",J360,0)</f>
        <v>0</v>
      </c>
      <c r="BJ360" s="15" t="s">
        <v>83</v>
      </c>
      <c r="BK360" s="199">
        <f>ROUND(I360*H360,2)</f>
        <v>0</v>
      </c>
      <c r="BL360" s="15" t="s">
        <v>685</v>
      </c>
      <c r="BM360" s="198" t="s">
        <v>695</v>
      </c>
    </row>
    <row r="361" s="2" customFormat="1">
      <c r="A361" s="36"/>
      <c r="B361" s="37"/>
      <c r="C361" s="38"/>
      <c r="D361" s="200" t="s">
        <v>128</v>
      </c>
      <c r="E361" s="38"/>
      <c r="F361" s="201" t="s">
        <v>694</v>
      </c>
      <c r="G361" s="38"/>
      <c r="H361" s="38"/>
      <c r="I361" s="202"/>
      <c r="J361" s="38"/>
      <c r="K361" s="38"/>
      <c r="L361" s="42"/>
      <c r="M361" s="203"/>
      <c r="N361" s="204"/>
      <c r="O361" s="89"/>
      <c r="P361" s="89"/>
      <c r="Q361" s="89"/>
      <c r="R361" s="89"/>
      <c r="S361" s="89"/>
      <c r="T361" s="89"/>
      <c r="U361" s="90"/>
      <c r="V361" s="36"/>
      <c r="W361" s="36"/>
      <c r="X361" s="36"/>
      <c r="Y361" s="36"/>
      <c r="Z361" s="36"/>
      <c r="AA361" s="36"/>
      <c r="AB361" s="36"/>
      <c r="AC361" s="36"/>
      <c r="AD361" s="36"/>
      <c r="AE361" s="36"/>
      <c r="AT361" s="15" t="s">
        <v>128</v>
      </c>
      <c r="AU361" s="15" t="s">
        <v>75</v>
      </c>
    </row>
    <row r="362" s="2" customFormat="1" ht="24.15" customHeight="1">
      <c r="A362" s="36"/>
      <c r="B362" s="37"/>
      <c r="C362" s="187" t="s">
        <v>696</v>
      </c>
      <c r="D362" s="187" t="s">
        <v>120</v>
      </c>
      <c r="E362" s="188" t="s">
        <v>697</v>
      </c>
      <c r="F362" s="189" t="s">
        <v>698</v>
      </c>
      <c r="G362" s="190" t="s">
        <v>139</v>
      </c>
      <c r="H362" s="191">
        <v>1</v>
      </c>
      <c r="I362" s="192"/>
      <c r="J362" s="193">
        <f>ROUND(I362*H362,2)</f>
        <v>0</v>
      </c>
      <c r="K362" s="189" t="s">
        <v>124</v>
      </c>
      <c r="L362" s="42"/>
      <c r="M362" s="194" t="s">
        <v>1</v>
      </c>
      <c r="N362" s="195" t="s">
        <v>40</v>
      </c>
      <c r="O362" s="89"/>
      <c r="P362" s="196">
        <f>O362*H362</f>
        <v>0</v>
      </c>
      <c r="Q362" s="196">
        <v>0</v>
      </c>
      <c r="R362" s="196">
        <f>Q362*H362</f>
        <v>0</v>
      </c>
      <c r="S362" s="196">
        <v>0</v>
      </c>
      <c r="T362" s="196">
        <f>S362*H362</f>
        <v>0</v>
      </c>
      <c r="U362" s="197" t="s">
        <v>1</v>
      </c>
      <c r="V362" s="36"/>
      <c r="W362" s="36"/>
      <c r="X362" s="36"/>
      <c r="Y362" s="36"/>
      <c r="Z362" s="36"/>
      <c r="AA362" s="36"/>
      <c r="AB362" s="36"/>
      <c r="AC362" s="36"/>
      <c r="AD362" s="36"/>
      <c r="AE362" s="36"/>
      <c r="AR362" s="198" t="s">
        <v>685</v>
      </c>
      <c r="AT362" s="198" t="s">
        <v>120</v>
      </c>
      <c r="AU362" s="198" t="s">
        <v>75</v>
      </c>
      <c r="AY362" s="15" t="s">
        <v>126</v>
      </c>
      <c r="BE362" s="199">
        <f>IF(N362="základní",J362,0)</f>
        <v>0</v>
      </c>
      <c r="BF362" s="199">
        <f>IF(N362="snížená",J362,0)</f>
        <v>0</v>
      </c>
      <c r="BG362" s="199">
        <f>IF(N362="zákl. přenesená",J362,0)</f>
        <v>0</v>
      </c>
      <c r="BH362" s="199">
        <f>IF(N362="sníž. přenesená",J362,0)</f>
        <v>0</v>
      </c>
      <c r="BI362" s="199">
        <f>IF(N362="nulová",J362,0)</f>
        <v>0</v>
      </c>
      <c r="BJ362" s="15" t="s">
        <v>83</v>
      </c>
      <c r="BK362" s="199">
        <f>ROUND(I362*H362,2)</f>
        <v>0</v>
      </c>
      <c r="BL362" s="15" t="s">
        <v>685</v>
      </c>
      <c r="BM362" s="198" t="s">
        <v>699</v>
      </c>
    </row>
    <row r="363" s="2" customFormat="1">
      <c r="A363" s="36"/>
      <c r="B363" s="37"/>
      <c r="C363" s="38"/>
      <c r="D363" s="200" t="s">
        <v>128</v>
      </c>
      <c r="E363" s="38"/>
      <c r="F363" s="201" t="s">
        <v>698</v>
      </c>
      <c r="G363" s="38"/>
      <c r="H363" s="38"/>
      <c r="I363" s="202"/>
      <c r="J363" s="38"/>
      <c r="K363" s="38"/>
      <c r="L363" s="42"/>
      <c r="M363" s="203"/>
      <c r="N363" s="204"/>
      <c r="O363" s="89"/>
      <c r="P363" s="89"/>
      <c r="Q363" s="89"/>
      <c r="R363" s="89"/>
      <c r="S363" s="89"/>
      <c r="T363" s="89"/>
      <c r="U363" s="90"/>
      <c r="V363" s="36"/>
      <c r="W363" s="36"/>
      <c r="X363" s="36"/>
      <c r="Y363" s="36"/>
      <c r="Z363" s="36"/>
      <c r="AA363" s="36"/>
      <c r="AB363" s="36"/>
      <c r="AC363" s="36"/>
      <c r="AD363" s="36"/>
      <c r="AE363" s="36"/>
      <c r="AT363" s="15" t="s">
        <v>128</v>
      </c>
      <c r="AU363" s="15" t="s">
        <v>75</v>
      </c>
    </row>
    <row r="364" s="2" customFormat="1" ht="24.15" customHeight="1">
      <c r="A364" s="36"/>
      <c r="B364" s="37"/>
      <c r="C364" s="187" t="s">
        <v>700</v>
      </c>
      <c r="D364" s="187" t="s">
        <v>120</v>
      </c>
      <c r="E364" s="188" t="s">
        <v>701</v>
      </c>
      <c r="F364" s="189" t="s">
        <v>702</v>
      </c>
      <c r="G364" s="190" t="s">
        <v>139</v>
      </c>
      <c r="H364" s="191">
        <v>1</v>
      </c>
      <c r="I364" s="192"/>
      <c r="J364" s="193">
        <f>ROUND(I364*H364,2)</f>
        <v>0</v>
      </c>
      <c r="K364" s="189" t="s">
        <v>124</v>
      </c>
      <c r="L364" s="42"/>
      <c r="M364" s="194" t="s">
        <v>1</v>
      </c>
      <c r="N364" s="195" t="s">
        <v>40</v>
      </c>
      <c r="O364" s="89"/>
      <c r="P364" s="196">
        <f>O364*H364</f>
        <v>0</v>
      </c>
      <c r="Q364" s="196">
        <v>0</v>
      </c>
      <c r="R364" s="196">
        <f>Q364*H364</f>
        <v>0</v>
      </c>
      <c r="S364" s="196">
        <v>0</v>
      </c>
      <c r="T364" s="196">
        <f>S364*H364</f>
        <v>0</v>
      </c>
      <c r="U364" s="197" t="s">
        <v>1</v>
      </c>
      <c r="V364" s="36"/>
      <c r="W364" s="36"/>
      <c r="X364" s="36"/>
      <c r="Y364" s="36"/>
      <c r="Z364" s="36"/>
      <c r="AA364" s="36"/>
      <c r="AB364" s="36"/>
      <c r="AC364" s="36"/>
      <c r="AD364" s="36"/>
      <c r="AE364" s="36"/>
      <c r="AR364" s="198" t="s">
        <v>685</v>
      </c>
      <c r="AT364" s="198" t="s">
        <v>120</v>
      </c>
      <c r="AU364" s="198" t="s">
        <v>75</v>
      </c>
      <c r="AY364" s="15" t="s">
        <v>126</v>
      </c>
      <c r="BE364" s="199">
        <f>IF(N364="základní",J364,0)</f>
        <v>0</v>
      </c>
      <c r="BF364" s="199">
        <f>IF(N364="snížená",J364,0)</f>
        <v>0</v>
      </c>
      <c r="BG364" s="199">
        <f>IF(N364="zákl. přenesená",J364,0)</f>
        <v>0</v>
      </c>
      <c r="BH364" s="199">
        <f>IF(N364="sníž. přenesená",J364,0)</f>
        <v>0</v>
      </c>
      <c r="BI364" s="199">
        <f>IF(N364="nulová",J364,0)</f>
        <v>0</v>
      </c>
      <c r="BJ364" s="15" t="s">
        <v>83</v>
      </c>
      <c r="BK364" s="199">
        <f>ROUND(I364*H364,2)</f>
        <v>0</v>
      </c>
      <c r="BL364" s="15" t="s">
        <v>685</v>
      </c>
      <c r="BM364" s="198" t="s">
        <v>703</v>
      </c>
    </row>
    <row r="365" s="2" customFormat="1">
      <c r="A365" s="36"/>
      <c r="B365" s="37"/>
      <c r="C365" s="38"/>
      <c r="D365" s="200" t="s">
        <v>128</v>
      </c>
      <c r="E365" s="38"/>
      <c r="F365" s="201" t="s">
        <v>704</v>
      </c>
      <c r="G365" s="38"/>
      <c r="H365" s="38"/>
      <c r="I365" s="202"/>
      <c r="J365" s="38"/>
      <c r="K365" s="38"/>
      <c r="L365" s="42"/>
      <c r="M365" s="203"/>
      <c r="N365" s="204"/>
      <c r="O365" s="89"/>
      <c r="P365" s="89"/>
      <c r="Q365" s="89"/>
      <c r="R365" s="89"/>
      <c r="S365" s="89"/>
      <c r="T365" s="89"/>
      <c r="U365" s="90"/>
      <c r="V365" s="36"/>
      <c r="W365" s="36"/>
      <c r="X365" s="36"/>
      <c r="Y365" s="36"/>
      <c r="Z365" s="36"/>
      <c r="AA365" s="36"/>
      <c r="AB365" s="36"/>
      <c r="AC365" s="36"/>
      <c r="AD365" s="36"/>
      <c r="AE365" s="36"/>
      <c r="AT365" s="15" t="s">
        <v>128</v>
      </c>
      <c r="AU365" s="15" t="s">
        <v>75</v>
      </c>
    </row>
    <row r="366" s="2" customFormat="1" ht="49.05" customHeight="1">
      <c r="A366" s="36"/>
      <c r="B366" s="37"/>
      <c r="C366" s="205" t="s">
        <v>705</v>
      </c>
      <c r="D366" s="205" t="s">
        <v>130</v>
      </c>
      <c r="E366" s="206" t="s">
        <v>706</v>
      </c>
      <c r="F366" s="207" t="s">
        <v>707</v>
      </c>
      <c r="G366" s="208" t="s">
        <v>139</v>
      </c>
      <c r="H366" s="209">
        <v>1</v>
      </c>
      <c r="I366" s="210"/>
      <c r="J366" s="211">
        <f>ROUND(I366*H366,2)</f>
        <v>0</v>
      </c>
      <c r="K366" s="207" t="s">
        <v>124</v>
      </c>
      <c r="L366" s="212"/>
      <c r="M366" s="213" t="s">
        <v>1</v>
      </c>
      <c r="N366" s="214" t="s">
        <v>40</v>
      </c>
      <c r="O366" s="89"/>
      <c r="P366" s="196">
        <f>O366*H366</f>
        <v>0</v>
      </c>
      <c r="Q366" s="196">
        <v>0</v>
      </c>
      <c r="R366" s="196">
        <f>Q366*H366</f>
        <v>0</v>
      </c>
      <c r="S366" s="196">
        <v>0</v>
      </c>
      <c r="T366" s="196">
        <f>S366*H366</f>
        <v>0</v>
      </c>
      <c r="U366" s="197" t="s">
        <v>1</v>
      </c>
      <c r="V366" s="36"/>
      <c r="W366" s="36"/>
      <c r="X366" s="36"/>
      <c r="Y366" s="36"/>
      <c r="Z366" s="36"/>
      <c r="AA366" s="36"/>
      <c r="AB366" s="36"/>
      <c r="AC366" s="36"/>
      <c r="AD366" s="36"/>
      <c r="AE366" s="36"/>
      <c r="AR366" s="198" t="s">
        <v>685</v>
      </c>
      <c r="AT366" s="198" t="s">
        <v>130</v>
      </c>
      <c r="AU366" s="198" t="s">
        <v>75</v>
      </c>
      <c r="AY366" s="15" t="s">
        <v>126</v>
      </c>
      <c r="BE366" s="199">
        <f>IF(N366="základní",J366,0)</f>
        <v>0</v>
      </c>
      <c r="BF366" s="199">
        <f>IF(N366="snížená",J366,0)</f>
        <v>0</v>
      </c>
      <c r="BG366" s="199">
        <f>IF(N366="zákl. přenesená",J366,0)</f>
        <v>0</v>
      </c>
      <c r="BH366" s="199">
        <f>IF(N366="sníž. přenesená",J366,0)</f>
        <v>0</v>
      </c>
      <c r="BI366" s="199">
        <f>IF(N366="nulová",J366,0)</f>
        <v>0</v>
      </c>
      <c r="BJ366" s="15" t="s">
        <v>83</v>
      </c>
      <c r="BK366" s="199">
        <f>ROUND(I366*H366,2)</f>
        <v>0</v>
      </c>
      <c r="BL366" s="15" t="s">
        <v>685</v>
      </c>
      <c r="BM366" s="198" t="s">
        <v>708</v>
      </c>
    </row>
    <row r="367" s="2" customFormat="1">
      <c r="A367" s="36"/>
      <c r="B367" s="37"/>
      <c r="C367" s="38"/>
      <c r="D367" s="200" t="s">
        <v>128</v>
      </c>
      <c r="E367" s="38"/>
      <c r="F367" s="201" t="s">
        <v>707</v>
      </c>
      <c r="G367" s="38"/>
      <c r="H367" s="38"/>
      <c r="I367" s="202"/>
      <c r="J367" s="38"/>
      <c r="K367" s="38"/>
      <c r="L367" s="42"/>
      <c r="M367" s="203"/>
      <c r="N367" s="204"/>
      <c r="O367" s="89"/>
      <c r="P367" s="89"/>
      <c r="Q367" s="89"/>
      <c r="R367" s="89"/>
      <c r="S367" s="89"/>
      <c r="T367" s="89"/>
      <c r="U367" s="90"/>
      <c r="V367" s="36"/>
      <c r="W367" s="36"/>
      <c r="X367" s="36"/>
      <c r="Y367" s="36"/>
      <c r="Z367" s="36"/>
      <c r="AA367" s="36"/>
      <c r="AB367" s="36"/>
      <c r="AC367" s="36"/>
      <c r="AD367" s="36"/>
      <c r="AE367" s="36"/>
      <c r="AT367" s="15" t="s">
        <v>128</v>
      </c>
      <c r="AU367" s="15" t="s">
        <v>75</v>
      </c>
    </row>
    <row r="368" s="2" customFormat="1" ht="37.8" customHeight="1">
      <c r="A368" s="36"/>
      <c r="B368" s="37"/>
      <c r="C368" s="205" t="s">
        <v>709</v>
      </c>
      <c r="D368" s="205" t="s">
        <v>130</v>
      </c>
      <c r="E368" s="206" t="s">
        <v>710</v>
      </c>
      <c r="F368" s="207" t="s">
        <v>711</v>
      </c>
      <c r="G368" s="208" t="s">
        <v>139</v>
      </c>
      <c r="H368" s="209">
        <v>1</v>
      </c>
      <c r="I368" s="210"/>
      <c r="J368" s="211">
        <f>ROUND(I368*H368,2)</f>
        <v>0</v>
      </c>
      <c r="K368" s="207" t="s">
        <v>124</v>
      </c>
      <c r="L368" s="212"/>
      <c r="M368" s="213" t="s">
        <v>1</v>
      </c>
      <c r="N368" s="214" t="s">
        <v>40</v>
      </c>
      <c r="O368" s="89"/>
      <c r="P368" s="196">
        <f>O368*H368</f>
        <v>0</v>
      </c>
      <c r="Q368" s="196">
        <v>0</v>
      </c>
      <c r="R368" s="196">
        <f>Q368*H368</f>
        <v>0</v>
      </c>
      <c r="S368" s="196">
        <v>0</v>
      </c>
      <c r="T368" s="196">
        <f>S368*H368</f>
        <v>0</v>
      </c>
      <c r="U368" s="197" t="s">
        <v>1</v>
      </c>
      <c r="V368" s="36"/>
      <c r="W368" s="36"/>
      <c r="X368" s="36"/>
      <c r="Y368" s="36"/>
      <c r="Z368" s="36"/>
      <c r="AA368" s="36"/>
      <c r="AB368" s="36"/>
      <c r="AC368" s="36"/>
      <c r="AD368" s="36"/>
      <c r="AE368" s="36"/>
      <c r="AR368" s="198" t="s">
        <v>685</v>
      </c>
      <c r="AT368" s="198" t="s">
        <v>130</v>
      </c>
      <c r="AU368" s="198" t="s">
        <v>75</v>
      </c>
      <c r="AY368" s="15" t="s">
        <v>126</v>
      </c>
      <c r="BE368" s="199">
        <f>IF(N368="základní",J368,0)</f>
        <v>0</v>
      </c>
      <c r="BF368" s="199">
        <f>IF(N368="snížená",J368,0)</f>
        <v>0</v>
      </c>
      <c r="BG368" s="199">
        <f>IF(N368="zákl. přenesená",J368,0)</f>
        <v>0</v>
      </c>
      <c r="BH368" s="199">
        <f>IF(N368="sníž. přenesená",J368,0)</f>
        <v>0</v>
      </c>
      <c r="BI368" s="199">
        <f>IF(N368="nulová",J368,0)</f>
        <v>0</v>
      </c>
      <c r="BJ368" s="15" t="s">
        <v>83</v>
      </c>
      <c r="BK368" s="199">
        <f>ROUND(I368*H368,2)</f>
        <v>0</v>
      </c>
      <c r="BL368" s="15" t="s">
        <v>685</v>
      </c>
      <c r="BM368" s="198" t="s">
        <v>712</v>
      </c>
    </row>
    <row r="369" s="2" customFormat="1">
      <c r="A369" s="36"/>
      <c r="B369" s="37"/>
      <c r="C369" s="38"/>
      <c r="D369" s="200" t="s">
        <v>128</v>
      </c>
      <c r="E369" s="38"/>
      <c r="F369" s="201" t="s">
        <v>711</v>
      </c>
      <c r="G369" s="38"/>
      <c r="H369" s="38"/>
      <c r="I369" s="202"/>
      <c r="J369" s="38"/>
      <c r="K369" s="38"/>
      <c r="L369" s="42"/>
      <c r="M369" s="203"/>
      <c r="N369" s="204"/>
      <c r="O369" s="89"/>
      <c r="P369" s="89"/>
      <c r="Q369" s="89"/>
      <c r="R369" s="89"/>
      <c r="S369" s="89"/>
      <c r="T369" s="89"/>
      <c r="U369" s="90"/>
      <c r="V369" s="36"/>
      <c r="W369" s="36"/>
      <c r="X369" s="36"/>
      <c r="Y369" s="36"/>
      <c r="Z369" s="36"/>
      <c r="AA369" s="36"/>
      <c r="AB369" s="36"/>
      <c r="AC369" s="36"/>
      <c r="AD369" s="36"/>
      <c r="AE369" s="36"/>
      <c r="AT369" s="15" t="s">
        <v>128</v>
      </c>
      <c r="AU369" s="15" t="s">
        <v>75</v>
      </c>
    </row>
    <row r="370" s="2" customFormat="1" ht="49.05" customHeight="1">
      <c r="A370" s="36"/>
      <c r="B370" s="37"/>
      <c r="C370" s="205" t="s">
        <v>713</v>
      </c>
      <c r="D370" s="205" t="s">
        <v>130</v>
      </c>
      <c r="E370" s="206" t="s">
        <v>714</v>
      </c>
      <c r="F370" s="207" t="s">
        <v>715</v>
      </c>
      <c r="G370" s="208" t="s">
        <v>139</v>
      </c>
      <c r="H370" s="209">
        <v>1</v>
      </c>
      <c r="I370" s="210"/>
      <c r="J370" s="211">
        <f>ROUND(I370*H370,2)</f>
        <v>0</v>
      </c>
      <c r="K370" s="207" t="s">
        <v>124</v>
      </c>
      <c r="L370" s="212"/>
      <c r="M370" s="213" t="s">
        <v>1</v>
      </c>
      <c r="N370" s="214" t="s">
        <v>40</v>
      </c>
      <c r="O370" s="89"/>
      <c r="P370" s="196">
        <f>O370*H370</f>
        <v>0</v>
      </c>
      <c r="Q370" s="196">
        <v>0</v>
      </c>
      <c r="R370" s="196">
        <f>Q370*H370</f>
        <v>0</v>
      </c>
      <c r="S370" s="196">
        <v>0</v>
      </c>
      <c r="T370" s="196">
        <f>S370*H370</f>
        <v>0</v>
      </c>
      <c r="U370" s="197" t="s">
        <v>1</v>
      </c>
      <c r="V370" s="36"/>
      <c r="W370" s="36"/>
      <c r="X370" s="36"/>
      <c r="Y370" s="36"/>
      <c r="Z370" s="36"/>
      <c r="AA370" s="36"/>
      <c r="AB370" s="36"/>
      <c r="AC370" s="36"/>
      <c r="AD370" s="36"/>
      <c r="AE370" s="36"/>
      <c r="AR370" s="198" t="s">
        <v>685</v>
      </c>
      <c r="AT370" s="198" t="s">
        <v>130</v>
      </c>
      <c r="AU370" s="198" t="s">
        <v>75</v>
      </c>
      <c r="AY370" s="15" t="s">
        <v>126</v>
      </c>
      <c r="BE370" s="199">
        <f>IF(N370="základní",J370,0)</f>
        <v>0</v>
      </c>
      <c r="BF370" s="199">
        <f>IF(N370="snížená",J370,0)</f>
        <v>0</v>
      </c>
      <c r="BG370" s="199">
        <f>IF(N370="zákl. přenesená",J370,0)</f>
        <v>0</v>
      </c>
      <c r="BH370" s="199">
        <f>IF(N370="sníž. přenesená",J370,0)</f>
        <v>0</v>
      </c>
      <c r="BI370" s="199">
        <f>IF(N370="nulová",J370,0)</f>
        <v>0</v>
      </c>
      <c r="BJ370" s="15" t="s">
        <v>83</v>
      </c>
      <c r="BK370" s="199">
        <f>ROUND(I370*H370,2)</f>
        <v>0</v>
      </c>
      <c r="BL370" s="15" t="s">
        <v>685</v>
      </c>
      <c r="BM370" s="198" t="s">
        <v>716</v>
      </c>
    </row>
    <row r="371" s="2" customFormat="1">
      <c r="A371" s="36"/>
      <c r="B371" s="37"/>
      <c r="C371" s="38"/>
      <c r="D371" s="200" t="s">
        <v>128</v>
      </c>
      <c r="E371" s="38"/>
      <c r="F371" s="201" t="s">
        <v>715</v>
      </c>
      <c r="G371" s="38"/>
      <c r="H371" s="38"/>
      <c r="I371" s="202"/>
      <c r="J371" s="38"/>
      <c r="K371" s="38"/>
      <c r="L371" s="42"/>
      <c r="M371" s="203"/>
      <c r="N371" s="204"/>
      <c r="O371" s="89"/>
      <c r="P371" s="89"/>
      <c r="Q371" s="89"/>
      <c r="R371" s="89"/>
      <c r="S371" s="89"/>
      <c r="T371" s="89"/>
      <c r="U371" s="90"/>
      <c r="V371" s="36"/>
      <c r="W371" s="36"/>
      <c r="X371" s="36"/>
      <c r="Y371" s="36"/>
      <c r="Z371" s="36"/>
      <c r="AA371" s="36"/>
      <c r="AB371" s="36"/>
      <c r="AC371" s="36"/>
      <c r="AD371" s="36"/>
      <c r="AE371" s="36"/>
      <c r="AT371" s="15" t="s">
        <v>128</v>
      </c>
      <c r="AU371" s="15" t="s">
        <v>75</v>
      </c>
    </row>
    <row r="372" s="2" customFormat="1" ht="55.5" customHeight="1">
      <c r="A372" s="36"/>
      <c r="B372" s="37"/>
      <c r="C372" s="205" t="s">
        <v>133</v>
      </c>
      <c r="D372" s="205" t="s">
        <v>130</v>
      </c>
      <c r="E372" s="206" t="s">
        <v>717</v>
      </c>
      <c r="F372" s="207" t="s">
        <v>718</v>
      </c>
      <c r="G372" s="208" t="s">
        <v>139</v>
      </c>
      <c r="H372" s="209">
        <v>1</v>
      </c>
      <c r="I372" s="210"/>
      <c r="J372" s="211">
        <f>ROUND(I372*H372,2)</f>
        <v>0</v>
      </c>
      <c r="K372" s="207" t="s">
        <v>124</v>
      </c>
      <c r="L372" s="212"/>
      <c r="M372" s="213" t="s">
        <v>1</v>
      </c>
      <c r="N372" s="214" t="s">
        <v>40</v>
      </c>
      <c r="O372" s="89"/>
      <c r="P372" s="196">
        <f>O372*H372</f>
        <v>0</v>
      </c>
      <c r="Q372" s="196">
        <v>0</v>
      </c>
      <c r="R372" s="196">
        <f>Q372*H372</f>
        <v>0</v>
      </c>
      <c r="S372" s="196">
        <v>0</v>
      </c>
      <c r="T372" s="196">
        <f>S372*H372</f>
        <v>0</v>
      </c>
      <c r="U372" s="197" t="s">
        <v>1</v>
      </c>
      <c r="V372" s="36"/>
      <c r="W372" s="36"/>
      <c r="X372" s="36"/>
      <c r="Y372" s="36"/>
      <c r="Z372" s="36"/>
      <c r="AA372" s="36"/>
      <c r="AB372" s="36"/>
      <c r="AC372" s="36"/>
      <c r="AD372" s="36"/>
      <c r="AE372" s="36"/>
      <c r="AR372" s="198" t="s">
        <v>685</v>
      </c>
      <c r="AT372" s="198" t="s">
        <v>130</v>
      </c>
      <c r="AU372" s="198" t="s">
        <v>75</v>
      </c>
      <c r="AY372" s="15" t="s">
        <v>126</v>
      </c>
      <c r="BE372" s="199">
        <f>IF(N372="základní",J372,0)</f>
        <v>0</v>
      </c>
      <c r="BF372" s="199">
        <f>IF(N372="snížená",J372,0)</f>
        <v>0</v>
      </c>
      <c r="BG372" s="199">
        <f>IF(N372="zákl. přenesená",J372,0)</f>
        <v>0</v>
      </c>
      <c r="BH372" s="199">
        <f>IF(N372="sníž. přenesená",J372,0)</f>
        <v>0</v>
      </c>
      <c r="BI372" s="199">
        <f>IF(N372="nulová",J372,0)</f>
        <v>0</v>
      </c>
      <c r="BJ372" s="15" t="s">
        <v>83</v>
      </c>
      <c r="BK372" s="199">
        <f>ROUND(I372*H372,2)</f>
        <v>0</v>
      </c>
      <c r="BL372" s="15" t="s">
        <v>685</v>
      </c>
      <c r="BM372" s="198" t="s">
        <v>719</v>
      </c>
    </row>
    <row r="373" s="2" customFormat="1">
      <c r="A373" s="36"/>
      <c r="B373" s="37"/>
      <c r="C373" s="38"/>
      <c r="D373" s="200" t="s">
        <v>128</v>
      </c>
      <c r="E373" s="38"/>
      <c r="F373" s="201" t="s">
        <v>718</v>
      </c>
      <c r="G373" s="38"/>
      <c r="H373" s="38"/>
      <c r="I373" s="202"/>
      <c r="J373" s="38"/>
      <c r="K373" s="38"/>
      <c r="L373" s="42"/>
      <c r="M373" s="203"/>
      <c r="N373" s="204"/>
      <c r="O373" s="89"/>
      <c r="P373" s="89"/>
      <c r="Q373" s="89"/>
      <c r="R373" s="89"/>
      <c r="S373" s="89"/>
      <c r="T373" s="89"/>
      <c r="U373" s="90"/>
      <c r="V373" s="36"/>
      <c r="W373" s="36"/>
      <c r="X373" s="36"/>
      <c r="Y373" s="36"/>
      <c r="Z373" s="36"/>
      <c r="AA373" s="36"/>
      <c r="AB373" s="36"/>
      <c r="AC373" s="36"/>
      <c r="AD373" s="36"/>
      <c r="AE373" s="36"/>
      <c r="AT373" s="15" t="s">
        <v>128</v>
      </c>
      <c r="AU373" s="15" t="s">
        <v>75</v>
      </c>
    </row>
    <row r="374" s="2" customFormat="1" ht="21.75" customHeight="1">
      <c r="A374" s="36"/>
      <c r="B374" s="37"/>
      <c r="C374" s="187" t="s">
        <v>720</v>
      </c>
      <c r="D374" s="187" t="s">
        <v>120</v>
      </c>
      <c r="E374" s="188" t="s">
        <v>721</v>
      </c>
      <c r="F374" s="189" t="s">
        <v>167</v>
      </c>
      <c r="G374" s="190" t="s">
        <v>155</v>
      </c>
      <c r="H374" s="191">
        <v>14.44</v>
      </c>
      <c r="I374" s="192"/>
      <c r="J374" s="193">
        <f>ROUND(I374*H374,2)</f>
        <v>0</v>
      </c>
      <c r="K374" s="189" t="s">
        <v>124</v>
      </c>
      <c r="L374" s="42"/>
      <c r="M374" s="194" t="s">
        <v>1</v>
      </c>
      <c r="N374" s="195" t="s">
        <v>40</v>
      </c>
      <c r="O374" s="89"/>
      <c r="P374" s="196">
        <f>O374*H374</f>
        <v>0</v>
      </c>
      <c r="Q374" s="196">
        <v>0</v>
      </c>
      <c r="R374" s="196">
        <f>Q374*H374</f>
        <v>0</v>
      </c>
      <c r="S374" s="196">
        <v>0</v>
      </c>
      <c r="T374" s="196">
        <f>S374*H374</f>
        <v>0</v>
      </c>
      <c r="U374" s="197" t="s">
        <v>1</v>
      </c>
      <c r="V374" s="36"/>
      <c r="W374" s="36"/>
      <c r="X374" s="36"/>
      <c r="Y374" s="36"/>
      <c r="Z374" s="36"/>
      <c r="AA374" s="36"/>
      <c r="AB374" s="36"/>
      <c r="AC374" s="36"/>
      <c r="AD374" s="36"/>
      <c r="AE374" s="36"/>
      <c r="AR374" s="198" t="s">
        <v>125</v>
      </c>
      <c r="AT374" s="198" t="s">
        <v>120</v>
      </c>
      <c r="AU374" s="198" t="s">
        <v>75</v>
      </c>
      <c r="AY374" s="15" t="s">
        <v>126</v>
      </c>
      <c r="BE374" s="199">
        <f>IF(N374="základní",J374,0)</f>
        <v>0</v>
      </c>
      <c r="BF374" s="199">
        <f>IF(N374="snížená",J374,0)</f>
        <v>0</v>
      </c>
      <c r="BG374" s="199">
        <f>IF(N374="zákl. přenesená",J374,0)</f>
        <v>0</v>
      </c>
      <c r="BH374" s="199">
        <f>IF(N374="sníž. přenesená",J374,0)</f>
        <v>0</v>
      </c>
      <c r="BI374" s="199">
        <f>IF(N374="nulová",J374,0)</f>
        <v>0</v>
      </c>
      <c r="BJ374" s="15" t="s">
        <v>83</v>
      </c>
      <c r="BK374" s="199">
        <f>ROUND(I374*H374,2)</f>
        <v>0</v>
      </c>
      <c r="BL374" s="15" t="s">
        <v>125</v>
      </c>
      <c r="BM374" s="198" t="s">
        <v>722</v>
      </c>
    </row>
    <row r="375" s="2" customFormat="1">
      <c r="A375" s="36"/>
      <c r="B375" s="37"/>
      <c r="C375" s="38"/>
      <c r="D375" s="200" t="s">
        <v>128</v>
      </c>
      <c r="E375" s="38"/>
      <c r="F375" s="201" t="s">
        <v>169</v>
      </c>
      <c r="G375" s="38"/>
      <c r="H375" s="38"/>
      <c r="I375" s="202"/>
      <c r="J375" s="38"/>
      <c r="K375" s="38"/>
      <c r="L375" s="42"/>
      <c r="M375" s="203"/>
      <c r="N375" s="204"/>
      <c r="O375" s="89"/>
      <c r="P375" s="89"/>
      <c r="Q375" s="89"/>
      <c r="R375" s="89"/>
      <c r="S375" s="89"/>
      <c r="T375" s="89"/>
      <c r="U375" s="90"/>
      <c r="V375" s="36"/>
      <c r="W375" s="36"/>
      <c r="X375" s="36"/>
      <c r="Y375" s="36"/>
      <c r="Z375" s="36"/>
      <c r="AA375" s="36"/>
      <c r="AB375" s="36"/>
      <c r="AC375" s="36"/>
      <c r="AD375" s="36"/>
      <c r="AE375" s="36"/>
      <c r="AT375" s="15" t="s">
        <v>128</v>
      </c>
      <c r="AU375" s="15" t="s">
        <v>75</v>
      </c>
    </row>
    <row r="376" s="2" customFormat="1" ht="24.15" customHeight="1">
      <c r="A376" s="36"/>
      <c r="B376" s="37"/>
      <c r="C376" s="205" t="s">
        <v>723</v>
      </c>
      <c r="D376" s="205" t="s">
        <v>130</v>
      </c>
      <c r="E376" s="206" t="s">
        <v>724</v>
      </c>
      <c r="F376" s="207" t="s">
        <v>725</v>
      </c>
      <c r="G376" s="208" t="s">
        <v>139</v>
      </c>
      <c r="H376" s="209">
        <v>2</v>
      </c>
      <c r="I376" s="210"/>
      <c r="J376" s="211">
        <f>ROUND(I376*H376,2)</f>
        <v>0</v>
      </c>
      <c r="K376" s="207" t="s">
        <v>124</v>
      </c>
      <c r="L376" s="212"/>
      <c r="M376" s="213" t="s">
        <v>1</v>
      </c>
      <c r="N376" s="214" t="s">
        <v>40</v>
      </c>
      <c r="O376" s="89"/>
      <c r="P376" s="196">
        <f>O376*H376</f>
        <v>0</v>
      </c>
      <c r="Q376" s="196">
        <v>0</v>
      </c>
      <c r="R376" s="196">
        <f>Q376*H376</f>
        <v>0</v>
      </c>
      <c r="S376" s="196">
        <v>0</v>
      </c>
      <c r="T376" s="196">
        <f>S376*H376</f>
        <v>0</v>
      </c>
      <c r="U376" s="197" t="s">
        <v>1</v>
      </c>
      <c r="V376" s="36"/>
      <c r="W376" s="36"/>
      <c r="X376" s="36"/>
      <c r="Y376" s="36"/>
      <c r="Z376" s="36"/>
      <c r="AA376" s="36"/>
      <c r="AB376" s="36"/>
      <c r="AC376" s="36"/>
      <c r="AD376" s="36"/>
      <c r="AE376" s="36"/>
      <c r="AR376" s="198" t="s">
        <v>165</v>
      </c>
      <c r="AT376" s="198" t="s">
        <v>130</v>
      </c>
      <c r="AU376" s="198" t="s">
        <v>75</v>
      </c>
      <c r="AY376" s="15" t="s">
        <v>126</v>
      </c>
      <c r="BE376" s="199">
        <f>IF(N376="základní",J376,0)</f>
        <v>0</v>
      </c>
      <c r="BF376" s="199">
        <f>IF(N376="snížená",J376,0)</f>
        <v>0</v>
      </c>
      <c r="BG376" s="199">
        <f>IF(N376="zákl. přenesená",J376,0)</f>
        <v>0</v>
      </c>
      <c r="BH376" s="199">
        <f>IF(N376="sníž. přenesená",J376,0)</f>
        <v>0</v>
      </c>
      <c r="BI376" s="199">
        <f>IF(N376="nulová",J376,0)</f>
        <v>0</v>
      </c>
      <c r="BJ376" s="15" t="s">
        <v>83</v>
      </c>
      <c r="BK376" s="199">
        <f>ROUND(I376*H376,2)</f>
        <v>0</v>
      </c>
      <c r="BL376" s="15" t="s">
        <v>125</v>
      </c>
      <c r="BM376" s="198" t="s">
        <v>726</v>
      </c>
    </row>
    <row r="377" s="2" customFormat="1">
      <c r="A377" s="36"/>
      <c r="B377" s="37"/>
      <c r="C377" s="38"/>
      <c r="D377" s="200" t="s">
        <v>128</v>
      </c>
      <c r="E377" s="38"/>
      <c r="F377" s="201" t="s">
        <v>725</v>
      </c>
      <c r="G377" s="38"/>
      <c r="H377" s="38"/>
      <c r="I377" s="202"/>
      <c r="J377" s="38"/>
      <c r="K377" s="38"/>
      <c r="L377" s="42"/>
      <c r="M377" s="203"/>
      <c r="N377" s="204"/>
      <c r="O377" s="89"/>
      <c r="P377" s="89"/>
      <c r="Q377" s="89"/>
      <c r="R377" s="89"/>
      <c r="S377" s="89"/>
      <c r="T377" s="89"/>
      <c r="U377" s="90"/>
      <c r="V377" s="36"/>
      <c r="W377" s="36"/>
      <c r="X377" s="36"/>
      <c r="Y377" s="36"/>
      <c r="Z377" s="36"/>
      <c r="AA377" s="36"/>
      <c r="AB377" s="36"/>
      <c r="AC377" s="36"/>
      <c r="AD377" s="36"/>
      <c r="AE377" s="36"/>
      <c r="AT377" s="15" t="s">
        <v>128</v>
      </c>
      <c r="AU377" s="15" t="s">
        <v>75</v>
      </c>
    </row>
    <row r="378" s="2" customFormat="1" ht="24.15" customHeight="1">
      <c r="A378" s="36"/>
      <c r="B378" s="37"/>
      <c r="C378" s="187" t="s">
        <v>727</v>
      </c>
      <c r="D378" s="187" t="s">
        <v>120</v>
      </c>
      <c r="E378" s="188" t="s">
        <v>728</v>
      </c>
      <c r="F378" s="189" t="s">
        <v>729</v>
      </c>
      <c r="G378" s="190" t="s">
        <v>123</v>
      </c>
      <c r="H378" s="191">
        <v>8.4000000000000004</v>
      </c>
      <c r="I378" s="192"/>
      <c r="J378" s="193">
        <f>ROUND(I378*H378,2)</f>
        <v>0</v>
      </c>
      <c r="K378" s="189" t="s">
        <v>124</v>
      </c>
      <c r="L378" s="42"/>
      <c r="M378" s="194" t="s">
        <v>1</v>
      </c>
      <c r="N378" s="195" t="s">
        <v>40</v>
      </c>
      <c r="O378" s="89"/>
      <c r="P378" s="196">
        <f>O378*H378</f>
        <v>0</v>
      </c>
      <c r="Q378" s="196">
        <v>0</v>
      </c>
      <c r="R378" s="196">
        <f>Q378*H378</f>
        <v>0</v>
      </c>
      <c r="S378" s="196">
        <v>0</v>
      </c>
      <c r="T378" s="196">
        <f>S378*H378</f>
        <v>0</v>
      </c>
      <c r="U378" s="197" t="s">
        <v>1</v>
      </c>
      <c r="V378" s="36"/>
      <c r="W378" s="36"/>
      <c r="X378" s="36"/>
      <c r="Y378" s="36"/>
      <c r="Z378" s="36"/>
      <c r="AA378" s="36"/>
      <c r="AB378" s="36"/>
      <c r="AC378" s="36"/>
      <c r="AD378" s="36"/>
      <c r="AE378" s="36"/>
      <c r="AR378" s="198" t="s">
        <v>125</v>
      </c>
      <c r="AT378" s="198" t="s">
        <v>120</v>
      </c>
      <c r="AU378" s="198" t="s">
        <v>75</v>
      </c>
      <c r="AY378" s="15" t="s">
        <v>126</v>
      </c>
      <c r="BE378" s="199">
        <f>IF(N378="základní",J378,0)</f>
        <v>0</v>
      </c>
      <c r="BF378" s="199">
        <f>IF(N378="snížená",J378,0)</f>
        <v>0</v>
      </c>
      <c r="BG378" s="199">
        <f>IF(N378="zákl. přenesená",J378,0)</f>
        <v>0</v>
      </c>
      <c r="BH378" s="199">
        <f>IF(N378="sníž. přenesená",J378,0)</f>
        <v>0</v>
      </c>
      <c r="BI378" s="199">
        <f>IF(N378="nulová",J378,0)</f>
        <v>0</v>
      </c>
      <c r="BJ378" s="15" t="s">
        <v>83</v>
      </c>
      <c r="BK378" s="199">
        <f>ROUND(I378*H378,2)</f>
        <v>0</v>
      </c>
      <c r="BL378" s="15" t="s">
        <v>125</v>
      </c>
      <c r="BM378" s="198" t="s">
        <v>730</v>
      </c>
    </row>
    <row r="379" s="2" customFormat="1">
      <c r="A379" s="36"/>
      <c r="B379" s="37"/>
      <c r="C379" s="38"/>
      <c r="D379" s="200" t="s">
        <v>128</v>
      </c>
      <c r="E379" s="38"/>
      <c r="F379" s="201" t="s">
        <v>731</v>
      </c>
      <c r="G379" s="38"/>
      <c r="H379" s="38"/>
      <c r="I379" s="202"/>
      <c r="J379" s="38"/>
      <c r="K379" s="38"/>
      <c r="L379" s="42"/>
      <c r="M379" s="203"/>
      <c r="N379" s="204"/>
      <c r="O379" s="89"/>
      <c r="P379" s="89"/>
      <c r="Q379" s="89"/>
      <c r="R379" s="89"/>
      <c r="S379" s="89"/>
      <c r="T379" s="89"/>
      <c r="U379" s="90"/>
      <c r="V379" s="36"/>
      <c r="W379" s="36"/>
      <c r="X379" s="36"/>
      <c r="Y379" s="36"/>
      <c r="Z379" s="36"/>
      <c r="AA379" s="36"/>
      <c r="AB379" s="36"/>
      <c r="AC379" s="36"/>
      <c r="AD379" s="36"/>
      <c r="AE379" s="36"/>
      <c r="AT379" s="15" t="s">
        <v>128</v>
      </c>
      <c r="AU379" s="15" t="s">
        <v>75</v>
      </c>
    </row>
    <row r="380" s="2" customFormat="1" ht="55.5" customHeight="1">
      <c r="A380" s="36"/>
      <c r="B380" s="37"/>
      <c r="C380" s="187" t="s">
        <v>732</v>
      </c>
      <c r="D380" s="187" t="s">
        <v>120</v>
      </c>
      <c r="E380" s="188" t="s">
        <v>733</v>
      </c>
      <c r="F380" s="189" t="s">
        <v>734</v>
      </c>
      <c r="G380" s="190" t="s">
        <v>155</v>
      </c>
      <c r="H380" s="191">
        <v>13.44</v>
      </c>
      <c r="I380" s="192"/>
      <c r="J380" s="193">
        <f>ROUND(I380*H380,2)</f>
        <v>0</v>
      </c>
      <c r="K380" s="189" t="s">
        <v>124</v>
      </c>
      <c r="L380" s="42"/>
      <c r="M380" s="194" t="s">
        <v>1</v>
      </c>
      <c r="N380" s="195" t="s">
        <v>40</v>
      </c>
      <c r="O380" s="89"/>
      <c r="P380" s="196">
        <f>O380*H380</f>
        <v>0</v>
      </c>
      <c r="Q380" s="196">
        <v>0</v>
      </c>
      <c r="R380" s="196">
        <f>Q380*H380</f>
        <v>0</v>
      </c>
      <c r="S380" s="196">
        <v>0</v>
      </c>
      <c r="T380" s="196">
        <f>S380*H380</f>
        <v>0</v>
      </c>
      <c r="U380" s="197" t="s">
        <v>1</v>
      </c>
      <c r="V380" s="36"/>
      <c r="W380" s="36"/>
      <c r="X380" s="36"/>
      <c r="Y380" s="36"/>
      <c r="Z380" s="36"/>
      <c r="AA380" s="36"/>
      <c r="AB380" s="36"/>
      <c r="AC380" s="36"/>
      <c r="AD380" s="36"/>
      <c r="AE380" s="36"/>
      <c r="AR380" s="198" t="s">
        <v>125</v>
      </c>
      <c r="AT380" s="198" t="s">
        <v>120</v>
      </c>
      <c r="AU380" s="198" t="s">
        <v>75</v>
      </c>
      <c r="AY380" s="15" t="s">
        <v>126</v>
      </c>
      <c r="BE380" s="199">
        <f>IF(N380="základní",J380,0)</f>
        <v>0</v>
      </c>
      <c r="BF380" s="199">
        <f>IF(N380="snížená",J380,0)</f>
        <v>0</v>
      </c>
      <c r="BG380" s="199">
        <f>IF(N380="zákl. přenesená",J380,0)</f>
        <v>0</v>
      </c>
      <c r="BH380" s="199">
        <f>IF(N380="sníž. přenesená",J380,0)</f>
        <v>0</v>
      </c>
      <c r="BI380" s="199">
        <f>IF(N380="nulová",J380,0)</f>
        <v>0</v>
      </c>
      <c r="BJ380" s="15" t="s">
        <v>83</v>
      </c>
      <c r="BK380" s="199">
        <f>ROUND(I380*H380,2)</f>
        <v>0</v>
      </c>
      <c r="BL380" s="15" t="s">
        <v>125</v>
      </c>
      <c r="BM380" s="198" t="s">
        <v>735</v>
      </c>
    </row>
    <row r="381" s="2" customFormat="1">
      <c r="A381" s="36"/>
      <c r="B381" s="37"/>
      <c r="C381" s="38"/>
      <c r="D381" s="200" t="s">
        <v>128</v>
      </c>
      <c r="E381" s="38"/>
      <c r="F381" s="201" t="s">
        <v>736</v>
      </c>
      <c r="G381" s="38"/>
      <c r="H381" s="38"/>
      <c r="I381" s="202"/>
      <c r="J381" s="38"/>
      <c r="K381" s="38"/>
      <c r="L381" s="42"/>
      <c r="M381" s="203"/>
      <c r="N381" s="204"/>
      <c r="O381" s="89"/>
      <c r="P381" s="89"/>
      <c r="Q381" s="89"/>
      <c r="R381" s="89"/>
      <c r="S381" s="89"/>
      <c r="T381" s="89"/>
      <c r="U381" s="90"/>
      <c r="V381" s="36"/>
      <c r="W381" s="36"/>
      <c r="X381" s="36"/>
      <c r="Y381" s="36"/>
      <c r="Z381" s="36"/>
      <c r="AA381" s="36"/>
      <c r="AB381" s="36"/>
      <c r="AC381" s="36"/>
      <c r="AD381" s="36"/>
      <c r="AE381" s="36"/>
      <c r="AT381" s="15" t="s">
        <v>128</v>
      </c>
      <c r="AU381" s="15" t="s">
        <v>75</v>
      </c>
    </row>
    <row r="382" s="2" customFormat="1">
      <c r="A382" s="36"/>
      <c r="B382" s="37"/>
      <c r="C382" s="38"/>
      <c r="D382" s="200" t="s">
        <v>158</v>
      </c>
      <c r="E382" s="38"/>
      <c r="F382" s="215" t="s">
        <v>159</v>
      </c>
      <c r="G382" s="38"/>
      <c r="H382" s="38"/>
      <c r="I382" s="202"/>
      <c r="J382" s="38"/>
      <c r="K382" s="38"/>
      <c r="L382" s="42"/>
      <c r="M382" s="203"/>
      <c r="N382" s="204"/>
      <c r="O382" s="89"/>
      <c r="P382" s="89"/>
      <c r="Q382" s="89"/>
      <c r="R382" s="89"/>
      <c r="S382" s="89"/>
      <c r="T382" s="89"/>
      <c r="U382" s="90"/>
      <c r="V382" s="36"/>
      <c r="W382" s="36"/>
      <c r="X382" s="36"/>
      <c r="Y382" s="36"/>
      <c r="Z382" s="36"/>
      <c r="AA382" s="36"/>
      <c r="AB382" s="36"/>
      <c r="AC382" s="36"/>
      <c r="AD382" s="36"/>
      <c r="AE382" s="36"/>
      <c r="AT382" s="15" t="s">
        <v>158</v>
      </c>
      <c r="AU382" s="15" t="s">
        <v>75</v>
      </c>
    </row>
    <row r="383" s="2" customFormat="1" ht="24.15" customHeight="1">
      <c r="A383" s="36"/>
      <c r="B383" s="37"/>
      <c r="C383" s="187" t="s">
        <v>737</v>
      </c>
      <c r="D383" s="187" t="s">
        <v>120</v>
      </c>
      <c r="E383" s="188" t="s">
        <v>738</v>
      </c>
      <c r="F383" s="189" t="s">
        <v>739</v>
      </c>
      <c r="G383" s="190" t="s">
        <v>221</v>
      </c>
      <c r="H383" s="191">
        <v>50</v>
      </c>
      <c r="I383" s="192"/>
      <c r="J383" s="193">
        <f>ROUND(I383*H383,2)</f>
        <v>0</v>
      </c>
      <c r="K383" s="189" t="s">
        <v>1</v>
      </c>
      <c r="L383" s="42"/>
      <c r="M383" s="194" t="s">
        <v>1</v>
      </c>
      <c r="N383" s="195" t="s">
        <v>40</v>
      </c>
      <c r="O383" s="89"/>
      <c r="P383" s="196">
        <f>O383*H383</f>
        <v>0</v>
      </c>
      <c r="Q383" s="196">
        <v>0</v>
      </c>
      <c r="R383" s="196">
        <f>Q383*H383</f>
        <v>0</v>
      </c>
      <c r="S383" s="196">
        <v>0</v>
      </c>
      <c r="T383" s="196">
        <f>S383*H383</f>
        <v>0</v>
      </c>
      <c r="U383" s="197" t="s">
        <v>1</v>
      </c>
      <c r="V383" s="36"/>
      <c r="W383" s="36"/>
      <c r="X383" s="36"/>
      <c r="Y383" s="36"/>
      <c r="Z383" s="36"/>
      <c r="AA383" s="36"/>
      <c r="AB383" s="36"/>
      <c r="AC383" s="36"/>
      <c r="AD383" s="36"/>
      <c r="AE383" s="36"/>
      <c r="AR383" s="198" t="s">
        <v>125</v>
      </c>
      <c r="AT383" s="198" t="s">
        <v>120</v>
      </c>
      <c r="AU383" s="198" t="s">
        <v>75</v>
      </c>
      <c r="AY383" s="15" t="s">
        <v>126</v>
      </c>
      <c r="BE383" s="199">
        <f>IF(N383="základní",J383,0)</f>
        <v>0</v>
      </c>
      <c r="BF383" s="199">
        <f>IF(N383="snížená",J383,0)</f>
        <v>0</v>
      </c>
      <c r="BG383" s="199">
        <f>IF(N383="zákl. přenesená",J383,0)</f>
        <v>0</v>
      </c>
      <c r="BH383" s="199">
        <f>IF(N383="sníž. přenesená",J383,0)</f>
        <v>0</v>
      </c>
      <c r="BI383" s="199">
        <f>IF(N383="nulová",J383,0)</f>
        <v>0</v>
      </c>
      <c r="BJ383" s="15" t="s">
        <v>83</v>
      </c>
      <c r="BK383" s="199">
        <f>ROUND(I383*H383,2)</f>
        <v>0</v>
      </c>
      <c r="BL383" s="15" t="s">
        <v>125</v>
      </c>
      <c r="BM383" s="198" t="s">
        <v>740</v>
      </c>
    </row>
    <row r="384" s="2" customFormat="1">
      <c r="A384" s="36"/>
      <c r="B384" s="37"/>
      <c r="C384" s="38"/>
      <c r="D384" s="200" t="s">
        <v>128</v>
      </c>
      <c r="E384" s="38"/>
      <c r="F384" s="201" t="s">
        <v>739</v>
      </c>
      <c r="G384" s="38"/>
      <c r="H384" s="38"/>
      <c r="I384" s="202"/>
      <c r="J384" s="38"/>
      <c r="K384" s="38"/>
      <c r="L384" s="42"/>
      <c r="M384" s="203"/>
      <c r="N384" s="204"/>
      <c r="O384" s="89"/>
      <c r="P384" s="89"/>
      <c r="Q384" s="89"/>
      <c r="R384" s="89"/>
      <c r="S384" s="89"/>
      <c r="T384" s="89"/>
      <c r="U384" s="90"/>
      <c r="V384" s="36"/>
      <c r="W384" s="36"/>
      <c r="X384" s="36"/>
      <c r="Y384" s="36"/>
      <c r="Z384" s="36"/>
      <c r="AA384" s="36"/>
      <c r="AB384" s="36"/>
      <c r="AC384" s="36"/>
      <c r="AD384" s="36"/>
      <c r="AE384" s="36"/>
      <c r="AT384" s="15" t="s">
        <v>128</v>
      </c>
      <c r="AU384" s="15" t="s">
        <v>75</v>
      </c>
    </row>
    <row r="385" s="2" customFormat="1" ht="24.15" customHeight="1">
      <c r="A385" s="36"/>
      <c r="B385" s="37"/>
      <c r="C385" s="187" t="s">
        <v>741</v>
      </c>
      <c r="D385" s="187" t="s">
        <v>120</v>
      </c>
      <c r="E385" s="188" t="s">
        <v>742</v>
      </c>
      <c r="F385" s="189" t="s">
        <v>743</v>
      </c>
      <c r="G385" s="190" t="s">
        <v>221</v>
      </c>
      <c r="H385" s="191">
        <v>50</v>
      </c>
      <c r="I385" s="192"/>
      <c r="J385" s="193">
        <f>ROUND(I385*H385,2)</f>
        <v>0</v>
      </c>
      <c r="K385" s="189" t="s">
        <v>1</v>
      </c>
      <c r="L385" s="42"/>
      <c r="M385" s="194" t="s">
        <v>1</v>
      </c>
      <c r="N385" s="195" t="s">
        <v>40</v>
      </c>
      <c r="O385" s="89"/>
      <c r="P385" s="196">
        <f>O385*H385</f>
        <v>0</v>
      </c>
      <c r="Q385" s="196">
        <v>0</v>
      </c>
      <c r="R385" s="196">
        <f>Q385*H385</f>
        <v>0</v>
      </c>
      <c r="S385" s="196">
        <v>0</v>
      </c>
      <c r="T385" s="196">
        <f>S385*H385</f>
        <v>0</v>
      </c>
      <c r="U385" s="197" t="s">
        <v>1</v>
      </c>
      <c r="V385" s="36"/>
      <c r="W385" s="36"/>
      <c r="X385" s="36"/>
      <c r="Y385" s="36"/>
      <c r="Z385" s="36"/>
      <c r="AA385" s="36"/>
      <c r="AB385" s="36"/>
      <c r="AC385" s="36"/>
      <c r="AD385" s="36"/>
      <c r="AE385" s="36"/>
      <c r="AR385" s="198" t="s">
        <v>125</v>
      </c>
      <c r="AT385" s="198" t="s">
        <v>120</v>
      </c>
      <c r="AU385" s="198" t="s">
        <v>75</v>
      </c>
      <c r="AY385" s="15" t="s">
        <v>126</v>
      </c>
      <c r="BE385" s="199">
        <f>IF(N385="základní",J385,0)</f>
        <v>0</v>
      </c>
      <c r="BF385" s="199">
        <f>IF(N385="snížená",J385,0)</f>
        <v>0</v>
      </c>
      <c r="BG385" s="199">
        <f>IF(N385="zákl. přenesená",J385,0)</f>
        <v>0</v>
      </c>
      <c r="BH385" s="199">
        <f>IF(N385="sníž. přenesená",J385,0)</f>
        <v>0</v>
      </c>
      <c r="BI385" s="199">
        <f>IF(N385="nulová",J385,0)</f>
        <v>0</v>
      </c>
      <c r="BJ385" s="15" t="s">
        <v>83</v>
      </c>
      <c r="BK385" s="199">
        <f>ROUND(I385*H385,2)</f>
        <v>0</v>
      </c>
      <c r="BL385" s="15" t="s">
        <v>125</v>
      </c>
      <c r="BM385" s="198" t="s">
        <v>744</v>
      </c>
    </row>
    <row r="386" s="2" customFormat="1">
      <c r="A386" s="36"/>
      <c r="B386" s="37"/>
      <c r="C386" s="38"/>
      <c r="D386" s="200" t="s">
        <v>128</v>
      </c>
      <c r="E386" s="38"/>
      <c r="F386" s="201" t="s">
        <v>743</v>
      </c>
      <c r="G386" s="38"/>
      <c r="H386" s="38"/>
      <c r="I386" s="202"/>
      <c r="J386" s="38"/>
      <c r="K386" s="38"/>
      <c r="L386" s="42"/>
      <c r="M386" s="203"/>
      <c r="N386" s="204"/>
      <c r="O386" s="89"/>
      <c r="P386" s="89"/>
      <c r="Q386" s="89"/>
      <c r="R386" s="89"/>
      <c r="S386" s="89"/>
      <c r="T386" s="89"/>
      <c r="U386" s="90"/>
      <c r="V386" s="36"/>
      <c r="W386" s="36"/>
      <c r="X386" s="36"/>
      <c r="Y386" s="36"/>
      <c r="Z386" s="36"/>
      <c r="AA386" s="36"/>
      <c r="AB386" s="36"/>
      <c r="AC386" s="36"/>
      <c r="AD386" s="36"/>
      <c r="AE386" s="36"/>
      <c r="AT386" s="15" t="s">
        <v>128</v>
      </c>
      <c r="AU386" s="15" t="s">
        <v>75</v>
      </c>
    </row>
    <row r="387" s="2" customFormat="1" ht="21.75" customHeight="1">
      <c r="A387" s="36"/>
      <c r="B387" s="37"/>
      <c r="C387" s="187" t="s">
        <v>745</v>
      </c>
      <c r="D387" s="187" t="s">
        <v>120</v>
      </c>
      <c r="E387" s="188" t="s">
        <v>746</v>
      </c>
      <c r="F387" s="189" t="s">
        <v>747</v>
      </c>
      <c r="G387" s="190" t="s">
        <v>221</v>
      </c>
      <c r="H387" s="191">
        <v>50</v>
      </c>
      <c r="I387" s="192"/>
      <c r="J387" s="193">
        <f>ROUND(I387*H387,2)</f>
        <v>0</v>
      </c>
      <c r="K387" s="189" t="s">
        <v>1</v>
      </c>
      <c r="L387" s="42"/>
      <c r="M387" s="194" t="s">
        <v>1</v>
      </c>
      <c r="N387" s="195" t="s">
        <v>40</v>
      </c>
      <c r="O387" s="89"/>
      <c r="P387" s="196">
        <f>O387*H387</f>
        <v>0</v>
      </c>
      <c r="Q387" s="196">
        <v>0</v>
      </c>
      <c r="R387" s="196">
        <f>Q387*H387</f>
        <v>0</v>
      </c>
      <c r="S387" s="196">
        <v>0</v>
      </c>
      <c r="T387" s="196">
        <f>S387*H387</f>
        <v>0</v>
      </c>
      <c r="U387" s="197" t="s">
        <v>1</v>
      </c>
      <c r="V387" s="36"/>
      <c r="W387" s="36"/>
      <c r="X387" s="36"/>
      <c r="Y387" s="36"/>
      <c r="Z387" s="36"/>
      <c r="AA387" s="36"/>
      <c r="AB387" s="36"/>
      <c r="AC387" s="36"/>
      <c r="AD387" s="36"/>
      <c r="AE387" s="36"/>
      <c r="AR387" s="198" t="s">
        <v>125</v>
      </c>
      <c r="AT387" s="198" t="s">
        <v>120</v>
      </c>
      <c r="AU387" s="198" t="s">
        <v>75</v>
      </c>
      <c r="AY387" s="15" t="s">
        <v>126</v>
      </c>
      <c r="BE387" s="199">
        <f>IF(N387="základní",J387,0)</f>
        <v>0</v>
      </c>
      <c r="BF387" s="199">
        <f>IF(N387="snížená",J387,0)</f>
        <v>0</v>
      </c>
      <c r="BG387" s="199">
        <f>IF(N387="zákl. přenesená",J387,0)</f>
        <v>0</v>
      </c>
      <c r="BH387" s="199">
        <f>IF(N387="sníž. přenesená",J387,0)</f>
        <v>0</v>
      </c>
      <c r="BI387" s="199">
        <f>IF(N387="nulová",J387,0)</f>
        <v>0</v>
      </c>
      <c r="BJ387" s="15" t="s">
        <v>83</v>
      </c>
      <c r="BK387" s="199">
        <f>ROUND(I387*H387,2)</f>
        <v>0</v>
      </c>
      <c r="BL387" s="15" t="s">
        <v>125</v>
      </c>
      <c r="BM387" s="198" t="s">
        <v>748</v>
      </c>
    </row>
    <row r="388" s="2" customFormat="1">
      <c r="A388" s="36"/>
      <c r="B388" s="37"/>
      <c r="C388" s="38"/>
      <c r="D388" s="200" t="s">
        <v>128</v>
      </c>
      <c r="E388" s="38"/>
      <c r="F388" s="201" t="s">
        <v>747</v>
      </c>
      <c r="G388" s="38"/>
      <c r="H388" s="38"/>
      <c r="I388" s="202"/>
      <c r="J388" s="38"/>
      <c r="K388" s="38"/>
      <c r="L388" s="42"/>
      <c r="M388" s="203"/>
      <c r="N388" s="204"/>
      <c r="O388" s="89"/>
      <c r="P388" s="89"/>
      <c r="Q388" s="89"/>
      <c r="R388" s="89"/>
      <c r="S388" s="89"/>
      <c r="T388" s="89"/>
      <c r="U388" s="90"/>
      <c r="V388" s="36"/>
      <c r="W388" s="36"/>
      <c r="X388" s="36"/>
      <c r="Y388" s="36"/>
      <c r="Z388" s="36"/>
      <c r="AA388" s="36"/>
      <c r="AB388" s="36"/>
      <c r="AC388" s="36"/>
      <c r="AD388" s="36"/>
      <c r="AE388" s="36"/>
      <c r="AT388" s="15" t="s">
        <v>128</v>
      </c>
      <c r="AU388" s="15" t="s">
        <v>75</v>
      </c>
    </row>
    <row r="389" s="2" customFormat="1" ht="24.15" customHeight="1">
      <c r="A389" s="36"/>
      <c r="B389" s="37"/>
      <c r="C389" s="187" t="s">
        <v>749</v>
      </c>
      <c r="D389" s="187" t="s">
        <v>120</v>
      </c>
      <c r="E389" s="188" t="s">
        <v>750</v>
      </c>
      <c r="F389" s="189" t="s">
        <v>751</v>
      </c>
      <c r="G389" s="190" t="s">
        <v>139</v>
      </c>
      <c r="H389" s="191">
        <v>8</v>
      </c>
      <c r="I389" s="192"/>
      <c r="J389" s="193">
        <f>ROUND(I389*H389,2)</f>
        <v>0</v>
      </c>
      <c r="K389" s="189" t="s">
        <v>124</v>
      </c>
      <c r="L389" s="42"/>
      <c r="M389" s="194" t="s">
        <v>1</v>
      </c>
      <c r="N389" s="195" t="s">
        <v>40</v>
      </c>
      <c r="O389" s="89"/>
      <c r="P389" s="196">
        <f>O389*H389</f>
        <v>0</v>
      </c>
      <c r="Q389" s="196">
        <v>0</v>
      </c>
      <c r="R389" s="196">
        <f>Q389*H389</f>
        <v>0</v>
      </c>
      <c r="S389" s="196">
        <v>0</v>
      </c>
      <c r="T389" s="196">
        <f>S389*H389</f>
        <v>0</v>
      </c>
      <c r="U389" s="197" t="s">
        <v>1</v>
      </c>
      <c r="V389" s="36"/>
      <c r="W389" s="36"/>
      <c r="X389" s="36"/>
      <c r="Y389" s="36"/>
      <c r="Z389" s="36"/>
      <c r="AA389" s="36"/>
      <c r="AB389" s="36"/>
      <c r="AC389" s="36"/>
      <c r="AD389" s="36"/>
      <c r="AE389" s="36"/>
      <c r="AR389" s="198" t="s">
        <v>685</v>
      </c>
      <c r="AT389" s="198" t="s">
        <v>120</v>
      </c>
      <c r="AU389" s="198" t="s">
        <v>75</v>
      </c>
      <c r="AY389" s="15" t="s">
        <v>126</v>
      </c>
      <c r="BE389" s="199">
        <f>IF(N389="základní",J389,0)</f>
        <v>0</v>
      </c>
      <c r="BF389" s="199">
        <f>IF(N389="snížená",J389,0)</f>
        <v>0</v>
      </c>
      <c r="BG389" s="199">
        <f>IF(N389="zákl. přenesená",J389,0)</f>
        <v>0</v>
      </c>
      <c r="BH389" s="199">
        <f>IF(N389="sníž. přenesená",J389,0)</f>
        <v>0</v>
      </c>
      <c r="BI389" s="199">
        <f>IF(N389="nulová",J389,0)</f>
        <v>0</v>
      </c>
      <c r="BJ389" s="15" t="s">
        <v>83</v>
      </c>
      <c r="BK389" s="199">
        <f>ROUND(I389*H389,2)</f>
        <v>0</v>
      </c>
      <c r="BL389" s="15" t="s">
        <v>685</v>
      </c>
      <c r="BM389" s="198" t="s">
        <v>752</v>
      </c>
    </row>
    <row r="390" s="2" customFormat="1">
      <c r="A390" s="36"/>
      <c r="B390" s="37"/>
      <c r="C390" s="38"/>
      <c r="D390" s="200" t="s">
        <v>128</v>
      </c>
      <c r="E390" s="38"/>
      <c r="F390" s="201" t="s">
        <v>751</v>
      </c>
      <c r="G390" s="38"/>
      <c r="H390" s="38"/>
      <c r="I390" s="202"/>
      <c r="J390" s="38"/>
      <c r="K390" s="38"/>
      <c r="L390" s="42"/>
      <c r="M390" s="203"/>
      <c r="N390" s="204"/>
      <c r="O390" s="89"/>
      <c r="P390" s="89"/>
      <c r="Q390" s="89"/>
      <c r="R390" s="89"/>
      <c r="S390" s="89"/>
      <c r="T390" s="89"/>
      <c r="U390" s="90"/>
      <c r="V390" s="36"/>
      <c r="W390" s="36"/>
      <c r="X390" s="36"/>
      <c r="Y390" s="36"/>
      <c r="Z390" s="36"/>
      <c r="AA390" s="36"/>
      <c r="AB390" s="36"/>
      <c r="AC390" s="36"/>
      <c r="AD390" s="36"/>
      <c r="AE390" s="36"/>
      <c r="AT390" s="15" t="s">
        <v>128</v>
      </c>
      <c r="AU390" s="15" t="s">
        <v>75</v>
      </c>
    </row>
    <row r="391" s="2" customFormat="1" ht="24.15" customHeight="1">
      <c r="A391" s="36"/>
      <c r="B391" s="37"/>
      <c r="C391" s="187" t="s">
        <v>753</v>
      </c>
      <c r="D391" s="187" t="s">
        <v>120</v>
      </c>
      <c r="E391" s="188" t="s">
        <v>626</v>
      </c>
      <c r="F391" s="189" t="s">
        <v>627</v>
      </c>
      <c r="G391" s="190" t="s">
        <v>139</v>
      </c>
      <c r="H391" s="191">
        <v>2</v>
      </c>
      <c r="I391" s="192"/>
      <c r="J391" s="193">
        <f>ROUND(I391*H391,2)</f>
        <v>0</v>
      </c>
      <c r="K391" s="189" t="s">
        <v>124</v>
      </c>
      <c r="L391" s="42"/>
      <c r="M391" s="194" t="s">
        <v>1</v>
      </c>
      <c r="N391" s="195" t="s">
        <v>40</v>
      </c>
      <c r="O391" s="89"/>
      <c r="P391" s="196">
        <f>O391*H391</f>
        <v>0</v>
      </c>
      <c r="Q391" s="196">
        <v>0</v>
      </c>
      <c r="R391" s="196">
        <f>Q391*H391</f>
        <v>0</v>
      </c>
      <c r="S391" s="196">
        <v>0</v>
      </c>
      <c r="T391" s="196">
        <f>S391*H391</f>
        <v>0</v>
      </c>
      <c r="U391" s="197" t="s">
        <v>1</v>
      </c>
      <c r="V391" s="36"/>
      <c r="W391" s="36"/>
      <c r="X391" s="36"/>
      <c r="Y391" s="36"/>
      <c r="Z391" s="36"/>
      <c r="AA391" s="36"/>
      <c r="AB391" s="36"/>
      <c r="AC391" s="36"/>
      <c r="AD391" s="36"/>
      <c r="AE391" s="36"/>
      <c r="AR391" s="198" t="s">
        <v>685</v>
      </c>
      <c r="AT391" s="198" t="s">
        <v>120</v>
      </c>
      <c r="AU391" s="198" t="s">
        <v>75</v>
      </c>
      <c r="AY391" s="15" t="s">
        <v>126</v>
      </c>
      <c r="BE391" s="199">
        <f>IF(N391="základní",J391,0)</f>
        <v>0</v>
      </c>
      <c r="BF391" s="199">
        <f>IF(N391="snížená",J391,0)</f>
        <v>0</v>
      </c>
      <c r="BG391" s="199">
        <f>IF(N391="zákl. přenesená",J391,0)</f>
        <v>0</v>
      </c>
      <c r="BH391" s="199">
        <f>IF(N391="sníž. přenesená",J391,0)</f>
        <v>0</v>
      </c>
      <c r="BI391" s="199">
        <f>IF(N391="nulová",J391,0)</f>
        <v>0</v>
      </c>
      <c r="BJ391" s="15" t="s">
        <v>83</v>
      </c>
      <c r="BK391" s="199">
        <f>ROUND(I391*H391,2)</f>
        <v>0</v>
      </c>
      <c r="BL391" s="15" t="s">
        <v>685</v>
      </c>
      <c r="BM391" s="198" t="s">
        <v>754</v>
      </c>
    </row>
    <row r="392" s="2" customFormat="1">
      <c r="A392" s="36"/>
      <c r="B392" s="37"/>
      <c r="C392" s="38"/>
      <c r="D392" s="200" t="s">
        <v>128</v>
      </c>
      <c r="E392" s="38"/>
      <c r="F392" s="201" t="s">
        <v>629</v>
      </c>
      <c r="G392" s="38"/>
      <c r="H392" s="38"/>
      <c r="I392" s="202"/>
      <c r="J392" s="38"/>
      <c r="K392" s="38"/>
      <c r="L392" s="42"/>
      <c r="M392" s="203"/>
      <c r="N392" s="204"/>
      <c r="O392" s="89"/>
      <c r="P392" s="89"/>
      <c r="Q392" s="89"/>
      <c r="R392" s="89"/>
      <c r="S392" s="89"/>
      <c r="T392" s="89"/>
      <c r="U392" s="90"/>
      <c r="V392" s="36"/>
      <c r="W392" s="36"/>
      <c r="X392" s="36"/>
      <c r="Y392" s="36"/>
      <c r="Z392" s="36"/>
      <c r="AA392" s="36"/>
      <c r="AB392" s="36"/>
      <c r="AC392" s="36"/>
      <c r="AD392" s="36"/>
      <c r="AE392" s="36"/>
      <c r="AT392" s="15" t="s">
        <v>128</v>
      </c>
      <c r="AU392" s="15" t="s">
        <v>75</v>
      </c>
    </row>
    <row r="393" s="2" customFormat="1" ht="24.15" customHeight="1">
      <c r="A393" s="36"/>
      <c r="B393" s="37"/>
      <c r="C393" s="187" t="s">
        <v>755</v>
      </c>
      <c r="D393" s="187" t="s">
        <v>120</v>
      </c>
      <c r="E393" s="188" t="s">
        <v>636</v>
      </c>
      <c r="F393" s="189" t="s">
        <v>637</v>
      </c>
      <c r="G393" s="190" t="s">
        <v>638</v>
      </c>
      <c r="H393" s="191">
        <v>240</v>
      </c>
      <c r="I393" s="192"/>
      <c r="J393" s="193">
        <f>ROUND(I393*H393,2)</f>
        <v>0</v>
      </c>
      <c r="K393" s="189" t="s">
        <v>124</v>
      </c>
      <c r="L393" s="42"/>
      <c r="M393" s="194" t="s">
        <v>1</v>
      </c>
      <c r="N393" s="195" t="s">
        <v>40</v>
      </c>
      <c r="O393" s="89"/>
      <c r="P393" s="196">
        <f>O393*H393</f>
        <v>0</v>
      </c>
      <c r="Q393" s="196">
        <v>0</v>
      </c>
      <c r="R393" s="196">
        <f>Q393*H393</f>
        <v>0</v>
      </c>
      <c r="S393" s="196">
        <v>0</v>
      </c>
      <c r="T393" s="196">
        <f>S393*H393</f>
        <v>0</v>
      </c>
      <c r="U393" s="197" t="s">
        <v>1</v>
      </c>
      <c r="V393" s="36"/>
      <c r="W393" s="36"/>
      <c r="X393" s="36"/>
      <c r="Y393" s="36"/>
      <c r="Z393" s="36"/>
      <c r="AA393" s="36"/>
      <c r="AB393" s="36"/>
      <c r="AC393" s="36"/>
      <c r="AD393" s="36"/>
      <c r="AE393" s="36"/>
      <c r="AR393" s="198" t="s">
        <v>685</v>
      </c>
      <c r="AT393" s="198" t="s">
        <v>120</v>
      </c>
      <c r="AU393" s="198" t="s">
        <v>75</v>
      </c>
      <c r="AY393" s="15" t="s">
        <v>126</v>
      </c>
      <c r="BE393" s="199">
        <f>IF(N393="základní",J393,0)</f>
        <v>0</v>
      </c>
      <c r="BF393" s="199">
        <f>IF(N393="snížená",J393,0)</f>
        <v>0</v>
      </c>
      <c r="BG393" s="199">
        <f>IF(N393="zákl. přenesená",J393,0)</f>
        <v>0</v>
      </c>
      <c r="BH393" s="199">
        <f>IF(N393="sníž. přenesená",J393,0)</f>
        <v>0</v>
      </c>
      <c r="BI393" s="199">
        <f>IF(N393="nulová",J393,0)</f>
        <v>0</v>
      </c>
      <c r="BJ393" s="15" t="s">
        <v>83</v>
      </c>
      <c r="BK393" s="199">
        <f>ROUND(I393*H393,2)</f>
        <v>0</v>
      </c>
      <c r="BL393" s="15" t="s">
        <v>685</v>
      </c>
      <c r="BM393" s="198" t="s">
        <v>756</v>
      </c>
    </row>
    <row r="394" s="2" customFormat="1">
      <c r="A394" s="36"/>
      <c r="B394" s="37"/>
      <c r="C394" s="38"/>
      <c r="D394" s="200" t="s">
        <v>128</v>
      </c>
      <c r="E394" s="38"/>
      <c r="F394" s="201" t="s">
        <v>640</v>
      </c>
      <c r="G394" s="38"/>
      <c r="H394" s="38"/>
      <c r="I394" s="202"/>
      <c r="J394" s="38"/>
      <c r="K394" s="38"/>
      <c r="L394" s="42"/>
      <c r="M394" s="203"/>
      <c r="N394" s="204"/>
      <c r="O394" s="89"/>
      <c r="P394" s="89"/>
      <c r="Q394" s="89"/>
      <c r="R394" s="89"/>
      <c r="S394" s="89"/>
      <c r="T394" s="89"/>
      <c r="U394" s="90"/>
      <c r="V394" s="36"/>
      <c r="W394" s="36"/>
      <c r="X394" s="36"/>
      <c r="Y394" s="36"/>
      <c r="Z394" s="36"/>
      <c r="AA394" s="36"/>
      <c r="AB394" s="36"/>
      <c r="AC394" s="36"/>
      <c r="AD394" s="36"/>
      <c r="AE394" s="36"/>
      <c r="AT394" s="15" t="s">
        <v>128</v>
      </c>
      <c r="AU394" s="15" t="s">
        <v>75</v>
      </c>
    </row>
    <row r="395" s="2" customFormat="1" ht="21.75" customHeight="1">
      <c r="A395" s="36"/>
      <c r="B395" s="37"/>
      <c r="C395" s="187" t="s">
        <v>757</v>
      </c>
      <c r="D395" s="187" t="s">
        <v>120</v>
      </c>
      <c r="E395" s="188" t="s">
        <v>758</v>
      </c>
      <c r="F395" s="189" t="s">
        <v>759</v>
      </c>
      <c r="G395" s="190" t="s">
        <v>139</v>
      </c>
      <c r="H395" s="191">
        <v>14</v>
      </c>
      <c r="I395" s="192"/>
      <c r="J395" s="193">
        <f>ROUND(I395*H395,2)</f>
        <v>0</v>
      </c>
      <c r="K395" s="189" t="s">
        <v>124</v>
      </c>
      <c r="L395" s="42"/>
      <c r="M395" s="194" t="s">
        <v>1</v>
      </c>
      <c r="N395" s="195" t="s">
        <v>40</v>
      </c>
      <c r="O395" s="89"/>
      <c r="P395" s="196">
        <f>O395*H395</f>
        <v>0</v>
      </c>
      <c r="Q395" s="196">
        <v>0</v>
      </c>
      <c r="R395" s="196">
        <f>Q395*H395</f>
        <v>0</v>
      </c>
      <c r="S395" s="196">
        <v>0</v>
      </c>
      <c r="T395" s="196">
        <f>S395*H395</f>
        <v>0</v>
      </c>
      <c r="U395" s="197" t="s">
        <v>1</v>
      </c>
      <c r="V395" s="36"/>
      <c r="W395" s="36"/>
      <c r="X395" s="36"/>
      <c r="Y395" s="36"/>
      <c r="Z395" s="36"/>
      <c r="AA395" s="36"/>
      <c r="AB395" s="36"/>
      <c r="AC395" s="36"/>
      <c r="AD395" s="36"/>
      <c r="AE395" s="36"/>
      <c r="AR395" s="198" t="s">
        <v>685</v>
      </c>
      <c r="AT395" s="198" t="s">
        <v>120</v>
      </c>
      <c r="AU395" s="198" t="s">
        <v>75</v>
      </c>
      <c r="AY395" s="15" t="s">
        <v>126</v>
      </c>
      <c r="BE395" s="199">
        <f>IF(N395="základní",J395,0)</f>
        <v>0</v>
      </c>
      <c r="BF395" s="199">
        <f>IF(N395="snížená",J395,0)</f>
        <v>0</v>
      </c>
      <c r="BG395" s="199">
        <f>IF(N395="zákl. přenesená",J395,0)</f>
        <v>0</v>
      </c>
      <c r="BH395" s="199">
        <f>IF(N395="sníž. přenesená",J395,0)</f>
        <v>0</v>
      </c>
      <c r="BI395" s="199">
        <f>IF(N395="nulová",J395,0)</f>
        <v>0</v>
      </c>
      <c r="BJ395" s="15" t="s">
        <v>83</v>
      </c>
      <c r="BK395" s="199">
        <f>ROUND(I395*H395,2)</f>
        <v>0</v>
      </c>
      <c r="BL395" s="15" t="s">
        <v>685</v>
      </c>
      <c r="BM395" s="198" t="s">
        <v>760</v>
      </c>
    </row>
    <row r="396" s="2" customFormat="1">
      <c r="A396" s="36"/>
      <c r="B396" s="37"/>
      <c r="C396" s="38"/>
      <c r="D396" s="200" t="s">
        <v>128</v>
      </c>
      <c r="E396" s="38"/>
      <c r="F396" s="201" t="s">
        <v>759</v>
      </c>
      <c r="G396" s="38"/>
      <c r="H396" s="38"/>
      <c r="I396" s="202"/>
      <c r="J396" s="38"/>
      <c r="K396" s="38"/>
      <c r="L396" s="42"/>
      <c r="M396" s="203"/>
      <c r="N396" s="204"/>
      <c r="O396" s="89"/>
      <c r="P396" s="89"/>
      <c r="Q396" s="89"/>
      <c r="R396" s="89"/>
      <c r="S396" s="89"/>
      <c r="T396" s="89"/>
      <c r="U396" s="90"/>
      <c r="V396" s="36"/>
      <c r="W396" s="36"/>
      <c r="X396" s="36"/>
      <c r="Y396" s="36"/>
      <c r="Z396" s="36"/>
      <c r="AA396" s="36"/>
      <c r="AB396" s="36"/>
      <c r="AC396" s="36"/>
      <c r="AD396" s="36"/>
      <c r="AE396" s="36"/>
      <c r="AT396" s="15" t="s">
        <v>128</v>
      </c>
      <c r="AU396" s="15" t="s">
        <v>75</v>
      </c>
    </row>
    <row r="397" s="2" customFormat="1" ht="24.15" customHeight="1">
      <c r="A397" s="36"/>
      <c r="B397" s="37"/>
      <c r="C397" s="187" t="s">
        <v>761</v>
      </c>
      <c r="D397" s="187" t="s">
        <v>120</v>
      </c>
      <c r="E397" s="188" t="s">
        <v>762</v>
      </c>
      <c r="F397" s="189" t="s">
        <v>763</v>
      </c>
      <c r="G397" s="190" t="s">
        <v>139</v>
      </c>
      <c r="H397" s="191">
        <v>4</v>
      </c>
      <c r="I397" s="192"/>
      <c r="J397" s="193">
        <f>ROUND(I397*H397,2)</f>
        <v>0</v>
      </c>
      <c r="K397" s="189" t="s">
        <v>124</v>
      </c>
      <c r="L397" s="42"/>
      <c r="M397" s="194" t="s">
        <v>1</v>
      </c>
      <c r="N397" s="195" t="s">
        <v>40</v>
      </c>
      <c r="O397" s="89"/>
      <c r="P397" s="196">
        <f>O397*H397</f>
        <v>0</v>
      </c>
      <c r="Q397" s="196">
        <v>0</v>
      </c>
      <c r="R397" s="196">
        <f>Q397*H397</f>
        <v>0</v>
      </c>
      <c r="S397" s="196">
        <v>0</v>
      </c>
      <c r="T397" s="196">
        <f>S397*H397</f>
        <v>0</v>
      </c>
      <c r="U397" s="197" t="s">
        <v>1</v>
      </c>
      <c r="V397" s="36"/>
      <c r="W397" s="36"/>
      <c r="X397" s="36"/>
      <c r="Y397" s="36"/>
      <c r="Z397" s="36"/>
      <c r="AA397" s="36"/>
      <c r="AB397" s="36"/>
      <c r="AC397" s="36"/>
      <c r="AD397" s="36"/>
      <c r="AE397" s="36"/>
      <c r="AR397" s="198" t="s">
        <v>685</v>
      </c>
      <c r="AT397" s="198" t="s">
        <v>120</v>
      </c>
      <c r="AU397" s="198" t="s">
        <v>75</v>
      </c>
      <c r="AY397" s="15" t="s">
        <v>126</v>
      </c>
      <c r="BE397" s="199">
        <f>IF(N397="základní",J397,0)</f>
        <v>0</v>
      </c>
      <c r="BF397" s="199">
        <f>IF(N397="snížená",J397,0)</f>
        <v>0</v>
      </c>
      <c r="BG397" s="199">
        <f>IF(N397="zákl. přenesená",J397,0)</f>
        <v>0</v>
      </c>
      <c r="BH397" s="199">
        <f>IF(N397="sníž. přenesená",J397,0)</f>
        <v>0</v>
      </c>
      <c r="BI397" s="199">
        <f>IF(N397="nulová",J397,0)</f>
        <v>0</v>
      </c>
      <c r="BJ397" s="15" t="s">
        <v>83</v>
      </c>
      <c r="BK397" s="199">
        <f>ROUND(I397*H397,2)</f>
        <v>0</v>
      </c>
      <c r="BL397" s="15" t="s">
        <v>685</v>
      </c>
      <c r="BM397" s="198" t="s">
        <v>764</v>
      </c>
    </row>
    <row r="398" s="2" customFormat="1">
      <c r="A398" s="36"/>
      <c r="B398" s="37"/>
      <c r="C398" s="38"/>
      <c r="D398" s="200" t="s">
        <v>128</v>
      </c>
      <c r="E398" s="38"/>
      <c r="F398" s="201" t="s">
        <v>763</v>
      </c>
      <c r="G398" s="38"/>
      <c r="H398" s="38"/>
      <c r="I398" s="202"/>
      <c r="J398" s="38"/>
      <c r="K398" s="38"/>
      <c r="L398" s="42"/>
      <c r="M398" s="203"/>
      <c r="N398" s="204"/>
      <c r="O398" s="89"/>
      <c r="P398" s="89"/>
      <c r="Q398" s="89"/>
      <c r="R398" s="89"/>
      <c r="S398" s="89"/>
      <c r="T398" s="89"/>
      <c r="U398" s="90"/>
      <c r="V398" s="36"/>
      <c r="W398" s="36"/>
      <c r="X398" s="36"/>
      <c r="Y398" s="36"/>
      <c r="Z398" s="36"/>
      <c r="AA398" s="36"/>
      <c r="AB398" s="36"/>
      <c r="AC398" s="36"/>
      <c r="AD398" s="36"/>
      <c r="AE398" s="36"/>
      <c r="AT398" s="15" t="s">
        <v>128</v>
      </c>
      <c r="AU398" s="15" t="s">
        <v>75</v>
      </c>
    </row>
    <row r="399" s="2" customFormat="1" ht="24.15" customHeight="1">
      <c r="A399" s="36"/>
      <c r="B399" s="37"/>
      <c r="C399" s="205" t="s">
        <v>765</v>
      </c>
      <c r="D399" s="205" t="s">
        <v>130</v>
      </c>
      <c r="E399" s="206" t="s">
        <v>766</v>
      </c>
      <c r="F399" s="207" t="s">
        <v>767</v>
      </c>
      <c r="G399" s="208" t="s">
        <v>638</v>
      </c>
      <c r="H399" s="209">
        <v>50</v>
      </c>
      <c r="I399" s="210"/>
      <c r="J399" s="211">
        <f>ROUND(I399*H399,2)</f>
        <v>0</v>
      </c>
      <c r="K399" s="207" t="s">
        <v>124</v>
      </c>
      <c r="L399" s="212"/>
      <c r="M399" s="213" t="s">
        <v>1</v>
      </c>
      <c r="N399" s="214" t="s">
        <v>40</v>
      </c>
      <c r="O399" s="89"/>
      <c r="P399" s="196">
        <f>O399*H399</f>
        <v>0</v>
      </c>
      <c r="Q399" s="196">
        <v>0</v>
      </c>
      <c r="R399" s="196">
        <f>Q399*H399</f>
        <v>0</v>
      </c>
      <c r="S399" s="196">
        <v>0</v>
      </c>
      <c r="T399" s="196">
        <f>S399*H399</f>
        <v>0</v>
      </c>
      <c r="U399" s="197" t="s">
        <v>1</v>
      </c>
      <c r="V399" s="36"/>
      <c r="W399" s="36"/>
      <c r="X399" s="36"/>
      <c r="Y399" s="36"/>
      <c r="Z399" s="36"/>
      <c r="AA399" s="36"/>
      <c r="AB399" s="36"/>
      <c r="AC399" s="36"/>
      <c r="AD399" s="36"/>
      <c r="AE399" s="36"/>
      <c r="AR399" s="198" t="s">
        <v>165</v>
      </c>
      <c r="AT399" s="198" t="s">
        <v>130</v>
      </c>
      <c r="AU399" s="198" t="s">
        <v>75</v>
      </c>
      <c r="AY399" s="15" t="s">
        <v>126</v>
      </c>
      <c r="BE399" s="199">
        <f>IF(N399="základní",J399,0)</f>
        <v>0</v>
      </c>
      <c r="BF399" s="199">
        <f>IF(N399="snížená",J399,0)</f>
        <v>0</v>
      </c>
      <c r="BG399" s="199">
        <f>IF(N399="zákl. přenesená",J399,0)</f>
        <v>0</v>
      </c>
      <c r="BH399" s="199">
        <f>IF(N399="sníž. přenesená",J399,0)</f>
        <v>0</v>
      </c>
      <c r="BI399" s="199">
        <f>IF(N399="nulová",J399,0)</f>
        <v>0</v>
      </c>
      <c r="BJ399" s="15" t="s">
        <v>83</v>
      </c>
      <c r="BK399" s="199">
        <f>ROUND(I399*H399,2)</f>
        <v>0</v>
      </c>
      <c r="BL399" s="15" t="s">
        <v>125</v>
      </c>
      <c r="BM399" s="198" t="s">
        <v>768</v>
      </c>
    </row>
    <row r="400" s="2" customFormat="1">
      <c r="A400" s="36"/>
      <c r="B400" s="37"/>
      <c r="C400" s="38"/>
      <c r="D400" s="200" t="s">
        <v>128</v>
      </c>
      <c r="E400" s="38"/>
      <c r="F400" s="201" t="s">
        <v>767</v>
      </c>
      <c r="G400" s="38"/>
      <c r="H400" s="38"/>
      <c r="I400" s="202"/>
      <c r="J400" s="38"/>
      <c r="K400" s="38"/>
      <c r="L400" s="42"/>
      <c r="M400" s="203"/>
      <c r="N400" s="204"/>
      <c r="O400" s="89"/>
      <c r="P400" s="89"/>
      <c r="Q400" s="89"/>
      <c r="R400" s="89"/>
      <c r="S400" s="89"/>
      <c r="T400" s="89"/>
      <c r="U400" s="90"/>
      <c r="V400" s="36"/>
      <c r="W400" s="36"/>
      <c r="X400" s="36"/>
      <c r="Y400" s="36"/>
      <c r="Z400" s="36"/>
      <c r="AA400" s="36"/>
      <c r="AB400" s="36"/>
      <c r="AC400" s="36"/>
      <c r="AD400" s="36"/>
      <c r="AE400" s="36"/>
      <c r="AT400" s="15" t="s">
        <v>128</v>
      </c>
      <c r="AU400" s="15" t="s">
        <v>75</v>
      </c>
    </row>
    <row r="401" s="2" customFormat="1" ht="33" customHeight="1">
      <c r="A401" s="36"/>
      <c r="B401" s="37"/>
      <c r="C401" s="187" t="s">
        <v>769</v>
      </c>
      <c r="D401" s="187" t="s">
        <v>120</v>
      </c>
      <c r="E401" s="188" t="s">
        <v>770</v>
      </c>
      <c r="F401" s="189" t="s">
        <v>771</v>
      </c>
      <c r="G401" s="190" t="s">
        <v>221</v>
      </c>
      <c r="H401" s="191">
        <v>50</v>
      </c>
      <c r="I401" s="192"/>
      <c r="J401" s="193">
        <f>ROUND(I401*H401,2)</f>
        <v>0</v>
      </c>
      <c r="K401" s="189" t="s">
        <v>124</v>
      </c>
      <c r="L401" s="42"/>
      <c r="M401" s="194" t="s">
        <v>1</v>
      </c>
      <c r="N401" s="195" t="s">
        <v>40</v>
      </c>
      <c r="O401" s="89"/>
      <c r="P401" s="196">
        <f>O401*H401</f>
        <v>0</v>
      </c>
      <c r="Q401" s="196">
        <v>0</v>
      </c>
      <c r="R401" s="196">
        <f>Q401*H401</f>
        <v>0</v>
      </c>
      <c r="S401" s="196">
        <v>0</v>
      </c>
      <c r="T401" s="196">
        <f>S401*H401</f>
        <v>0</v>
      </c>
      <c r="U401" s="197" t="s">
        <v>1</v>
      </c>
      <c r="V401" s="36"/>
      <c r="W401" s="36"/>
      <c r="X401" s="36"/>
      <c r="Y401" s="36"/>
      <c r="Z401" s="36"/>
      <c r="AA401" s="36"/>
      <c r="AB401" s="36"/>
      <c r="AC401" s="36"/>
      <c r="AD401" s="36"/>
      <c r="AE401" s="36"/>
      <c r="AR401" s="198" t="s">
        <v>685</v>
      </c>
      <c r="AT401" s="198" t="s">
        <v>120</v>
      </c>
      <c r="AU401" s="198" t="s">
        <v>75</v>
      </c>
      <c r="AY401" s="15" t="s">
        <v>126</v>
      </c>
      <c r="BE401" s="199">
        <f>IF(N401="základní",J401,0)</f>
        <v>0</v>
      </c>
      <c r="BF401" s="199">
        <f>IF(N401="snížená",J401,0)</f>
        <v>0</v>
      </c>
      <c r="BG401" s="199">
        <f>IF(N401="zákl. přenesená",J401,0)</f>
        <v>0</v>
      </c>
      <c r="BH401" s="199">
        <f>IF(N401="sníž. přenesená",J401,0)</f>
        <v>0</v>
      </c>
      <c r="BI401" s="199">
        <f>IF(N401="nulová",J401,0)</f>
        <v>0</v>
      </c>
      <c r="BJ401" s="15" t="s">
        <v>83</v>
      </c>
      <c r="BK401" s="199">
        <f>ROUND(I401*H401,2)</f>
        <v>0</v>
      </c>
      <c r="BL401" s="15" t="s">
        <v>685</v>
      </c>
      <c r="BM401" s="198" t="s">
        <v>772</v>
      </c>
    </row>
    <row r="402" s="2" customFormat="1">
      <c r="A402" s="36"/>
      <c r="B402" s="37"/>
      <c r="C402" s="38"/>
      <c r="D402" s="200" t="s">
        <v>128</v>
      </c>
      <c r="E402" s="38"/>
      <c r="F402" s="201" t="s">
        <v>773</v>
      </c>
      <c r="G402" s="38"/>
      <c r="H402" s="38"/>
      <c r="I402" s="202"/>
      <c r="J402" s="38"/>
      <c r="K402" s="38"/>
      <c r="L402" s="42"/>
      <c r="M402" s="203"/>
      <c r="N402" s="204"/>
      <c r="O402" s="89"/>
      <c r="P402" s="89"/>
      <c r="Q402" s="89"/>
      <c r="R402" s="89"/>
      <c r="S402" s="89"/>
      <c r="T402" s="89"/>
      <c r="U402" s="90"/>
      <c r="V402" s="36"/>
      <c r="W402" s="36"/>
      <c r="X402" s="36"/>
      <c r="Y402" s="36"/>
      <c r="Z402" s="36"/>
      <c r="AA402" s="36"/>
      <c r="AB402" s="36"/>
      <c r="AC402" s="36"/>
      <c r="AD402" s="36"/>
      <c r="AE402" s="36"/>
      <c r="AT402" s="15" t="s">
        <v>128</v>
      </c>
      <c r="AU402" s="15" t="s">
        <v>75</v>
      </c>
    </row>
    <row r="403" s="2" customFormat="1" ht="16.5" customHeight="1">
      <c r="A403" s="36"/>
      <c r="B403" s="37"/>
      <c r="C403" s="205" t="s">
        <v>774</v>
      </c>
      <c r="D403" s="205" t="s">
        <v>130</v>
      </c>
      <c r="E403" s="206" t="s">
        <v>775</v>
      </c>
      <c r="F403" s="207" t="s">
        <v>776</v>
      </c>
      <c r="G403" s="208" t="s">
        <v>139</v>
      </c>
      <c r="H403" s="209">
        <v>4</v>
      </c>
      <c r="I403" s="210"/>
      <c r="J403" s="211">
        <f>ROUND(I403*H403,2)</f>
        <v>0</v>
      </c>
      <c r="K403" s="207" t="s">
        <v>124</v>
      </c>
      <c r="L403" s="212"/>
      <c r="M403" s="213" t="s">
        <v>1</v>
      </c>
      <c r="N403" s="214" t="s">
        <v>40</v>
      </c>
      <c r="O403" s="89"/>
      <c r="P403" s="196">
        <f>O403*H403</f>
        <v>0</v>
      </c>
      <c r="Q403" s="196">
        <v>0</v>
      </c>
      <c r="R403" s="196">
        <f>Q403*H403</f>
        <v>0</v>
      </c>
      <c r="S403" s="196">
        <v>0</v>
      </c>
      <c r="T403" s="196">
        <f>S403*H403</f>
        <v>0</v>
      </c>
      <c r="U403" s="197" t="s">
        <v>1</v>
      </c>
      <c r="V403" s="36"/>
      <c r="W403" s="36"/>
      <c r="X403" s="36"/>
      <c r="Y403" s="36"/>
      <c r="Z403" s="36"/>
      <c r="AA403" s="36"/>
      <c r="AB403" s="36"/>
      <c r="AC403" s="36"/>
      <c r="AD403" s="36"/>
      <c r="AE403" s="36"/>
      <c r="AR403" s="198" t="s">
        <v>165</v>
      </c>
      <c r="AT403" s="198" t="s">
        <v>130</v>
      </c>
      <c r="AU403" s="198" t="s">
        <v>75</v>
      </c>
      <c r="AY403" s="15" t="s">
        <v>126</v>
      </c>
      <c r="BE403" s="199">
        <f>IF(N403="základní",J403,0)</f>
        <v>0</v>
      </c>
      <c r="BF403" s="199">
        <f>IF(N403="snížená",J403,0)</f>
        <v>0</v>
      </c>
      <c r="BG403" s="199">
        <f>IF(N403="zákl. přenesená",J403,0)</f>
        <v>0</v>
      </c>
      <c r="BH403" s="199">
        <f>IF(N403="sníž. přenesená",J403,0)</f>
        <v>0</v>
      </c>
      <c r="BI403" s="199">
        <f>IF(N403="nulová",J403,0)</f>
        <v>0</v>
      </c>
      <c r="BJ403" s="15" t="s">
        <v>83</v>
      </c>
      <c r="BK403" s="199">
        <f>ROUND(I403*H403,2)</f>
        <v>0</v>
      </c>
      <c r="BL403" s="15" t="s">
        <v>125</v>
      </c>
      <c r="BM403" s="198" t="s">
        <v>777</v>
      </c>
    </row>
    <row r="404" s="2" customFormat="1">
      <c r="A404" s="36"/>
      <c r="B404" s="37"/>
      <c r="C404" s="38"/>
      <c r="D404" s="200" t="s">
        <v>128</v>
      </c>
      <c r="E404" s="38"/>
      <c r="F404" s="201" t="s">
        <v>776</v>
      </c>
      <c r="G404" s="38"/>
      <c r="H404" s="38"/>
      <c r="I404" s="202"/>
      <c r="J404" s="38"/>
      <c r="K404" s="38"/>
      <c r="L404" s="42"/>
      <c r="M404" s="203"/>
      <c r="N404" s="204"/>
      <c r="O404" s="89"/>
      <c r="P404" s="89"/>
      <c r="Q404" s="89"/>
      <c r="R404" s="89"/>
      <c r="S404" s="89"/>
      <c r="T404" s="89"/>
      <c r="U404" s="90"/>
      <c r="V404" s="36"/>
      <c r="W404" s="36"/>
      <c r="X404" s="36"/>
      <c r="Y404" s="36"/>
      <c r="Z404" s="36"/>
      <c r="AA404" s="36"/>
      <c r="AB404" s="36"/>
      <c r="AC404" s="36"/>
      <c r="AD404" s="36"/>
      <c r="AE404" s="36"/>
      <c r="AT404" s="15" t="s">
        <v>128</v>
      </c>
      <c r="AU404" s="15" t="s">
        <v>75</v>
      </c>
    </row>
    <row r="405" s="2" customFormat="1" ht="33" customHeight="1">
      <c r="A405" s="36"/>
      <c r="B405" s="37"/>
      <c r="C405" s="187" t="s">
        <v>778</v>
      </c>
      <c r="D405" s="187" t="s">
        <v>120</v>
      </c>
      <c r="E405" s="188" t="s">
        <v>779</v>
      </c>
      <c r="F405" s="189" t="s">
        <v>780</v>
      </c>
      <c r="G405" s="190" t="s">
        <v>139</v>
      </c>
      <c r="H405" s="191">
        <v>4</v>
      </c>
      <c r="I405" s="192"/>
      <c r="J405" s="193">
        <f>ROUND(I405*H405,2)</f>
        <v>0</v>
      </c>
      <c r="K405" s="189" t="s">
        <v>124</v>
      </c>
      <c r="L405" s="42"/>
      <c r="M405" s="194" t="s">
        <v>1</v>
      </c>
      <c r="N405" s="195" t="s">
        <v>40</v>
      </c>
      <c r="O405" s="89"/>
      <c r="P405" s="196">
        <f>O405*H405</f>
        <v>0</v>
      </c>
      <c r="Q405" s="196">
        <v>0</v>
      </c>
      <c r="R405" s="196">
        <f>Q405*H405</f>
        <v>0</v>
      </c>
      <c r="S405" s="196">
        <v>0</v>
      </c>
      <c r="T405" s="196">
        <f>S405*H405</f>
        <v>0</v>
      </c>
      <c r="U405" s="197" t="s">
        <v>1</v>
      </c>
      <c r="V405" s="36"/>
      <c r="W405" s="36"/>
      <c r="X405" s="36"/>
      <c r="Y405" s="36"/>
      <c r="Z405" s="36"/>
      <c r="AA405" s="36"/>
      <c r="AB405" s="36"/>
      <c r="AC405" s="36"/>
      <c r="AD405" s="36"/>
      <c r="AE405" s="36"/>
      <c r="AR405" s="198" t="s">
        <v>685</v>
      </c>
      <c r="AT405" s="198" t="s">
        <v>120</v>
      </c>
      <c r="AU405" s="198" t="s">
        <v>75</v>
      </c>
      <c r="AY405" s="15" t="s">
        <v>126</v>
      </c>
      <c r="BE405" s="199">
        <f>IF(N405="základní",J405,0)</f>
        <v>0</v>
      </c>
      <c r="BF405" s="199">
        <f>IF(N405="snížená",J405,0)</f>
        <v>0</v>
      </c>
      <c r="BG405" s="199">
        <f>IF(N405="zákl. přenesená",J405,0)</f>
        <v>0</v>
      </c>
      <c r="BH405" s="199">
        <f>IF(N405="sníž. přenesená",J405,0)</f>
        <v>0</v>
      </c>
      <c r="BI405" s="199">
        <f>IF(N405="nulová",J405,0)</f>
        <v>0</v>
      </c>
      <c r="BJ405" s="15" t="s">
        <v>83</v>
      </c>
      <c r="BK405" s="199">
        <f>ROUND(I405*H405,2)</f>
        <v>0</v>
      </c>
      <c r="BL405" s="15" t="s">
        <v>685</v>
      </c>
      <c r="BM405" s="198" t="s">
        <v>781</v>
      </c>
    </row>
    <row r="406" s="2" customFormat="1">
      <c r="A406" s="36"/>
      <c r="B406" s="37"/>
      <c r="C406" s="38"/>
      <c r="D406" s="200" t="s">
        <v>128</v>
      </c>
      <c r="E406" s="38"/>
      <c r="F406" s="201" t="s">
        <v>782</v>
      </c>
      <c r="G406" s="38"/>
      <c r="H406" s="38"/>
      <c r="I406" s="202"/>
      <c r="J406" s="38"/>
      <c r="K406" s="38"/>
      <c r="L406" s="42"/>
      <c r="M406" s="203"/>
      <c r="N406" s="204"/>
      <c r="O406" s="89"/>
      <c r="P406" s="89"/>
      <c r="Q406" s="89"/>
      <c r="R406" s="89"/>
      <c r="S406" s="89"/>
      <c r="T406" s="89"/>
      <c r="U406" s="90"/>
      <c r="V406" s="36"/>
      <c r="W406" s="36"/>
      <c r="X406" s="36"/>
      <c r="Y406" s="36"/>
      <c r="Z406" s="36"/>
      <c r="AA406" s="36"/>
      <c r="AB406" s="36"/>
      <c r="AC406" s="36"/>
      <c r="AD406" s="36"/>
      <c r="AE406" s="36"/>
      <c r="AT406" s="15" t="s">
        <v>128</v>
      </c>
      <c r="AU406" s="15" t="s">
        <v>75</v>
      </c>
    </row>
    <row r="407" s="2" customFormat="1" ht="21.75" customHeight="1">
      <c r="A407" s="36"/>
      <c r="B407" s="37"/>
      <c r="C407" s="205" t="s">
        <v>783</v>
      </c>
      <c r="D407" s="205" t="s">
        <v>130</v>
      </c>
      <c r="E407" s="206" t="s">
        <v>784</v>
      </c>
      <c r="F407" s="207" t="s">
        <v>785</v>
      </c>
      <c r="G407" s="208" t="s">
        <v>139</v>
      </c>
      <c r="H407" s="209">
        <v>4</v>
      </c>
      <c r="I407" s="210"/>
      <c r="J407" s="211">
        <f>ROUND(I407*H407,2)</f>
        <v>0</v>
      </c>
      <c r="K407" s="207" t="s">
        <v>124</v>
      </c>
      <c r="L407" s="212"/>
      <c r="M407" s="213" t="s">
        <v>1</v>
      </c>
      <c r="N407" s="214" t="s">
        <v>40</v>
      </c>
      <c r="O407" s="89"/>
      <c r="P407" s="196">
        <f>O407*H407</f>
        <v>0</v>
      </c>
      <c r="Q407" s="196">
        <v>0</v>
      </c>
      <c r="R407" s="196">
        <f>Q407*H407</f>
        <v>0</v>
      </c>
      <c r="S407" s="196">
        <v>0</v>
      </c>
      <c r="T407" s="196">
        <f>S407*H407</f>
        <v>0</v>
      </c>
      <c r="U407" s="197" t="s">
        <v>1</v>
      </c>
      <c r="V407" s="36"/>
      <c r="W407" s="36"/>
      <c r="X407" s="36"/>
      <c r="Y407" s="36"/>
      <c r="Z407" s="36"/>
      <c r="AA407" s="36"/>
      <c r="AB407" s="36"/>
      <c r="AC407" s="36"/>
      <c r="AD407" s="36"/>
      <c r="AE407" s="36"/>
      <c r="AR407" s="198" t="s">
        <v>133</v>
      </c>
      <c r="AT407" s="198" t="s">
        <v>130</v>
      </c>
      <c r="AU407" s="198" t="s">
        <v>75</v>
      </c>
      <c r="AY407" s="15" t="s">
        <v>126</v>
      </c>
      <c r="BE407" s="199">
        <f>IF(N407="základní",J407,0)</f>
        <v>0</v>
      </c>
      <c r="BF407" s="199">
        <f>IF(N407="snížená",J407,0)</f>
        <v>0</v>
      </c>
      <c r="BG407" s="199">
        <f>IF(N407="zákl. přenesená",J407,0)</f>
        <v>0</v>
      </c>
      <c r="BH407" s="199">
        <f>IF(N407="sníž. přenesená",J407,0)</f>
        <v>0</v>
      </c>
      <c r="BI407" s="199">
        <f>IF(N407="nulová",J407,0)</f>
        <v>0</v>
      </c>
      <c r="BJ407" s="15" t="s">
        <v>83</v>
      </c>
      <c r="BK407" s="199">
        <f>ROUND(I407*H407,2)</f>
        <v>0</v>
      </c>
      <c r="BL407" s="15" t="s">
        <v>133</v>
      </c>
      <c r="BM407" s="198" t="s">
        <v>786</v>
      </c>
    </row>
    <row r="408" s="2" customFormat="1">
      <c r="A408" s="36"/>
      <c r="B408" s="37"/>
      <c r="C408" s="38"/>
      <c r="D408" s="200" t="s">
        <v>128</v>
      </c>
      <c r="E408" s="38"/>
      <c r="F408" s="201" t="s">
        <v>785</v>
      </c>
      <c r="G408" s="38"/>
      <c r="H408" s="38"/>
      <c r="I408" s="202"/>
      <c r="J408" s="38"/>
      <c r="K408" s="38"/>
      <c r="L408" s="42"/>
      <c r="M408" s="203"/>
      <c r="N408" s="204"/>
      <c r="O408" s="89"/>
      <c r="P408" s="89"/>
      <c r="Q408" s="89"/>
      <c r="R408" s="89"/>
      <c r="S408" s="89"/>
      <c r="T408" s="89"/>
      <c r="U408" s="90"/>
      <c r="V408" s="36"/>
      <c r="W408" s="36"/>
      <c r="X408" s="36"/>
      <c r="Y408" s="36"/>
      <c r="Z408" s="36"/>
      <c r="AA408" s="36"/>
      <c r="AB408" s="36"/>
      <c r="AC408" s="36"/>
      <c r="AD408" s="36"/>
      <c r="AE408" s="36"/>
      <c r="AT408" s="15" t="s">
        <v>128</v>
      </c>
      <c r="AU408" s="15" t="s">
        <v>75</v>
      </c>
    </row>
    <row r="409" s="2" customFormat="1">
      <c r="A409" s="36"/>
      <c r="B409" s="37"/>
      <c r="C409" s="38"/>
      <c r="D409" s="200" t="s">
        <v>158</v>
      </c>
      <c r="E409" s="38"/>
      <c r="F409" s="215" t="s">
        <v>787</v>
      </c>
      <c r="G409" s="38"/>
      <c r="H409" s="38"/>
      <c r="I409" s="202"/>
      <c r="J409" s="38"/>
      <c r="K409" s="38"/>
      <c r="L409" s="42"/>
      <c r="M409" s="203"/>
      <c r="N409" s="204"/>
      <c r="O409" s="89"/>
      <c r="P409" s="89"/>
      <c r="Q409" s="89"/>
      <c r="R409" s="89"/>
      <c r="S409" s="89"/>
      <c r="T409" s="89"/>
      <c r="U409" s="90"/>
      <c r="V409" s="36"/>
      <c r="W409" s="36"/>
      <c r="X409" s="36"/>
      <c r="Y409" s="36"/>
      <c r="Z409" s="36"/>
      <c r="AA409" s="36"/>
      <c r="AB409" s="36"/>
      <c r="AC409" s="36"/>
      <c r="AD409" s="36"/>
      <c r="AE409" s="36"/>
      <c r="AT409" s="15" t="s">
        <v>158</v>
      </c>
      <c r="AU409" s="15" t="s">
        <v>75</v>
      </c>
    </row>
    <row r="410" s="2" customFormat="1" ht="16.5" customHeight="1">
      <c r="A410" s="36"/>
      <c r="B410" s="37"/>
      <c r="C410" s="187" t="s">
        <v>788</v>
      </c>
      <c r="D410" s="187" t="s">
        <v>120</v>
      </c>
      <c r="E410" s="188" t="s">
        <v>789</v>
      </c>
      <c r="F410" s="189" t="s">
        <v>790</v>
      </c>
      <c r="G410" s="190" t="s">
        <v>139</v>
      </c>
      <c r="H410" s="191">
        <v>3</v>
      </c>
      <c r="I410" s="192"/>
      <c r="J410" s="193">
        <f>ROUND(I410*H410,2)</f>
        <v>0</v>
      </c>
      <c r="K410" s="189" t="s">
        <v>124</v>
      </c>
      <c r="L410" s="42"/>
      <c r="M410" s="194" t="s">
        <v>1</v>
      </c>
      <c r="N410" s="195" t="s">
        <v>40</v>
      </c>
      <c r="O410" s="89"/>
      <c r="P410" s="196">
        <f>O410*H410</f>
        <v>0</v>
      </c>
      <c r="Q410" s="196">
        <v>0</v>
      </c>
      <c r="R410" s="196">
        <f>Q410*H410</f>
        <v>0</v>
      </c>
      <c r="S410" s="196">
        <v>0</v>
      </c>
      <c r="T410" s="196">
        <f>S410*H410</f>
        <v>0</v>
      </c>
      <c r="U410" s="197" t="s">
        <v>1</v>
      </c>
      <c r="V410" s="36"/>
      <c r="W410" s="36"/>
      <c r="X410" s="36"/>
      <c r="Y410" s="36"/>
      <c r="Z410" s="36"/>
      <c r="AA410" s="36"/>
      <c r="AB410" s="36"/>
      <c r="AC410" s="36"/>
      <c r="AD410" s="36"/>
      <c r="AE410" s="36"/>
      <c r="AR410" s="198" t="s">
        <v>685</v>
      </c>
      <c r="AT410" s="198" t="s">
        <v>120</v>
      </c>
      <c r="AU410" s="198" t="s">
        <v>75</v>
      </c>
      <c r="AY410" s="15" t="s">
        <v>126</v>
      </c>
      <c r="BE410" s="199">
        <f>IF(N410="základní",J410,0)</f>
        <v>0</v>
      </c>
      <c r="BF410" s="199">
        <f>IF(N410="snížená",J410,0)</f>
        <v>0</v>
      </c>
      <c r="BG410" s="199">
        <f>IF(N410="zákl. přenesená",J410,0)</f>
        <v>0</v>
      </c>
      <c r="BH410" s="199">
        <f>IF(N410="sníž. přenesená",J410,0)</f>
        <v>0</v>
      </c>
      <c r="BI410" s="199">
        <f>IF(N410="nulová",J410,0)</f>
        <v>0</v>
      </c>
      <c r="BJ410" s="15" t="s">
        <v>83</v>
      </c>
      <c r="BK410" s="199">
        <f>ROUND(I410*H410,2)</f>
        <v>0</v>
      </c>
      <c r="BL410" s="15" t="s">
        <v>685</v>
      </c>
      <c r="BM410" s="198" t="s">
        <v>791</v>
      </c>
    </row>
    <row r="411" s="2" customFormat="1">
      <c r="A411" s="36"/>
      <c r="B411" s="37"/>
      <c r="C411" s="38"/>
      <c r="D411" s="200" t="s">
        <v>128</v>
      </c>
      <c r="E411" s="38"/>
      <c r="F411" s="201" t="s">
        <v>792</v>
      </c>
      <c r="G411" s="38"/>
      <c r="H411" s="38"/>
      <c r="I411" s="202"/>
      <c r="J411" s="38"/>
      <c r="K411" s="38"/>
      <c r="L411" s="42"/>
      <c r="M411" s="203"/>
      <c r="N411" s="204"/>
      <c r="O411" s="89"/>
      <c r="P411" s="89"/>
      <c r="Q411" s="89"/>
      <c r="R411" s="89"/>
      <c r="S411" s="89"/>
      <c r="T411" s="89"/>
      <c r="U411" s="90"/>
      <c r="V411" s="36"/>
      <c r="W411" s="36"/>
      <c r="X411" s="36"/>
      <c r="Y411" s="36"/>
      <c r="Z411" s="36"/>
      <c r="AA411" s="36"/>
      <c r="AB411" s="36"/>
      <c r="AC411" s="36"/>
      <c r="AD411" s="36"/>
      <c r="AE411" s="36"/>
      <c r="AT411" s="15" t="s">
        <v>128</v>
      </c>
      <c r="AU411" s="15" t="s">
        <v>75</v>
      </c>
    </row>
    <row r="412" s="2" customFormat="1" ht="24.15" customHeight="1">
      <c r="A412" s="36"/>
      <c r="B412" s="37"/>
      <c r="C412" s="205" t="s">
        <v>793</v>
      </c>
      <c r="D412" s="205" t="s">
        <v>130</v>
      </c>
      <c r="E412" s="206" t="s">
        <v>794</v>
      </c>
      <c r="F412" s="207" t="s">
        <v>795</v>
      </c>
      <c r="G412" s="208" t="s">
        <v>139</v>
      </c>
      <c r="H412" s="209">
        <v>3</v>
      </c>
      <c r="I412" s="210"/>
      <c r="J412" s="211">
        <f>ROUND(I412*H412,2)</f>
        <v>0</v>
      </c>
      <c r="K412" s="207" t="s">
        <v>124</v>
      </c>
      <c r="L412" s="212"/>
      <c r="M412" s="213" t="s">
        <v>1</v>
      </c>
      <c r="N412" s="214" t="s">
        <v>40</v>
      </c>
      <c r="O412" s="89"/>
      <c r="P412" s="196">
        <f>O412*H412</f>
        <v>0</v>
      </c>
      <c r="Q412" s="196">
        <v>0</v>
      </c>
      <c r="R412" s="196">
        <f>Q412*H412</f>
        <v>0</v>
      </c>
      <c r="S412" s="196">
        <v>0</v>
      </c>
      <c r="T412" s="196">
        <f>S412*H412</f>
        <v>0</v>
      </c>
      <c r="U412" s="197" t="s">
        <v>1</v>
      </c>
      <c r="V412" s="36"/>
      <c r="W412" s="36"/>
      <c r="X412" s="36"/>
      <c r="Y412" s="36"/>
      <c r="Z412" s="36"/>
      <c r="AA412" s="36"/>
      <c r="AB412" s="36"/>
      <c r="AC412" s="36"/>
      <c r="AD412" s="36"/>
      <c r="AE412" s="36"/>
      <c r="AR412" s="198" t="s">
        <v>133</v>
      </c>
      <c r="AT412" s="198" t="s">
        <v>130</v>
      </c>
      <c r="AU412" s="198" t="s">
        <v>75</v>
      </c>
      <c r="AY412" s="15" t="s">
        <v>126</v>
      </c>
      <c r="BE412" s="199">
        <f>IF(N412="základní",J412,0)</f>
        <v>0</v>
      </c>
      <c r="BF412" s="199">
        <f>IF(N412="snížená",J412,0)</f>
        <v>0</v>
      </c>
      <c r="BG412" s="199">
        <f>IF(N412="zákl. přenesená",J412,0)</f>
        <v>0</v>
      </c>
      <c r="BH412" s="199">
        <f>IF(N412="sníž. přenesená",J412,0)</f>
        <v>0</v>
      </c>
      <c r="BI412" s="199">
        <f>IF(N412="nulová",J412,0)</f>
        <v>0</v>
      </c>
      <c r="BJ412" s="15" t="s">
        <v>83</v>
      </c>
      <c r="BK412" s="199">
        <f>ROUND(I412*H412,2)</f>
        <v>0</v>
      </c>
      <c r="BL412" s="15" t="s">
        <v>133</v>
      </c>
      <c r="BM412" s="198" t="s">
        <v>796</v>
      </c>
    </row>
    <row r="413" s="2" customFormat="1">
      <c r="A413" s="36"/>
      <c r="B413" s="37"/>
      <c r="C413" s="38"/>
      <c r="D413" s="200" t="s">
        <v>128</v>
      </c>
      <c r="E413" s="38"/>
      <c r="F413" s="201" t="s">
        <v>795</v>
      </c>
      <c r="G413" s="38"/>
      <c r="H413" s="38"/>
      <c r="I413" s="202"/>
      <c r="J413" s="38"/>
      <c r="K413" s="38"/>
      <c r="L413" s="42"/>
      <c r="M413" s="203"/>
      <c r="N413" s="204"/>
      <c r="O413" s="89"/>
      <c r="P413" s="89"/>
      <c r="Q413" s="89"/>
      <c r="R413" s="89"/>
      <c r="S413" s="89"/>
      <c r="T413" s="89"/>
      <c r="U413" s="90"/>
      <c r="V413" s="36"/>
      <c r="W413" s="36"/>
      <c r="X413" s="36"/>
      <c r="Y413" s="36"/>
      <c r="Z413" s="36"/>
      <c r="AA413" s="36"/>
      <c r="AB413" s="36"/>
      <c r="AC413" s="36"/>
      <c r="AD413" s="36"/>
      <c r="AE413" s="36"/>
      <c r="AT413" s="15" t="s">
        <v>128</v>
      </c>
      <c r="AU413" s="15" t="s">
        <v>75</v>
      </c>
    </row>
    <row r="414" s="2" customFormat="1">
      <c r="A414" s="36"/>
      <c r="B414" s="37"/>
      <c r="C414" s="38"/>
      <c r="D414" s="200" t="s">
        <v>158</v>
      </c>
      <c r="E414" s="38"/>
      <c r="F414" s="215" t="s">
        <v>797</v>
      </c>
      <c r="G414" s="38"/>
      <c r="H414" s="38"/>
      <c r="I414" s="202"/>
      <c r="J414" s="38"/>
      <c r="K414" s="38"/>
      <c r="L414" s="42"/>
      <c r="M414" s="203"/>
      <c r="N414" s="204"/>
      <c r="O414" s="89"/>
      <c r="P414" s="89"/>
      <c r="Q414" s="89"/>
      <c r="R414" s="89"/>
      <c r="S414" s="89"/>
      <c r="T414" s="89"/>
      <c r="U414" s="90"/>
      <c r="V414" s="36"/>
      <c r="W414" s="36"/>
      <c r="X414" s="36"/>
      <c r="Y414" s="36"/>
      <c r="Z414" s="36"/>
      <c r="AA414" s="36"/>
      <c r="AB414" s="36"/>
      <c r="AC414" s="36"/>
      <c r="AD414" s="36"/>
      <c r="AE414" s="36"/>
      <c r="AT414" s="15" t="s">
        <v>158</v>
      </c>
      <c r="AU414" s="15" t="s">
        <v>75</v>
      </c>
    </row>
    <row r="415" s="2" customFormat="1" ht="24.15" customHeight="1">
      <c r="A415" s="36"/>
      <c r="B415" s="37"/>
      <c r="C415" s="187" t="s">
        <v>798</v>
      </c>
      <c r="D415" s="187" t="s">
        <v>120</v>
      </c>
      <c r="E415" s="188" t="s">
        <v>799</v>
      </c>
      <c r="F415" s="189" t="s">
        <v>800</v>
      </c>
      <c r="G415" s="190" t="s">
        <v>139</v>
      </c>
      <c r="H415" s="191">
        <v>3</v>
      </c>
      <c r="I415" s="192"/>
      <c r="J415" s="193">
        <f>ROUND(I415*H415,2)</f>
        <v>0</v>
      </c>
      <c r="K415" s="189" t="s">
        <v>124</v>
      </c>
      <c r="L415" s="42"/>
      <c r="M415" s="194" t="s">
        <v>1</v>
      </c>
      <c r="N415" s="195" t="s">
        <v>40</v>
      </c>
      <c r="O415" s="89"/>
      <c r="P415" s="196">
        <f>O415*H415</f>
        <v>0</v>
      </c>
      <c r="Q415" s="196">
        <v>0</v>
      </c>
      <c r="R415" s="196">
        <f>Q415*H415</f>
        <v>0</v>
      </c>
      <c r="S415" s="196">
        <v>0</v>
      </c>
      <c r="T415" s="196">
        <f>S415*H415</f>
        <v>0</v>
      </c>
      <c r="U415" s="197" t="s">
        <v>1</v>
      </c>
      <c r="V415" s="36"/>
      <c r="W415" s="36"/>
      <c r="X415" s="36"/>
      <c r="Y415" s="36"/>
      <c r="Z415" s="36"/>
      <c r="AA415" s="36"/>
      <c r="AB415" s="36"/>
      <c r="AC415" s="36"/>
      <c r="AD415" s="36"/>
      <c r="AE415" s="36"/>
      <c r="AR415" s="198" t="s">
        <v>685</v>
      </c>
      <c r="AT415" s="198" t="s">
        <v>120</v>
      </c>
      <c r="AU415" s="198" t="s">
        <v>75</v>
      </c>
      <c r="AY415" s="15" t="s">
        <v>126</v>
      </c>
      <c r="BE415" s="199">
        <f>IF(N415="základní",J415,0)</f>
        <v>0</v>
      </c>
      <c r="BF415" s="199">
        <f>IF(N415="snížená",J415,0)</f>
        <v>0</v>
      </c>
      <c r="BG415" s="199">
        <f>IF(N415="zákl. přenesená",J415,0)</f>
        <v>0</v>
      </c>
      <c r="BH415" s="199">
        <f>IF(N415="sníž. přenesená",J415,0)</f>
        <v>0</v>
      </c>
      <c r="BI415" s="199">
        <f>IF(N415="nulová",J415,0)</f>
        <v>0</v>
      </c>
      <c r="BJ415" s="15" t="s">
        <v>83</v>
      </c>
      <c r="BK415" s="199">
        <f>ROUND(I415*H415,2)</f>
        <v>0</v>
      </c>
      <c r="BL415" s="15" t="s">
        <v>685</v>
      </c>
      <c r="BM415" s="198" t="s">
        <v>801</v>
      </c>
    </row>
    <row r="416" s="2" customFormat="1">
      <c r="A416" s="36"/>
      <c r="B416" s="37"/>
      <c r="C416" s="38"/>
      <c r="D416" s="200" t="s">
        <v>128</v>
      </c>
      <c r="E416" s="38"/>
      <c r="F416" s="201" t="s">
        <v>800</v>
      </c>
      <c r="G416" s="38"/>
      <c r="H416" s="38"/>
      <c r="I416" s="202"/>
      <c r="J416" s="38"/>
      <c r="K416" s="38"/>
      <c r="L416" s="42"/>
      <c r="M416" s="203"/>
      <c r="N416" s="204"/>
      <c r="O416" s="89"/>
      <c r="P416" s="89"/>
      <c r="Q416" s="89"/>
      <c r="R416" s="89"/>
      <c r="S416" s="89"/>
      <c r="T416" s="89"/>
      <c r="U416" s="90"/>
      <c r="V416" s="36"/>
      <c r="W416" s="36"/>
      <c r="X416" s="36"/>
      <c r="Y416" s="36"/>
      <c r="Z416" s="36"/>
      <c r="AA416" s="36"/>
      <c r="AB416" s="36"/>
      <c r="AC416" s="36"/>
      <c r="AD416" s="36"/>
      <c r="AE416" s="36"/>
      <c r="AT416" s="15" t="s">
        <v>128</v>
      </c>
      <c r="AU416" s="15" t="s">
        <v>75</v>
      </c>
    </row>
    <row r="417" s="2" customFormat="1" ht="24.15" customHeight="1">
      <c r="A417" s="36"/>
      <c r="B417" s="37"/>
      <c r="C417" s="205" t="s">
        <v>802</v>
      </c>
      <c r="D417" s="205" t="s">
        <v>130</v>
      </c>
      <c r="E417" s="206" t="s">
        <v>803</v>
      </c>
      <c r="F417" s="207" t="s">
        <v>804</v>
      </c>
      <c r="G417" s="208" t="s">
        <v>139</v>
      </c>
      <c r="H417" s="209">
        <v>3</v>
      </c>
      <c r="I417" s="210"/>
      <c r="J417" s="211">
        <f>ROUND(I417*H417,2)</f>
        <v>0</v>
      </c>
      <c r="K417" s="207" t="s">
        <v>124</v>
      </c>
      <c r="L417" s="212"/>
      <c r="M417" s="213" t="s">
        <v>1</v>
      </c>
      <c r="N417" s="214" t="s">
        <v>40</v>
      </c>
      <c r="O417" s="89"/>
      <c r="P417" s="196">
        <f>O417*H417</f>
        <v>0</v>
      </c>
      <c r="Q417" s="196">
        <v>0</v>
      </c>
      <c r="R417" s="196">
        <f>Q417*H417</f>
        <v>0</v>
      </c>
      <c r="S417" s="196">
        <v>0</v>
      </c>
      <c r="T417" s="196">
        <f>S417*H417</f>
        <v>0</v>
      </c>
      <c r="U417" s="197" t="s">
        <v>1</v>
      </c>
      <c r="V417" s="36"/>
      <c r="W417" s="36"/>
      <c r="X417" s="36"/>
      <c r="Y417" s="36"/>
      <c r="Z417" s="36"/>
      <c r="AA417" s="36"/>
      <c r="AB417" s="36"/>
      <c r="AC417" s="36"/>
      <c r="AD417" s="36"/>
      <c r="AE417" s="36"/>
      <c r="AR417" s="198" t="s">
        <v>133</v>
      </c>
      <c r="AT417" s="198" t="s">
        <v>130</v>
      </c>
      <c r="AU417" s="198" t="s">
        <v>75</v>
      </c>
      <c r="AY417" s="15" t="s">
        <v>126</v>
      </c>
      <c r="BE417" s="199">
        <f>IF(N417="základní",J417,0)</f>
        <v>0</v>
      </c>
      <c r="BF417" s="199">
        <f>IF(N417="snížená",J417,0)</f>
        <v>0</v>
      </c>
      <c r="BG417" s="199">
        <f>IF(N417="zákl. přenesená",J417,0)</f>
        <v>0</v>
      </c>
      <c r="BH417" s="199">
        <f>IF(N417="sníž. přenesená",J417,0)</f>
        <v>0</v>
      </c>
      <c r="BI417" s="199">
        <f>IF(N417="nulová",J417,0)</f>
        <v>0</v>
      </c>
      <c r="BJ417" s="15" t="s">
        <v>83</v>
      </c>
      <c r="BK417" s="199">
        <f>ROUND(I417*H417,2)</f>
        <v>0</v>
      </c>
      <c r="BL417" s="15" t="s">
        <v>133</v>
      </c>
      <c r="BM417" s="198" t="s">
        <v>805</v>
      </c>
    </row>
    <row r="418" s="2" customFormat="1">
      <c r="A418" s="36"/>
      <c r="B418" s="37"/>
      <c r="C418" s="38"/>
      <c r="D418" s="200" t="s">
        <v>128</v>
      </c>
      <c r="E418" s="38"/>
      <c r="F418" s="201" t="s">
        <v>804</v>
      </c>
      <c r="G418" s="38"/>
      <c r="H418" s="38"/>
      <c r="I418" s="202"/>
      <c r="J418" s="38"/>
      <c r="K418" s="38"/>
      <c r="L418" s="42"/>
      <c r="M418" s="203"/>
      <c r="N418" s="204"/>
      <c r="O418" s="89"/>
      <c r="P418" s="89"/>
      <c r="Q418" s="89"/>
      <c r="R418" s="89"/>
      <c r="S418" s="89"/>
      <c r="T418" s="89"/>
      <c r="U418" s="90"/>
      <c r="V418" s="36"/>
      <c r="W418" s="36"/>
      <c r="X418" s="36"/>
      <c r="Y418" s="36"/>
      <c r="Z418" s="36"/>
      <c r="AA418" s="36"/>
      <c r="AB418" s="36"/>
      <c r="AC418" s="36"/>
      <c r="AD418" s="36"/>
      <c r="AE418" s="36"/>
      <c r="AT418" s="15" t="s">
        <v>128</v>
      </c>
      <c r="AU418" s="15" t="s">
        <v>75</v>
      </c>
    </row>
    <row r="419" s="2" customFormat="1">
      <c r="A419" s="36"/>
      <c r="B419" s="37"/>
      <c r="C419" s="38"/>
      <c r="D419" s="200" t="s">
        <v>158</v>
      </c>
      <c r="E419" s="38"/>
      <c r="F419" s="215" t="s">
        <v>806</v>
      </c>
      <c r="G419" s="38"/>
      <c r="H419" s="38"/>
      <c r="I419" s="202"/>
      <c r="J419" s="38"/>
      <c r="K419" s="38"/>
      <c r="L419" s="42"/>
      <c r="M419" s="203"/>
      <c r="N419" s="204"/>
      <c r="O419" s="89"/>
      <c r="P419" s="89"/>
      <c r="Q419" s="89"/>
      <c r="R419" s="89"/>
      <c r="S419" s="89"/>
      <c r="T419" s="89"/>
      <c r="U419" s="90"/>
      <c r="V419" s="36"/>
      <c r="W419" s="36"/>
      <c r="X419" s="36"/>
      <c r="Y419" s="36"/>
      <c r="Z419" s="36"/>
      <c r="AA419" s="36"/>
      <c r="AB419" s="36"/>
      <c r="AC419" s="36"/>
      <c r="AD419" s="36"/>
      <c r="AE419" s="36"/>
      <c r="AT419" s="15" t="s">
        <v>158</v>
      </c>
      <c r="AU419" s="15" t="s">
        <v>75</v>
      </c>
    </row>
    <row r="420" s="2" customFormat="1" ht="24.15" customHeight="1">
      <c r="A420" s="36"/>
      <c r="B420" s="37"/>
      <c r="C420" s="187" t="s">
        <v>807</v>
      </c>
      <c r="D420" s="187" t="s">
        <v>120</v>
      </c>
      <c r="E420" s="188" t="s">
        <v>808</v>
      </c>
      <c r="F420" s="189" t="s">
        <v>809</v>
      </c>
      <c r="G420" s="190" t="s">
        <v>139</v>
      </c>
      <c r="H420" s="191">
        <v>3</v>
      </c>
      <c r="I420" s="192"/>
      <c r="J420" s="193">
        <f>ROUND(I420*H420,2)</f>
        <v>0</v>
      </c>
      <c r="K420" s="189" t="s">
        <v>124</v>
      </c>
      <c r="L420" s="42"/>
      <c r="M420" s="194" t="s">
        <v>1</v>
      </c>
      <c r="N420" s="195" t="s">
        <v>40</v>
      </c>
      <c r="O420" s="89"/>
      <c r="P420" s="196">
        <f>O420*H420</f>
        <v>0</v>
      </c>
      <c r="Q420" s="196">
        <v>0</v>
      </c>
      <c r="R420" s="196">
        <f>Q420*H420</f>
        <v>0</v>
      </c>
      <c r="S420" s="196">
        <v>0</v>
      </c>
      <c r="T420" s="196">
        <f>S420*H420</f>
        <v>0</v>
      </c>
      <c r="U420" s="197" t="s">
        <v>1</v>
      </c>
      <c r="V420" s="36"/>
      <c r="W420" s="36"/>
      <c r="X420" s="36"/>
      <c r="Y420" s="36"/>
      <c r="Z420" s="36"/>
      <c r="AA420" s="36"/>
      <c r="AB420" s="36"/>
      <c r="AC420" s="36"/>
      <c r="AD420" s="36"/>
      <c r="AE420" s="36"/>
      <c r="AR420" s="198" t="s">
        <v>685</v>
      </c>
      <c r="AT420" s="198" t="s">
        <v>120</v>
      </c>
      <c r="AU420" s="198" t="s">
        <v>75</v>
      </c>
      <c r="AY420" s="15" t="s">
        <v>126</v>
      </c>
      <c r="BE420" s="199">
        <f>IF(N420="základní",J420,0)</f>
        <v>0</v>
      </c>
      <c r="BF420" s="199">
        <f>IF(N420="snížená",J420,0)</f>
        <v>0</v>
      </c>
      <c r="BG420" s="199">
        <f>IF(N420="zákl. přenesená",J420,0)</f>
        <v>0</v>
      </c>
      <c r="BH420" s="199">
        <f>IF(N420="sníž. přenesená",J420,0)</f>
        <v>0</v>
      </c>
      <c r="BI420" s="199">
        <f>IF(N420="nulová",J420,0)</f>
        <v>0</v>
      </c>
      <c r="BJ420" s="15" t="s">
        <v>83</v>
      </c>
      <c r="BK420" s="199">
        <f>ROUND(I420*H420,2)</f>
        <v>0</v>
      </c>
      <c r="BL420" s="15" t="s">
        <v>685</v>
      </c>
      <c r="BM420" s="198" t="s">
        <v>810</v>
      </c>
    </row>
    <row r="421" s="2" customFormat="1">
      <c r="A421" s="36"/>
      <c r="B421" s="37"/>
      <c r="C421" s="38"/>
      <c r="D421" s="200" t="s">
        <v>128</v>
      </c>
      <c r="E421" s="38"/>
      <c r="F421" s="201" t="s">
        <v>809</v>
      </c>
      <c r="G421" s="38"/>
      <c r="H421" s="38"/>
      <c r="I421" s="202"/>
      <c r="J421" s="38"/>
      <c r="K421" s="38"/>
      <c r="L421" s="42"/>
      <c r="M421" s="203"/>
      <c r="N421" s="204"/>
      <c r="O421" s="89"/>
      <c r="P421" s="89"/>
      <c r="Q421" s="89"/>
      <c r="R421" s="89"/>
      <c r="S421" s="89"/>
      <c r="T421" s="89"/>
      <c r="U421" s="90"/>
      <c r="V421" s="36"/>
      <c r="W421" s="36"/>
      <c r="X421" s="36"/>
      <c r="Y421" s="36"/>
      <c r="Z421" s="36"/>
      <c r="AA421" s="36"/>
      <c r="AB421" s="36"/>
      <c r="AC421" s="36"/>
      <c r="AD421" s="36"/>
      <c r="AE421" s="36"/>
      <c r="AT421" s="15" t="s">
        <v>128</v>
      </c>
      <c r="AU421" s="15" t="s">
        <v>75</v>
      </c>
    </row>
    <row r="422" s="2" customFormat="1" ht="24.15" customHeight="1">
      <c r="A422" s="36"/>
      <c r="B422" s="37"/>
      <c r="C422" s="205" t="s">
        <v>811</v>
      </c>
      <c r="D422" s="205" t="s">
        <v>130</v>
      </c>
      <c r="E422" s="206" t="s">
        <v>812</v>
      </c>
      <c r="F422" s="207" t="s">
        <v>813</v>
      </c>
      <c r="G422" s="208" t="s">
        <v>139</v>
      </c>
      <c r="H422" s="209">
        <v>2</v>
      </c>
      <c r="I422" s="210"/>
      <c r="J422" s="211">
        <f>ROUND(I422*H422,2)</f>
        <v>0</v>
      </c>
      <c r="K422" s="207" t="s">
        <v>124</v>
      </c>
      <c r="L422" s="212"/>
      <c r="M422" s="213" t="s">
        <v>1</v>
      </c>
      <c r="N422" s="214" t="s">
        <v>40</v>
      </c>
      <c r="O422" s="89"/>
      <c r="P422" s="196">
        <f>O422*H422</f>
        <v>0</v>
      </c>
      <c r="Q422" s="196">
        <v>0</v>
      </c>
      <c r="R422" s="196">
        <f>Q422*H422</f>
        <v>0</v>
      </c>
      <c r="S422" s="196">
        <v>0</v>
      </c>
      <c r="T422" s="196">
        <f>S422*H422</f>
        <v>0</v>
      </c>
      <c r="U422" s="197" t="s">
        <v>1</v>
      </c>
      <c r="V422" s="36"/>
      <c r="W422" s="36"/>
      <c r="X422" s="36"/>
      <c r="Y422" s="36"/>
      <c r="Z422" s="36"/>
      <c r="AA422" s="36"/>
      <c r="AB422" s="36"/>
      <c r="AC422" s="36"/>
      <c r="AD422" s="36"/>
      <c r="AE422" s="36"/>
      <c r="AR422" s="198" t="s">
        <v>133</v>
      </c>
      <c r="AT422" s="198" t="s">
        <v>130</v>
      </c>
      <c r="AU422" s="198" t="s">
        <v>75</v>
      </c>
      <c r="AY422" s="15" t="s">
        <v>126</v>
      </c>
      <c r="BE422" s="199">
        <f>IF(N422="základní",J422,0)</f>
        <v>0</v>
      </c>
      <c r="BF422" s="199">
        <f>IF(N422="snížená",J422,0)</f>
        <v>0</v>
      </c>
      <c r="BG422" s="199">
        <f>IF(N422="zákl. přenesená",J422,0)</f>
        <v>0</v>
      </c>
      <c r="BH422" s="199">
        <f>IF(N422="sníž. přenesená",J422,0)</f>
        <v>0</v>
      </c>
      <c r="BI422" s="199">
        <f>IF(N422="nulová",J422,0)</f>
        <v>0</v>
      </c>
      <c r="BJ422" s="15" t="s">
        <v>83</v>
      </c>
      <c r="BK422" s="199">
        <f>ROUND(I422*H422,2)</f>
        <v>0</v>
      </c>
      <c r="BL422" s="15" t="s">
        <v>133</v>
      </c>
      <c r="BM422" s="198" t="s">
        <v>814</v>
      </c>
    </row>
    <row r="423" s="2" customFormat="1">
      <c r="A423" s="36"/>
      <c r="B423" s="37"/>
      <c r="C423" s="38"/>
      <c r="D423" s="200" t="s">
        <v>128</v>
      </c>
      <c r="E423" s="38"/>
      <c r="F423" s="201" t="s">
        <v>813</v>
      </c>
      <c r="G423" s="38"/>
      <c r="H423" s="38"/>
      <c r="I423" s="202"/>
      <c r="J423" s="38"/>
      <c r="K423" s="38"/>
      <c r="L423" s="42"/>
      <c r="M423" s="203"/>
      <c r="N423" s="204"/>
      <c r="O423" s="89"/>
      <c r="P423" s="89"/>
      <c r="Q423" s="89"/>
      <c r="R423" s="89"/>
      <c r="S423" s="89"/>
      <c r="T423" s="89"/>
      <c r="U423" s="90"/>
      <c r="V423" s="36"/>
      <c r="W423" s="36"/>
      <c r="X423" s="36"/>
      <c r="Y423" s="36"/>
      <c r="Z423" s="36"/>
      <c r="AA423" s="36"/>
      <c r="AB423" s="36"/>
      <c r="AC423" s="36"/>
      <c r="AD423" s="36"/>
      <c r="AE423" s="36"/>
      <c r="AT423" s="15" t="s">
        <v>128</v>
      </c>
      <c r="AU423" s="15" t="s">
        <v>75</v>
      </c>
    </row>
    <row r="424" s="2" customFormat="1">
      <c r="A424" s="36"/>
      <c r="B424" s="37"/>
      <c r="C424" s="38"/>
      <c r="D424" s="200" t="s">
        <v>158</v>
      </c>
      <c r="E424" s="38"/>
      <c r="F424" s="215" t="s">
        <v>815</v>
      </c>
      <c r="G424" s="38"/>
      <c r="H424" s="38"/>
      <c r="I424" s="202"/>
      <c r="J424" s="38"/>
      <c r="K424" s="38"/>
      <c r="L424" s="42"/>
      <c r="M424" s="203"/>
      <c r="N424" s="204"/>
      <c r="O424" s="89"/>
      <c r="P424" s="89"/>
      <c r="Q424" s="89"/>
      <c r="R424" s="89"/>
      <c r="S424" s="89"/>
      <c r="T424" s="89"/>
      <c r="U424" s="90"/>
      <c r="V424" s="36"/>
      <c r="W424" s="36"/>
      <c r="X424" s="36"/>
      <c r="Y424" s="36"/>
      <c r="Z424" s="36"/>
      <c r="AA424" s="36"/>
      <c r="AB424" s="36"/>
      <c r="AC424" s="36"/>
      <c r="AD424" s="36"/>
      <c r="AE424" s="36"/>
      <c r="AT424" s="15" t="s">
        <v>158</v>
      </c>
      <c r="AU424" s="15" t="s">
        <v>75</v>
      </c>
    </row>
    <row r="425" s="2" customFormat="1" ht="16.5" customHeight="1">
      <c r="A425" s="36"/>
      <c r="B425" s="37"/>
      <c r="C425" s="187" t="s">
        <v>816</v>
      </c>
      <c r="D425" s="187" t="s">
        <v>120</v>
      </c>
      <c r="E425" s="188" t="s">
        <v>817</v>
      </c>
      <c r="F425" s="189" t="s">
        <v>818</v>
      </c>
      <c r="G425" s="190" t="s">
        <v>139</v>
      </c>
      <c r="H425" s="191">
        <v>4</v>
      </c>
      <c r="I425" s="192"/>
      <c r="J425" s="193">
        <f>ROUND(I425*H425,2)</f>
        <v>0</v>
      </c>
      <c r="K425" s="189" t="s">
        <v>124</v>
      </c>
      <c r="L425" s="42"/>
      <c r="M425" s="194" t="s">
        <v>1</v>
      </c>
      <c r="N425" s="195" t="s">
        <v>40</v>
      </c>
      <c r="O425" s="89"/>
      <c r="P425" s="196">
        <f>O425*H425</f>
        <v>0</v>
      </c>
      <c r="Q425" s="196">
        <v>0</v>
      </c>
      <c r="R425" s="196">
        <f>Q425*H425</f>
        <v>0</v>
      </c>
      <c r="S425" s="196">
        <v>0</v>
      </c>
      <c r="T425" s="196">
        <f>S425*H425</f>
        <v>0</v>
      </c>
      <c r="U425" s="197" t="s">
        <v>1</v>
      </c>
      <c r="V425" s="36"/>
      <c r="W425" s="36"/>
      <c r="X425" s="36"/>
      <c r="Y425" s="36"/>
      <c r="Z425" s="36"/>
      <c r="AA425" s="36"/>
      <c r="AB425" s="36"/>
      <c r="AC425" s="36"/>
      <c r="AD425" s="36"/>
      <c r="AE425" s="36"/>
      <c r="AR425" s="198" t="s">
        <v>685</v>
      </c>
      <c r="AT425" s="198" t="s">
        <v>120</v>
      </c>
      <c r="AU425" s="198" t="s">
        <v>75</v>
      </c>
      <c r="AY425" s="15" t="s">
        <v>126</v>
      </c>
      <c r="BE425" s="199">
        <f>IF(N425="základní",J425,0)</f>
        <v>0</v>
      </c>
      <c r="BF425" s="199">
        <f>IF(N425="snížená",J425,0)</f>
        <v>0</v>
      </c>
      <c r="BG425" s="199">
        <f>IF(N425="zákl. přenesená",J425,0)</f>
        <v>0</v>
      </c>
      <c r="BH425" s="199">
        <f>IF(N425="sníž. přenesená",J425,0)</f>
        <v>0</v>
      </c>
      <c r="BI425" s="199">
        <f>IF(N425="nulová",J425,0)</f>
        <v>0</v>
      </c>
      <c r="BJ425" s="15" t="s">
        <v>83</v>
      </c>
      <c r="BK425" s="199">
        <f>ROUND(I425*H425,2)</f>
        <v>0</v>
      </c>
      <c r="BL425" s="15" t="s">
        <v>685</v>
      </c>
      <c r="BM425" s="198" t="s">
        <v>819</v>
      </c>
    </row>
    <row r="426" s="2" customFormat="1">
      <c r="A426" s="36"/>
      <c r="B426" s="37"/>
      <c r="C426" s="38"/>
      <c r="D426" s="200" t="s">
        <v>128</v>
      </c>
      <c r="E426" s="38"/>
      <c r="F426" s="201" t="s">
        <v>818</v>
      </c>
      <c r="G426" s="38"/>
      <c r="H426" s="38"/>
      <c r="I426" s="202"/>
      <c r="J426" s="38"/>
      <c r="K426" s="38"/>
      <c r="L426" s="42"/>
      <c r="M426" s="203"/>
      <c r="N426" s="204"/>
      <c r="O426" s="89"/>
      <c r="P426" s="89"/>
      <c r="Q426" s="89"/>
      <c r="R426" s="89"/>
      <c r="S426" s="89"/>
      <c r="T426" s="89"/>
      <c r="U426" s="90"/>
      <c r="V426" s="36"/>
      <c r="W426" s="36"/>
      <c r="X426" s="36"/>
      <c r="Y426" s="36"/>
      <c r="Z426" s="36"/>
      <c r="AA426" s="36"/>
      <c r="AB426" s="36"/>
      <c r="AC426" s="36"/>
      <c r="AD426" s="36"/>
      <c r="AE426" s="36"/>
      <c r="AT426" s="15" t="s">
        <v>128</v>
      </c>
      <c r="AU426" s="15" t="s">
        <v>75</v>
      </c>
    </row>
    <row r="427" s="2" customFormat="1" ht="24.15" customHeight="1">
      <c r="A427" s="36"/>
      <c r="B427" s="37"/>
      <c r="C427" s="205" t="s">
        <v>820</v>
      </c>
      <c r="D427" s="205" t="s">
        <v>130</v>
      </c>
      <c r="E427" s="206" t="s">
        <v>821</v>
      </c>
      <c r="F427" s="207" t="s">
        <v>822</v>
      </c>
      <c r="G427" s="208" t="s">
        <v>139</v>
      </c>
      <c r="H427" s="209">
        <v>2</v>
      </c>
      <c r="I427" s="210"/>
      <c r="J427" s="211">
        <f>ROUND(I427*H427,2)</f>
        <v>0</v>
      </c>
      <c r="K427" s="207" t="s">
        <v>124</v>
      </c>
      <c r="L427" s="212"/>
      <c r="M427" s="213" t="s">
        <v>1</v>
      </c>
      <c r="N427" s="214" t="s">
        <v>40</v>
      </c>
      <c r="O427" s="89"/>
      <c r="P427" s="196">
        <f>O427*H427</f>
        <v>0</v>
      </c>
      <c r="Q427" s="196">
        <v>0</v>
      </c>
      <c r="R427" s="196">
        <f>Q427*H427</f>
        <v>0</v>
      </c>
      <c r="S427" s="196">
        <v>0</v>
      </c>
      <c r="T427" s="196">
        <f>S427*H427</f>
        <v>0</v>
      </c>
      <c r="U427" s="197" t="s">
        <v>1</v>
      </c>
      <c r="V427" s="36"/>
      <c r="W427" s="36"/>
      <c r="X427" s="36"/>
      <c r="Y427" s="36"/>
      <c r="Z427" s="36"/>
      <c r="AA427" s="36"/>
      <c r="AB427" s="36"/>
      <c r="AC427" s="36"/>
      <c r="AD427" s="36"/>
      <c r="AE427" s="36"/>
      <c r="AR427" s="198" t="s">
        <v>133</v>
      </c>
      <c r="AT427" s="198" t="s">
        <v>130</v>
      </c>
      <c r="AU427" s="198" t="s">
        <v>75</v>
      </c>
      <c r="AY427" s="15" t="s">
        <v>126</v>
      </c>
      <c r="BE427" s="199">
        <f>IF(N427="základní",J427,0)</f>
        <v>0</v>
      </c>
      <c r="BF427" s="199">
        <f>IF(N427="snížená",J427,0)</f>
        <v>0</v>
      </c>
      <c r="BG427" s="199">
        <f>IF(N427="zákl. přenesená",J427,0)</f>
        <v>0</v>
      </c>
      <c r="BH427" s="199">
        <f>IF(N427="sníž. přenesená",J427,0)</f>
        <v>0</v>
      </c>
      <c r="BI427" s="199">
        <f>IF(N427="nulová",J427,0)</f>
        <v>0</v>
      </c>
      <c r="BJ427" s="15" t="s">
        <v>83</v>
      </c>
      <c r="BK427" s="199">
        <f>ROUND(I427*H427,2)</f>
        <v>0</v>
      </c>
      <c r="BL427" s="15" t="s">
        <v>133</v>
      </c>
      <c r="BM427" s="198" t="s">
        <v>823</v>
      </c>
    </row>
    <row r="428" s="2" customFormat="1">
      <c r="A428" s="36"/>
      <c r="B428" s="37"/>
      <c r="C428" s="38"/>
      <c r="D428" s="200" t="s">
        <v>128</v>
      </c>
      <c r="E428" s="38"/>
      <c r="F428" s="201" t="s">
        <v>822</v>
      </c>
      <c r="G428" s="38"/>
      <c r="H428" s="38"/>
      <c r="I428" s="202"/>
      <c r="J428" s="38"/>
      <c r="K428" s="38"/>
      <c r="L428" s="42"/>
      <c r="M428" s="203"/>
      <c r="N428" s="204"/>
      <c r="O428" s="89"/>
      <c r="P428" s="89"/>
      <c r="Q428" s="89"/>
      <c r="R428" s="89"/>
      <c r="S428" s="89"/>
      <c r="T428" s="89"/>
      <c r="U428" s="90"/>
      <c r="V428" s="36"/>
      <c r="W428" s="36"/>
      <c r="X428" s="36"/>
      <c r="Y428" s="36"/>
      <c r="Z428" s="36"/>
      <c r="AA428" s="36"/>
      <c r="AB428" s="36"/>
      <c r="AC428" s="36"/>
      <c r="AD428" s="36"/>
      <c r="AE428" s="36"/>
      <c r="AT428" s="15" t="s">
        <v>128</v>
      </c>
      <c r="AU428" s="15" t="s">
        <v>75</v>
      </c>
    </row>
    <row r="429" s="2" customFormat="1">
      <c r="A429" s="36"/>
      <c r="B429" s="37"/>
      <c r="C429" s="38"/>
      <c r="D429" s="200" t="s">
        <v>158</v>
      </c>
      <c r="E429" s="38"/>
      <c r="F429" s="215" t="s">
        <v>824</v>
      </c>
      <c r="G429" s="38"/>
      <c r="H429" s="38"/>
      <c r="I429" s="202"/>
      <c r="J429" s="38"/>
      <c r="K429" s="38"/>
      <c r="L429" s="42"/>
      <c r="M429" s="203"/>
      <c r="N429" s="204"/>
      <c r="O429" s="89"/>
      <c r="P429" s="89"/>
      <c r="Q429" s="89"/>
      <c r="R429" s="89"/>
      <c r="S429" s="89"/>
      <c r="T429" s="89"/>
      <c r="U429" s="90"/>
      <c r="V429" s="36"/>
      <c r="W429" s="36"/>
      <c r="X429" s="36"/>
      <c r="Y429" s="36"/>
      <c r="Z429" s="36"/>
      <c r="AA429" s="36"/>
      <c r="AB429" s="36"/>
      <c r="AC429" s="36"/>
      <c r="AD429" s="36"/>
      <c r="AE429" s="36"/>
      <c r="AT429" s="15" t="s">
        <v>158</v>
      </c>
      <c r="AU429" s="15" t="s">
        <v>75</v>
      </c>
    </row>
    <row r="430" s="2" customFormat="1" ht="24.15" customHeight="1">
      <c r="A430" s="36"/>
      <c r="B430" s="37"/>
      <c r="C430" s="187" t="s">
        <v>825</v>
      </c>
      <c r="D430" s="187" t="s">
        <v>120</v>
      </c>
      <c r="E430" s="188" t="s">
        <v>826</v>
      </c>
      <c r="F430" s="189" t="s">
        <v>827</v>
      </c>
      <c r="G430" s="190" t="s">
        <v>139</v>
      </c>
      <c r="H430" s="191">
        <v>2</v>
      </c>
      <c r="I430" s="192"/>
      <c r="J430" s="193">
        <f>ROUND(I430*H430,2)</f>
        <v>0</v>
      </c>
      <c r="K430" s="189" t="s">
        <v>124</v>
      </c>
      <c r="L430" s="42"/>
      <c r="M430" s="194" t="s">
        <v>1</v>
      </c>
      <c r="N430" s="195" t="s">
        <v>40</v>
      </c>
      <c r="O430" s="89"/>
      <c r="P430" s="196">
        <f>O430*H430</f>
        <v>0</v>
      </c>
      <c r="Q430" s="196">
        <v>0</v>
      </c>
      <c r="R430" s="196">
        <f>Q430*H430</f>
        <v>0</v>
      </c>
      <c r="S430" s="196">
        <v>0</v>
      </c>
      <c r="T430" s="196">
        <f>S430*H430</f>
        <v>0</v>
      </c>
      <c r="U430" s="197" t="s">
        <v>1</v>
      </c>
      <c r="V430" s="36"/>
      <c r="W430" s="36"/>
      <c r="X430" s="36"/>
      <c r="Y430" s="36"/>
      <c r="Z430" s="36"/>
      <c r="AA430" s="36"/>
      <c r="AB430" s="36"/>
      <c r="AC430" s="36"/>
      <c r="AD430" s="36"/>
      <c r="AE430" s="36"/>
      <c r="AR430" s="198" t="s">
        <v>685</v>
      </c>
      <c r="AT430" s="198" t="s">
        <v>120</v>
      </c>
      <c r="AU430" s="198" t="s">
        <v>75</v>
      </c>
      <c r="AY430" s="15" t="s">
        <v>126</v>
      </c>
      <c r="BE430" s="199">
        <f>IF(N430="základní",J430,0)</f>
        <v>0</v>
      </c>
      <c r="BF430" s="199">
        <f>IF(N430="snížená",J430,0)</f>
        <v>0</v>
      </c>
      <c r="BG430" s="199">
        <f>IF(N430="zákl. přenesená",J430,0)</f>
        <v>0</v>
      </c>
      <c r="BH430" s="199">
        <f>IF(N430="sníž. přenesená",J430,0)</f>
        <v>0</v>
      </c>
      <c r="BI430" s="199">
        <f>IF(N430="nulová",J430,0)</f>
        <v>0</v>
      </c>
      <c r="BJ430" s="15" t="s">
        <v>83</v>
      </c>
      <c r="BK430" s="199">
        <f>ROUND(I430*H430,2)</f>
        <v>0</v>
      </c>
      <c r="BL430" s="15" t="s">
        <v>685</v>
      </c>
      <c r="BM430" s="198" t="s">
        <v>828</v>
      </c>
    </row>
    <row r="431" s="2" customFormat="1">
      <c r="A431" s="36"/>
      <c r="B431" s="37"/>
      <c r="C431" s="38"/>
      <c r="D431" s="200" t="s">
        <v>128</v>
      </c>
      <c r="E431" s="38"/>
      <c r="F431" s="201" t="s">
        <v>827</v>
      </c>
      <c r="G431" s="38"/>
      <c r="H431" s="38"/>
      <c r="I431" s="202"/>
      <c r="J431" s="38"/>
      <c r="K431" s="38"/>
      <c r="L431" s="42"/>
      <c r="M431" s="203"/>
      <c r="N431" s="204"/>
      <c r="O431" s="89"/>
      <c r="P431" s="89"/>
      <c r="Q431" s="89"/>
      <c r="R431" s="89"/>
      <c r="S431" s="89"/>
      <c r="T431" s="89"/>
      <c r="U431" s="90"/>
      <c r="V431" s="36"/>
      <c r="W431" s="36"/>
      <c r="X431" s="36"/>
      <c r="Y431" s="36"/>
      <c r="Z431" s="36"/>
      <c r="AA431" s="36"/>
      <c r="AB431" s="36"/>
      <c r="AC431" s="36"/>
      <c r="AD431" s="36"/>
      <c r="AE431" s="36"/>
      <c r="AT431" s="15" t="s">
        <v>128</v>
      </c>
      <c r="AU431" s="15" t="s">
        <v>75</v>
      </c>
    </row>
    <row r="432" s="2" customFormat="1" ht="24.15" customHeight="1">
      <c r="A432" s="36"/>
      <c r="B432" s="37"/>
      <c r="C432" s="205" t="s">
        <v>829</v>
      </c>
      <c r="D432" s="205" t="s">
        <v>130</v>
      </c>
      <c r="E432" s="206" t="s">
        <v>830</v>
      </c>
      <c r="F432" s="207" t="s">
        <v>478</v>
      </c>
      <c r="G432" s="208" t="s">
        <v>139</v>
      </c>
      <c r="H432" s="209">
        <v>2</v>
      </c>
      <c r="I432" s="210"/>
      <c r="J432" s="211">
        <f>ROUND(I432*H432,2)</f>
        <v>0</v>
      </c>
      <c r="K432" s="207" t="s">
        <v>124</v>
      </c>
      <c r="L432" s="212"/>
      <c r="M432" s="213" t="s">
        <v>1</v>
      </c>
      <c r="N432" s="214" t="s">
        <v>40</v>
      </c>
      <c r="O432" s="89"/>
      <c r="P432" s="196">
        <f>O432*H432</f>
        <v>0</v>
      </c>
      <c r="Q432" s="196">
        <v>0</v>
      </c>
      <c r="R432" s="196">
        <f>Q432*H432</f>
        <v>0</v>
      </c>
      <c r="S432" s="196">
        <v>0</v>
      </c>
      <c r="T432" s="196">
        <f>S432*H432</f>
        <v>0</v>
      </c>
      <c r="U432" s="197" t="s">
        <v>1</v>
      </c>
      <c r="V432" s="36"/>
      <c r="W432" s="36"/>
      <c r="X432" s="36"/>
      <c r="Y432" s="36"/>
      <c r="Z432" s="36"/>
      <c r="AA432" s="36"/>
      <c r="AB432" s="36"/>
      <c r="AC432" s="36"/>
      <c r="AD432" s="36"/>
      <c r="AE432" s="36"/>
      <c r="AR432" s="198" t="s">
        <v>133</v>
      </c>
      <c r="AT432" s="198" t="s">
        <v>130</v>
      </c>
      <c r="AU432" s="198" t="s">
        <v>75</v>
      </c>
      <c r="AY432" s="15" t="s">
        <v>126</v>
      </c>
      <c r="BE432" s="199">
        <f>IF(N432="základní",J432,0)</f>
        <v>0</v>
      </c>
      <c r="BF432" s="199">
        <f>IF(N432="snížená",J432,0)</f>
        <v>0</v>
      </c>
      <c r="BG432" s="199">
        <f>IF(N432="zákl. přenesená",J432,0)</f>
        <v>0</v>
      </c>
      <c r="BH432" s="199">
        <f>IF(N432="sníž. přenesená",J432,0)</f>
        <v>0</v>
      </c>
      <c r="BI432" s="199">
        <f>IF(N432="nulová",J432,0)</f>
        <v>0</v>
      </c>
      <c r="BJ432" s="15" t="s">
        <v>83</v>
      </c>
      <c r="BK432" s="199">
        <f>ROUND(I432*H432,2)</f>
        <v>0</v>
      </c>
      <c r="BL432" s="15" t="s">
        <v>133</v>
      </c>
      <c r="BM432" s="198" t="s">
        <v>831</v>
      </c>
    </row>
    <row r="433" s="2" customFormat="1">
      <c r="A433" s="36"/>
      <c r="B433" s="37"/>
      <c r="C433" s="38"/>
      <c r="D433" s="200" t="s">
        <v>128</v>
      </c>
      <c r="E433" s="38"/>
      <c r="F433" s="201" t="s">
        <v>478</v>
      </c>
      <c r="G433" s="38"/>
      <c r="H433" s="38"/>
      <c r="I433" s="202"/>
      <c r="J433" s="38"/>
      <c r="K433" s="38"/>
      <c r="L433" s="42"/>
      <c r="M433" s="203"/>
      <c r="N433" s="204"/>
      <c r="O433" s="89"/>
      <c r="P433" s="89"/>
      <c r="Q433" s="89"/>
      <c r="R433" s="89"/>
      <c r="S433" s="89"/>
      <c r="T433" s="89"/>
      <c r="U433" s="90"/>
      <c r="V433" s="36"/>
      <c r="W433" s="36"/>
      <c r="X433" s="36"/>
      <c r="Y433" s="36"/>
      <c r="Z433" s="36"/>
      <c r="AA433" s="36"/>
      <c r="AB433" s="36"/>
      <c r="AC433" s="36"/>
      <c r="AD433" s="36"/>
      <c r="AE433" s="36"/>
      <c r="AT433" s="15" t="s">
        <v>128</v>
      </c>
      <c r="AU433" s="15" t="s">
        <v>75</v>
      </c>
    </row>
    <row r="434" s="2" customFormat="1">
      <c r="A434" s="36"/>
      <c r="B434" s="37"/>
      <c r="C434" s="38"/>
      <c r="D434" s="200" t="s">
        <v>158</v>
      </c>
      <c r="E434" s="38"/>
      <c r="F434" s="215" t="s">
        <v>832</v>
      </c>
      <c r="G434" s="38"/>
      <c r="H434" s="38"/>
      <c r="I434" s="202"/>
      <c r="J434" s="38"/>
      <c r="K434" s="38"/>
      <c r="L434" s="42"/>
      <c r="M434" s="203"/>
      <c r="N434" s="204"/>
      <c r="O434" s="89"/>
      <c r="P434" s="89"/>
      <c r="Q434" s="89"/>
      <c r="R434" s="89"/>
      <c r="S434" s="89"/>
      <c r="T434" s="89"/>
      <c r="U434" s="90"/>
      <c r="V434" s="36"/>
      <c r="W434" s="36"/>
      <c r="X434" s="36"/>
      <c r="Y434" s="36"/>
      <c r="Z434" s="36"/>
      <c r="AA434" s="36"/>
      <c r="AB434" s="36"/>
      <c r="AC434" s="36"/>
      <c r="AD434" s="36"/>
      <c r="AE434" s="36"/>
      <c r="AT434" s="15" t="s">
        <v>158</v>
      </c>
      <c r="AU434" s="15" t="s">
        <v>75</v>
      </c>
    </row>
    <row r="435" s="2" customFormat="1" ht="24.15" customHeight="1">
      <c r="A435" s="36"/>
      <c r="B435" s="37"/>
      <c r="C435" s="187" t="s">
        <v>833</v>
      </c>
      <c r="D435" s="187" t="s">
        <v>120</v>
      </c>
      <c r="E435" s="188" t="s">
        <v>834</v>
      </c>
      <c r="F435" s="189" t="s">
        <v>835</v>
      </c>
      <c r="G435" s="190" t="s">
        <v>139</v>
      </c>
      <c r="H435" s="191">
        <v>2</v>
      </c>
      <c r="I435" s="192"/>
      <c r="J435" s="193">
        <f>ROUND(I435*H435,2)</f>
        <v>0</v>
      </c>
      <c r="K435" s="189" t="s">
        <v>124</v>
      </c>
      <c r="L435" s="42"/>
      <c r="M435" s="194" t="s">
        <v>1</v>
      </c>
      <c r="N435" s="195" t="s">
        <v>40</v>
      </c>
      <c r="O435" s="89"/>
      <c r="P435" s="196">
        <f>O435*H435</f>
        <v>0</v>
      </c>
      <c r="Q435" s="196">
        <v>0</v>
      </c>
      <c r="R435" s="196">
        <f>Q435*H435</f>
        <v>0</v>
      </c>
      <c r="S435" s="196">
        <v>0</v>
      </c>
      <c r="T435" s="196">
        <f>S435*H435</f>
        <v>0</v>
      </c>
      <c r="U435" s="197" t="s">
        <v>1</v>
      </c>
      <c r="V435" s="36"/>
      <c r="W435" s="36"/>
      <c r="X435" s="36"/>
      <c r="Y435" s="36"/>
      <c r="Z435" s="36"/>
      <c r="AA435" s="36"/>
      <c r="AB435" s="36"/>
      <c r="AC435" s="36"/>
      <c r="AD435" s="36"/>
      <c r="AE435" s="36"/>
      <c r="AR435" s="198" t="s">
        <v>685</v>
      </c>
      <c r="AT435" s="198" t="s">
        <v>120</v>
      </c>
      <c r="AU435" s="198" t="s">
        <v>75</v>
      </c>
      <c r="AY435" s="15" t="s">
        <v>126</v>
      </c>
      <c r="BE435" s="199">
        <f>IF(N435="základní",J435,0)</f>
        <v>0</v>
      </c>
      <c r="BF435" s="199">
        <f>IF(N435="snížená",J435,0)</f>
        <v>0</v>
      </c>
      <c r="BG435" s="199">
        <f>IF(N435="zákl. přenesená",J435,0)</f>
        <v>0</v>
      </c>
      <c r="BH435" s="199">
        <f>IF(N435="sníž. přenesená",J435,0)</f>
        <v>0</v>
      </c>
      <c r="BI435" s="199">
        <f>IF(N435="nulová",J435,0)</f>
        <v>0</v>
      </c>
      <c r="BJ435" s="15" t="s">
        <v>83</v>
      </c>
      <c r="BK435" s="199">
        <f>ROUND(I435*H435,2)</f>
        <v>0</v>
      </c>
      <c r="BL435" s="15" t="s">
        <v>685</v>
      </c>
      <c r="BM435" s="198" t="s">
        <v>836</v>
      </c>
    </row>
    <row r="436" s="2" customFormat="1">
      <c r="A436" s="36"/>
      <c r="B436" s="37"/>
      <c r="C436" s="38"/>
      <c r="D436" s="200" t="s">
        <v>128</v>
      </c>
      <c r="E436" s="38"/>
      <c r="F436" s="201" t="s">
        <v>835</v>
      </c>
      <c r="G436" s="38"/>
      <c r="H436" s="38"/>
      <c r="I436" s="202"/>
      <c r="J436" s="38"/>
      <c r="K436" s="38"/>
      <c r="L436" s="42"/>
      <c r="M436" s="203"/>
      <c r="N436" s="204"/>
      <c r="O436" s="89"/>
      <c r="P436" s="89"/>
      <c r="Q436" s="89"/>
      <c r="R436" s="89"/>
      <c r="S436" s="89"/>
      <c r="T436" s="89"/>
      <c r="U436" s="90"/>
      <c r="V436" s="36"/>
      <c r="W436" s="36"/>
      <c r="X436" s="36"/>
      <c r="Y436" s="36"/>
      <c r="Z436" s="36"/>
      <c r="AA436" s="36"/>
      <c r="AB436" s="36"/>
      <c r="AC436" s="36"/>
      <c r="AD436" s="36"/>
      <c r="AE436" s="36"/>
      <c r="AT436" s="15" t="s">
        <v>128</v>
      </c>
      <c r="AU436" s="15" t="s">
        <v>75</v>
      </c>
    </row>
    <row r="437" s="2" customFormat="1">
      <c r="A437" s="36"/>
      <c r="B437" s="37"/>
      <c r="C437" s="38"/>
      <c r="D437" s="200" t="s">
        <v>158</v>
      </c>
      <c r="E437" s="38"/>
      <c r="F437" s="215" t="s">
        <v>837</v>
      </c>
      <c r="G437" s="38"/>
      <c r="H437" s="38"/>
      <c r="I437" s="202"/>
      <c r="J437" s="38"/>
      <c r="K437" s="38"/>
      <c r="L437" s="42"/>
      <c r="M437" s="203"/>
      <c r="N437" s="204"/>
      <c r="O437" s="89"/>
      <c r="P437" s="89"/>
      <c r="Q437" s="89"/>
      <c r="R437" s="89"/>
      <c r="S437" s="89"/>
      <c r="T437" s="89"/>
      <c r="U437" s="90"/>
      <c r="V437" s="36"/>
      <c r="W437" s="36"/>
      <c r="X437" s="36"/>
      <c r="Y437" s="36"/>
      <c r="Z437" s="36"/>
      <c r="AA437" s="36"/>
      <c r="AB437" s="36"/>
      <c r="AC437" s="36"/>
      <c r="AD437" s="36"/>
      <c r="AE437" s="36"/>
      <c r="AT437" s="15" t="s">
        <v>158</v>
      </c>
      <c r="AU437" s="15" t="s">
        <v>75</v>
      </c>
    </row>
    <row r="438" s="2" customFormat="1" ht="37.8" customHeight="1">
      <c r="A438" s="36"/>
      <c r="B438" s="37"/>
      <c r="C438" s="205" t="s">
        <v>838</v>
      </c>
      <c r="D438" s="205" t="s">
        <v>130</v>
      </c>
      <c r="E438" s="206" t="s">
        <v>839</v>
      </c>
      <c r="F438" s="207" t="s">
        <v>840</v>
      </c>
      <c r="G438" s="208" t="s">
        <v>139</v>
      </c>
      <c r="H438" s="209">
        <v>2</v>
      </c>
      <c r="I438" s="210"/>
      <c r="J438" s="211">
        <f>ROUND(I438*H438,2)</f>
        <v>0</v>
      </c>
      <c r="K438" s="207" t="s">
        <v>124</v>
      </c>
      <c r="L438" s="212"/>
      <c r="M438" s="213" t="s">
        <v>1</v>
      </c>
      <c r="N438" s="214" t="s">
        <v>40</v>
      </c>
      <c r="O438" s="89"/>
      <c r="P438" s="196">
        <f>O438*H438</f>
        <v>0</v>
      </c>
      <c r="Q438" s="196">
        <v>0</v>
      </c>
      <c r="R438" s="196">
        <f>Q438*H438</f>
        <v>0</v>
      </c>
      <c r="S438" s="196">
        <v>0</v>
      </c>
      <c r="T438" s="196">
        <f>S438*H438</f>
        <v>0</v>
      </c>
      <c r="U438" s="197" t="s">
        <v>1</v>
      </c>
      <c r="V438" s="36"/>
      <c r="W438" s="36"/>
      <c r="X438" s="36"/>
      <c r="Y438" s="36"/>
      <c r="Z438" s="36"/>
      <c r="AA438" s="36"/>
      <c r="AB438" s="36"/>
      <c r="AC438" s="36"/>
      <c r="AD438" s="36"/>
      <c r="AE438" s="36"/>
      <c r="AR438" s="198" t="s">
        <v>133</v>
      </c>
      <c r="AT438" s="198" t="s">
        <v>130</v>
      </c>
      <c r="AU438" s="198" t="s">
        <v>75</v>
      </c>
      <c r="AY438" s="15" t="s">
        <v>126</v>
      </c>
      <c r="BE438" s="199">
        <f>IF(N438="základní",J438,0)</f>
        <v>0</v>
      </c>
      <c r="BF438" s="199">
        <f>IF(N438="snížená",J438,0)</f>
        <v>0</v>
      </c>
      <c r="BG438" s="199">
        <f>IF(N438="zákl. přenesená",J438,0)</f>
        <v>0</v>
      </c>
      <c r="BH438" s="199">
        <f>IF(N438="sníž. přenesená",J438,0)</f>
        <v>0</v>
      </c>
      <c r="BI438" s="199">
        <f>IF(N438="nulová",J438,0)</f>
        <v>0</v>
      </c>
      <c r="BJ438" s="15" t="s">
        <v>83</v>
      </c>
      <c r="BK438" s="199">
        <f>ROUND(I438*H438,2)</f>
        <v>0</v>
      </c>
      <c r="BL438" s="15" t="s">
        <v>133</v>
      </c>
      <c r="BM438" s="198" t="s">
        <v>841</v>
      </c>
    </row>
    <row r="439" s="2" customFormat="1">
      <c r="A439" s="36"/>
      <c r="B439" s="37"/>
      <c r="C439" s="38"/>
      <c r="D439" s="200" t="s">
        <v>128</v>
      </c>
      <c r="E439" s="38"/>
      <c r="F439" s="201" t="s">
        <v>840</v>
      </c>
      <c r="G439" s="38"/>
      <c r="H439" s="38"/>
      <c r="I439" s="202"/>
      <c r="J439" s="38"/>
      <c r="K439" s="38"/>
      <c r="L439" s="42"/>
      <c r="M439" s="203"/>
      <c r="N439" s="204"/>
      <c r="O439" s="89"/>
      <c r="P439" s="89"/>
      <c r="Q439" s="89"/>
      <c r="R439" s="89"/>
      <c r="S439" s="89"/>
      <c r="T439" s="89"/>
      <c r="U439" s="90"/>
      <c r="V439" s="36"/>
      <c r="W439" s="36"/>
      <c r="X439" s="36"/>
      <c r="Y439" s="36"/>
      <c r="Z439" s="36"/>
      <c r="AA439" s="36"/>
      <c r="AB439" s="36"/>
      <c r="AC439" s="36"/>
      <c r="AD439" s="36"/>
      <c r="AE439" s="36"/>
      <c r="AT439" s="15" t="s">
        <v>128</v>
      </c>
      <c r="AU439" s="15" t="s">
        <v>75</v>
      </c>
    </row>
    <row r="440" s="2" customFormat="1">
      <c r="A440" s="36"/>
      <c r="B440" s="37"/>
      <c r="C440" s="38"/>
      <c r="D440" s="200" t="s">
        <v>158</v>
      </c>
      <c r="E440" s="38"/>
      <c r="F440" s="215" t="s">
        <v>842</v>
      </c>
      <c r="G440" s="38"/>
      <c r="H440" s="38"/>
      <c r="I440" s="202"/>
      <c r="J440" s="38"/>
      <c r="K440" s="38"/>
      <c r="L440" s="42"/>
      <c r="M440" s="203"/>
      <c r="N440" s="204"/>
      <c r="O440" s="89"/>
      <c r="P440" s="89"/>
      <c r="Q440" s="89"/>
      <c r="R440" s="89"/>
      <c r="S440" s="89"/>
      <c r="T440" s="89"/>
      <c r="U440" s="90"/>
      <c r="V440" s="36"/>
      <c r="W440" s="36"/>
      <c r="X440" s="36"/>
      <c r="Y440" s="36"/>
      <c r="Z440" s="36"/>
      <c r="AA440" s="36"/>
      <c r="AB440" s="36"/>
      <c r="AC440" s="36"/>
      <c r="AD440" s="36"/>
      <c r="AE440" s="36"/>
      <c r="AT440" s="15" t="s">
        <v>158</v>
      </c>
      <c r="AU440" s="15" t="s">
        <v>75</v>
      </c>
    </row>
    <row r="441" s="2" customFormat="1" ht="21.75" customHeight="1">
      <c r="A441" s="36"/>
      <c r="B441" s="37"/>
      <c r="C441" s="187" t="s">
        <v>843</v>
      </c>
      <c r="D441" s="187" t="s">
        <v>120</v>
      </c>
      <c r="E441" s="188" t="s">
        <v>491</v>
      </c>
      <c r="F441" s="189" t="s">
        <v>492</v>
      </c>
      <c r="G441" s="190" t="s">
        <v>139</v>
      </c>
      <c r="H441" s="191">
        <v>2</v>
      </c>
      <c r="I441" s="192"/>
      <c r="J441" s="193">
        <f>ROUND(I441*H441,2)</f>
        <v>0</v>
      </c>
      <c r="K441" s="189" t="s">
        <v>124</v>
      </c>
      <c r="L441" s="42"/>
      <c r="M441" s="194" t="s">
        <v>1</v>
      </c>
      <c r="N441" s="195" t="s">
        <v>40</v>
      </c>
      <c r="O441" s="89"/>
      <c r="P441" s="196">
        <f>O441*H441</f>
        <v>0</v>
      </c>
      <c r="Q441" s="196">
        <v>0</v>
      </c>
      <c r="R441" s="196">
        <f>Q441*H441</f>
        <v>0</v>
      </c>
      <c r="S441" s="196">
        <v>0</v>
      </c>
      <c r="T441" s="196">
        <f>S441*H441</f>
        <v>0</v>
      </c>
      <c r="U441" s="197" t="s">
        <v>1</v>
      </c>
      <c r="V441" s="36"/>
      <c r="W441" s="36"/>
      <c r="X441" s="36"/>
      <c r="Y441" s="36"/>
      <c r="Z441" s="36"/>
      <c r="AA441" s="36"/>
      <c r="AB441" s="36"/>
      <c r="AC441" s="36"/>
      <c r="AD441" s="36"/>
      <c r="AE441" s="36"/>
      <c r="AR441" s="198" t="s">
        <v>685</v>
      </c>
      <c r="AT441" s="198" t="s">
        <v>120</v>
      </c>
      <c r="AU441" s="198" t="s">
        <v>75</v>
      </c>
      <c r="AY441" s="15" t="s">
        <v>126</v>
      </c>
      <c r="BE441" s="199">
        <f>IF(N441="základní",J441,0)</f>
        <v>0</v>
      </c>
      <c r="BF441" s="199">
        <f>IF(N441="snížená",J441,0)</f>
        <v>0</v>
      </c>
      <c r="BG441" s="199">
        <f>IF(N441="zákl. přenesená",J441,0)</f>
        <v>0</v>
      </c>
      <c r="BH441" s="199">
        <f>IF(N441="sníž. přenesená",J441,0)</f>
        <v>0</v>
      </c>
      <c r="BI441" s="199">
        <f>IF(N441="nulová",J441,0)</f>
        <v>0</v>
      </c>
      <c r="BJ441" s="15" t="s">
        <v>83</v>
      </c>
      <c r="BK441" s="199">
        <f>ROUND(I441*H441,2)</f>
        <v>0</v>
      </c>
      <c r="BL441" s="15" t="s">
        <v>685</v>
      </c>
      <c r="BM441" s="198" t="s">
        <v>844</v>
      </c>
    </row>
    <row r="442" s="2" customFormat="1">
      <c r="A442" s="36"/>
      <c r="B442" s="37"/>
      <c r="C442" s="38"/>
      <c r="D442" s="200" t="s">
        <v>128</v>
      </c>
      <c r="E442" s="38"/>
      <c r="F442" s="201" t="s">
        <v>492</v>
      </c>
      <c r="G442" s="38"/>
      <c r="H442" s="38"/>
      <c r="I442" s="202"/>
      <c r="J442" s="38"/>
      <c r="K442" s="38"/>
      <c r="L442" s="42"/>
      <c r="M442" s="203"/>
      <c r="N442" s="204"/>
      <c r="O442" s="89"/>
      <c r="P442" s="89"/>
      <c r="Q442" s="89"/>
      <c r="R442" s="89"/>
      <c r="S442" s="89"/>
      <c r="T442" s="89"/>
      <c r="U442" s="90"/>
      <c r="V442" s="36"/>
      <c r="W442" s="36"/>
      <c r="X442" s="36"/>
      <c r="Y442" s="36"/>
      <c r="Z442" s="36"/>
      <c r="AA442" s="36"/>
      <c r="AB442" s="36"/>
      <c r="AC442" s="36"/>
      <c r="AD442" s="36"/>
      <c r="AE442" s="36"/>
      <c r="AT442" s="15" t="s">
        <v>128</v>
      </c>
      <c r="AU442" s="15" t="s">
        <v>75</v>
      </c>
    </row>
    <row r="443" s="2" customFormat="1" ht="24.15" customHeight="1">
      <c r="A443" s="36"/>
      <c r="B443" s="37"/>
      <c r="C443" s="205" t="s">
        <v>845</v>
      </c>
      <c r="D443" s="205" t="s">
        <v>130</v>
      </c>
      <c r="E443" s="206" t="s">
        <v>846</v>
      </c>
      <c r="F443" s="207" t="s">
        <v>847</v>
      </c>
      <c r="G443" s="208" t="s">
        <v>139</v>
      </c>
      <c r="H443" s="209">
        <v>10</v>
      </c>
      <c r="I443" s="210"/>
      <c r="J443" s="211">
        <f>ROUND(I443*H443,2)</f>
        <v>0</v>
      </c>
      <c r="K443" s="207" t="s">
        <v>124</v>
      </c>
      <c r="L443" s="212"/>
      <c r="M443" s="213" t="s">
        <v>1</v>
      </c>
      <c r="N443" s="214" t="s">
        <v>40</v>
      </c>
      <c r="O443" s="89"/>
      <c r="P443" s="196">
        <f>O443*H443</f>
        <v>0</v>
      </c>
      <c r="Q443" s="196">
        <v>0</v>
      </c>
      <c r="R443" s="196">
        <f>Q443*H443</f>
        <v>0</v>
      </c>
      <c r="S443" s="196">
        <v>0</v>
      </c>
      <c r="T443" s="196">
        <f>S443*H443</f>
        <v>0</v>
      </c>
      <c r="U443" s="197" t="s">
        <v>1</v>
      </c>
      <c r="V443" s="36"/>
      <c r="W443" s="36"/>
      <c r="X443" s="36"/>
      <c r="Y443" s="36"/>
      <c r="Z443" s="36"/>
      <c r="AA443" s="36"/>
      <c r="AB443" s="36"/>
      <c r="AC443" s="36"/>
      <c r="AD443" s="36"/>
      <c r="AE443" s="36"/>
      <c r="AR443" s="198" t="s">
        <v>133</v>
      </c>
      <c r="AT443" s="198" t="s">
        <v>130</v>
      </c>
      <c r="AU443" s="198" t="s">
        <v>75</v>
      </c>
      <c r="AY443" s="15" t="s">
        <v>126</v>
      </c>
      <c r="BE443" s="199">
        <f>IF(N443="základní",J443,0)</f>
        <v>0</v>
      </c>
      <c r="BF443" s="199">
        <f>IF(N443="snížená",J443,0)</f>
        <v>0</v>
      </c>
      <c r="BG443" s="199">
        <f>IF(N443="zákl. přenesená",J443,0)</f>
        <v>0</v>
      </c>
      <c r="BH443" s="199">
        <f>IF(N443="sníž. přenesená",J443,0)</f>
        <v>0</v>
      </c>
      <c r="BI443" s="199">
        <f>IF(N443="nulová",J443,0)</f>
        <v>0</v>
      </c>
      <c r="BJ443" s="15" t="s">
        <v>83</v>
      </c>
      <c r="BK443" s="199">
        <f>ROUND(I443*H443,2)</f>
        <v>0</v>
      </c>
      <c r="BL443" s="15" t="s">
        <v>133</v>
      </c>
      <c r="BM443" s="198" t="s">
        <v>848</v>
      </c>
    </row>
    <row r="444" s="2" customFormat="1">
      <c r="A444" s="36"/>
      <c r="B444" s="37"/>
      <c r="C444" s="38"/>
      <c r="D444" s="200" t="s">
        <v>128</v>
      </c>
      <c r="E444" s="38"/>
      <c r="F444" s="201" t="s">
        <v>847</v>
      </c>
      <c r="G444" s="38"/>
      <c r="H444" s="38"/>
      <c r="I444" s="202"/>
      <c r="J444" s="38"/>
      <c r="K444" s="38"/>
      <c r="L444" s="42"/>
      <c r="M444" s="203"/>
      <c r="N444" s="204"/>
      <c r="O444" s="89"/>
      <c r="P444" s="89"/>
      <c r="Q444" s="89"/>
      <c r="R444" s="89"/>
      <c r="S444" s="89"/>
      <c r="T444" s="89"/>
      <c r="U444" s="90"/>
      <c r="V444" s="36"/>
      <c r="W444" s="36"/>
      <c r="X444" s="36"/>
      <c r="Y444" s="36"/>
      <c r="Z444" s="36"/>
      <c r="AA444" s="36"/>
      <c r="AB444" s="36"/>
      <c r="AC444" s="36"/>
      <c r="AD444" s="36"/>
      <c r="AE444" s="36"/>
      <c r="AT444" s="15" t="s">
        <v>128</v>
      </c>
      <c r="AU444" s="15" t="s">
        <v>75</v>
      </c>
    </row>
    <row r="445" s="2" customFormat="1">
      <c r="A445" s="36"/>
      <c r="B445" s="37"/>
      <c r="C445" s="38"/>
      <c r="D445" s="200" t="s">
        <v>158</v>
      </c>
      <c r="E445" s="38"/>
      <c r="F445" s="215" t="s">
        <v>849</v>
      </c>
      <c r="G445" s="38"/>
      <c r="H445" s="38"/>
      <c r="I445" s="202"/>
      <c r="J445" s="38"/>
      <c r="K445" s="38"/>
      <c r="L445" s="42"/>
      <c r="M445" s="203"/>
      <c r="N445" s="204"/>
      <c r="O445" s="89"/>
      <c r="P445" s="89"/>
      <c r="Q445" s="89"/>
      <c r="R445" s="89"/>
      <c r="S445" s="89"/>
      <c r="T445" s="89"/>
      <c r="U445" s="90"/>
      <c r="V445" s="36"/>
      <c r="W445" s="36"/>
      <c r="X445" s="36"/>
      <c r="Y445" s="36"/>
      <c r="Z445" s="36"/>
      <c r="AA445" s="36"/>
      <c r="AB445" s="36"/>
      <c r="AC445" s="36"/>
      <c r="AD445" s="36"/>
      <c r="AE445" s="36"/>
      <c r="AT445" s="15" t="s">
        <v>158</v>
      </c>
      <c r="AU445" s="15" t="s">
        <v>75</v>
      </c>
    </row>
    <row r="446" s="2" customFormat="1" ht="24.15" customHeight="1">
      <c r="A446" s="36"/>
      <c r="B446" s="37"/>
      <c r="C446" s="187" t="s">
        <v>850</v>
      </c>
      <c r="D446" s="187" t="s">
        <v>120</v>
      </c>
      <c r="E446" s="188" t="s">
        <v>851</v>
      </c>
      <c r="F446" s="189" t="s">
        <v>852</v>
      </c>
      <c r="G446" s="190" t="s">
        <v>139</v>
      </c>
      <c r="H446" s="191">
        <v>4</v>
      </c>
      <c r="I446" s="192"/>
      <c r="J446" s="193">
        <f>ROUND(I446*H446,2)</f>
        <v>0</v>
      </c>
      <c r="K446" s="189" t="s">
        <v>124</v>
      </c>
      <c r="L446" s="42"/>
      <c r="M446" s="194" t="s">
        <v>1</v>
      </c>
      <c r="N446" s="195" t="s">
        <v>40</v>
      </c>
      <c r="O446" s="89"/>
      <c r="P446" s="196">
        <f>O446*H446</f>
        <v>0</v>
      </c>
      <c r="Q446" s="196">
        <v>0</v>
      </c>
      <c r="R446" s="196">
        <f>Q446*H446</f>
        <v>0</v>
      </c>
      <c r="S446" s="196">
        <v>0</v>
      </c>
      <c r="T446" s="196">
        <f>S446*H446</f>
        <v>0</v>
      </c>
      <c r="U446" s="197" t="s">
        <v>1</v>
      </c>
      <c r="V446" s="36"/>
      <c r="W446" s="36"/>
      <c r="X446" s="36"/>
      <c r="Y446" s="36"/>
      <c r="Z446" s="36"/>
      <c r="AA446" s="36"/>
      <c r="AB446" s="36"/>
      <c r="AC446" s="36"/>
      <c r="AD446" s="36"/>
      <c r="AE446" s="36"/>
      <c r="AR446" s="198" t="s">
        <v>685</v>
      </c>
      <c r="AT446" s="198" t="s">
        <v>120</v>
      </c>
      <c r="AU446" s="198" t="s">
        <v>75</v>
      </c>
      <c r="AY446" s="15" t="s">
        <v>126</v>
      </c>
      <c r="BE446" s="199">
        <f>IF(N446="základní",J446,0)</f>
        <v>0</v>
      </c>
      <c r="BF446" s="199">
        <f>IF(N446="snížená",J446,0)</f>
        <v>0</v>
      </c>
      <c r="BG446" s="199">
        <f>IF(N446="zákl. přenesená",J446,0)</f>
        <v>0</v>
      </c>
      <c r="BH446" s="199">
        <f>IF(N446="sníž. přenesená",J446,0)</f>
        <v>0</v>
      </c>
      <c r="BI446" s="199">
        <f>IF(N446="nulová",J446,0)</f>
        <v>0</v>
      </c>
      <c r="BJ446" s="15" t="s">
        <v>83</v>
      </c>
      <c r="BK446" s="199">
        <f>ROUND(I446*H446,2)</f>
        <v>0</v>
      </c>
      <c r="BL446" s="15" t="s">
        <v>685</v>
      </c>
      <c r="BM446" s="198" t="s">
        <v>853</v>
      </c>
    </row>
    <row r="447" s="2" customFormat="1">
      <c r="A447" s="36"/>
      <c r="B447" s="37"/>
      <c r="C447" s="38"/>
      <c r="D447" s="200" t="s">
        <v>128</v>
      </c>
      <c r="E447" s="38"/>
      <c r="F447" s="201" t="s">
        <v>852</v>
      </c>
      <c r="G447" s="38"/>
      <c r="H447" s="38"/>
      <c r="I447" s="202"/>
      <c r="J447" s="38"/>
      <c r="K447" s="38"/>
      <c r="L447" s="42"/>
      <c r="M447" s="203"/>
      <c r="N447" s="204"/>
      <c r="O447" s="89"/>
      <c r="P447" s="89"/>
      <c r="Q447" s="89"/>
      <c r="R447" s="89"/>
      <c r="S447" s="89"/>
      <c r="T447" s="89"/>
      <c r="U447" s="90"/>
      <c r="V447" s="36"/>
      <c r="W447" s="36"/>
      <c r="X447" s="36"/>
      <c r="Y447" s="36"/>
      <c r="Z447" s="36"/>
      <c r="AA447" s="36"/>
      <c r="AB447" s="36"/>
      <c r="AC447" s="36"/>
      <c r="AD447" s="36"/>
      <c r="AE447" s="36"/>
      <c r="AT447" s="15" t="s">
        <v>128</v>
      </c>
      <c r="AU447" s="15" t="s">
        <v>75</v>
      </c>
    </row>
    <row r="448" s="2" customFormat="1" ht="44.25" customHeight="1">
      <c r="A448" s="36"/>
      <c r="B448" s="37"/>
      <c r="C448" s="205" t="s">
        <v>854</v>
      </c>
      <c r="D448" s="205" t="s">
        <v>130</v>
      </c>
      <c r="E448" s="206" t="s">
        <v>855</v>
      </c>
      <c r="F448" s="207" t="s">
        <v>856</v>
      </c>
      <c r="G448" s="208" t="s">
        <v>139</v>
      </c>
      <c r="H448" s="209">
        <v>28</v>
      </c>
      <c r="I448" s="210"/>
      <c r="J448" s="211">
        <f>ROUND(I448*H448,2)</f>
        <v>0</v>
      </c>
      <c r="K448" s="207" t="s">
        <v>124</v>
      </c>
      <c r="L448" s="212"/>
      <c r="M448" s="213" t="s">
        <v>1</v>
      </c>
      <c r="N448" s="214" t="s">
        <v>40</v>
      </c>
      <c r="O448" s="89"/>
      <c r="P448" s="196">
        <f>O448*H448</f>
        <v>0</v>
      </c>
      <c r="Q448" s="196">
        <v>0</v>
      </c>
      <c r="R448" s="196">
        <f>Q448*H448</f>
        <v>0</v>
      </c>
      <c r="S448" s="196">
        <v>0</v>
      </c>
      <c r="T448" s="196">
        <f>S448*H448</f>
        <v>0</v>
      </c>
      <c r="U448" s="197" t="s">
        <v>1</v>
      </c>
      <c r="V448" s="36"/>
      <c r="W448" s="36"/>
      <c r="X448" s="36"/>
      <c r="Y448" s="36"/>
      <c r="Z448" s="36"/>
      <c r="AA448" s="36"/>
      <c r="AB448" s="36"/>
      <c r="AC448" s="36"/>
      <c r="AD448" s="36"/>
      <c r="AE448" s="36"/>
      <c r="AR448" s="198" t="s">
        <v>133</v>
      </c>
      <c r="AT448" s="198" t="s">
        <v>130</v>
      </c>
      <c r="AU448" s="198" t="s">
        <v>75</v>
      </c>
      <c r="AY448" s="15" t="s">
        <v>126</v>
      </c>
      <c r="BE448" s="199">
        <f>IF(N448="základní",J448,0)</f>
        <v>0</v>
      </c>
      <c r="BF448" s="199">
        <f>IF(N448="snížená",J448,0)</f>
        <v>0</v>
      </c>
      <c r="BG448" s="199">
        <f>IF(N448="zákl. přenesená",J448,0)</f>
        <v>0</v>
      </c>
      <c r="BH448" s="199">
        <f>IF(N448="sníž. přenesená",J448,0)</f>
        <v>0</v>
      </c>
      <c r="BI448" s="199">
        <f>IF(N448="nulová",J448,0)</f>
        <v>0</v>
      </c>
      <c r="BJ448" s="15" t="s">
        <v>83</v>
      </c>
      <c r="BK448" s="199">
        <f>ROUND(I448*H448,2)</f>
        <v>0</v>
      </c>
      <c r="BL448" s="15" t="s">
        <v>133</v>
      </c>
      <c r="BM448" s="198" t="s">
        <v>857</v>
      </c>
    </row>
    <row r="449" s="2" customFormat="1">
      <c r="A449" s="36"/>
      <c r="B449" s="37"/>
      <c r="C449" s="38"/>
      <c r="D449" s="200" t="s">
        <v>128</v>
      </c>
      <c r="E449" s="38"/>
      <c r="F449" s="201" t="s">
        <v>856</v>
      </c>
      <c r="G449" s="38"/>
      <c r="H449" s="38"/>
      <c r="I449" s="202"/>
      <c r="J449" s="38"/>
      <c r="K449" s="38"/>
      <c r="L449" s="42"/>
      <c r="M449" s="203"/>
      <c r="N449" s="204"/>
      <c r="O449" s="89"/>
      <c r="P449" s="89"/>
      <c r="Q449" s="89"/>
      <c r="R449" s="89"/>
      <c r="S449" s="89"/>
      <c r="T449" s="89"/>
      <c r="U449" s="90"/>
      <c r="V449" s="36"/>
      <c r="W449" s="36"/>
      <c r="X449" s="36"/>
      <c r="Y449" s="36"/>
      <c r="Z449" s="36"/>
      <c r="AA449" s="36"/>
      <c r="AB449" s="36"/>
      <c r="AC449" s="36"/>
      <c r="AD449" s="36"/>
      <c r="AE449" s="36"/>
      <c r="AT449" s="15" t="s">
        <v>128</v>
      </c>
      <c r="AU449" s="15" t="s">
        <v>75</v>
      </c>
    </row>
    <row r="450" s="2" customFormat="1">
      <c r="A450" s="36"/>
      <c r="B450" s="37"/>
      <c r="C450" s="38"/>
      <c r="D450" s="200" t="s">
        <v>158</v>
      </c>
      <c r="E450" s="38"/>
      <c r="F450" s="215" t="s">
        <v>858</v>
      </c>
      <c r="G450" s="38"/>
      <c r="H450" s="38"/>
      <c r="I450" s="202"/>
      <c r="J450" s="38"/>
      <c r="K450" s="38"/>
      <c r="L450" s="42"/>
      <c r="M450" s="203"/>
      <c r="N450" s="204"/>
      <c r="O450" s="89"/>
      <c r="P450" s="89"/>
      <c r="Q450" s="89"/>
      <c r="R450" s="89"/>
      <c r="S450" s="89"/>
      <c r="T450" s="89"/>
      <c r="U450" s="90"/>
      <c r="V450" s="36"/>
      <c r="W450" s="36"/>
      <c r="X450" s="36"/>
      <c r="Y450" s="36"/>
      <c r="Z450" s="36"/>
      <c r="AA450" s="36"/>
      <c r="AB450" s="36"/>
      <c r="AC450" s="36"/>
      <c r="AD450" s="36"/>
      <c r="AE450" s="36"/>
      <c r="AT450" s="15" t="s">
        <v>158</v>
      </c>
      <c r="AU450" s="15" t="s">
        <v>75</v>
      </c>
    </row>
    <row r="451" s="2" customFormat="1" ht="24.15" customHeight="1">
      <c r="A451" s="36"/>
      <c r="B451" s="37"/>
      <c r="C451" s="187" t="s">
        <v>859</v>
      </c>
      <c r="D451" s="187" t="s">
        <v>120</v>
      </c>
      <c r="E451" s="188" t="s">
        <v>860</v>
      </c>
      <c r="F451" s="189" t="s">
        <v>861</v>
      </c>
      <c r="G451" s="190" t="s">
        <v>139</v>
      </c>
      <c r="H451" s="191">
        <v>14</v>
      </c>
      <c r="I451" s="192"/>
      <c r="J451" s="193">
        <f>ROUND(I451*H451,2)</f>
        <v>0</v>
      </c>
      <c r="K451" s="189" t="s">
        <v>124</v>
      </c>
      <c r="L451" s="42"/>
      <c r="M451" s="194" t="s">
        <v>1</v>
      </c>
      <c r="N451" s="195" t="s">
        <v>40</v>
      </c>
      <c r="O451" s="89"/>
      <c r="P451" s="196">
        <f>O451*H451</f>
        <v>0</v>
      </c>
      <c r="Q451" s="196">
        <v>0</v>
      </c>
      <c r="R451" s="196">
        <f>Q451*H451</f>
        <v>0</v>
      </c>
      <c r="S451" s="196">
        <v>0</v>
      </c>
      <c r="T451" s="196">
        <f>S451*H451</f>
        <v>0</v>
      </c>
      <c r="U451" s="197" t="s">
        <v>1</v>
      </c>
      <c r="V451" s="36"/>
      <c r="W451" s="36"/>
      <c r="X451" s="36"/>
      <c r="Y451" s="36"/>
      <c r="Z451" s="36"/>
      <c r="AA451" s="36"/>
      <c r="AB451" s="36"/>
      <c r="AC451" s="36"/>
      <c r="AD451" s="36"/>
      <c r="AE451" s="36"/>
      <c r="AR451" s="198" t="s">
        <v>685</v>
      </c>
      <c r="AT451" s="198" t="s">
        <v>120</v>
      </c>
      <c r="AU451" s="198" t="s">
        <v>75</v>
      </c>
      <c r="AY451" s="15" t="s">
        <v>126</v>
      </c>
      <c r="BE451" s="199">
        <f>IF(N451="základní",J451,0)</f>
        <v>0</v>
      </c>
      <c r="BF451" s="199">
        <f>IF(N451="snížená",J451,0)</f>
        <v>0</v>
      </c>
      <c r="BG451" s="199">
        <f>IF(N451="zákl. přenesená",J451,0)</f>
        <v>0</v>
      </c>
      <c r="BH451" s="199">
        <f>IF(N451="sníž. přenesená",J451,0)</f>
        <v>0</v>
      </c>
      <c r="BI451" s="199">
        <f>IF(N451="nulová",J451,0)</f>
        <v>0</v>
      </c>
      <c r="BJ451" s="15" t="s">
        <v>83</v>
      </c>
      <c r="BK451" s="199">
        <f>ROUND(I451*H451,2)</f>
        <v>0</v>
      </c>
      <c r="BL451" s="15" t="s">
        <v>685</v>
      </c>
      <c r="BM451" s="198" t="s">
        <v>862</v>
      </c>
    </row>
    <row r="452" s="2" customFormat="1">
      <c r="A452" s="36"/>
      <c r="B452" s="37"/>
      <c r="C452" s="38"/>
      <c r="D452" s="200" t="s">
        <v>128</v>
      </c>
      <c r="E452" s="38"/>
      <c r="F452" s="201" t="s">
        <v>863</v>
      </c>
      <c r="G452" s="38"/>
      <c r="H452" s="38"/>
      <c r="I452" s="202"/>
      <c r="J452" s="38"/>
      <c r="K452" s="38"/>
      <c r="L452" s="42"/>
      <c r="M452" s="203"/>
      <c r="N452" s="204"/>
      <c r="O452" s="89"/>
      <c r="P452" s="89"/>
      <c r="Q452" s="89"/>
      <c r="R452" s="89"/>
      <c r="S452" s="89"/>
      <c r="T452" s="89"/>
      <c r="U452" s="90"/>
      <c r="V452" s="36"/>
      <c r="W452" s="36"/>
      <c r="X452" s="36"/>
      <c r="Y452" s="36"/>
      <c r="Z452" s="36"/>
      <c r="AA452" s="36"/>
      <c r="AB452" s="36"/>
      <c r="AC452" s="36"/>
      <c r="AD452" s="36"/>
      <c r="AE452" s="36"/>
      <c r="AT452" s="15" t="s">
        <v>128</v>
      </c>
      <c r="AU452" s="15" t="s">
        <v>75</v>
      </c>
    </row>
    <row r="453" s="2" customFormat="1" ht="16.5" customHeight="1">
      <c r="A453" s="36"/>
      <c r="B453" s="37"/>
      <c r="C453" s="187" t="s">
        <v>864</v>
      </c>
      <c r="D453" s="187" t="s">
        <v>120</v>
      </c>
      <c r="E453" s="188" t="s">
        <v>865</v>
      </c>
      <c r="F453" s="189" t="s">
        <v>866</v>
      </c>
      <c r="G453" s="190" t="s">
        <v>867</v>
      </c>
      <c r="H453" s="191">
        <v>70</v>
      </c>
      <c r="I453" s="192"/>
      <c r="J453" s="193">
        <f>ROUND(I453*H453,2)</f>
        <v>0</v>
      </c>
      <c r="K453" s="189" t="s">
        <v>1</v>
      </c>
      <c r="L453" s="42"/>
      <c r="M453" s="194" t="s">
        <v>1</v>
      </c>
      <c r="N453" s="195" t="s">
        <v>40</v>
      </c>
      <c r="O453" s="89"/>
      <c r="P453" s="196">
        <f>O453*H453</f>
        <v>0</v>
      </c>
      <c r="Q453" s="196">
        <v>0</v>
      </c>
      <c r="R453" s="196">
        <f>Q453*H453</f>
        <v>0</v>
      </c>
      <c r="S453" s="196">
        <v>0</v>
      </c>
      <c r="T453" s="196">
        <f>S453*H453</f>
        <v>0</v>
      </c>
      <c r="U453" s="197" t="s">
        <v>1</v>
      </c>
      <c r="V453" s="36"/>
      <c r="W453" s="36"/>
      <c r="X453" s="36"/>
      <c r="Y453" s="36"/>
      <c r="Z453" s="36"/>
      <c r="AA453" s="36"/>
      <c r="AB453" s="36"/>
      <c r="AC453" s="36"/>
      <c r="AD453" s="36"/>
      <c r="AE453" s="36"/>
      <c r="AR453" s="198" t="s">
        <v>685</v>
      </c>
      <c r="AT453" s="198" t="s">
        <v>120</v>
      </c>
      <c r="AU453" s="198" t="s">
        <v>75</v>
      </c>
      <c r="AY453" s="15" t="s">
        <v>126</v>
      </c>
      <c r="BE453" s="199">
        <f>IF(N453="základní",J453,0)</f>
        <v>0</v>
      </c>
      <c r="BF453" s="199">
        <f>IF(N453="snížená",J453,0)</f>
        <v>0</v>
      </c>
      <c r="BG453" s="199">
        <f>IF(N453="zákl. přenesená",J453,0)</f>
        <v>0</v>
      </c>
      <c r="BH453" s="199">
        <f>IF(N453="sníž. přenesená",J453,0)</f>
        <v>0</v>
      </c>
      <c r="BI453" s="199">
        <f>IF(N453="nulová",J453,0)</f>
        <v>0</v>
      </c>
      <c r="BJ453" s="15" t="s">
        <v>83</v>
      </c>
      <c r="BK453" s="199">
        <f>ROUND(I453*H453,2)</f>
        <v>0</v>
      </c>
      <c r="BL453" s="15" t="s">
        <v>685</v>
      </c>
      <c r="BM453" s="198" t="s">
        <v>868</v>
      </c>
    </row>
    <row r="454" s="2" customFormat="1">
      <c r="A454" s="36"/>
      <c r="B454" s="37"/>
      <c r="C454" s="38"/>
      <c r="D454" s="200" t="s">
        <v>128</v>
      </c>
      <c r="E454" s="38"/>
      <c r="F454" s="201" t="s">
        <v>866</v>
      </c>
      <c r="G454" s="38"/>
      <c r="H454" s="38"/>
      <c r="I454" s="202"/>
      <c r="J454" s="38"/>
      <c r="K454" s="38"/>
      <c r="L454" s="42"/>
      <c r="M454" s="203"/>
      <c r="N454" s="204"/>
      <c r="O454" s="89"/>
      <c r="P454" s="89"/>
      <c r="Q454" s="89"/>
      <c r="R454" s="89"/>
      <c r="S454" s="89"/>
      <c r="T454" s="89"/>
      <c r="U454" s="90"/>
      <c r="V454" s="36"/>
      <c r="W454" s="36"/>
      <c r="X454" s="36"/>
      <c r="Y454" s="36"/>
      <c r="Z454" s="36"/>
      <c r="AA454" s="36"/>
      <c r="AB454" s="36"/>
      <c r="AC454" s="36"/>
      <c r="AD454" s="36"/>
      <c r="AE454" s="36"/>
      <c r="AT454" s="15" t="s">
        <v>128</v>
      </c>
      <c r="AU454" s="15" t="s">
        <v>75</v>
      </c>
    </row>
    <row r="455" s="2" customFormat="1">
      <c r="A455" s="36"/>
      <c r="B455" s="37"/>
      <c r="C455" s="38"/>
      <c r="D455" s="200" t="s">
        <v>158</v>
      </c>
      <c r="E455" s="38"/>
      <c r="F455" s="215" t="s">
        <v>869</v>
      </c>
      <c r="G455" s="38"/>
      <c r="H455" s="38"/>
      <c r="I455" s="202"/>
      <c r="J455" s="38"/>
      <c r="K455" s="38"/>
      <c r="L455" s="42"/>
      <c r="M455" s="203"/>
      <c r="N455" s="204"/>
      <c r="O455" s="89"/>
      <c r="P455" s="89"/>
      <c r="Q455" s="89"/>
      <c r="R455" s="89"/>
      <c r="S455" s="89"/>
      <c r="T455" s="89"/>
      <c r="U455" s="90"/>
      <c r="V455" s="36"/>
      <c r="W455" s="36"/>
      <c r="X455" s="36"/>
      <c r="Y455" s="36"/>
      <c r="Z455" s="36"/>
      <c r="AA455" s="36"/>
      <c r="AB455" s="36"/>
      <c r="AC455" s="36"/>
      <c r="AD455" s="36"/>
      <c r="AE455" s="36"/>
      <c r="AT455" s="15" t="s">
        <v>158</v>
      </c>
      <c r="AU455" s="15" t="s">
        <v>75</v>
      </c>
    </row>
    <row r="456" s="2" customFormat="1" ht="44.25" customHeight="1">
      <c r="A456" s="36"/>
      <c r="B456" s="37"/>
      <c r="C456" s="205" t="s">
        <v>870</v>
      </c>
      <c r="D456" s="205" t="s">
        <v>130</v>
      </c>
      <c r="E456" s="206" t="s">
        <v>871</v>
      </c>
      <c r="F456" s="207" t="s">
        <v>872</v>
      </c>
      <c r="G456" s="208" t="s">
        <v>139</v>
      </c>
      <c r="H456" s="209">
        <v>4</v>
      </c>
      <c r="I456" s="210"/>
      <c r="J456" s="211">
        <f>ROUND(I456*H456,2)</f>
        <v>0</v>
      </c>
      <c r="K456" s="207" t="s">
        <v>124</v>
      </c>
      <c r="L456" s="212"/>
      <c r="M456" s="213" t="s">
        <v>1</v>
      </c>
      <c r="N456" s="214" t="s">
        <v>40</v>
      </c>
      <c r="O456" s="89"/>
      <c r="P456" s="196">
        <f>O456*H456</f>
        <v>0</v>
      </c>
      <c r="Q456" s="196">
        <v>0</v>
      </c>
      <c r="R456" s="196">
        <f>Q456*H456</f>
        <v>0</v>
      </c>
      <c r="S456" s="196">
        <v>0</v>
      </c>
      <c r="T456" s="196">
        <f>S456*H456</f>
        <v>0</v>
      </c>
      <c r="U456" s="197" t="s">
        <v>1</v>
      </c>
      <c r="V456" s="36"/>
      <c r="W456" s="36"/>
      <c r="X456" s="36"/>
      <c r="Y456" s="36"/>
      <c r="Z456" s="36"/>
      <c r="AA456" s="36"/>
      <c r="AB456" s="36"/>
      <c r="AC456" s="36"/>
      <c r="AD456" s="36"/>
      <c r="AE456" s="36"/>
      <c r="AR456" s="198" t="s">
        <v>133</v>
      </c>
      <c r="AT456" s="198" t="s">
        <v>130</v>
      </c>
      <c r="AU456" s="198" t="s">
        <v>75</v>
      </c>
      <c r="AY456" s="15" t="s">
        <v>126</v>
      </c>
      <c r="BE456" s="199">
        <f>IF(N456="základní",J456,0)</f>
        <v>0</v>
      </c>
      <c r="BF456" s="199">
        <f>IF(N456="snížená",J456,0)</f>
        <v>0</v>
      </c>
      <c r="BG456" s="199">
        <f>IF(N456="zákl. přenesená",J456,0)</f>
        <v>0</v>
      </c>
      <c r="BH456" s="199">
        <f>IF(N456="sníž. přenesená",J456,0)</f>
        <v>0</v>
      </c>
      <c r="BI456" s="199">
        <f>IF(N456="nulová",J456,0)</f>
        <v>0</v>
      </c>
      <c r="BJ456" s="15" t="s">
        <v>83</v>
      </c>
      <c r="BK456" s="199">
        <f>ROUND(I456*H456,2)</f>
        <v>0</v>
      </c>
      <c r="BL456" s="15" t="s">
        <v>133</v>
      </c>
      <c r="BM456" s="198" t="s">
        <v>873</v>
      </c>
    </row>
    <row r="457" s="2" customFormat="1">
      <c r="A457" s="36"/>
      <c r="B457" s="37"/>
      <c r="C457" s="38"/>
      <c r="D457" s="200" t="s">
        <v>128</v>
      </c>
      <c r="E457" s="38"/>
      <c r="F457" s="201" t="s">
        <v>872</v>
      </c>
      <c r="G457" s="38"/>
      <c r="H457" s="38"/>
      <c r="I457" s="202"/>
      <c r="J457" s="38"/>
      <c r="K457" s="38"/>
      <c r="L457" s="42"/>
      <c r="M457" s="203"/>
      <c r="N457" s="204"/>
      <c r="O457" s="89"/>
      <c r="P457" s="89"/>
      <c r="Q457" s="89"/>
      <c r="R457" s="89"/>
      <c r="S457" s="89"/>
      <c r="T457" s="89"/>
      <c r="U457" s="90"/>
      <c r="V457" s="36"/>
      <c r="W457" s="36"/>
      <c r="X457" s="36"/>
      <c r="Y457" s="36"/>
      <c r="Z457" s="36"/>
      <c r="AA457" s="36"/>
      <c r="AB457" s="36"/>
      <c r="AC457" s="36"/>
      <c r="AD457" s="36"/>
      <c r="AE457" s="36"/>
      <c r="AT457" s="15" t="s">
        <v>128</v>
      </c>
      <c r="AU457" s="15" t="s">
        <v>75</v>
      </c>
    </row>
    <row r="458" s="2" customFormat="1" ht="21.75" customHeight="1">
      <c r="A458" s="36"/>
      <c r="B458" s="37"/>
      <c r="C458" s="187" t="s">
        <v>874</v>
      </c>
      <c r="D458" s="187" t="s">
        <v>120</v>
      </c>
      <c r="E458" s="188" t="s">
        <v>875</v>
      </c>
      <c r="F458" s="189" t="s">
        <v>876</v>
      </c>
      <c r="G458" s="190" t="s">
        <v>139</v>
      </c>
      <c r="H458" s="191">
        <v>4</v>
      </c>
      <c r="I458" s="192"/>
      <c r="J458" s="193">
        <f>ROUND(I458*H458,2)</f>
        <v>0</v>
      </c>
      <c r="K458" s="189" t="s">
        <v>124</v>
      </c>
      <c r="L458" s="42"/>
      <c r="M458" s="194" t="s">
        <v>1</v>
      </c>
      <c r="N458" s="195" t="s">
        <v>40</v>
      </c>
      <c r="O458" s="89"/>
      <c r="P458" s="196">
        <f>O458*H458</f>
        <v>0</v>
      </c>
      <c r="Q458" s="196">
        <v>0</v>
      </c>
      <c r="R458" s="196">
        <f>Q458*H458</f>
        <v>0</v>
      </c>
      <c r="S458" s="196">
        <v>0</v>
      </c>
      <c r="T458" s="196">
        <f>S458*H458</f>
        <v>0</v>
      </c>
      <c r="U458" s="197" t="s">
        <v>1</v>
      </c>
      <c r="V458" s="36"/>
      <c r="W458" s="36"/>
      <c r="X458" s="36"/>
      <c r="Y458" s="36"/>
      <c r="Z458" s="36"/>
      <c r="AA458" s="36"/>
      <c r="AB458" s="36"/>
      <c r="AC458" s="36"/>
      <c r="AD458" s="36"/>
      <c r="AE458" s="36"/>
      <c r="AR458" s="198" t="s">
        <v>140</v>
      </c>
      <c r="AT458" s="198" t="s">
        <v>120</v>
      </c>
      <c r="AU458" s="198" t="s">
        <v>75</v>
      </c>
      <c r="AY458" s="15" t="s">
        <v>126</v>
      </c>
      <c r="BE458" s="199">
        <f>IF(N458="základní",J458,0)</f>
        <v>0</v>
      </c>
      <c r="BF458" s="199">
        <f>IF(N458="snížená",J458,0)</f>
        <v>0</v>
      </c>
      <c r="BG458" s="199">
        <f>IF(N458="zákl. přenesená",J458,0)</f>
        <v>0</v>
      </c>
      <c r="BH458" s="199">
        <f>IF(N458="sníž. přenesená",J458,0)</f>
        <v>0</v>
      </c>
      <c r="BI458" s="199">
        <f>IF(N458="nulová",J458,0)</f>
        <v>0</v>
      </c>
      <c r="BJ458" s="15" t="s">
        <v>83</v>
      </c>
      <c r="BK458" s="199">
        <f>ROUND(I458*H458,2)</f>
        <v>0</v>
      </c>
      <c r="BL458" s="15" t="s">
        <v>140</v>
      </c>
      <c r="BM458" s="198" t="s">
        <v>877</v>
      </c>
    </row>
    <row r="459" s="2" customFormat="1">
      <c r="A459" s="36"/>
      <c r="B459" s="37"/>
      <c r="C459" s="38"/>
      <c r="D459" s="200" t="s">
        <v>128</v>
      </c>
      <c r="E459" s="38"/>
      <c r="F459" s="201" t="s">
        <v>878</v>
      </c>
      <c r="G459" s="38"/>
      <c r="H459" s="38"/>
      <c r="I459" s="202"/>
      <c r="J459" s="38"/>
      <c r="K459" s="38"/>
      <c r="L459" s="42"/>
      <c r="M459" s="216"/>
      <c r="N459" s="217"/>
      <c r="O459" s="218"/>
      <c r="P459" s="218"/>
      <c r="Q459" s="218"/>
      <c r="R459" s="218"/>
      <c r="S459" s="218"/>
      <c r="T459" s="218"/>
      <c r="U459" s="219"/>
      <c r="V459" s="36"/>
      <c r="W459" s="36"/>
      <c r="X459" s="36"/>
      <c r="Y459" s="36"/>
      <c r="Z459" s="36"/>
      <c r="AA459" s="36"/>
      <c r="AB459" s="36"/>
      <c r="AC459" s="36"/>
      <c r="AD459" s="36"/>
      <c r="AE459" s="36"/>
      <c r="AT459" s="15" t="s">
        <v>128</v>
      </c>
      <c r="AU459" s="15" t="s">
        <v>75</v>
      </c>
    </row>
    <row r="460" s="2" customFormat="1" ht="6.96" customHeight="1">
      <c r="A460" s="36"/>
      <c r="B460" s="64"/>
      <c r="C460" s="65"/>
      <c r="D460" s="65"/>
      <c r="E460" s="65"/>
      <c r="F460" s="65"/>
      <c r="G460" s="65"/>
      <c r="H460" s="65"/>
      <c r="I460" s="65"/>
      <c r="J460" s="65"/>
      <c r="K460" s="65"/>
      <c r="L460" s="42"/>
      <c r="M460" s="36"/>
      <c r="O460" s="36"/>
      <c r="P460" s="36"/>
      <c r="Q460" s="36"/>
      <c r="R460" s="36"/>
      <c r="S460" s="36"/>
      <c r="T460" s="36"/>
      <c r="U460" s="36"/>
      <c r="V460" s="36"/>
      <c r="W460" s="36"/>
      <c r="X460" s="36"/>
      <c r="Y460" s="36"/>
      <c r="Z460" s="36"/>
      <c r="AA460" s="36"/>
      <c r="AB460" s="36"/>
      <c r="AC460" s="36"/>
      <c r="AD460" s="36"/>
      <c r="AE460" s="36"/>
    </row>
  </sheetData>
  <sheetProtection sheet="1" autoFilter="0" formatColumns="0" formatRows="0" objects="1" scenarios="1" spinCount="100000" saltValue="L5TW7CZLzp9NN8A3nP6qu3wvTSZFgM7lE6svFB8ke8/7Fmqqi1ZZJnQvBqPwesXwcdJUnYb7wSRKcFP17axpmQ==" hashValue="AAzlY3vif984+/1xTkb6GPH+M61n9ACd5+lieK7MvNuJuruSIsSUr6zMhIiLFWQ/DkgHUmk7b2c+R+H+PguO/g==" algorithmName="SHA-512" password="CC35"/>
  <autoFilter ref="C115:K459"/>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88</v>
      </c>
    </row>
    <row r="3" s="1" customFormat="1" ht="6.96" customHeight="1">
      <c r="B3" s="134"/>
      <c r="C3" s="135"/>
      <c r="D3" s="135"/>
      <c r="E3" s="135"/>
      <c r="F3" s="135"/>
      <c r="G3" s="135"/>
      <c r="H3" s="135"/>
      <c r="I3" s="135"/>
      <c r="J3" s="135"/>
      <c r="K3" s="135"/>
      <c r="L3" s="18"/>
      <c r="AT3" s="15" t="s">
        <v>85</v>
      </c>
    </row>
    <row r="4" s="1" customFormat="1" ht="24.96" customHeight="1">
      <c r="B4" s="18"/>
      <c r="D4" s="136" t="s">
        <v>98</v>
      </c>
      <c r="L4" s="18"/>
      <c r="M4" s="137" t="s">
        <v>10</v>
      </c>
      <c r="AT4" s="15" t="s">
        <v>4</v>
      </c>
    </row>
    <row r="5" s="1" customFormat="1" ht="6.96" customHeight="1">
      <c r="B5" s="18"/>
      <c r="L5" s="18"/>
    </row>
    <row r="6" s="1" customFormat="1" ht="12" customHeight="1">
      <c r="B6" s="18"/>
      <c r="D6" s="138" t="s">
        <v>16</v>
      </c>
      <c r="L6" s="18"/>
    </row>
    <row r="7" s="1" customFormat="1" ht="26.25" customHeight="1">
      <c r="B7" s="18"/>
      <c r="E7" s="139" t="str">
        <f>'Rekapitulace stavby'!K6</f>
        <v>Údržba, opravy a odstraňování závad u SEE OŘ OVA 2024-obvod SEE Olomouc</v>
      </c>
      <c r="F7" s="138"/>
      <c r="G7" s="138"/>
      <c r="H7" s="138"/>
      <c r="L7" s="18"/>
    </row>
    <row r="8" s="2" customFormat="1" ht="12" customHeight="1">
      <c r="A8" s="36"/>
      <c r="B8" s="42"/>
      <c r="C8" s="36"/>
      <c r="D8" s="138" t="s">
        <v>99</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40" t="s">
        <v>879</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8" t="s">
        <v>18</v>
      </c>
      <c r="E11" s="36"/>
      <c r="F11" s="141" t="s">
        <v>1</v>
      </c>
      <c r="G11" s="36"/>
      <c r="H11" s="36"/>
      <c r="I11" s="138" t="s">
        <v>19</v>
      </c>
      <c r="J11" s="141" t="s">
        <v>1</v>
      </c>
      <c r="K11" s="36"/>
      <c r="L11" s="61"/>
      <c r="S11" s="36"/>
      <c r="T11" s="36"/>
      <c r="U11" s="36"/>
      <c r="V11" s="36"/>
      <c r="W11" s="36"/>
      <c r="X11" s="36"/>
      <c r="Y11" s="36"/>
      <c r="Z11" s="36"/>
      <c r="AA11" s="36"/>
      <c r="AB11" s="36"/>
      <c r="AC11" s="36"/>
      <c r="AD11" s="36"/>
      <c r="AE11" s="36"/>
    </row>
    <row r="12" s="2" customFormat="1" ht="12" customHeight="1">
      <c r="A12" s="36"/>
      <c r="B12" s="42"/>
      <c r="C12" s="36"/>
      <c r="D12" s="138" t="s">
        <v>20</v>
      </c>
      <c r="E12" s="36"/>
      <c r="F12" s="141" t="s">
        <v>21</v>
      </c>
      <c r="G12" s="36"/>
      <c r="H12" s="36"/>
      <c r="I12" s="138" t="s">
        <v>22</v>
      </c>
      <c r="J12" s="142" t="str">
        <f>'Rekapitulace stavby'!AN8</f>
        <v>29. 11. 2023</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8" t="s">
        <v>24</v>
      </c>
      <c r="E14" s="36"/>
      <c r="F14" s="36"/>
      <c r="G14" s="36"/>
      <c r="H14" s="36"/>
      <c r="I14" s="138" t="s">
        <v>25</v>
      </c>
      <c r="J14" s="141"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41" t="str">
        <f>IF('Rekapitulace stavby'!E11="","",'Rekapitulace stavby'!E11)</f>
        <v xml:space="preserve"> </v>
      </c>
      <c r="F15" s="36"/>
      <c r="G15" s="36"/>
      <c r="H15" s="36"/>
      <c r="I15" s="138" t="s">
        <v>27</v>
      </c>
      <c r="J15" s="141"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8" t="s">
        <v>28</v>
      </c>
      <c r="E17" s="36"/>
      <c r="F17" s="36"/>
      <c r="G17" s="36"/>
      <c r="H17" s="36"/>
      <c r="I17" s="13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41"/>
      <c r="G18" s="141"/>
      <c r="H18" s="141"/>
      <c r="I18" s="13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8" t="s">
        <v>30</v>
      </c>
      <c r="E20" s="36"/>
      <c r="F20" s="36"/>
      <c r="G20" s="36"/>
      <c r="H20" s="36"/>
      <c r="I20" s="138" t="s">
        <v>25</v>
      </c>
      <c r="J20" s="141"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41" t="str">
        <f>IF('Rekapitulace stavby'!E17="","",'Rekapitulace stavby'!E17)</f>
        <v xml:space="preserve"> </v>
      </c>
      <c r="F21" s="36"/>
      <c r="G21" s="36"/>
      <c r="H21" s="36"/>
      <c r="I21" s="138" t="s">
        <v>27</v>
      </c>
      <c r="J21" s="141"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8" t="s">
        <v>32</v>
      </c>
      <c r="E23" s="36"/>
      <c r="F23" s="36"/>
      <c r="G23" s="36"/>
      <c r="H23" s="36"/>
      <c r="I23" s="138" t="s">
        <v>25</v>
      </c>
      <c r="J23" s="141"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41" t="s">
        <v>33</v>
      </c>
      <c r="F24" s="36"/>
      <c r="G24" s="36"/>
      <c r="H24" s="36"/>
      <c r="I24" s="138" t="s">
        <v>27</v>
      </c>
      <c r="J24" s="141"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8" t="s">
        <v>34</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43"/>
      <c r="B27" s="144"/>
      <c r="C27" s="143"/>
      <c r="D27" s="143"/>
      <c r="E27" s="145" t="s">
        <v>1</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7"/>
      <c r="E29" s="147"/>
      <c r="F29" s="147"/>
      <c r="G29" s="147"/>
      <c r="H29" s="147"/>
      <c r="I29" s="147"/>
      <c r="J29" s="147"/>
      <c r="K29" s="147"/>
      <c r="L29" s="61"/>
      <c r="S29" s="36"/>
      <c r="T29" s="36"/>
      <c r="U29" s="36"/>
      <c r="V29" s="36"/>
      <c r="W29" s="36"/>
      <c r="X29" s="36"/>
      <c r="Y29" s="36"/>
      <c r="Z29" s="36"/>
      <c r="AA29" s="36"/>
      <c r="AB29" s="36"/>
      <c r="AC29" s="36"/>
      <c r="AD29" s="36"/>
      <c r="AE29" s="36"/>
    </row>
    <row r="30" s="2" customFormat="1" ht="25.44" customHeight="1">
      <c r="A30" s="36"/>
      <c r="B30" s="42"/>
      <c r="C30" s="36"/>
      <c r="D30" s="148" t="s">
        <v>35</v>
      </c>
      <c r="E30" s="36"/>
      <c r="F30" s="36"/>
      <c r="G30" s="36"/>
      <c r="H30" s="36"/>
      <c r="I30" s="36"/>
      <c r="J30" s="149">
        <f>ROUND(J116, 2)</f>
        <v>0</v>
      </c>
      <c r="K30" s="36"/>
      <c r="L30" s="61"/>
      <c r="S30" s="36"/>
      <c r="T30" s="36"/>
      <c r="U30" s="36"/>
      <c r="V30" s="36"/>
      <c r="W30" s="36"/>
      <c r="X30" s="36"/>
      <c r="Y30" s="36"/>
      <c r="Z30" s="36"/>
      <c r="AA30" s="36"/>
      <c r="AB30" s="36"/>
      <c r="AC30" s="36"/>
      <c r="AD30" s="36"/>
      <c r="AE30" s="36"/>
    </row>
    <row r="31" s="2" customFormat="1" ht="6.96" customHeight="1">
      <c r="A31" s="36"/>
      <c r="B31" s="42"/>
      <c r="C31" s="36"/>
      <c r="D31" s="147"/>
      <c r="E31" s="147"/>
      <c r="F31" s="147"/>
      <c r="G31" s="147"/>
      <c r="H31" s="147"/>
      <c r="I31" s="147"/>
      <c r="J31" s="147"/>
      <c r="K31" s="147"/>
      <c r="L31" s="61"/>
      <c r="S31" s="36"/>
      <c r="T31" s="36"/>
      <c r="U31" s="36"/>
      <c r="V31" s="36"/>
      <c r="W31" s="36"/>
      <c r="X31" s="36"/>
      <c r="Y31" s="36"/>
      <c r="Z31" s="36"/>
      <c r="AA31" s="36"/>
      <c r="AB31" s="36"/>
      <c r="AC31" s="36"/>
      <c r="AD31" s="36"/>
      <c r="AE31" s="36"/>
    </row>
    <row r="32" s="2" customFormat="1" ht="14.4" customHeight="1">
      <c r="A32" s="36"/>
      <c r="B32" s="42"/>
      <c r="C32" s="36"/>
      <c r="D32" s="36"/>
      <c r="E32" s="36"/>
      <c r="F32" s="150" t="s">
        <v>37</v>
      </c>
      <c r="G32" s="36"/>
      <c r="H32" s="36"/>
      <c r="I32" s="150" t="s">
        <v>36</v>
      </c>
      <c r="J32" s="150" t="s">
        <v>38</v>
      </c>
      <c r="K32" s="36"/>
      <c r="L32" s="61"/>
      <c r="S32" s="36"/>
      <c r="T32" s="36"/>
      <c r="U32" s="36"/>
      <c r="V32" s="36"/>
      <c r="W32" s="36"/>
      <c r="X32" s="36"/>
      <c r="Y32" s="36"/>
      <c r="Z32" s="36"/>
      <c r="AA32" s="36"/>
      <c r="AB32" s="36"/>
      <c r="AC32" s="36"/>
      <c r="AD32" s="36"/>
      <c r="AE32" s="36"/>
    </row>
    <row r="33" s="2" customFormat="1" ht="14.4" customHeight="1">
      <c r="A33" s="36"/>
      <c r="B33" s="42"/>
      <c r="C33" s="36"/>
      <c r="D33" s="151" t="s">
        <v>39</v>
      </c>
      <c r="E33" s="138" t="s">
        <v>40</v>
      </c>
      <c r="F33" s="152">
        <f>ROUND((SUM(BE116:BE146)),  2)</f>
        <v>0</v>
      </c>
      <c r="G33" s="36"/>
      <c r="H33" s="36"/>
      <c r="I33" s="153">
        <v>0.20999999999999999</v>
      </c>
      <c r="J33" s="152">
        <f>ROUND(((SUM(BE116:BE146))*I33),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8" t="s">
        <v>41</v>
      </c>
      <c r="F34" s="152">
        <f>ROUND((SUM(BF116:BF146)),  2)</f>
        <v>0</v>
      </c>
      <c r="G34" s="36"/>
      <c r="H34" s="36"/>
      <c r="I34" s="153">
        <v>0.14999999999999999</v>
      </c>
      <c r="J34" s="152">
        <f>ROUND(((SUM(BF116:BF146))*I34),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8" t="s">
        <v>42</v>
      </c>
      <c r="F35" s="152">
        <f>ROUND((SUM(BG116:BG146)),  2)</f>
        <v>0</v>
      </c>
      <c r="G35" s="36"/>
      <c r="H35" s="36"/>
      <c r="I35" s="153">
        <v>0.20999999999999999</v>
      </c>
      <c r="J35" s="152">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8" t="s">
        <v>43</v>
      </c>
      <c r="F36" s="152">
        <f>ROUND((SUM(BH116:BH146)),  2)</f>
        <v>0</v>
      </c>
      <c r="G36" s="36"/>
      <c r="H36" s="36"/>
      <c r="I36" s="153">
        <v>0.14999999999999999</v>
      </c>
      <c r="J36" s="152">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8" t="s">
        <v>44</v>
      </c>
      <c r="F37" s="152">
        <f>ROUND((SUM(BI116:BI146)),  2)</f>
        <v>0</v>
      </c>
      <c r="G37" s="36"/>
      <c r="H37" s="36"/>
      <c r="I37" s="153">
        <v>0</v>
      </c>
      <c r="J37" s="152">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4"/>
      <c r="D39" s="155" t="s">
        <v>45</v>
      </c>
      <c r="E39" s="156"/>
      <c r="F39" s="156"/>
      <c r="G39" s="157" t="s">
        <v>46</v>
      </c>
      <c r="H39" s="158" t="s">
        <v>47</v>
      </c>
      <c r="I39" s="156"/>
      <c r="J39" s="159">
        <f>SUM(J30:J37)</f>
        <v>0</v>
      </c>
      <c r="K39" s="160"/>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61" t="s">
        <v>48</v>
      </c>
      <c r="E50" s="162"/>
      <c r="F50" s="162"/>
      <c r="G50" s="161" t="s">
        <v>49</v>
      </c>
      <c r="H50" s="162"/>
      <c r="I50" s="162"/>
      <c r="J50" s="162"/>
      <c r="K50" s="162"/>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63" t="s">
        <v>50</v>
      </c>
      <c r="E61" s="164"/>
      <c r="F61" s="165" t="s">
        <v>51</v>
      </c>
      <c r="G61" s="163" t="s">
        <v>50</v>
      </c>
      <c r="H61" s="164"/>
      <c r="I61" s="164"/>
      <c r="J61" s="166" t="s">
        <v>51</v>
      </c>
      <c r="K61" s="164"/>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61" t="s">
        <v>52</v>
      </c>
      <c r="E65" s="167"/>
      <c r="F65" s="167"/>
      <c r="G65" s="161" t="s">
        <v>53</v>
      </c>
      <c r="H65" s="167"/>
      <c r="I65" s="167"/>
      <c r="J65" s="167"/>
      <c r="K65" s="167"/>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63" t="s">
        <v>50</v>
      </c>
      <c r="E76" s="164"/>
      <c r="F76" s="165" t="s">
        <v>51</v>
      </c>
      <c r="G76" s="163" t="s">
        <v>50</v>
      </c>
      <c r="H76" s="164"/>
      <c r="I76" s="164"/>
      <c r="J76" s="166" t="s">
        <v>51</v>
      </c>
      <c r="K76" s="164"/>
      <c r="L76" s="61"/>
      <c r="S76" s="36"/>
      <c r="T76" s="36"/>
      <c r="U76" s="36"/>
      <c r="V76" s="36"/>
      <c r="W76" s="36"/>
      <c r="X76" s="36"/>
      <c r="Y76" s="36"/>
      <c r="Z76" s="36"/>
      <c r="AA76" s="36"/>
      <c r="AB76" s="36"/>
      <c r="AC76" s="36"/>
      <c r="AD76" s="36"/>
      <c r="AE76" s="36"/>
    </row>
    <row r="77" s="2" customFormat="1" ht="14.4" customHeight="1">
      <c r="A77" s="36"/>
      <c r="B77" s="168"/>
      <c r="C77" s="169"/>
      <c r="D77" s="169"/>
      <c r="E77" s="169"/>
      <c r="F77" s="169"/>
      <c r="G77" s="169"/>
      <c r="H77" s="169"/>
      <c r="I77" s="169"/>
      <c r="J77" s="169"/>
      <c r="K77" s="169"/>
      <c r="L77" s="61"/>
      <c r="S77" s="36"/>
      <c r="T77" s="36"/>
      <c r="U77" s="36"/>
      <c r="V77" s="36"/>
      <c r="W77" s="36"/>
      <c r="X77" s="36"/>
      <c r="Y77" s="36"/>
      <c r="Z77" s="36"/>
      <c r="AA77" s="36"/>
      <c r="AB77" s="36"/>
      <c r="AC77" s="36"/>
      <c r="AD77" s="36"/>
      <c r="AE77" s="36"/>
    </row>
    <row r="81" s="2" customFormat="1" ht="6.96" customHeight="1">
      <c r="A81" s="36"/>
      <c r="B81" s="170"/>
      <c r="C81" s="171"/>
      <c r="D81" s="171"/>
      <c r="E81" s="171"/>
      <c r="F81" s="171"/>
      <c r="G81" s="171"/>
      <c r="H81" s="171"/>
      <c r="I81" s="171"/>
      <c r="J81" s="171"/>
      <c r="K81" s="171"/>
      <c r="L81" s="61"/>
      <c r="S81" s="36"/>
      <c r="T81" s="36"/>
      <c r="U81" s="36"/>
      <c r="V81" s="36"/>
      <c r="W81" s="36"/>
      <c r="X81" s="36"/>
      <c r="Y81" s="36"/>
      <c r="Z81" s="36"/>
      <c r="AA81" s="36"/>
      <c r="AB81" s="36"/>
      <c r="AC81" s="36"/>
      <c r="AD81" s="36"/>
      <c r="AE81" s="36"/>
    </row>
    <row r="82" s="2" customFormat="1" ht="24.96" customHeight="1">
      <c r="A82" s="36"/>
      <c r="B82" s="37"/>
      <c r="C82" s="21" t="s">
        <v>101</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72" t="str">
        <f>E7</f>
        <v>Údržba, opravy a odstraňování závad u SEE OŘ OVA 2024-obvod SEE Olomouc</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99</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02 - DŘT</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SEE Olomouc</v>
      </c>
      <c r="G89" s="38"/>
      <c r="H89" s="38"/>
      <c r="I89" s="30" t="s">
        <v>22</v>
      </c>
      <c r="J89" s="77" t="str">
        <f>IF(J12="","",J12)</f>
        <v>29. 11. 2023</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30</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32</v>
      </c>
      <c r="J92" s="34" t="str">
        <f>E24</f>
        <v>VPO</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73" t="s">
        <v>102</v>
      </c>
      <c r="D94" s="174"/>
      <c r="E94" s="174"/>
      <c r="F94" s="174"/>
      <c r="G94" s="174"/>
      <c r="H94" s="174"/>
      <c r="I94" s="174"/>
      <c r="J94" s="175" t="s">
        <v>103</v>
      </c>
      <c r="K94" s="174"/>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6" t="s">
        <v>104</v>
      </c>
      <c r="D96" s="38"/>
      <c r="E96" s="38"/>
      <c r="F96" s="38"/>
      <c r="G96" s="38"/>
      <c r="H96" s="38"/>
      <c r="I96" s="38"/>
      <c r="J96" s="108">
        <f>J116</f>
        <v>0</v>
      </c>
      <c r="K96" s="38"/>
      <c r="L96" s="61"/>
      <c r="S96" s="36"/>
      <c r="T96" s="36"/>
      <c r="U96" s="36"/>
      <c r="V96" s="36"/>
      <c r="W96" s="36"/>
      <c r="X96" s="36"/>
      <c r="Y96" s="36"/>
      <c r="Z96" s="36"/>
      <c r="AA96" s="36"/>
      <c r="AB96" s="36"/>
      <c r="AC96" s="36"/>
      <c r="AD96" s="36"/>
      <c r="AE96" s="36"/>
      <c r="AU96" s="15" t="s">
        <v>105</v>
      </c>
    </row>
    <row r="97" s="2" customFormat="1" ht="21.84"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6.96" customHeight="1">
      <c r="A98" s="36"/>
      <c r="B98" s="64"/>
      <c r="C98" s="65"/>
      <c r="D98" s="65"/>
      <c r="E98" s="65"/>
      <c r="F98" s="65"/>
      <c r="G98" s="65"/>
      <c r="H98" s="65"/>
      <c r="I98" s="65"/>
      <c r="J98" s="65"/>
      <c r="K98" s="65"/>
      <c r="L98" s="61"/>
      <c r="S98" s="36"/>
      <c r="T98" s="36"/>
      <c r="U98" s="36"/>
      <c r="V98" s="36"/>
      <c r="W98" s="36"/>
      <c r="X98" s="36"/>
      <c r="Y98" s="36"/>
      <c r="Z98" s="36"/>
      <c r="AA98" s="36"/>
      <c r="AB98" s="36"/>
      <c r="AC98" s="36"/>
      <c r="AD98" s="36"/>
      <c r="AE98" s="36"/>
    </row>
    <row r="102" s="2" customFormat="1" ht="6.96" customHeight="1">
      <c r="A102" s="36"/>
      <c r="B102" s="66"/>
      <c r="C102" s="67"/>
      <c r="D102" s="67"/>
      <c r="E102" s="67"/>
      <c r="F102" s="67"/>
      <c r="G102" s="67"/>
      <c r="H102" s="67"/>
      <c r="I102" s="67"/>
      <c r="J102" s="67"/>
      <c r="K102" s="67"/>
      <c r="L102" s="61"/>
      <c r="S102" s="36"/>
      <c r="T102" s="36"/>
      <c r="U102" s="36"/>
      <c r="V102" s="36"/>
      <c r="W102" s="36"/>
      <c r="X102" s="36"/>
      <c r="Y102" s="36"/>
      <c r="Z102" s="36"/>
      <c r="AA102" s="36"/>
      <c r="AB102" s="36"/>
      <c r="AC102" s="36"/>
      <c r="AD102" s="36"/>
      <c r="AE102" s="36"/>
    </row>
    <row r="103" s="2" customFormat="1" ht="24.96" customHeight="1">
      <c r="A103" s="36"/>
      <c r="B103" s="37"/>
      <c r="C103" s="21" t="s">
        <v>106</v>
      </c>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37"/>
      <c r="C104" s="38"/>
      <c r="D104" s="38"/>
      <c r="E104" s="38"/>
      <c r="F104" s="38"/>
      <c r="G104" s="38"/>
      <c r="H104" s="38"/>
      <c r="I104" s="38"/>
      <c r="J104" s="38"/>
      <c r="K104" s="38"/>
      <c r="L104" s="61"/>
      <c r="S104" s="36"/>
      <c r="T104" s="36"/>
      <c r="U104" s="36"/>
      <c r="V104" s="36"/>
      <c r="W104" s="36"/>
      <c r="X104" s="36"/>
      <c r="Y104" s="36"/>
      <c r="Z104" s="36"/>
      <c r="AA104" s="36"/>
      <c r="AB104" s="36"/>
      <c r="AC104" s="36"/>
      <c r="AD104" s="36"/>
      <c r="AE104" s="36"/>
    </row>
    <row r="105" s="2" customFormat="1" ht="12" customHeight="1">
      <c r="A105" s="36"/>
      <c r="B105" s="37"/>
      <c r="C105" s="30" t="s">
        <v>16</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26.25" customHeight="1">
      <c r="A106" s="36"/>
      <c r="B106" s="37"/>
      <c r="C106" s="38"/>
      <c r="D106" s="38"/>
      <c r="E106" s="172" t="str">
        <f>E7</f>
        <v>Údržba, opravy a odstraňování závad u SEE OŘ OVA 2024-obvod SEE Olomouc</v>
      </c>
      <c r="F106" s="30"/>
      <c r="G106" s="30"/>
      <c r="H106" s="30"/>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99</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74" t="str">
        <f>E9</f>
        <v>02 - DŘT</v>
      </c>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20</v>
      </c>
      <c r="D110" s="38"/>
      <c r="E110" s="38"/>
      <c r="F110" s="25" t="str">
        <f>F12</f>
        <v>SEE Olomouc</v>
      </c>
      <c r="G110" s="38"/>
      <c r="H110" s="38"/>
      <c r="I110" s="30" t="s">
        <v>22</v>
      </c>
      <c r="J110" s="77" t="str">
        <f>IF(J12="","",J12)</f>
        <v>29. 11. 2023</v>
      </c>
      <c r="K110" s="38"/>
      <c r="L110" s="61"/>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5.15" customHeight="1">
      <c r="A112" s="36"/>
      <c r="B112" s="37"/>
      <c r="C112" s="30" t="s">
        <v>24</v>
      </c>
      <c r="D112" s="38"/>
      <c r="E112" s="38"/>
      <c r="F112" s="25" t="str">
        <f>E15</f>
        <v xml:space="preserve"> </v>
      </c>
      <c r="G112" s="38"/>
      <c r="H112" s="38"/>
      <c r="I112" s="30" t="s">
        <v>30</v>
      </c>
      <c r="J112" s="34" t="str">
        <f>E21</f>
        <v xml:space="preserve"> </v>
      </c>
      <c r="K112" s="38"/>
      <c r="L112" s="61"/>
      <c r="S112" s="36"/>
      <c r="T112" s="36"/>
      <c r="U112" s="36"/>
      <c r="V112" s="36"/>
      <c r="W112" s="36"/>
      <c r="X112" s="36"/>
      <c r="Y112" s="36"/>
      <c r="Z112" s="36"/>
      <c r="AA112" s="36"/>
      <c r="AB112" s="36"/>
      <c r="AC112" s="36"/>
      <c r="AD112" s="36"/>
      <c r="AE112" s="36"/>
    </row>
    <row r="113" s="2" customFormat="1" ht="15.15" customHeight="1">
      <c r="A113" s="36"/>
      <c r="B113" s="37"/>
      <c r="C113" s="30" t="s">
        <v>28</v>
      </c>
      <c r="D113" s="38"/>
      <c r="E113" s="38"/>
      <c r="F113" s="25" t="str">
        <f>IF(E18="","",E18)</f>
        <v>Vyplň údaj</v>
      </c>
      <c r="G113" s="38"/>
      <c r="H113" s="38"/>
      <c r="I113" s="30" t="s">
        <v>32</v>
      </c>
      <c r="J113" s="34" t="str">
        <f>E24</f>
        <v>VPO</v>
      </c>
      <c r="K113" s="38"/>
      <c r="L113" s="61"/>
      <c r="S113" s="36"/>
      <c r="T113" s="36"/>
      <c r="U113" s="36"/>
      <c r="V113" s="36"/>
      <c r="W113" s="36"/>
      <c r="X113" s="36"/>
      <c r="Y113" s="36"/>
      <c r="Z113" s="36"/>
      <c r="AA113" s="36"/>
      <c r="AB113" s="36"/>
      <c r="AC113" s="36"/>
      <c r="AD113" s="36"/>
      <c r="AE113" s="36"/>
    </row>
    <row r="114" s="2" customFormat="1" ht="10.32"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9" customFormat="1" ht="29.28" customHeight="1">
      <c r="A115" s="177"/>
      <c r="B115" s="178"/>
      <c r="C115" s="179" t="s">
        <v>107</v>
      </c>
      <c r="D115" s="180" t="s">
        <v>60</v>
      </c>
      <c r="E115" s="180" t="s">
        <v>56</v>
      </c>
      <c r="F115" s="180" t="s">
        <v>57</v>
      </c>
      <c r="G115" s="180" t="s">
        <v>108</v>
      </c>
      <c r="H115" s="180" t="s">
        <v>109</v>
      </c>
      <c r="I115" s="180" t="s">
        <v>110</v>
      </c>
      <c r="J115" s="180" t="s">
        <v>103</v>
      </c>
      <c r="K115" s="181" t="s">
        <v>111</v>
      </c>
      <c r="L115" s="182"/>
      <c r="M115" s="98" t="s">
        <v>1</v>
      </c>
      <c r="N115" s="99" t="s">
        <v>39</v>
      </c>
      <c r="O115" s="99" t="s">
        <v>112</v>
      </c>
      <c r="P115" s="99" t="s">
        <v>113</v>
      </c>
      <c r="Q115" s="99" t="s">
        <v>114</v>
      </c>
      <c r="R115" s="99" t="s">
        <v>115</v>
      </c>
      <c r="S115" s="99" t="s">
        <v>116</v>
      </c>
      <c r="T115" s="99" t="s">
        <v>117</v>
      </c>
      <c r="U115" s="100" t="s">
        <v>118</v>
      </c>
      <c r="V115" s="177"/>
      <c r="W115" s="177"/>
      <c r="X115" s="177"/>
      <c r="Y115" s="177"/>
      <c r="Z115" s="177"/>
      <c r="AA115" s="177"/>
      <c r="AB115" s="177"/>
      <c r="AC115" s="177"/>
      <c r="AD115" s="177"/>
      <c r="AE115" s="177"/>
    </row>
    <row r="116" s="2" customFormat="1" ht="22.8" customHeight="1">
      <c r="A116" s="36"/>
      <c r="B116" s="37"/>
      <c r="C116" s="105" t="s">
        <v>119</v>
      </c>
      <c r="D116" s="38"/>
      <c r="E116" s="38"/>
      <c r="F116" s="38"/>
      <c r="G116" s="38"/>
      <c r="H116" s="38"/>
      <c r="I116" s="38"/>
      <c r="J116" s="183">
        <f>BK116</f>
        <v>0</v>
      </c>
      <c r="K116" s="38"/>
      <c r="L116" s="42"/>
      <c r="M116" s="101"/>
      <c r="N116" s="184"/>
      <c r="O116" s="102"/>
      <c r="P116" s="185">
        <f>SUM(P117:P146)</f>
        <v>0</v>
      </c>
      <c r="Q116" s="102"/>
      <c r="R116" s="185">
        <f>SUM(R117:R146)</f>
        <v>0</v>
      </c>
      <c r="S116" s="102"/>
      <c r="T116" s="185">
        <f>SUM(T117:T146)</f>
        <v>0</v>
      </c>
      <c r="U116" s="103"/>
      <c r="V116" s="36"/>
      <c r="W116" s="36"/>
      <c r="X116" s="36"/>
      <c r="Y116" s="36"/>
      <c r="Z116" s="36"/>
      <c r="AA116" s="36"/>
      <c r="AB116" s="36"/>
      <c r="AC116" s="36"/>
      <c r="AD116" s="36"/>
      <c r="AE116" s="36"/>
      <c r="AT116" s="15" t="s">
        <v>74</v>
      </c>
      <c r="AU116" s="15" t="s">
        <v>105</v>
      </c>
      <c r="BK116" s="186">
        <f>SUM(BK117:BK146)</f>
        <v>0</v>
      </c>
    </row>
    <row r="117" s="2" customFormat="1" ht="24.15" customHeight="1">
      <c r="A117" s="36"/>
      <c r="B117" s="37"/>
      <c r="C117" s="187" t="s">
        <v>83</v>
      </c>
      <c r="D117" s="187" t="s">
        <v>120</v>
      </c>
      <c r="E117" s="188" t="s">
        <v>880</v>
      </c>
      <c r="F117" s="189" t="s">
        <v>881</v>
      </c>
      <c r="G117" s="190" t="s">
        <v>149</v>
      </c>
      <c r="H117" s="191">
        <v>1</v>
      </c>
      <c r="I117" s="192"/>
      <c r="J117" s="193">
        <f>ROUND(I117*H117,2)</f>
        <v>0</v>
      </c>
      <c r="K117" s="189" t="s">
        <v>124</v>
      </c>
      <c r="L117" s="42"/>
      <c r="M117" s="194" t="s">
        <v>1</v>
      </c>
      <c r="N117" s="195" t="s">
        <v>40</v>
      </c>
      <c r="O117" s="89"/>
      <c r="P117" s="196">
        <f>O117*H117</f>
        <v>0</v>
      </c>
      <c r="Q117" s="196">
        <v>0</v>
      </c>
      <c r="R117" s="196">
        <f>Q117*H117</f>
        <v>0</v>
      </c>
      <c r="S117" s="196">
        <v>0</v>
      </c>
      <c r="T117" s="196">
        <f>S117*H117</f>
        <v>0</v>
      </c>
      <c r="U117" s="197" t="s">
        <v>1</v>
      </c>
      <c r="V117" s="36"/>
      <c r="W117" s="36"/>
      <c r="X117" s="36"/>
      <c r="Y117" s="36"/>
      <c r="Z117" s="36"/>
      <c r="AA117" s="36"/>
      <c r="AB117" s="36"/>
      <c r="AC117" s="36"/>
      <c r="AD117" s="36"/>
      <c r="AE117" s="36"/>
      <c r="AR117" s="198" t="s">
        <v>685</v>
      </c>
      <c r="AT117" s="198" t="s">
        <v>120</v>
      </c>
      <c r="AU117" s="198" t="s">
        <v>75</v>
      </c>
      <c r="AY117" s="15" t="s">
        <v>126</v>
      </c>
      <c r="BE117" s="199">
        <f>IF(N117="základní",J117,0)</f>
        <v>0</v>
      </c>
      <c r="BF117" s="199">
        <f>IF(N117="snížená",J117,0)</f>
        <v>0</v>
      </c>
      <c r="BG117" s="199">
        <f>IF(N117="zákl. přenesená",J117,0)</f>
        <v>0</v>
      </c>
      <c r="BH117" s="199">
        <f>IF(N117="sníž. přenesená",J117,0)</f>
        <v>0</v>
      </c>
      <c r="BI117" s="199">
        <f>IF(N117="nulová",J117,0)</f>
        <v>0</v>
      </c>
      <c r="BJ117" s="15" t="s">
        <v>83</v>
      </c>
      <c r="BK117" s="199">
        <f>ROUND(I117*H117,2)</f>
        <v>0</v>
      </c>
      <c r="BL117" s="15" t="s">
        <v>685</v>
      </c>
      <c r="BM117" s="198" t="s">
        <v>882</v>
      </c>
    </row>
    <row r="118" s="2" customFormat="1">
      <c r="A118" s="36"/>
      <c r="B118" s="37"/>
      <c r="C118" s="38"/>
      <c r="D118" s="200" t="s">
        <v>128</v>
      </c>
      <c r="E118" s="38"/>
      <c r="F118" s="201" t="s">
        <v>883</v>
      </c>
      <c r="G118" s="38"/>
      <c r="H118" s="38"/>
      <c r="I118" s="202"/>
      <c r="J118" s="38"/>
      <c r="K118" s="38"/>
      <c r="L118" s="42"/>
      <c r="M118" s="203"/>
      <c r="N118" s="204"/>
      <c r="O118" s="89"/>
      <c r="P118" s="89"/>
      <c r="Q118" s="89"/>
      <c r="R118" s="89"/>
      <c r="S118" s="89"/>
      <c r="T118" s="89"/>
      <c r="U118" s="90"/>
      <c r="V118" s="36"/>
      <c r="W118" s="36"/>
      <c r="X118" s="36"/>
      <c r="Y118" s="36"/>
      <c r="Z118" s="36"/>
      <c r="AA118" s="36"/>
      <c r="AB118" s="36"/>
      <c r="AC118" s="36"/>
      <c r="AD118" s="36"/>
      <c r="AE118" s="36"/>
      <c r="AT118" s="15" t="s">
        <v>128</v>
      </c>
      <c r="AU118" s="15" t="s">
        <v>75</v>
      </c>
    </row>
    <row r="119" s="2" customFormat="1" ht="24.15" customHeight="1">
      <c r="A119" s="36"/>
      <c r="B119" s="37"/>
      <c r="C119" s="187" t="s">
        <v>85</v>
      </c>
      <c r="D119" s="187" t="s">
        <v>120</v>
      </c>
      <c r="E119" s="188" t="s">
        <v>884</v>
      </c>
      <c r="F119" s="189" t="s">
        <v>885</v>
      </c>
      <c r="G119" s="190" t="s">
        <v>149</v>
      </c>
      <c r="H119" s="191">
        <v>1</v>
      </c>
      <c r="I119" s="192"/>
      <c r="J119" s="193">
        <f>ROUND(I119*H119,2)</f>
        <v>0</v>
      </c>
      <c r="K119" s="189" t="s">
        <v>124</v>
      </c>
      <c r="L119" s="42"/>
      <c r="M119" s="194" t="s">
        <v>1</v>
      </c>
      <c r="N119" s="195" t="s">
        <v>40</v>
      </c>
      <c r="O119" s="89"/>
      <c r="P119" s="196">
        <f>O119*H119</f>
        <v>0</v>
      </c>
      <c r="Q119" s="196">
        <v>0</v>
      </c>
      <c r="R119" s="196">
        <f>Q119*H119</f>
        <v>0</v>
      </c>
      <c r="S119" s="196">
        <v>0</v>
      </c>
      <c r="T119" s="196">
        <f>S119*H119</f>
        <v>0</v>
      </c>
      <c r="U119" s="197" t="s">
        <v>1</v>
      </c>
      <c r="V119" s="36"/>
      <c r="W119" s="36"/>
      <c r="X119" s="36"/>
      <c r="Y119" s="36"/>
      <c r="Z119" s="36"/>
      <c r="AA119" s="36"/>
      <c r="AB119" s="36"/>
      <c r="AC119" s="36"/>
      <c r="AD119" s="36"/>
      <c r="AE119" s="36"/>
      <c r="AR119" s="198" t="s">
        <v>685</v>
      </c>
      <c r="AT119" s="198" t="s">
        <v>120</v>
      </c>
      <c r="AU119" s="198" t="s">
        <v>75</v>
      </c>
      <c r="AY119" s="15" t="s">
        <v>126</v>
      </c>
      <c r="BE119" s="199">
        <f>IF(N119="základní",J119,0)</f>
        <v>0</v>
      </c>
      <c r="BF119" s="199">
        <f>IF(N119="snížená",J119,0)</f>
        <v>0</v>
      </c>
      <c r="BG119" s="199">
        <f>IF(N119="zákl. přenesená",J119,0)</f>
        <v>0</v>
      </c>
      <c r="BH119" s="199">
        <f>IF(N119="sníž. přenesená",J119,0)</f>
        <v>0</v>
      </c>
      <c r="BI119" s="199">
        <f>IF(N119="nulová",J119,0)</f>
        <v>0</v>
      </c>
      <c r="BJ119" s="15" t="s">
        <v>83</v>
      </c>
      <c r="BK119" s="199">
        <f>ROUND(I119*H119,2)</f>
        <v>0</v>
      </c>
      <c r="BL119" s="15" t="s">
        <v>685</v>
      </c>
      <c r="BM119" s="198" t="s">
        <v>886</v>
      </c>
    </row>
    <row r="120" s="2" customFormat="1">
      <c r="A120" s="36"/>
      <c r="B120" s="37"/>
      <c r="C120" s="38"/>
      <c r="D120" s="200" t="s">
        <v>128</v>
      </c>
      <c r="E120" s="38"/>
      <c r="F120" s="201" t="s">
        <v>887</v>
      </c>
      <c r="G120" s="38"/>
      <c r="H120" s="38"/>
      <c r="I120" s="202"/>
      <c r="J120" s="38"/>
      <c r="K120" s="38"/>
      <c r="L120" s="42"/>
      <c r="M120" s="203"/>
      <c r="N120" s="204"/>
      <c r="O120" s="89"/>
      <c r="P120" s="89"/>
      <c r="Q120" s="89"/>
      <c r="R120" s="89"/>
      <c r="S120" s="89"/>
      <c r="T120" s="89"/>
      <c r="U120" s="90"/>
      <c r="V120" s="36"/>
      <c r="W120" s="36"/>
      <c r="X120" s="36"/>
      <c r="Y120" s="36"/>
      <c r="Z120" s="36"/>
      <c r="AA120" s="36"/>
      <c r="AB120" s="36"/>
      <c r="AC120" s="36"/>
      <c r="AD120" s="36"/>
      <c r="AE120" s="36"/>
      <c r="AT120" s="15" t="s">
        <v>128</v>
      </c>
      <c r="AU120" s="15" t="s">
        <v>75</v>
      </c>
    </row>
    <row r="121" s="2" customFormat="1" ht="55.5" customHeight="1">
      <c r="A121" s="36"/>
      <c r="B121" s="37"/>
      <c r="C121" s="187" t="s">
        <v>136</v>
      </c>
      <c r="D121" s="187" t="s">
        <v>120</v>
      </c>
      <c r="E121" s="188" t="s">
        <v>888</v>
      </c>
      <c r="F121" s="189" t="s">
        <v>889</v>
      </c>
      <c r="G121" s="190" t="s">
        <v>149</v>
      </c>
      <c r="H121" s="191">
        <v>1</v>
      </c>
      <c r="I121" s="192"/>
      <c r="J121" s="193">
        <f>ROUND(I121*H121,2)</f>
        <v>0</v>
      </c>
      <c r="K121" s="189" t="s">
        <v>124</v>
      </c>
      <c r="L121" s="42"/>
      <c r="M121" s="194" t="s">
        <v>1</v>
      </c>
      <c r="N121" s="195" t="s">
        <v>40</v>
      </c>
      <c r="O121" s="89"/>
      <c r="P121" s="196">
        <f>O121*H121</f>
        <v>0</v>
      </c>
      <c r="Q121" s="196">
        <v>0</v>
      </c>
      <c r="R121" s="196">
        <f>Q121*H121</f>
        <v>0</v>
      </c>
      <c r="S121" s="196">
        <v>0</v>
      </c>
      <c r="T121" s="196">
        <f>S121*H121</f>
        <v>0</v>
      </c>
      <c r="U121" s="197" t="s">
        <v>1</v>
      </c>
      <c r="V121" s="36"/>
      <c r="W121" s="36"/>
      <c r="X121" s="36"/>
      <c r="Y121" s="36"/>
      <c r="Z121" s="36"/>
      <c r="AA121" s="36"/>
      <c r="AB121" s="36"/>
      <c r="AC121" s="36"/>
      <c r="AD121" s="36"/>
      <c r="AE121" s="36"/>
      <c r="AR121" s="198" t="s">
        <v>685</v>
      </c>
      <c r="AT121" s="198" t="s">
        <v>120</v>
      </c>
      <c r="AU121" s="198" t="s">
        <v>75</v>
      </c>
      <c r="AY121" s="15" t="s">
        <v>126</v>
      </c>
      <c r="BE121" s="199">
        <f>IF(N121="základní",J121,0)</f>
        <v>0</v>
      </c>
      <c r="BF121" s="199">
        <f>IF(N121="snížená",J121,0)</f>
        <v>0</v>
      </c>
      <c r="BG121" s="199">
        <f>IF(N121="zákl. přenesená",J121,0)</f>
        <v>0</v>
      </c>
      <c r="BH121" s="199">
        <f>IF(N121="sníž. přenesená",J121,0)</f>
        <v>0</v>
      </c>
      <c r="BI121" s="199">
        <f>IF(N121="nulová",J121,0)</f>
        <v>0</v>
      </c>
      <c r="BJ121" s="15" t="s">
        <v>83</v>
      </c>
      <c r="BK121" s="199">
        <f>ROUND(I121*H121,2)</f>
        <v>0</v>
      </c>
      <c r="BL121" s="15" t="s">
        <v>685</v>
      </c>
      <c r="BM121" s="198" t="s">
        <v>890</v>
      </c>
    </row>
    <row r="122" s="2" customFormat="1">
      <c r="A122" s="36"/>
      <c r="B122" s="37"/>
      <c r="C122" s="38"/>
      <c r="D122" s="200" t="s">
        <v>128</v>
      </c>
      <c r="E122" s="38"/>
      <c r="F122" s="201" t="s">
        <v>891</v>
      </c>
      <c r="G122" s="38"/>
      <c r="H122" s="38"/>
      <c r="I122" s="202"/>
      <c r="J122" s="38"/>
      <c r="K122" s="38"/>
      <c r="L122" s="42"/>
      <c r="M122" s="203"/>
      <c r="N122" s="204"/>
      <c r="O122" s="89"/>
      <c r="P122" s="89"/>
      <c r="Q122" s="89"/>
      <c r="R122" s="89"/>
      <c r="S122" s="89"/>
      <c r="T122" s="89"/>
      <c r="U122" s="90"/>
      <c r="V122" s="36"/>
      <c r="W122" s="36"/>
      <c r="X122" s="36"/>
      <c r="Y122" s="36"/>
      <c r="Z122" s="36"/>
      <c r="AA122" s="36"/>
      <c r="AB122" s="36"/>
      <c r="AC122" s="36"/>
      <c r="AD122" s="36"/>
      <c r="AE122" s="36"/>
      <c r="AT122" s="15" t="s">
        <v>128</v>
      </c>
      <c r="AU122" s="15" t="s">
        <v>75</v>
      </c>
    </row>
    <row r="123" s="2" customFormat="1" ht="62.7" customHeight="1">
      <c r="A123" s="36"/>
      <c r="B123" s="37"/>
      <c r="C123" s="187" t="s">
        <v>125</v>
      </c>
      <c r="D123" s="187" t="s">
        <v>120</v>
      </c>
      <c r="E123" s="188" t="s">
        <v>892</v>
      </c>
      <c r="F123" s="189" t="s">
        <v>893</v>
      </c>
      <c r="G123" s="190" t="s">
        <v>149</v>
      </c>
      <c r="H123" s="191">
        <v>1</v>
      </c>
      <c r="I123" s="192"/>
      <c r="J123" s="193">
        <f>ROUND(I123*H123,2)</f>
        <v>0</v>
      </c>
      <c r="K123" s="189" t="s">
        <v>124</v>
      </c>
      <c r="L123" s="42"/>
      <c r="M123" s="194" t="s">
        <v>1</v>
      </c>
      <c r="N123" s="195" t="s">
        <v>40</v>
      </c>
      <c r="O123" s="89"/>
      <c r="P123" s="196">
        <f>O123*H123</f>
        <v>0</v>
      </c>
      <c r="Q123" s="196">
        <v>0</v>
      </c>
      <c r="R123" s="196">
        <f>Q123*H123</f>
        <v>0</v>
      </c>
      <c r="S123" s="196">
        <v>0</v>
      </c>
      <c r="T123" s="196">
        <f>S123*H123</f>
        <v>0</v>
      </c>
      <c r="U123" s="197" t="s">
        <v>1</v>
      </c>
      <c r="V123" s="36"/>
      <c r="W123" s="36"/>
      <c r="X123" s="36"/>
      <c r="Y123" s="36"/>
      <c r="Z123" s="36"/>
      <c r="AA123" s="36"/>
      <c r="AB123" s="36"/>
      <c r="AC123" s="36"/>
      <c r="AD123" s="36"/>
      <c r="AE123" s="36"/>
      <c r="AR123" s="198" t="s">
        <v>685</v>
      </c>
      <c r="AT123" s="198" t="s">
        <v>120</v>
      </c>
      <c r="AU123" s="198" t="s">
        <v>75</v>
      </c>
      <c r="AY123" s="15" t="s">
        <v>126</v>
      </c>
      <c r="BE123" s="199">
        <f>IF(N123="základní",J123,0)</f>
        <v>0</v>
      </c>
      <c r="BF123" s="199">
        <f>IF(N123="snížená",J123,0)</f>
        <v>0</v>
      </c>
      <c r="BG123" s="199">
        <f>IF(N123="zákl. přenesená",J123,0)</f>
        <v>0</v>
      </c>
      <c r="BH123" s="199">
        <f>IF(N123="sníž. přenesená",J123,0)</f>
        <v>0</v>
      </c>
      <c r="BI123" s="199">
        <f>IF(N123="nulová",J123,0)</f>
        <v>0</v>
      </c>
      <c r="BJ123" s="15" t="s">
        <v>83</v>
      </c>
      <c r="BK123" s="199">
        <f>ROUND(I123*H123,2)</f>
        <v>0</v>
      </c>
      <c r="BL123" s="15" t="s">
        <v>685</v>
      </c>
      <c r="BM123" s="198" t="s">
        <v>894</v>
      </c>
    </row>
    <row r="124" s="2" customFormat="1">
      <c r="A124" s="36"/>
      <c r="B124" s="37"/>
      <c r="C124" s="38"/>
      <c r="D124" s="200" t="s">
        <v>128</v>
      </c>
      <c r="E124" s="38"/>
      <c r="F124" s="201" t="s">
        <v>895</v>
      </c>
      <c r="G124" s="38"/>
      <c r="H124" s="38"/>
      <c r="I124" s="202"/>
      <c r="J124" s="38"/>
      <c r="K124" s="38"/>
      <c r="L124" s="42"/>
      <c r="M124" s="203"/>
      <c r="N124" s="204"/>
      <c r="O124" s="89"/>
      <c r="P124" s="89"/>
      <c r="Q124" s="89"/>
      <c r="R124" s="89"/>
      <c r="S124" s="89"/>
      <c r="T124" s="89"/>
      <c r="U124" s="90"/>
      <c r="V124" s="36"/>
      <c r="W124" s="36"/>
      <c r="X124" s="36"/>
      <c r="Y124" s="36"/>
      <c r="Z124" s="36"/>
      <c r="AA124" s="36"/>
      <c r="AB124" s="36"/>
      <c r="AC124" s="36"/>
      <c r="AD124" s="36"/>
      <c r="AE124" s="36"/>
      <c r="AT124" s="15" t="s">
        <v>128</v>
      </c>
      <c r="AU124" s="15" t="s">
        <v>75</v>
      </c>
    </row>
    <row r="125" s="2" customFormat="1" ht="44.25" customHeight="1">
      <c r="A125" s="36"/>
      <c r="B125" s="37"/>
      <c r="C125" s="187" t="s">
        <v>146</v>
      </c>
      <c r="D125" s="187" t="s">
        <v>120</v>
      </c>
      <c r="E125" s="188" t="s">
        <v>896</v>
      </c>
      <c r="F125" s="189" t="s">
        <v>897</v>
      </c>
      <c r="G125" s="190" t="s">
        <v>139</v>
      </c>
      <c r="H125" s="191">
        <v>1</v>
      </c>
      <c r="I125" s="192"/>
      <c r="J125" s="193">
        <f>ROUND(I125*H125,2)</f>
        <v>0</v>
      </c>
      <c r="K125" s="189" t="s">
        <v>124</v>
      </c>
      <c r="L125" s="42"/>
      <c r="M125" s="194" t="s">
        <v>1</v>
      </c>
      <c r="N125" s="195" t="s">
        <v>40</v>
      </c>
      <c r="O125" s="89"/>
      <c r="P125" s="196">
        <f>O125*H125</f>
        <v>0</v>
      </c>
      <c r="Q125" s="196">
        <v>0</v>
      </c>
      <c r="R125" s="196">
        <f>Q125*H125</f>
        <v>0</v>
      </c>
      <c r="S125" s="196">
        <v>0</v>
      </c>
      <c r="T125" s="196">
        <f>S125*H125</f>
        <v>0</v>
      </c>
      <c r="U125" s="197" t="s">
        <v>1</v>
      </c>
      <c r="V125" s="36"/>
      <c r="W125" s="36"/>
      <c r="X125" s="36"/>
      <c r="Y125" s="36"/>
      <c r="Z125" s="36"/>
      <c r="AA125" s="36"/>
      <c r="AB125" s="36"/>
      <c r="AC125" s="36"/>
      <c r="AD125" s="36"/>
      <c r="AE125" s="36"/>
      <c r="AR125" s="198" t="s">
        <v>685</v>
      </c>
      <c r="AT125" s="198" t="s">
        <v>120</v>
      </c>
      <c r="AU125" s="198" t="s">
        <v>75</v>
      </c>
      <c r="AY125" s="15" t="s">
        <v>126</v>
      </c>
      <c r="BE125" s="199">
        <f>IF(N125="základní",J125,0)</f>
        <v>0</v>
      </c>
      <c r="BF125" s="199">
        <f>IF(N125="snížená",J125,0)</f>
        <v>0</v>
      </c>
      <c r="BG125" s="199">
        <f>IF(N125="zákl. přenesená",J125,0)</f>
        <v>0</v>
      </c>
      <c r="BH125" s="199">
        <f>IF(N125="sníž. přenesená",J125,0)</f>
        <v>0</v>
      </c>
      <c r="BI125" s="199">
        <f>IF(N125="nulová",J125,0)</f>
        <v>0</v>
      </c>
      <c r="BJ125" s="15" t="s">
        <v>83</v>
      </c>
      <c r="BK125" s="199">
        <f>ROUND(I125*H125,2)</f>
        <v>0</v>
      </c>
      <c r="BL125" s="15" t="s">
        <v>685</v>
      </c>
      <c r="BM125" s="198" t="s">
        <v>898</v>
      </c>
    </row>
    <row r="126" s="2" customFormat="1">
      <c r="A126" s="36"/>
      <c r="B126" s="37"/>
      <c r="C126" s="38"/>
      <c r="D126" s="200" t="s">
        <v>128</v>
      </c>
      <c r="E126" s="38"/>
      <c r="F126" s="201" t="s">
        <v>899</v>
      </c>
      <c r="G126" s="38"/>
      <c r="H126" s="38"/>
      <c r="I126" s="202"/>
      <c r="J126" s="38"/>
      <c r="K126" s="38"/>
      <c r="L126" s="42"/>
      <c r="M126" s="203"/>
      <c r="N126" s="204"/>
      <c r="O126" s="89"/>
      <c r="P126" s="89"/>
      <c r="Q126" s="89"/>
      <c r="R126" s="89"/>
      <c r="S126" s="89"/>
      <c r="T126" s="89"/>
      <c r="U126" s="90"/>
      <c r="V126" s="36"/>
      <c r="W126" s="36"/>
      <c r="X126" s="36"/>
      <c r="Y126" s="36"/>
      <c r="Z126" s="36"/>
      <c r="AA126" s="36"/>
      <c r="AB126" s="36"/>
      <c r="AC126" s="36"/>
      <c r="AD126" s="36"/>
      <c r="AE126" s="36"/>
      <c r="AT126" s="15" t="s">
        <v>128</v>
      </c>
      <c r="AU126" s="15" t="s">
        <v>75</v>
      </c>
    </row>
    <row r="127" s="2" customFormat="1" ht="33" customHeight="1">
      <c r="A127" s="36"/>
      <c r="B127" s="37"/>
      <c r="C127" s="187" t="s">
        <v>152</v>
      </c>
      <c r="D127" s="187" t="s">
        <v>120</v>
      </c>
      <c r="E127" s="188" t="s">
        <v>900</v>
      </c>
      <c r="F127" s="189" t="s">
        <v>901</v>
      </c>
      <c r="G127" s="190" t="s">
        <v>139</v>
      </c>
      <c r="H127" s="191">
        <v>1</v>
      </c>
      <c r="I127" s="192"/>
      <c r="J127" s="193">
        <f>ROUND(I127*H127,2)</f>
        <v>0</v>
      </c>
      <c r="K127" s="189" t="s">
        <v>124</v>
      </c>
      <c r="L127" s="42"/>
      <c r="M127" s="194" t="s">
        <v>1</v>
      </c>
      <c r="N127" s="195" t="s">
        <v>40</v>
      </c>
      <c r="O127" s="89"/>
      <c r="P127" s="196">
        <f>O127*H127</f>
        <v>0</v>
      </c>
      <c r="Q127" s="196">
        <v>0</v>
      </c>
      <c r="R127" s="196">
        <f>Q127*H127</f>
        <v>0</v>
      </c>
      <c r="S127" s="196">
        <v>0</v>
      </c>
      <c r="T127" s="196">
        <f>S127*H127</f>
        <v>0</v>
      </c>
      <c r="U127" s="197" t="s">
        <v>1</v>
      </c>
      <c r="V127" s="36"/>
      <c r="W127" s="36"/>
      <c r="X127" s="36"/>
      <c r="Y127" s="36"/>
      <c r="Z127" s="36"/>
      <c r="AA127" s="36"/>
      <c r="AB127" s="36"/>
      <c r="AC127" s="36"/>
      <c r="AD127" s="36"/>
      <c r="AE127" s="36"/>
      <c r="AR127" s="198" t="s">
        <v>685</v>
      </c>
      <c r="AT127" s="198" t="s">
        <v>120</v>
      </c>
      <c r="AU127" s="198" t="s">
        <v>75</v>
      </c>
      <c r="AY127" s="15" t="s">
        <v>126</v>
      </c>
      <c r="BE127" s="199">
        <f>IF(N127="základní",J127,0)</f>
        <v>0</v>
      </c>
      <c r="BF127" s="199">
        <f>IF(N127="snížená",J127,0)</f>
        <v>0</v>
      </c>
      <c r="BG127" s="199">
        <f>IF(N127="zákl. přenesená",J127,0)</f>
        <v>0</v>
      </c>
      <c r="BH127" s="199">
        <f>IF(N127="sníž. přenesená",J127,0)</f>
        <v>0</v>
      </c>
      <c r="BI127" s="199">
        <f>IF(N127="nulová",J127,0)</f>
        <v>0</v>
      </c>
      <c r="BJ127" s="15" t="s">
        <v>83</v>
      </c>
      <c r="BK127" s="199">
        <f>ROUND(I127*H127,2)</f>
        <v>0</v>
      </c>
      <c r="BL127" s="15" t="s">
        <v>685</v>
      </c>
      <c r="BM127" s="198" t="s">
        <v>902</v>
      </c>
    </row>
    <row r="128" s="2" customFormat="1">
      <c r="A128" s="36"/>
      <c r="B128" s="37"/>
      <c r="C128" s="38"/>
      <c r="D128" s="200" t="s">
        <v>128</v>
      </c>
      <c r="E128" s="38"/>
      <c r="F128" s="201" t="s">
        <v>901</v>
      </c>
      <c r="G128" s="38"/>
      <c r="H128" s="38"/>
      <c r="I128" s="202"/>
      <c r="J128" s="38"/>
      <c r="K128" s="38"/>
      <c r="L128" s="42"/>
      <c r="M128" s="203"/>
      <c r="N128" s="204"/>
      <c r="O128" s="89"/>
      <c r="P128" s="89"/>
      <c r="Q128" s="89"/>
      <c r="R128" s="89"/>
      <c r="S128" s="89"/>
      <c r="T128" s="89"/>
      <c r="U128" s="90"/>
      <c r="V128" s="36"/>
      <c r="W128" s="36"/>
      <c r="X128" s="36"/>
      <c r="Y128" s="36"/>
      <c r="Z128" s="36"/>
      <c r="AA128" s="36"/>
      <c r="AB128" s="36"/>
      <c r="AC128" s="36"/>
      <c r="AD128" s="36"/>
      <c r="AE128" s="36"/>
      <c r="AT128" s="15" t="s">
        <v>128</v>
      </c>
      <c r="AU128" s="15" t="s">
        <v>75</v>
      </c>
    </row>
    <row r="129" s="2" customFormat="1" ht="33" customHeight="1">
      <c r="A129" s="36"/>
      <c r="B129" s="37"/>
      <c r="C129" s="187" t="s">
        <v>160</v>
      </c>
      <c r="D129" s="187" t="s">
        <v>120</v>
      </c>
      <c r="E129" s="188" t="s">
        <v>903</v>
      </c>
      <c r="F129" s="189" t="s">
        <v>904</v>
      </c>
      <c r="G129" s="190" t="s">
        <v>139</v>
      </c>
      <c r="H129" s="191">
        <v>1</v>
      </c>
      <c r="I129" s="192"/>
      <c r="J129" s="193">
        <f>ROUND(I129*H129,2)</f>
        <v>0</v>
      </c>
      <c r="K129" s="189" t="s">
        <v>124</v>
      </c>
      <c r="L129" s="42"/>
      <c r="M129" s="194" t="s">
        <v>1</v>
      </c>
      <c r="N129" s="195" t="s">
        <v>40</v>
      </c>
      <c r="O129" s="89"/>
      <c r="P129" s="196">
        <f>O129*H129</f>
        <v>0</v>
      </c>
      <c r="Q129" s="196">
        <v>0</v>
      </c>
      <c r="R129" s="196">
        <f>Q129*H129</f>
        <v>0</v>
      </c>
      <c r="S129" s="196">
        <v>0</v>
      </c>
      <c r="T129" s="196">
        <f>S129*H129</f>
        <v>0</v>
      </c>
      <c r="U129" s="197" t="s">
        <v>1</v>
      </c>
      <c r="V129" s="36"/>
      <c r="W129" s="36"/>
      <c r="X129" s="36"/>
      <c r="Y129" s="36"/>
      <c r="Z129" s="36"/>
      <c r="AA129" s="36"/>
      <c r="AB129" s="36"/>
      <c r="AC129" s="36"/>
      <c r="AD129" s="36"/>
      <c r="AE129" s="36"/>
      <c r="AR129" s="198" t="s">
        <v>685</v>
      </c>
      <c r="AT129" s="198" t="s">
        <v>120</v>
      </c>
      <c r="AU129" s="198" t="s">
        <v>75</v>
      </c>
      <c r="AY129" s="15" t="s">
        <v>126</v>
      </c>
      <c r="BE129" s="199">
        <f>IF(N129="základní",J129,0)</f>
        <v>0</v>
      </c>
      <c r="BF129" s="199">
        <f>IF(N129="snížená",J129,0)</f>
        <v>0</v>
      </c>
      <c r="BG129" s="199">
        <f>IF(N129="zákl. přenesená",J129,0)</f>
        <v>0</v>
      </c>
      <c r="BH129" s="199">
        <f>IF(N129="sníž. přenesená",J129,0)</f>
        <v>0</v>
      </c>
      <c r="BI129" s="199">
        <f>IF(N129="nulová",J129,0)</f>
        <v>0</v>
      </c>
      <c r="BJ129" s="15" t="s">
        <v>83</v>
      </c>
      <c r="BK129" s="199">
        <f>ROUND(I129*H129,2)</f>
        <v>0</v>
      </c>
      <c r="BL129" s="15" t="s">
        <v>685</v>
      </c>
      <c r="BM129" s="198" t="s">
        <v>905</v>
      </c>
    </row>
    <row r="130" s="2" customFormat="1">
      <c r="A130" s="36"/>
      <c r="B130" s="37"/>
      <c r="C130" s="38"/>
      <c r="D130" s="200" t="s">
        <v>128</v>
      </c>
      <c r="E130" s="38"/>
      <c r="F130" s="201" t="s">
        <v>904</v>
      </c>
      <c r="G130" s="38"/>
      <c r="H130" s="38"/>
      <c r="I130" s="202"/>
      <c r="J130" s="38"/>
      <c r="K130" s="38"/>
      <c r="L130" s="42"/>
      <c r="M130" s="203"/>
      <c r="N130" s="204"/>
      <c r="O130" s="89"/>
      <c r="P130" s="89"/>
      <c r="Q130" s="89"/>
      <c r="R130" s="89"/>
      <c r="S130" s="89"/>
      <c r="T130" s="89"/>
      <c r="U130" s="90"/>
      <c r="V130" s="36"/>
      <c r="W130" s="36"/>
      <c r="X130" s="36"/>
      <c r="Y130" s="36"/>
      <c r="Z130" s="36"/>
      <c r="AA130" s="36"/>
      <c r="AB130" s="36"/>
      <c r="AC130" s="36"/>
      <c r="AD130" s="36"/>
      <c r="AE130" s="36"/>
      <c r="AT130" s="15" t="s">
        <v>128</v>
      </c>
      <c r="AU130" s="15" t="s">
        <v>75</v>
      </c>
    </row>
    <row r="131" s="2" customFormat="1" ht="24.15" customHeight="1">
      <c r="A131" s="36"/>
      <c r="B131" s="37"/>
      <c r="C131" s="187" t="s">
        <v>165</v>
      </c>
      <c r="D131" s="187" t="s">
        <v>120</v>
      </c>
      <c r="E131" s="188" t="s">
        <v>906</v>
      </c>
      <c r="F131" s="189" t="s">
        <v>907</v>
      </c>
      <c r="G131" s="190" t="s">
        <v>139</v>
      </c>
      <c r="H131" s="191">
        <v>1</v>
      </c>
      <c r="I131" s="192"/>
      <c r="J131" s="193">
        <f>ROUND(I131*H131,2)</f>
        <v>0</v>
      </c>
      <c r="K131" s="189" t="s">
        <v>124</v>
      </c>
      <c r="L131" s="42"/>
      <c r="M131" s="194" t="s">
        <v>1</v>
      </c>
      <c r="N131" s="195" t="s">
        <v>40</v>
      </c>
      <c r="O131" s="89"/>
      <c r="P131" s="196">
        <f>O131*H131</f>
        <v>0</v>
      </c>
      <c r="Q131" s="196">
        <v>0</v>
      </c>
      <c r="R131" s="196">
        <f>Q131*H131</f>
        <v>0</v>
      </c>
      <c r="S131" s="196">
        <v>0</v>
      </c>
      <c r="T131" s="196">
        <f>S131*H131</f>
        <v>0</v>
      </c>
      <c r="U131" s="197" t="s">
        <v>1</v>
      </c>
      <c r="V131" s="36"/>
      <c r="W131" s="36"/>
      <c r="X131" s="36"/>
      <c r="Y131" s="36"/>
      <c r="Z131" s="36"/>
      <c r="AA131" s="36"/>
      <c r="AB131" s="36"/>
      <c r="AC131" s="36"/>
      <c r="AD131" s="36"/>
      <c r="AE131" s="36"/>
      <c r="AR131" s="198" t="s">
        <v>685</v>
      </c>
      <c r="AT131" s="198" t="s">
        <v>120</v>
      </c>
      <c r="AU131" s="198" t="s">
        <v>75</v>
      </c>
      <c r="AY131" s="15" t="s">
        <v>126</v>
      </c>
      <c r="BE131" s="199">
        <f>IF(N131="základní",J131,0)</f>
        <v>0</v>
      </c>
      <c r="BF131" s="199">
        <f>IF(N131="snížená",J131,0)</f>
        <v>0</v>
      </c>
      <c r="BG131" s="199">
        <f>IF(N131="zákl. přenesená",J131,0)</f>
        <v>0</v>
      </c>
      <c r="BH131" s="199">
        <f>IF(N131="sníž. přenesená",J131,0)</f>
        <v>0</v>
      </c>
      <c r="BI131" s="199">
        <f>IF(N131="nulová",J131,0)</f>
        <v>0</v>
      </c>
      <c r="BJ131" s="15" t="s">
        <v>83</v>
      </c>
      <c r="BK131" s="199">
        <f>ROUND(I131*H131,2)</f>
        <v>0</v>
      </c>
      <c r="BL131" s="15" t="s">
        <v>685</v>
      </c>
      <c r="BM131" s="198" t="s">
        <v>908</v>
      </c>
    </row>
    <row r="132" s="2" customFormat="1">
      <c r="A132" s="36"/>
      <c r="B132" s="37"/>
      <c r="C132" s="38"/>
      <c r="D132" s="200" t="s">
        <v>128</v>
      </c>
      <c r="E132" s="38"/>
      <c r="F132" s="201" t="s">
        <v>907</v>
      </c>
      <c r="G132" s="38"/>
      <c r="H132" s="38"/>
      <c r="I132" s="202"/>
      <c r="J132" s="38"/>
      <c r="K132" s="38"/>
      <c r="L132" s="42"/>
      <c r="M132" s="203"/>
      <c r="N132" s="204"/>
      <c r="O132" s="89"/>
      <c r="P132" s="89"/>
      <c r="Q132" s="89"/>
      <c r="R132" s="89"/>
      <c r="S132" s="89"/>
      <c r="T132" s="89"/>
      <c r="U132" s="90"/>
      <c r="V132" s="36"/>
      <c r="W132" s="36"/>
      <c r="X132" s="36"/>
      <c r="Y132" s="36"/>
      <c r="Z132" s="36"/>
      <c r="AA132" s="36"/>
      <c r="AB132" s="36"/>
      <c r="AC132" s="36"/>
      <c r="AD132" s="36"/>
      <c r="AE132" s="36"/>
      <c r="AT132" s="15" t="s">
        <v>128</v>
      </c>
      <c r="AU132" s="15" t="s">
        <v>75</v>
      </c>
    </row>
    <row r="133" s="2" customFormat="1" ht="24.15" customHeight="1">
      <c r="A133" s="36"/>
      <c r="B133" s="37"/>
      <c r="C133" s="187" t="s">
        <v>170</v>
      </c>
      <c r="D133" s="187" t="s">
        <v>120</v>
      </c>
      <c r="E133" s="188" t="s">
        <v>909</v>
      </c>
      <c r="F133" s="189" t="s">
        <v>910</v>
      </c>
      <c r="G133" s="190" t="s">
        <v>139</v>
      </c>
      <c r="H133" s="191">
        <v>1</v>
      </c>
      <c r="I133" s="192"/>
      <c r="J133" s="193">
        <f>ROUND(I133*H133,2)</f>
        <v>0</v>
      </c>
      <c r="K133" s="189" t="s">
        <v>124</v>
      </c>
      <c r="L133" s="42"/>
      <c r="M133" s="194" t="s">
        <v>1</v>
      </c>
      <c r="N133" s="195" t="s">
        <v>40</v>
      </c>
      <c r="O133" s="89"/>
      <c r="P133" s="196">
        <f>O133*H133</f>
        <v>0</v>
      </c>
      <c r="Q133" s="196">
        <v>0</v>
      </c>
      <c r="R133" s="196">
        <f>Q133*H133</f>
        <v>0</v>
      </c>
      <c r="S133" s="196">
        <v>0</v>
      </c>
      <c r="T133" s="196">
        <f>S133*H133</f>
        <v>0</v>
      </c>
      <c r="U133" s="197" t="s">
        <v>1</v>
      </c>
      <c r="V133" s="36"/>
      <c r="W133" s="36"/>
      <c r="X133" s="36"/>
      <c r="Y133" s="36"/>
      <c r="Z133" s="36"/>
      <c r="AA133" s="36"/>
      <c r="AB133" s="36"/>
      <c r="AC133" s="36"/>
      <c r="AD133" s="36"/>
      <c r="AE133" s="36"/>
      <c r="AR133" s="198" t="s">
        <v>685</v>
      </c>
      <c r="AT133" s="198" t="s">
        <v>120</v>
      </c>
      <c r="AU133" s="198" t="s">
        <v>75</v>
      </c>
      <c r="AY133" s="15" t="s">
        <v>126</v>
      </c>
      <c r="BE133" s="199">
        <f>IF(N133="základní",J133,0)</f>
        <v>0</v>
      </c>
      <c r="BF133" s="199">
        <f>IF(N133="snížená",J133,0)</f>
        <v>0</v>
      </c>
      <c r="BG133" s="199">
        <f>IF(N133="zákl. přenesená",J133,0)</f>
        <v>0</v>
      </c>
      <c r="BH133" s="199">
        <f>IF(N133="sníž. přenesená",J133,0)</f>
        <v>0</v>
      </c>
      <c r="BI133" s="199">
        <f>IF(N133="nulová",J133,0)</f>
        <v>0</v>
      </c>
      <c r="BJ133" s="15" t="s">
        <v>83</v>
      </c>
      <c r="BK133" s="199">
        <f>ROUND(I133*H133,2)</f>
        <v>0</v>
      </c>
      <c r="BL133" s="15" t="s">
        <v>685</v>
      </c>
      <c r="BM133" s="198" t="s">
        <v>911</v>
      </c>
    </row>
    <row r="134" s="2" customFormat="1">
      <c r="A134" s="36"/>
      <c r="B134" s="37"/>
      <c r="C134" s="38"/>
      <c r="D134" s="200" t="s">
        <v>128</v>
      </c>
      <c r="E134" s="38"/>
      <c r="F134" s="201" t="s">
        <v>910</v>
      </c>
      <c r="G134" s="38"/>
      <c r="H134" s="38"/>
      <c r="I134" s="202"/>
      <c r="J134" s="38"/>
      <c r="K134" s="38"/>
      <c r="L134" s="42"/>
      <c r="M134" s="203"/>
      <c r="N134" s="204"/>
      <c r="O134" s="89"/>
      <c r="P134" s="89"/>
      <c r="Q134" s="89"/>
      <c r="R134" s="89"/>
      <c r="S134" s="89"/>
      <c r="T134" s="89"/>
      <c r="U134" s="90"/>
      <c r="V134" s="36"/>
      <c r="W134" s="36"/>
      <c r="X134" s="36"/>
      <c r="Y134" s="36"/>
      <c r="Z134" s="36"/>
      <c r="AA134" s="36"/>
      <c r="AB134" s="36"/>
      <c r="AC134" s="36"/>
      <c r="AD134" s="36"/>
      <c r="AE134" s="36"/>
      <c r="AT134" s="15" t="s">
        <v>128</v>
      </c>
      <c r="AU134" s="15" t="s">
        <v>75</v>
      </c>
    </row>
    <row r="135" s="2" customFormat="1" ht="24.15" customHeight="1">
      <c r="A135" s="36"/>
      <c r="B135" s="37"/>
      <c r="C135" s="187" t="s">
        <v>175</v>
      </c>
      <c r="D135" s="187" t="s">
        <v>120</v>
      </c>
      <c r="E135" s="188" t="s">
        <v>912</v>
      </c>
      <c r="F135" s="189" t="s">
        <v>913</v>
      </c>
      <c r="G135" s="190" t="s">
        <v>139</v>
      </c>
      <c r="H135" s="191">
        <v>1</v>
      </c>
      <c r="I135" s="192"/>
      <c r="J135" s="193">
        <f>ROUND(I135*H135,2)</f>
        <v>0</v>
      </c>
      <c r="K135" s="189" t="s">
        <v>124</v>
      </c>
      <c r="L135" s="42"/>
      <c r="M135" s="194" t="s">
        <v>1</v>
      </c>
      <c r="N135" s="195" t="s">
        <v>40</v>
      </c>
      <c r="O135" s="89"/>
      <c r="P135" s="196">
        <f>O135*H135</f>
        <v>0</v>
      </c>
      <c r="Q135" s="196">
        <v>0</v>
      </c>
      <c r="R135" s="196">
        <f>Q135*H135</f>
        <v>0</v>
      </c>
      <c r="S135" s="196">
        <v>0</v>
      </c>
      <c r="T135" s="196">
        <f>S135*H135</f>
        <v>0</v>
      </c>
      <c r="U135" s="197" t="s">
        <v>1</v>
      </c>
      <c r="V135" s="36"/>
      <c r="W135" s="36"/>
      <c r="X135" s="36"/>
      <c r="Y135" s="36"/>
      <c r="Z135" s="36"/>
      <c r="AA135" s="36"/>
      <c r="AB135" s="36"/>
      <c r="AC135" s="36"/>
      <c r="AD135" s="36"/>
      <c r="AE135" s="36"/>
      <c r="AR135" s="198" t="s">
        <v>685</v>
      </c>
      <c r="AT135" s="198" t="s">
        <v>120</v>
      </c>
      <c r="AU135" s="198" t="s">
        <v>75</v>
      </c>
      <c r="AY135" s="15" t="s">
        <v>126</v>
      </c>
      <c r="BE135" s="199">
        <f>IF(N135="základní",J135,0)</f>
        <v>0</v>
      </c>
      <c r="BF135" s="199">
        <f>IF(N135="snížená",J135,0)</f>
        <v>0</v>
      </c>
      <c r="BG135" s="199">
        <f>IF(N135="zákl. přenesená",J135,0)</f>
        <v>0</v>
      </c>
      <c r="BH135" s="199">
        <f>IF(N135="sníž. přenesená",J135,0)</f>
        <v>0</v>
      </c>
      <c r="BI135" s="199">
        <f>IF(N135="nulová",J135,0)</f>
        <v>0</v>
      </c>
      <c r="BJ135" s="15" t="s">
        <v>83</v>
      </c>
      <c r="BK135" s="199">
        <f>ROUND(I135*H135,2)</f>
        <v>0</v>
      </c>
      <c r="BL135" s="15" t="s">
        <v>685</v>
      </c>
      <c r="BM135" s="198" t="s">
        <v>914</v>
      </c>
    </row>
    <row r="136" s="2" customFormat="1">
      <c r="A136" s="36"/>
      <c r="B136" s="37"/>
      <c r="C136" s="38"/>
      <c r="D136" s="200" t="s">
        <v>128</v>
      </c>
      <c r="E136" s="38"/>
      <c r="F136" s="201" t="s">
        <v>913</v>
      </c>
      <c r="G136" s="38"/>
      <c r="H136" s="38"/>
      <c r="I136" s="202"/>
      <c r="J136" s="38"/>
      <c r="K136" s="38"/>
      <c r="L136" s="42"/>
      <c r="M136" s="203"/>
      <c r="N136" s="204"/>
      <c r="O136" s="89"/>
      <c r="P136" s="89"/>
      <c r="Q136" s="89"/>
      <c r="R136" s="89"/>
      <c r="S136" s="89"/>
      <c r="T136" s="89"/>
      <c r="U136" s="90"/>
      <c r="V136" s="36"/>
      <c r="W136" s="36"/>
      <c r="X136" s="36"/>
      <c r="Y136" s="36"/>
      <c r="Z136" s="36"/>
      <c r="AA136" s="36"/>
      <c r="AB136" s="36"/>
      <c r="AC136" s="36"/>
      <c r="AD136" s="36"/>
      <c r="AE136" s="36"/>
      <c r="AT136" s="15" t="s">
        <v>128</v>
      </c>
      <c r="AU136" s="15" t="s">
        <v>75</v>
      </c>
    </row>
    <row r="137" s="2" customFormat="1" ht="24.15" customHeight="1">
      <c r="A137" s="36"/>
      <c r="B137" s="37"/>
      <c r="C137" s="187" t="s">
        <v>180</v>
      </c>
      <c r="D137" s="187" t="s">
        <v>120</v>
      </c>
      <c r="E137" s="188" t="s">
        <v>915</v>
      </c>
      <c r="F137" s="189" t="s">
        <v>916</v>
      </c>
      <c r="G137" s="190" t="s">
        <v>139</v>
      </c>
      <c r="H137" s="191">
        <v>1</v>
      </c>
      <c r="I137" s="192"/>
      <c r="J137" s="193">
        <f>ROUND(I137*H137,2)</f>
        <v>0</v>
      </c>
      <c r="K137" s="189" t="s">
        <v>124</v>
      </c>
      <c r="L137" s="42"/>
      <c r="M137" s="194" t="s">
        <v>1</v>
      </c>
      <c r="N137" s="195" t="s">
        <v>40</v>
      </c>
      <c r="O137" s="89"/>
      <c r="P137" s="196">
        <f>O137*H137</f>
        <v>0</v>
      </c>
      <c r="Q137" s="196">
        <v>0</v>
      </c>
      <c r="R137" s="196">
        <f>Q137*H137</f>
        <v>0</v>
      </c>
      <c r="S137" s="196">
        <v>0</v>
      </c>
      <c r="T137" s="196">
        <f>S137*H137</f>
        <v>0</v>
      </c>
      <c r="U137" s="197" t="s">
        <v>1</v>
      </c>
      <c r="V137" s="36"/>
      <c r="W137" s="36"/>
      <c r="X137" s="36"/>
      <c r="Y137" s="36"/>
      <c r="Z137" s="36"/>
      <c r="AA137" s="36"/>
      <c r="AB137" s="36"/>
      <c r="AC137" s="36"/>
      <c r="AD137" s="36"/>
      <c r="AE137" s="36"/>
      <c r="AR137" s="198" t="s">
        <v>685</v>
      </c>
      <c r="AT137" s="198" t="s">
        <v>120</v>
      </c>
      <c r="AU137" s="198" t="s">
        <v>75</v>
      </c>
      <c r="AY137" s="15" t="s">
        <v>126</v>
      </c>
      <c r="BE137" s="199">
        <f>IF(N137="základní",J137,0)</f>
        <v>0</v>
      </c>
      <c r="BF137" s="199">
        <f>IF(N137="snížená",J137,0)</f>
        <v>0</v>
      </c>
      <c r="BG137" s="199">
        <f>IF(N137="zákl. přenesená",J137,0)</f>
        <v>0</v>
      </c>
      <c r="BH137" s="199">
        <f>IF(N137="sníž. přenesená",J137,0)</f>
        <v>0</v>
      </c>
      <c r="BI137" s="199">
        <f>IF(N137="nulová",J137,0)</f>
        <v>0</v>
      </c>
      <c r="BJ137" s="15" t="s">
        <v>83</v>
      </c>
      <c r="BK137" s="199">
        <f>ROUND(I137*H137,2)</f>
        <v>0</v>
      </c>
      <c r="BL137" s="15" t="s">
        <v>685</v>
      </c>
      <c r="BM137" s="198" t="s">
        <v>917</v>
      </c>
    </row>
    <row r="138" s="2" customFormat="1">
      <c r="A138" s="36"/>
      <c r="B138" s="37"/>
      <c r="C138" s="38"/>
      <c r="D138" s="200" t="s">
        <v>128</v>
      </c>
      <c r="E138" s="38"/>
      <c r="F138" s="201" t="s">
        <v>916</v>
      </c>
      <c r="G138" s="38"/>
      <c r="H138" s="38"/>
      <c r="I138" s="202"/>
      <c r="J138" s="38"/>
      <c r="K138" s="38"/>
      <c r="L138" s="42"/>
      <c r="M138" s="203"/>
      <c r="N138" s="204"/>
      <c r="O138" s="89"/>
      <c r="P138" s="89"/>
      <c r="Q138" s="89"/>
      <c r="R138" s="89"/>
      <c r="S138" s="89"/>
      <c r="T138" s="89"/>
      <c r="U138" s="90"/>
      <c r="V138" s="36"/>
      <c r="W138" s="36"/>
      <c r="X138" s="36"/>
      <c r="Y138" s="36"/>
      <c r="Z138" s="36"/>
      <c r="AA138" s="36"/>
      <c r="AB138" s="36"/>
      <c r="AC138" s="36"/>
      <c r="AD138" s="36"/>
      <c r="AE138" s="36"/>
      <c r="AT138" s="15" t="s">
        <v>128</v>
      </c>
      <c r="AU138" s="15" t="s">
        <v>75</v>
      </c>
    </row>
    <row r="139" s="2" customFormat="1" ht="24.15" customHeight="1">
      <c r="A139" s="36"/>
      <c r="B139" s="37"/>
      <c r="C139" s="187" t="s">
        <v>185</v>
      </c>
      <c r="D139" s="187" t="s">
        <v>120</v>
      </c>
      <c r="E139" s="188" t="s">
        <v>918</v>
      </c>
      <c r="F139" s="189" t="s">
        <v>919</v>
      </c>
      <c r="G139" s="190" t="s">
        <v>139</v>
      </c>
      <c r="H139" s="191">
        <v>1</v>
      </c>
      <c r="I139" s="192"/>
      <c r="J139" s="193">
        <f>ROUND(I139*H139,2)</f>
        <v>0</v>
      </c>
      <c r="K139" s="189" t="s">
        <v>124</v>
      </c>
      <c r="L139" s="42"/>
      <c r="M139" s="194" t="s">
        <v>1</v>
      </c>
      <c r="N139" s="195" t="s">
        <v>40</v>
      </c>
      <c r="O139" s="89"/>
      <c r="P139" s="196">
        <f>O139*H139</f>
        <v>0</v>
      </c>
      <c r="Q139" s="196">
        <v>0</v>
      </c>
      <c r="R139" s="196">
        <f>Q139*H139</f>
        <v>0</v>
      </c>
      <c r="S139" s="196">
        <v>0</v>
      </c>
      <c r="T139" s="196">
        <f>S139*H139</f>
        <v>0</v>
      </c>
      <c r="U139" s="197" t="s">
        <v>1</v>
      </c>
      <c r="V139" s="36"/>
      <c r="W139" s="36"/>
      <c r="X139" s="36"/>
      <c r="Y139" s="36"/>
      <c r="Z139" s="36"/>
      <c r="AA139" s="36"/>
      <c r="AB139" s="36"/>
      <c r="AC139" s="36"/>
      <c r="AD139" s="36"/>
      <c r="AE139" s="36"/>
      <c r="AR139" s="198" t="s">
        <v>685</v>
      </c>
      <c r="AT139" s="198" t="s">
        <v>120</v>
      </c>
      <c r="AU139" s="198" t="s">
        <v>75</v>
      </c>
      <c r="AY139" s="15" t="s">
        <v>126</v>
      </c>
      <c r="BE139" s="199">
        <f>IF(N139="základní",J139,0)</f>
        <v>0</v>
      </c>
      <c r="BF139" s="199">
        <f>IF(N139="snížená",J139,0)</f>
        <v>0</v>
      </c>
      <c r="BG139" s="199">
        <f>IF(N139="zákl. přenesená",J139,0)</f>
        <v>0</v>
      </c>
      <c r="BH139" s="199">
        <f>IF(N139="sníž. přenesená",J139,0)</f>
        <v>0</v>
      </c>
      <c r="BI139" s="199">
        <f>IF(N139="nulová",J139,0)</f>
        <v>0</v>
      </c>
      <c r="BJ139" s="15" t="s">
        <v>83</v>
      </c>
      <c r="BK139" s="199">
        <f>ROUND(I139*H139,2)</f>
        <v>0</v>
      </c>
      <c r="BL139" s="15" t="s">
        <v>685</v>
      </c>
      <c r="BM139" s="198" t="s">
        <v>920</v>
      </c>
    </row>
    <row r="140" s="2" customFormat="1">
      <c r="A140" s="36"/>
      <c r="B140" s="37"/>
      <c r="C140" s="38"/>
      <c r="D140" s="200" t="s">
        <v>128</v>
      </c>
      <c r="E140" s="38"/>
      <c r="F140" s="201" t="s">
        <v>919</v>
      </c>
      <c r="G140" s="38"/>
      <c r="H140" s="38"/>
      <c r="I140" s="202"/>
      <c r="J140" s="38"/>
      <c r="K140" s="38"/>
      <c r="L140" s="42"/>
      <c r="M140" s="203"/>
      <c r="N140" s="204"/>
      <c r="O140" s="89"/>
      <c r="P140" s="89"/>
      <c r="Q140" s="89"/>
      <c r="R140" s="89"/>
      <c r="S140" s="89"/>
      <c r="T140" s="89"/>
      <c r="U140" s="90"/>
      <c r="V140" s="36"/>
      <c r="W140" s="36"/>
      <c r="X140" s="36"/>
      <c r="Y140" s="36"/>
      <c r="Z140" s="36"/>
      <c r="AA140" s="36"/>
      <c r="AB140" s="36"/>
      <c r="AC140" s="36"/>
      <c r="AD140" s="36"/>
      <c r="AE140" s="36"/>
      <c r="AT140" s="15" t="s">
        <v>128</v>
      </c>
      <c r="AU140" s="15" t="s">
        <v>75</v>
      </c>
    </row>
    <row r="141" s="2" customFormat="1" ht="24.15" customHeight="1">
      <c r="A141" s="36"/>
      <c r="B141" s="37"/>
      <c r="C141" s="187" t="s">
        <v>190</v>
      </c>
      <c r="D141" s="187" t="s">
        <v>120</v>
      </c>
      <c r="E141" s="188" t="s">
        <v>921</v>
      </c>
      <c r="F141" s="189" t="s">
        <v>922</v>
      </c>
      <c r="G141" s="190" t="s">
        <v>139</v>
      </c>
      <c r="H141" s="191">
        <v>1</v>
      </c>
      <c r="I141" s="192"/>
      <c r="J141" s="193">
        <f>ROUND(I141*H141,2)</f>
        <v>0</v>
      </c>
      <c r="K141" s="189" t="s">
        <v>124</v>
      </c>
      <c r="L141" s="42"/>
      <c r="M141" s="194" t="s">
        <v>1</v>
      </c>
      <c r="N141" s="195" t="s">
        <v>40</v>
      </c>
      <c r="O141" s="89"/>
      <c r="P141" s="196">
        <f>O141*H141</f>
        <v>0</v>
      </c>
      <c r="Q141" s="196">
        <v>0</v>
      </c>
      <c r="R141" s="196">
        <f>Q141*H141</f>
        <v>0</v>
      </c>
      <c r="S141" s="196">
        <v>0</v>
      </c>
      <c r="T141" s="196">
        <f>S141*H141</f>
        <v>0</v>
      </c>
      <c r="U141" s="197" t="s">
        <v>1</v>
      </c>
      <c r="V141" s="36"/>
      <c r="W141" s="36"/>
      <c r="X141" s="36"/>
      <c r="Y141" s="36"/>
      <c r="Z141" s="36"/>
      <c r="AA141" s="36"/>
      <c r="AB141" s="36"/>
      <c r="AC141" s="36"/>
      <c r="AD141" s="36"/>
      <c r="AE141" s="36"/>
      <c r="AR141" s="198" t="s">
        <v>685</v>
      </c>
      <c r="AT141" s="198" t="s">
        <v>120</v>
      </c>
      <c r="AU141" s="198" t="s">
        <v>75</v>
      </c>
      <c r="AY141" s="15" t="s">
        <v>126</v>
      </c>
      <c r="BE141" s="199">
        <f>IF(N141="základní",J141,0)</f>
        <v>0</v>
      </c>
      <c r="BF141" s="199">
        <f>IF(N141="snížená",J141,0)</f>
        <v>0</v>
      </c>
      <c r="BG141" s="199">
        <f>IF(N141="zákl. přenesená",J141,0)</f>
        <v>0</v>
      </c>
      <c r="BH141" s="199">
        <f>IF(N141="sníž. přenesená",J141,0)</f>
        <v>0</v>
      </c>
      <c r="BI141" s="199">
        <f>IF(N141="nulová",J141,0)</f>
        <v>0</v>
      </c>
      <c r="BJ141" s="15" t="s">
        <v>83</v>
      </c>
      <c r="BK141" s="199">
        <f>ROUND(I141*H141,2)</f>
        <v>0</v>
      </c>
      <c r="BL141" s="15" t="s">
        <v>685</v>
      </c>
      <c r="BM141" s="198" t="s">
        <v>923</v>
      </c>
    </row>
    <row r="142" s="2" customFormat="1">
      <c r="A142" s="36"/>
      <c r="B142" s="37"/>
      <c r="C142" s="38"/>
      <c r="D142" s="200" t="s">
        <v>128</v>
      </c>
      <c r="E142" s="38"/>
      <c r="F142" s="201" t="s">
        <v>922</v>
      </c>
      <c r="G142" s="38"/>
      <c r="H142" s="38"/>
      <c r="I142" s="202"/>
      <c r="J142" s="38"/>
      <c r="K142" s="38"/>
      <c r="L142" s="42"/>
      <c r="M142" s="203"/>
      <c r="N142" s="204"/>
      <c r="O142" s="89"/>
      <c r="P142" s="89"/>
      <c r="Q142" s="89"/>
      <c r="R142" s="89"/>
      <c r="S142" s="89"/>
      <c r="T142" s="89"/>
      <c r="U142" s="90"/>
      <c r="V142" s="36"/>
      <c r="W142" s="36"/>
      <c r="X142" s="36"/>
      <c r="Y142" s="36"/>
      <c r="Z142" s="36"/>
      <c r="AA142" s="36"/>
      <c r="AB142" s="36"/>
      <c r="AC142" s="36"/>
      <c r="AD142" s="36"/>
      <c r="AE142" s="36"/>
      <c r="AT142" s="15" t="s">
        <v>128</v>
      </c>
      <c r="AU142" s="15" t="s">
        <v>75</v>
      </c>
    </row>
    <row r="143" s="2" customFormat="1" ht="49.05" customHeight="1">
      <c r="A143" s="36"/>
      <c r="B143" s="37"/>
      <c r="C143" s="205" t="s">
        <v>195</v>
      </c>
      <c r="D143" s="205" t="s">
        <v>130</v>
      </c>
      <c r="E143" s="206" t="s">
        <v>924</v>
      </c>
      <c r="F143" s="207" t="s">
        <v>925</v>
      </c>
      <c r="G143" s="208" t="s">
        <v>139</v>
      </c>
      <c r="H143" s="209">
        <v>1</v>
      </c>
      <c r="I143" s="210"/>
      <c r="J143" s="211">
        <f>ROUND(I143*H143,2)</f>
        <v>0</v>
      </c>
      <c r="K143" s="207" t="s">
        <v>124</v>
      </c>
      <c r="L143" s="212"/>
      <c r="M143" s="213" t="s">
        <v>1</v>
      </c>
      <c r="N143" s="214" t="s">
        <v>40</v>
      </c>
      <c r="O143" s="89"/>
      <c r="P143" s="196">
        <f>O143*H143</f>
        <v>0</v>
      </c>
      <c r="Q143" s="196">
        <v>0</v>
      </c>
      <c r="R143" s="196">
        <f>Q143*H143</f>
        <v>0</v>
      </c>
      <c r="S143" s="196">
        <v>0</v>
      </c>
      <c r="T143" s="196">
        <f>S143*H143</f>
        <v>0</v>
      </c>
      <c r="U143" s="197" t="s">
        <v>1</v>
      </c>
      <c r="V143" s="36"/>
      <c r="W143" s="36"/>
      <c r="X143" s="36"/>
      <c r="Y143" s="36"/>
      <c r="Z143" s="36"/>
      <c r="AA143" s="36"/>
      <c r="AB143" s="36"/>
      <c r="AC143" s="36"/>
      <c r="AD143" s="36"/>
      <c r="AE143" s="36"/>
      <c r="AR143" s="198" t="s">
        <v>685</v>
      </c>
      <c r="AT143" s="198" t="s">
        <v>130</v>
      </c>
      <c r="AU143" s="198" t="s">
        <v>75</v>
      </c>
      <c r="AY143" s="15" t="s">
        <v>126</v>
      </c>
      <c r="BE143" s="199">
        <f>IF(N143="základní",J143,0)</f>
        <v>0</v>
      </c>
      <c r="BF143" s="199">
        <f>IF(N143="snížená",J143,0)</f>
        <v>0</v>
      </c>
      <c r="BG143" s="199">
        <f>IF(N143="zákl. přenesená",J143,0)</f>
        <v>0</v>
      </c>
      <c r="BH143" s="199">
        <f>IF(N143="sníž. přenesená",J143,0)</f>
        <v>0</v>
      </c>
      <c r="BI143" s="199">
        <f>IF(N143="nulová",J143,0)</f>
        <v>0</v>
      </c>
      <c r="BJ143" s="15" t="s">
        <v>83</v>
      </c>
      <c r="BK143" s="199">
        <f>ROUND(I143*H143,2)</f>
        <v>0</v>
      </c>
      <c r="BL143" s="15" t="s">
        <v>685</v>
      </c>
      <c r="BM143" s="198" t="s">
        <v>926</v>
      </c>
    </row>
    <row r="144" s="2" customFormat="1">
      <c r="A144" s="36"/>
      <c r="B144" s="37"/>
      <c r="C144" s="38"/>
      <c r="D144" s="200" t="s">
        <v>128</v>
      </c>
      <c r="E144" s="38"/>
      <c r="F144" s="201" t="s">
        <v>925</v>
      </c>
      <c r="G144" s="38"/>
      <c r="H144" s="38"/>
      <c r="I144" s="202"/>
      <c r="J144" s="38"/>
      <c r="K144" s="38"/>
      <c r="L144" s="42"/>
      <c r="M144" s="203"/>
      <c r="N144" s="204"/>
      <c r="O144" s="89"/>
      <c r="P144" s="89"/>
      <c r="Q144" s="89"/>
      <c r="R144" s="89"/>
      <c r="S144" s="89"/>
      <c r="T144" s="89"/>
      <c r="U144" s="90"/>
      <c r="V144" s="36"/>
      <c r="W144" s="36"/>
      <c r="X144" s="36"/>
      <c r="Y144" s="36"/>
      <c r="Z144" s="36"/>
      <c r="AA144" s="36"/>
      <c r="AB144" s="36"/>
      <c r="AC144" s="36"/>
      <c r="AD144" s="36"/>
      <c r="AE144" s="36"/>
      <c r="AT144" s="15" t="s">
        <v>128</v>
      </c>
      <c r="AU144" s="15" t="s">
        <v>75</v>
      </c>
    </row>
    <row r="145" s="2" customFormat="1" ht="37.8" customHeight="1">
      <c r="A145" s="36"/>
      <c r="B145" s="37"/>
      <c r="C145" s="205" t="s">
        <v>8</v>
      </c>
      <c r="D145" s="205" t="s">
        <v>130</v>
      </c>
      <c r="E145" s="206" t="s">
        <v>927</v>
      </c>
      <c r="F145" s="207" t="s">
        <v>928</v>
      </c>
      <c r="G145" s="208" t="s">
        <v>139</v>
      </c>
      <c r="H145" s="209">
        <v>1</v>
      </c>
      <c r="I145" s="210"/>
      <c r="J145" s="211">
        <f>ROUND(I145*H145,2)</f>
        <v>0</v>
      </c>
      <c r="K145" s="207" t="s">
        <v>124</v>
      </c>
      <c r="L145" s="212"/>
      <c r="M145" s="213" t="s">
        <v>1</v>
      </c>
      <c r="N145" s="214" t="s">
        <v>40</v>
      </c>
      <c r="O145" s="89"/>
      <c r="P145" s="196">
        <f>O145*H145</f>
        <v>0</v>
      </c>
      <c r="Q145" s="196">
        <v>0</v>
      </c>
      <c r="R145" s="196">
        <f>Q145*H145</f>
        <v>0</v>
      </c>
      <c r="S145" s="196">
        <v>0</v>
      </c>
      <c r="T145" s="196">
        <f>S145*H145</f>
        <v>0</v>
      </c>
      <c r="U145" s="197" t="s">
        <v>1</v>
      </c>
      <c r="V145" s="36"/>
      <c r="W145" s="36"/>
      <c r="X145" s="36"/>
      <c r="Y145" s="36"/>
      <c r="Z145" s="36"/>
      <c r="AA145" s="36"/>
      <c r="AB145" s="36"/>
      <c r="AC145" s="36"/>
      <c r="AD145" s="36"/>
      <c r="AE145" s="36"/>
      <c r="AR145" s="198" t="s">
        <v>685</v>
      </c>
      <c r="AT145" s="198" t="s">
        <v>130</v>
      </c>
      <c r="AU145" s="198" t="s">
        <v>75</v>
      </c>
      <c r="AY145" s="15" t="s">
        <v>126</v>
      </c>
      <c r="BE145" s="199">
        <f>IF(N145="základní",J145,0)</f>
        <v>0</v>
      </c>
      <c r="BF145" s="199">
        <f>IF(N145="snížená",J145,0)</f>
        <v>0</v>
      </c>
      <c r="BG145" s="199">
        <f>IF(N145="zákl. přenesená",J145,0)</f>
        <v>0</v>
      </c>
      <c r="BH145" s="199">
        <f>IF(N145="sníž. přenesená",J145,0)</f>
        <v>0</v>
      </c>
      <c r="BI145" s="199">
        <f>IF(N145="nulová",J145,0)</f>
        <v>0</v>
      </c>
      <c r="BJ145" s="15" t="s">
        <v>83</v>
      </c>
      <c r="BK145" s="199">
        <f>ROUND(I145*H145,2)</f>
        <v>0</v>
      </c>
      <c r="BL145" s="15" t="s">
        <v>685</v>
      </c>
      <c r="BM145" s="198" t="s">
        <v>929</v>
      </c>
    </row>
    <row r="146" s="2" customFormat="1">
      <c r="A146" s="36"/>
      <c r="B146" s="37"/>
      <c r="C146" s="38"/>
      <c r="D146" s="200" t="s">
        <v>128</v>
      </c>
      <c r="E146" s="38"/>
      <c r="F146" s="201" t="s">
        <v>928</v>
      </c>
      <c r="G146" s="38"/>
      <c r="H146" s="38"/>
      <c r="I146" s="202"/>
      <c r="J146" s="38"/>
      <c r="K146" s="38"/>
      <c r="L146" s="42"/>
      <c r="M146" s="216"/>
      <c r="N146" s="217"/>
      <c r="O146" s="218"/>
      <c r="P146" s="218"/>
      <c r="Q146" s="218"/>
      <c r="R146" s="218"/>
      <c r="S146" s="218"/>
      <c r="T146" s="218"/>
      <c r="U146" s="219"/>
      <c r="V146" s="36"/>
      <c r="W146" s="36"/>
      <c r="X146" s="36"/>
      <c r="Y146" s="36"/>
      <c r="Z146" s="36"/>
      <c r="AA146" s="36"/>
      <c r="AB146" s="36"/>
      <c r="AC146" s="36"/>
      <c r="AD146" s="36"/>
      <c r="AE146" s="36"/>
      <c r="AT146" s="15" t="s">
        <v>128</v>
      </c>
      <c r="AU146" s="15" t="s">
        <v>75</v>
      </c>
    </row>
    <row r="147" s="2" customFormat="1" ht="6.96" customHeight="1">
      <c r="A147" s="36"/>
      <c r="B147" s="64"/>
      <c r="C147" s="65"/>
      <c r="D147" s="65"/>
      <c r="E147" s="65"/>
      <c r="F147" s="65"/>
      <c r="G147" s="65"/>
      <c r="H147" s="65"/>
      <c r="I147" s="65"/>
      <c r="J147" s="65"/>
      <c r="K147" s="65"/>
      <c r="L147" s="42"/>
      <c r="M147" s="36"/>
      <c r="O147" s="36"/>
      <c r="P147" s="36"/>
      <c r="Q147" s="36"/>
      <c r="R147" s="36"/>
      <c r="S147" s="36"/>
      <c r="T147" s="36"/>
      <c r="U147" s="36"/>
      <c r="V147" s="36"/>
      <c r="W147" s="36"/>
      <c r="X147" s="36"/>
      <c r="Y147" s="36"/>
      <c r="Z147" s="36"/>
      <c r="AA147" s="36"/>
      <c r="AB147" s="36"/>
      <c r="AC147" s="36"/>
      <c r="AD147" s="36"/>
      <c r="AE147" s="36"/>
    </row>
  </sheetData>
  <sheetProtection sheet="1" autoFilter="0" formatColumns="0" formatRows="0" objects="1" scenarios="1" spinCount="100000" saltValue="a7Zi4bQNOQFwT+/87rSpbqgJgBIp1cNn+BgJtPg2abMaC3XxgV9WIjlvslJVRGhISqplofC0p6cHAo9um82Maw==" hashValue="7974IjnZ4PhJl9vs+dHzZ1/fpvwRI/RdCM4NnjHp7qYcktX+/tqzN2lMZlUVfER7L1qkI/oFie8uio5CkIZzWw==" algorithmName="SHA-512" password="CC35"/>
  <autoFilter ref="C115:K146"/>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91</v>
      </c>
    </row>
    <row r="3" s="1" customFormat="1" ht="6.96" customHeight="1">
      <c r="B3" s="134"/>
      <c r="C3" s="135"/>
      <c r="D3" s="135"/>
      <c r="E3" s="135"/>
      <c r="F3" s="135"/>
      <c r="G3" s="135"/>
      <c r="H3" s="135"/>
      <c r="I3" s="135"/>
      <c r="J3" s="135"/>
      <c r="K3" s="135"/>
      <c r="L3" s="18"/>
      <c r="AT3" s="15" t="s">
        <v>85</v>
      </c>
    </row>
    <row r="4" s="1" customFormat="1" ht="24.96" customHeight="1">
      <c r="B4" s="18"/>
      <c r="D4" s="136" t="s">
        <v>98</v>
      </c>
      <c r="L4" s="18"/>
      <c r="M4" s="137" t="s">
        <v>10</v>
      </c>
      <c r="AT4" s="15" t="s">
        <v>4</v>
      </c>
    </row>
    <row r="5" s="1" customFormat="1" ht="6.96" customHeight="1">
      <c r="B5" s="18"/>
      <c r="L5" s="18"/>
    </row>
    <row r="6" s="1" customFormat="1" ht="12" customHeight="1">
      <c r="B6" s="18"/>
      <c r="D6" s="138" t="s">
        <v>16</v>
      </c>
      <c r="L6" s="18"/>
    </row>
    <row r="7" s="1" customFormat="1" ht="26.25" customHeight="1">
      <c r="B7" s="18"/>
      <c r="E7" s="139" t="str">
        <f>'Rekapitulace stavby'!K6</f>
        <v>Údržba, opravy a odstraňování závad u SEE OŘ OVA 2024-obvod SEE Olomouc</v>
      </c>
      <c r="F7" s="138"/>
      <c r="G7" s="138"/>
      <c r="H7" s="138"/>
      <c r="L7" s="18"/>
    </row>
    <row r="8" s="2" customFormat="1" ht="12" customHeight="1">
      <c r="A8" s="36"/>
      <c r="B8" s="42"/>
      <c r="C8" s="36"/>
      <c r="D8" s="138" t="s">
        <v>99</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40" t="s">
        <v>930</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8" t="s">
        <v>18</v>
      </c>
      <c r="E11" s="36"/>
      <c r="F11" s="141" t="s">
        <v>1</v>
      </c>
      <c r="G11" s="36"/>
      <c r="H11" s="36"/>
      <c r="I11" s="138" t="s">
        <v>19</v>
      </c>
      <c r="J11" s="141" t="s">
        <v>1</v>
      </c>
      <c r="K11" s="36"/>
      <c r="L11" s="61"/>
      <c r="S11" s="36"/>
      <c r="T11" s="36"/>
      <c r="U11" s="36"/>
      <c r="V11" s="36"/>
      <c r="W11" s="36"/>
      <c r="X11" s="36"/>
      <c r="Y11" s="36"/>
      <c r="Z11" s="36"/>
      <c r="AA11" s="36"/>
      <c r="AB11" s="36"/>
      <c r="AC11" s="36"/>
      <c r="AD11" s="36"/>
      <c r="AE11" s="36"/>
    </row>
    <row r="12" s="2" customFormat="1" ht="12" customHeight="1">
      <c r="A12" s="36"/>
      <c r="B12" s="42"/>
      <c r="C12" s="36"/>
      <c r="D12" s="138" t="s">
        <v>20</v>
      </c>
      <c r="E12" s="36"/>
      <c r="F12" s="141" t="s">
        <v>21</v>
      </c>
      <c r="G12" s="36"/>
      <c r="H12" s="36"/>
      <c r="I12" s="138" t="s">
        <v>22</v>
      </c>
      <c r="J12" s="142" t="str">
        <f>'Rekapitulace stavby'!AN8</f>
        <v>29. 11. 2023</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8" t="s">
        <v>24</v>
      </c>
      <c r="E14" s="36"/>
      <c r="F14" s="36"/>
      <c r="G14" s="36"/>
      <c r="H14" s="36"/>
      <c r="I14" s="138" t="s">
        <v>25</v>
      </c>
      <c r="J14" s="141"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41" t="str">
        <f>IF('Rekapitulace stavby'!E11="","",'Rekapitulace stavby'!E11)</f>
        <v xml:space="preserve"> </v>
      </c>
      <c r="F15" s="36"/>
      <c r="G15" s="36"/>
      <c r="H15" s="36"/>
      <c r="I15" s="138" t="s">
        <v>27</v>
      </c>
      <c r="J15" s="141"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8" t="s">
        <v>28</v>
      </c>
      <c r="E17" s="36"/>
      <c r="F17" s="36"/>
      <c r="G17" s="36"/>
      <c r="H17" s="36"/>
      <c r="I17" s="13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41"/>
      <c r="G18" s="141"/>
      <c r="H18" s="141"/>
      <c r="I18" s="13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8" t="s">
        <v>30</v>
      </c>
      <c r="E20" s="36"/>
      <c r="F20" s="36"/>
      <c r="G20" s="36"/>
      <c r="H20" s="36"/>
      <c r="I20" s="138" t="s">
        <v>25</v>
      </c>
      <c r="J20" s="141"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41" t="str">
        <f>IF('Rekapitulace stavby'!E17="","",'Rekapitulace stavby'!E17)</f>
        <v xml:space="preserve"> </v>
      </c>
      <c r="F21" s="36"/>
      <c r="G21" s="36"/>
      <c r="H21" s="36"/>
      <c r="I21" s="138" t="s">
        <v>27</v>
      </c>
      <c r="J21" s="141"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8" t="s">
        <v>32</v>
      </c>
      <c r="E23" s="36"/>
      <c r="F23" s="36"/>
      <c r="G23" s="36"/>
      <c r="H23" s="36"/>
      <c r="I23" s="138" t="s">
        <v>25</v>
      </c>
      <c r="J23" s="141"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41" t="s">
        <v>33</v>
      </c>
      <c r="F24" s="36"/>
      <c r="G24" s="36"/>
      <c r="H24" s="36"/>
      <c r="I24" s="138" t="s">
        <v>27</v>
      </c>
      <c r="J24" s="141"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8" t="s">
        <v>34</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43"/>
      <c r="B27" s="144"/>
      <c r="C27" s="143"/>
      <c r="D27" s="143"/>
      <c r="E27" s="145" t="s">
        <v>1</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7"/>
      <c r="E29" s="147"/>
      <c r="F29" s="147"/>
      <c r="G29" s="147"/>
      <c r="H29" s="147"/>
      <c r="I29" s="147"/>
      <c r="J29" s="147"/>
      <c r="K29" s="147"/>
      <c r="L29" s="61"/>
      <c r="S29" s="36"/>
      <c r="T29" s="36"/>
      <c r="U29" s="36"/>
      <c r="V29" s="36"/>
      <c r="W29" s="36"/>
      <c r="X29" s="36"/>
      <c r="Y29" s="36"/>
      <c r="Z29" s="36"/>
      <c r="AA29" s="36"/>
      <c r="AB29" s="36"/>
      <c r="AC29" s="36"/>
      <c r="AD29" s="36"/>
      <c r="AE29" s="36"/>
    </row>
    <row r="30" s="2" customFormat="1" ht="25.44" customHeight="1">
      <c r="A30" s="36"/>
      <c r="B30" s="42"/>
      <c r="C30" s="36"/>
      <c r="D30" s="148" t="s">
        <v>35</v>
      </c>
      <c r="E30" s="36"/>
      <c r="F30" s="36"/>
      <c r="G30" s="36"/>
      <c r="H30" s="36"/>
      <c r="I30" s="36"/>
      <c r="J30" s="149">
        <f>ROUND(J121, 2)</f>
        <v>0</v>
      </c>
      <c r="K30" s="36"/>
      <c r="L30" s="61"/>
      <c r="S30" s="36"/>
      <c r="T30" s="36"/>
      <c r="U30" s="36"/>
      <c r="V30" s="36"/>
      <c r="W30" s="36"/>
      <c r="X30" s="36"/>
      <c r="Y30" s="36"/>
      <c r="Z30" s="36"/>
      <c r="AA30" s="36"/>
      <c r="AB30" s="36"/>
      <c r="AC30" s="36"/>
      <c r="AD30" s="36"/>
      <c r="AE30" s="36"/>
    </row>
    <row r="31" s="2" customFormat="1" ht="6.96" customHeight="1">
      <c r="A31" s="36"/>
      <c r="B31" s="42"/>
      <c r="C31" s="36"/>
      <c r="D31" s="147"/>
      <c r="E31" s="147"/>
      <c r="F31" s="147"/>
      <c r="G31" s="147"/>
      <c r="H31" s="147"/>
      <c r="I31" s="147"/>
      <c r="J31" s="147"/>
      <c r="K31" s="147"/>
      <c r="L31" s="61"/>
      <c r="S31" s="36"/>
      <c r="T31" s="36"/>
      <c r="U31" s="36"/>
      <c r="V31" s="36"/>
      <c r="W31" s="36"/>
      <c r="X31" s="36"/>
      <c r="Y31" s="36"/>
      <c r="Z31" s="36"/>
      <c r="AA31" s="36"/>
      <c r="AB31" s="36"/>
      <c r="AC31" s="36"/>
      <c r="AD31" s="36"/>
      <c r="AE31" s="36"/>
    </row>
    <row r="32" s="2" customFormat="1" ht="14.4" customHeight="1">
      <c r="A32" s="36"/>
      <c r="B32" s="42"/>
      <c r="C32" s="36"/>
      <c r="D32" s="36"/>
      <c r="E32" s="36"/>
      <c r="F32" s="150" t="s">
        <v>37</v>
      </c>
      <c r="G32" s="36"/>
      <c r="H32" s="36"/>
      <c r="I32" s="150" t="s">
        <v>36</v>
      </c>
      <c r="J32" s="150" t="s">
        <v>38</v>
      </c>
      <c r="K32" s="36"/>
      <c r="L32" s="61"/>
      <c r="S32" s="36"/>
      <c r="T32" s="36"/>
      <c r="U32" s="36"/>
      <c r="V32" s="36"/>
      <c r="W32" s="36"/>
      <c r="X32" s="36"/>
      <c r="Y32" s="36"/>
      <c r="Z32" s="36"/>
      <c r="AA32" s="36"/>
      <c r="AB32" s="36"/>
      <c r="AC32" s="36"/>
      <c r="AD32" s="36"/>
      <c r="AE32" s="36"/>
    </row>
    <row r="33" s="2" customFormat="1" ht="14.4" customHeight="1">
      <c r="A33" s="36"/>
      <c r="B33" s="42"/>
      <c r="C33" s="36"/>
      <c r="D33" s="151" t="s">
        <v>39</v>
      </c>
      <c r="E33" s="138" t="s">
        <v>40</v>
      </c>
      <c r="F33" s="152">
        <f>ROUND((SUM(BE121:BE237)),  2)</f>
        <v>0</v>
      </c>
      <c r="G33" s="36"/>
      <c r="H33" s="36"/>
      <c r="I33" s="153">
        <v>0.20999999999999999</v>
      </c>
      <c r="J33" s="152">
        <f>ROUND(((SUM(BE121:BE237))*I33),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8" t="s">
        <v>41</v>
      </c>
      <c r="F34" s="152">
        <f>ROUND((SUM(BF121:BF237)),  2)</f>
        <v>0</v>
      </c>
      <c r="G34" s="36"/>
      <c r="H34" s="36"/>
      <c r="I34" s="153">
        <v>0.14999999999999999</v>
      </c>
      <c r="J34" s="152">
        <f>ROUND(((SUM(BF121:BF237))*I34),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8" t="s">
        <v>42</v>
      </c>
      <c r="F35" s="152">
        <f>ROUND((SUM(BG121:BG237)),  2)</f>
        <v>0</v>
      </c>
      <c r="G35" s="36"/>
      <c r="H35" s="36"/>
      <c r="I35" s="153">
        <v>0.20999999999999999</v>
      </c>
      <c r="J35" s="152">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8" t="s">
        <v>43</v>
      </c>
      <c r="F36" s="152">
        <f>ROUND((SUM(BH121:BH237)),  2)</f>
        <v>0</v>
      </c>
      <c r="G36" s="36"/>
      <c r="H36" s="36"/>
      <c r="I36" s="153">
        <v>0.14999999999999999</v>
      </c>
      <c r="J36" s="152">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8" t="s">
        <v>44</v>
      </c>
      <c r="F37" s="152">
        <f>ROUND((SUM(BI121:BI237)),  2)</f>
        <v>0</v>
      </c>
      <c r="G37" s="36"/>
      <c r="H37" s="36"/>
      <c r="I37" s="153">
        <v>0</v>
      </c>
      <c r="J37" s="152">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4"/>
      <c r="D39" s="155" t="s">
        <v>45</v>
      </c>
      <c r="E39" s="156"/>
      <c r="F39" s="156"/>
      <c r="G39" s="157" t="s">
        <v>46</v>
      </c>
      <c r="H39" s="158" t="s">
        <v>47</v>
      </c>
      <c r="I39" s="156"/>
      <c r="J39" s="159">
        <f>SUM(J30:J37)</f>
        <v>0</v>
      </c>
      <c r="K39" s="160"/>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61" t="s">
        <v>48</v>
      </c>
      <c r="E50" s="162"/>
      <c r="F50" s="162"/>
      <c r="G50" s="161" t="s">
        <v>49</v>
      </c>
      <c r="H50" s="162"/>
      <c r="I50" s="162"/>
      <c r="J50" s="162"/>
      <c r="K50" s="162"/>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63" t="s">
        <v>50</v>
      </c>
      <c r="E61" s="164"/>
      <c r="F61" s="165" t="s">
        <v>51</v>
      </c>
      <c r="G61" s="163" t="s">
        <v>50</v>
      </c>
      <c r="H61" s="164"/>
      <c r="I61" s="164"/>
      <c r="J61" s="166" t="s">
        <v>51</v>
      </c>
      <c r="K61" s="164"/>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61" t="s">
        <v>52</v>
      </c>
      <c r="E65" s="167"/>
      <c r="F65" s="167"/>
      <c r="G65" s="161" t="s">
        <v>53</v>
      </c>
      <c r="H65" s="167"/>
      <c r="I65" s="167"/>
      <c r="J65" s="167"/>
      <c r="K65" s="167"/>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63" t="s">
        <v>50</v>
      </c>
      <c r="E76" s="164"/>
      <c r="F76" s="165" t="s">
        <v>51</v>
      </c>
      <c r="G76" s="163" t="s">
        <v>50</v>
      </c>
      <c r="H76" s="164"/>
      <c r="I76" s="164"/>
      <c r="J76" s="166" t="s">
        <v>51</v>
      </c>
      <c r="K76" s="164"/>
      <c r="L76" s="61"/>
      <c r="S76" s="36"/>
      <c r="T76" s="36"/>
      <c r="U76" s="36"/>
      <c r="V76" s="36"/>
      <c r="W76" s="36"/>
      <c r="X76" s="36"/>
      <c r="Y76" s="36"/>
      <c r="Z76" s="36"/>
      <c r="AA76" s="36"/>
      <c r="AB76" s="36"/>
      <c r="AC76" s="36"/>
      <c r="AD76" s="36"/>
      <c r="AE76" s="36"/>
    </row>
    <row r="77" s="2" customFormat="1" ht="14.4" customHeight="1">
      <c r="A77" s="36"/>
      <c r="B77" s="168"/>
      <c r="C77" s="169"/>
      <c r="D77" s="169"/>
      <c r="E77" s="169"/>
      <c r="F77" s="169"/>
      <c r="G77" s="169"/>
      <c r="H77" s="169"/>
      <c r="I77" s="169"/>
      <c r="J77" s="169"/>
      <c r="K77" s="169"/>
      <c r="L77" s="61"/>
      <c r="S77" s="36"/>
      <c r="T77" s="36"/>
      <c r="U77" s="36"/>
      <c r="V77" s="36"/>
      <c r="W77" s="36"/>
      <c r="X77" s="36"/>
      <c r="Y77" s="36"/>
      <c r="Z77" s="36"/>
      <c r="AA77" s="36"/>
      <c r="AB77" s="36"/>
      <c r="AC77" s="36"/>
      <c r="AD77" s="36"/>
      <c r="AE77" s="36"/>
    </row>
    <row r="81" s="2" customFormat="1" ht="6.96" customHeight="1">
      <c r="A81" s="36"/>
      <c r="B81" s="170"/>
      <c r="C81" s="171"/>
      <c r="D81" s="171"/>
      <c r="E81" s="171"/>
      <c r="F81" s="171"/>
      <c r="G81" s="171"/>
      <c r="H81" s="171"/>
      <c r="I81" s="171"/>
      <c r="J81" s="171"/>
      <c r="K81" s="171"/>
      <c r="L81" s="61"/>
      <c r="S81" s="36"/>
      <c r="T81" s="36"/>
      <c r="U81" s="36"/>
      <c r="V81" s="36"/>
      <c r="W81" s="36"/>
      <c r="X81" s="36"/>
      <c r="Y81" s="36"/>
      <c r="Z81" s="36"/>
      <c r="AA81" s="36"/>
      <c r="AB81" s="36"/>
      <c r="AC81" s="36"/>
      <c r="AD81" s="36"/>
      <c r="AE81" s="36"/>
    </row>
    <row r="82" s="2" customFormat="1" ht="24.96" customHeight="1">
      <c r="A82" s="36"/>
      <c r="B82" s="37"/>
      <c r="C82" s="21" t="s">
        <v>101</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72" t="str">
        <f>E7</f>
        <v>Údržba, opravy a odstraňování závad u SEE OŘ OVA 2024-obvod SEE Olomouc</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99</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03 - TNS</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SEE Olomouc</v>
      </c>
      <c r="G89" s="38"/>
      <c r="H89" s="38"/>
      <c r="I89" s="30" t="s">
        <v>22</v>
      </c>
      <c r="J89" s="77" t="str">
        <f>IF(J12="","",J12)</f>
        <v>29. 11. 2023</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30</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32</v>
      </c>
      <c r="J92" s="34" t="str">
        <f>E24</f>
        <v>VPO</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73" t="s">
        <v>102</v>
      </c>
      <c r="D94" s="174"/>
      <c r="E94" s="174"/>
      <c r="F94" s="174"/>
      <c r="G94" s="174"/>
      <c r="H94" s="174"/>
      <c r="I94" s="174"/>
      <c r="J94" s="175" t="s">
        <v>103</v>
      </c>
      <c r="K94" s="174"/>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6" t="s">
        <v>104</v>
      </c>
      <c r="D96" s="38"/>
      <c r="E96" s="38"/>
      <c r="F96" s="38"/>
      <c r="G96" s="38"/>
      <c r="H96" s="38"/>
      <c r="I96" s="38"/>
      <c r="J96" s="108">
        <f>J121</f>
        <v>0</v>
      </c>
      <c r="K96" s="38"/>
      <c r="L96" s="61"/>
      <c r="S96" s="36"/>
      <c r="T96" s="36"/>
      <c r="U96" s="36"/>
      <c r="V96" s="36"/>
      <c r="W96" s="36"/>
      <c r="X96" s="36"/>
      <c r="Y96" s="36"/>
      <c r="Z96" s="36"/>
      <c r="AA96" s="36"/>
      <c r="AB96" s="36"/>
      <c r="AC96" s="36"/>
      <c r="AD96" s="36"/>
      <c r="AE96" s="36"/>
      <c r="AU96" s="15" t="s">
        <v>105</v>
      </c>
    </row>
    <row r="97" s="10" customFormat="1" ht="24.96" customHeight="1">
      <c r="A97" s="10"/>
      <c r="B97" s="220"/>
      <c r="C97" s="221"/>
      <c r="D97" s="222" t="s">
        <v>931</v>
      </c>
      <c r="E97" s="223"/>
      <c r="F97" s="223"/>
      <c r="G97" s="223"/>
      <c r="H97" s="223"/>
      <c r="I97" s="223"/>
      <c r="J97" s="224">
        <f>J122</f>
        <v>0</v>
      </c>
      <c r="K97" s="221"/>
      <c r="L97" s="225"/>
      <c r="S97" s="10"/>
      <c r="T97" s="10"/>
      <c r="U97" s="10"/>
      <c r="V97" s="10"/>
      <c r="W97" s="10"/>
      <c r="X97" s="10"/>
      <c r="Y97" s="10"/>
      <c r="Z97" s="10"/>
      <c r="AA97" s="10"/>
      <c r="AB97" s="10"/>
      <c r="AC97" s="10"/>
      <c r="AD97" s="10"/>
      <c r="AE97" s="10"/>
    </row>
    <row r="98" s="11" customFormat="1" ht="19.92" customHeight="1">
      <c r="A98" s="11"/>
      <c r="B98" s="226"/>
      <c r="C98" s="227"/>
      <c r="D98" s="228" t="s">
        <v>932</v>
      </c>
      <c r="E98" s="229"/>
      <c r="F98" s="229"/>
      <c r="G98" s="229"/>
      <c r="H98" s="229"/>
      <c r="I98" s="229"/>
      <c r="J98" s="230">
        <f>J157</f>
        <v>0</v>
      </c>
      <c r="K98" s="227"/>
      <c r="L98" s="231"/>
      <c r="S98" s="11"/>
      <c r="T98" s="11"/>
      <c r="U98" s="11"/>
      <c r="V98" s="11"/>
      <c r="W98" s="11"/>
      <c r="X98" s="11"/>
      <c r="Y98" s="11"/>
      <c r="Z98" s="11"/>
      <c r="AA98" s="11"/>
      <c r="AB98" s="11"/>
      <c r="AC98" s="11"/>
      <c r="AD98" s="11"/>
      <c r="AE98" s="11"/>
    </row>
    <row r="99" s="11" customFormat="1" ht="19.92" customHeight="1">
      <c r="A99" s="11"/>
      <c r="B99" s="226"/>
      <c r="C99" s="227"/>
      <c r="D99" s="228" t="s">
        <v>933</v>
      </c>
      <c r="E99" s="229"/>
      <c r="F99" s="229"/>
      <c r="G99" s="229"/>
      <c r="H99" s="229"/>
      <c r="I99" s="229"/>
      <c r="J99" s="230">
        <f>J162</f>
        <v>0</v>
      </c>
      <c r="K99" s="227"/>
      <c r="L99" s="231"/>
      <c r="S99" s="11"/>
      <c r="T99" s="11"/>
      <c r="U99" s="11"/>
      <c r="V99" s="11"/>
      <c r="W99" s="11"/>
      <c r="X99" s="11"/>
      <c r="Y99" s="11"/>
      <c r="Z99" s="11"/>
      <c r="AA99" s="11"/>
      <c r="AB99" s="11"/>
      <c r="AC99" s="11"/>
      <c r="AD99" s="11"/>
      <c r="AE99" s="11"/>
    </row>
    <row r="100" s="11" customFormat="1" ht="14.88" customHeight="1">
      <c r="A100" s="11"/>
      <c r="B100" s="226"/>
      <c r="C100" s="227"/>
      <c r="D100" s="228" t="s">
        <v>934</v>
      </c>
      <c r="E100" s="229"/>
      <c r="F100" s="229"/>
      <c r="G100" s="229"/>
      <c r="H100" s="229"/>
      <c r="I100" s="229"/>
      <c r="J100" s="230">
        <f>J179</f>
        <v>0</v>
      </c>
      <c r="K100" s="227"/>
      <c r="L100" s="231"/>
      <c r="S100" s="11"/>
      <c r="T100" s="11"/>
      <c r="U100" s="11"/>
      <c r="V100" s="11"/>
      <c r="W100" s="11"/>
      <c r="X100" s="11"/>
      <c r="Y100" s="11"/>
      <c r="Z100" s="11"/>
      <c r="AA100" s="11"/>
      <c r="AB100" s="11"/>
      <c r="AC100" s="11"/>
      <c r="AD100" s="11"/>
      <c r="AE100" s="11"/>
    </row>
    <row r="101" s="11" customFormat="1" ht="21.84" customHeight="1">
      <c r="A101" s="11"/>
      <c r="B101" s="226"/>
      <c r="C101" s="227"/>
      <c r="D101" s="228" t="s">
        <v>935</v>
      </c>
      <c r="E101" s="229"/>
      <c r="F101" s="229"/>
      <c r="G101" s="229"/>
      <c r="H101" s="229"/>
      <c r="I101" s="229"/>
      <c r="J101" s="230">
        <f>J215</f>
        <v>0</v>
      </c>
      <c r="K101" s="227"/>
      <c r="L101" s="231"/>
      <c r="S101" s="11"/>
      <c r="T101" s="11"/>
      <c r="U101" s="11"/>
      <c r="V101" s="11"/>
      <c r="W101" s="11"/>
      <c r="X101" s="11"/>
      <c r="Y101" s="11"/>
      <c r="Z101" s="11"/>
      <c r="AA101" s="11"/>
      <c r="AB101" s="11"/>
      <c r="AC101" s="11"/>
      <c r="AD101" s="11"/>
      <c r="AE101" s="11"/>
    </row>
    <row r="102" s="2" customFormat="1" ht="21.84" customHeight="1">
      <c r="A102" s="36"/>
      <c r="B102" s="37"/>
      <c r="C102" s="38"/>
      <c r="D102" s="38"/>
      <c r="E102" s="38"/>
      <c r="F102" s="38"/>
      <c r="G102" s="38"/>
      <c r="H102" s="38"/>
      <c r="I102" s="38"/>
      <c r="J102" s="38"/>
      <c r="K102" s="38"/>
      <c r="L102" s="61"/>
      <c r="S102" s="36"/>
      <c r="T102" s="36"/>
      <c r="U102" s="36"/>
      <c r="V102" s="36"/>
      <c r="W102" s="36"/>
      <c r="X102" s="36"/>
      <c r="Y102" s="36"/>
      <c r="Z102" s="36"/>
      <c r="AA102" s="36"/>
      <c r="AB102" s="36"/>
      <c r="AC102" s="36"/>
      <c r="AD102" s="36"/>
      <c r="AE102" s="36"/>
    </row>
    <row r="103" s="2" customFormat="1" ht="6.96" customHeight="1">
      <c r="A103" s="36"/>
      <c r="B103" s="64"/>
      <c r="C103" s="65"/>
      <c r="D103" s="65"/>
      <c r="E103" s="65"/>
      <c r="F103" s="65"/>
      <c r="G103" s="65"/>
      <c r="H103" s="65"/>
      <c r="I103" s="65"/>
      <c r="J103" s="65"/>
      <c r="K103" s="65"/>
      <c r="L103" s="61"/>
      <c r="S103" s="36"/>
      <c r="T103" s="36"/>
      <c r="U103" s="36"/>
      <c r="V103" s="36"/>
      <c r="W103" s="36"/>
      <c r="X103" s="36"/>
      <c r="Y103" s="36"/>
      <c r="Z103" s="36"/>
      <c r="AA103" s="36"/>
      <c r="AB103" s="36"/>
      <c r="AC103" s="36"/>
      <c r="AD103" s="36"/>
      <c r="AE103" s="36"/>
    </row>
    <row r="107" s="2" customFormat="1" ht="6.96" customHeight="1">
      <c r="A107" s="36"/>
      <c r="B107" s="66"/>
      <c r="C107" s="67"/>
      <c r="D107" s="67"/>
      <c r="E107" s="67"/>
      <c r="F107" s="67"/>
      <c r="G107" s="67"/>
      <c r="H107" s="67"/>
      <c r="I107" s="67"/>
      <c r="J107" s="67"/>
      <c r="K107" s="67"/>
      <c r="L107" s="61"/>
      <c r="S107" s="36"/>
      <c r="T107" s="36"/>
      <c r="U107" s="36"/>
      <c r="V107" s="36"/>
      <c r="W107" s="36"/>
      <c r="X107" s="36"/>
      <c r="Y107" s="36"/>
      <c r="Z107" s="36"/>
      <c r="AA107" s="36"/>
      <c r="AB107" s="36"/>
      <c r="AC107" s="36"/>
      <c r="AD107" s="36"/>
      <c r="AE107" s="36"/>
    </row>
    <row r="108" s="2" customFormat="1" ht="24.96" customHeight="1">
      <c r="A108" s="36"/>
      <c r="B108" s="37"/>
      <c r="C108" s="21" t="s">
        <v>106</v>
      </c>
      <c r="D108" s="38"/>
      <c r="E108" s="38"/>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16</v>
      </c>
      <c r="D110" s="38"/>
      <c r="E110" s="38"/>
      <c r="F110" s="38"/>
      <c r="G110" s="38"/>
      <c r="H110" s="38"/>
      <c r="I110" s="38"/>
      <c r="J110" s="38"/>
      <c r="K110" s="38"/>
      <c r="L110" s="61"/>
      <c r="S110" s="36"/>
      <c r="T110" s="36"/>
      <c r="U110" s="36"/>
      <c r="V110" s="36"/>
      <c r="W110" s="36"/>
      <c r="X110" s="36"/>
      <c r="Y110" s="36"/>
      <c r="Z110" s="36"/>
      <c r="AA110" s="36"/>
      <c r="AB110" s="36"/>
      <c r="AC110" s="36"/>
      <c r="AD110" s="36"/>
      <c r="AE110" s="36"/>
    </row>
    <row r="111" s="2" customFormat="1" ht="26.25" customHeight="1">
      <c r="A111" s="36"/>
      <c r="B111" s="37"/>
      <c r="C111" s="38"/>
      <c r="D111" s="38"/>
      <c r="E111" s="172" t="str">
        <f>E7</f>
        <v>Údržba, opravy a odstraňování závad u SEE OŘ OVA 2024-obvod SEE Olomouc</v>
      </c>
      <c r="F111" s="30"/>
      <c r="G111" s="30"/>
      <c r="H111" s="30"/>
      <c r="I111" s="38"/>
      <c r="J111" s="38"/>
      <c r="K111" s="38"/>
      <c r="L111" s="61"/>
      <c r="S111" s="36"/>
      <c r="T111" s="36"/>
      <c r="U111" s="36"/>
      <c r="V111" s="36"/>
      <c r="W111" s="36"/>
      <c r="X111" s="36"/>
      <c r="Y111" s="36"/>
      <c r="Z111" s="36"/>
      <c r="AA111" s="36"/>
      <c r="AB111" s="36"/>
      <c r="AC111" s="36"/>
      <c r="AD111" s="36"/>
      <c r="AE111" s="36"/>
    </row>
    <row r="112" s="2" customFormat="1" ht="12" customHeight="1">
      <c r="A112" s="36"/>
      <c r="B112" s="37"/>
      <c r="C112" s="30" t="s">
        <v>99</v>
      </c>
      <c r="D112" s="38"/>
      <c r="E112" s="38"/>
      <c r="F112" s="38"/>
      <c r="G112" s="38"/>
      <c r="H112" s="38"/>
      <c r="I112" s="38"/>
      <c r="J112" s="38"/>
      <c r="K112" s="38"/>
      <c r="L112" s="61"/>
      <c r="S112" s="36"/>
      <c r="T112" s="36"/>
      <c r="U112" s="36"/>
      <c r="V112" s="36"/>
      <c r="W112" s="36"/>
      <c r="X112" s="36"/>
      <c r="Y112" s="36"/>
      <c r="Z112" s="36"/>
      <c r="AA112" s="36"/>
      <c r="AB112" s="36"/>
      <c r="AC112" s="36"/>
      <c r="AD112" s="36"/>
      <c r="AE112" s="36"/>
    </row>
    <row r="113" s="2" customFormat="1" ht="16.5" customHeight="1">
      <c r="A113" s="36"/>
      <c r="B113" s="37"/>
      <c r="C113" s="38"/>
      <c r="D113" s="38"/>
      <c r="E113" s="74" t="str">
        <f>E9</f>
        <v>03 - TNS</v>
      </c>
      <c r="F113" s="38"/>
      <c r="G113" s="38"/>
      <c r="H113" s="38"/>
      <c r="I113" s="38"/>
      <c r="J113" s="38"/>
      <c r="K113" s="38"/>
      <c r="L113" s="61"/>
      <c r="S113" s="36"/>
      <c r="T113" s="36"/>
      <c r="U113" s="36"/>
      <c r="V113" s="36"/>
      <c r="W113" s="36"/>
      <c r="X113" s="36"/>
      <c r="Y113" s="36"/>
      <c r="Z113" s="36"/>
      <c r="AA113" s="36"/>
      <c r="AB113" s="36"/>
      <c r="AC113" s="36"/>
      <c r="AD113" s="36"/>
      <c r="AE113" s="36"/>
    </row>
    <row r="114" s="2" customFormat="1" ht="6.96"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2" customFormat="1" ht="12" customHeight="1">
      <c r="A115" s="36"/>
      <c r="B115" s="37"/>
      <c r="C115" s="30" t="s">
        <v>20</v>
      </c>
      <c r="D115" s="38"/>
      <c r="E115" s="38"/>
      <c r="F115" s="25" t="str">
        <f>F12</f>
        <v>SEE Olomouc</v>
      </c>
      <c r="G115" s="38"/>
      <c r="H115" s="38"/>
      <c r="I115" s="30" t="s">
        <v>22</v>
      </c>
      <c r="J115" s="77" t="str">
        <f>IF(J12="","",J12)</f>
        <v>29. 11. 2023</v>
      </c>
      <c r="K115" s="38"/>
      <c r="L115" s="61"/>
      <c r="S115" s="36"/>
      <c r="T115" s="36"/>
      <c r="U115" s="36"/>
      <c r="V115" s="36"/>
      <c r="W115" s="36"/>
      <c r="X115" s="36"/>
      <c r="Y115" s="36"/>
      <c r="Z115" s="36"/>
      <c r="AA115" s="36"/>
      <c r="AB115" s="36"/>
      <c r="AC115" s="36"/>
      <c r="AD115" s="36"/>
      <c r="AE115" s="36"/>
    </row>
    <row r="116" s="2" customFormat="1" ht="6.96" customHeight="1">
      <c r="A116" s="36"/>
      <c r="B116" s="37"/>
      <c r="C116" s="38"/>
      <c r="D116" s="38"/>
      <c r="E116" s="38"/>
      <c r="F116" s="38"/>
      <c r="G116" s="38"/>
      <c r="H116" s="38"/>
      <c r="I116" s="38"/>
      <c r="J116" s="38"/>
      <c r="K116" s="38"/>
      <c r="L116" s="61"/>
      <c r="S116" s="36"/>
      <c r="T116" s="36"/>
      <c r="U116" s="36"/>
      <c r="V116" s="36"/>
      <c r="W116" s="36"/>
      <c r="X116" s="36"/>
      <c r="Y116" s="36"/>
      <c r="Z116" s="36"/>
      <c r="AA116" s="36"/>
      <c r="AB116" s="36"/>
      <c r="AC116" s="36"/>
      <c r="AD116" s="36"/>
      <c r="AE116" s="36"/>
    </row>
    <row r="117" s="2" customFormat="1" ht="15.15" customHeight="1">
      <c r="A117" s="36"/>
      <c r="B117" s="37"/>
      <c r="C117" s="30" t="s">
        <v>24</v>
      </c>
      <c r="D117" s="38"/>
      <c r="E117" s="38"/>
      <c r="F117" s="25" t="str">
        <f>E15</f>
        <v xml:space="preserve"> </v>
      </c>
      <c r="G117" s="38"/>
      <c r="H117" s="38"/>
      <c r="I117" s="30" t="s">
        <v>30</v>
      </c>
      <c r="J117" s="34" t="str">
        <f>E21</f>
        <v xml:space="preserve"> </v>
      </c>
      <c r="K117" s="38"/>
      <c r="L117" s="61"/>
      <c r="S117" s="36"/>
      <c r="T117" s="36"/>
      <c r="U117" s="36"/>
      <c r="V117" s="36"/>
      <c r="W117" s="36"/>
      <c r="X117" s="36"/>
      <c r="Y117" s="36"/>
      <c r="Z117" s="36"/>
      <c r="AA117" s="36"/>
      <c r="AB117" s="36"/>
      <c r="AC117" s="36"/>
      <c r="AD117" s="36"/>
      <c r="AE117" s="36"/>
    </row>
    <row r="118" s="2" customFormat="1" ht="15.15" customHeight="1">
      <c r="A118" s="36"/>
      <c r="B118" s="37"/>
      <c r="C118" s="30" t="s">
        <v>28</v>
      </c>
      <c r="D118" s="38"/>
      <c r="E118" s="38"/>
      <c r="F118" s="25" t="str">
        <f>IF(E18="","",E18)</f>
        <v>Vyplň údaj</v>
      </c>
      <c r="G118" s="38"/>
      <c r="H118" s="38"/>
      <c r="I118" s="30" t="s">
        <v>32</v>
      </c>
      <c r="J118" s="34" t="str">
        <f>E24</f>
        <v>VPO</v>
      </c>
      <c r="K118" s="38"/>
      <c r="L118" s="61"/>
      <c r="S118" s="36"/>
      <c r="T118" s="36"/>
      <c r="U118" s="36"/>
      <c r="V118" s="36"/>
      <c r="W118" s="36"/>
      <c r="X118" s="36"/>
      <c r="Y118" s="36"/>
      <c r="Z118" s="36"/>
      <c r="AA118" s="36"/>
      <c r="AB118" s="36"/>
      <c r="AC118" s="36"/>
      <c r="AD118" s="36"/>
      <c r="AE118" s="36"/>
    </row>
    <row r="119" s="2" customFormat="1" ht="10.32" customHeight="1">
      <c r="A119" s="36"/>
      <c r="B119" s="37"/>
      <c r="C119" s="38"/>
      <c r="D119" s="38"/>
      <c r="E119" s="38"/>
      <c r="F119" s="38"/>
      <c r="G119" s="38"/>
      <c r="H119" s="38"/>
      <c r="I119" s="38"/>
      <c r="J119" s="38"/>
      <c r="K119" s="38"/>
      <c r="L119" s="61"/>
      <c r="S119" s="36"/>
      <c r="T119" s="36"/>
      <c r="U119" s="36"/>
      <c r="V119" s="36"/>
      <c r="W119" s="36"/>
      <c r="X119" s="36"/>
      <c r="Y119" s="36"/>
      <c r="Z119" s="36"/>
      <c r="AA119" s="36"/>
      <c r="AB119" s="36"/>
      <c r="AC119" s="36"/>
      <c r="AD119" s="36"/>
      <c r="AE119" s="36"/>
    </row>
    <row r="120" s="9" customFormat="1" ht="29.28" customHeight="1">
      <c r="A120" s="177"/>
      <c r="B120" s="178"/>
      <c r="C120" s="179" t="s">
        <v>107</v>
      </c>
      <c r="D120" s="180" t="s">
        <v>60</v>
      </c>
      <c r="E120" s="180" t="s">
        <v>56</v>
      </c>
      <c r="F120" s="180" t="s">
        <v>57</v>
      </c>
      <c r="G120" s="180" t="s">
        <v>108</v>
      </c>
      <c r="H120" s="180" t="s">
        <v>109</v>
      </c>
      <c r="I120" s="180" t="s">
        <v>110</v>
      </c>
      <c r="J120" s="180" t="s">
        <v>103</v>
      </c>
      <c r="K120" s="181" t="s">
        <v>111</v>
      </c>
      <c r="L120" s="182"/>
      <c r="M120" s="98" t="s">
        <v>1</v>
      </c>
      <c r="N120" s="99" t="s">
        <v>39</v>
      </c>
      <c r="O120" s="99" t="s">
        <v>112</v>
      </c>
      <c r="P120" s="99" t="s">
        <v>113</v>
      </c>
      <c r="Q120" s="99" t="s">
        <v>114</v>
      </c>
      <c r="R120" s="99" t="s">
        <v>115</v>
      </c>
      <c r="S120" s="99" t="s">
        <v>116</v>
      </c>
      <c r="T120" s="99" t="s">
        <v>117</v>
      </c>
      <c r="U120" s="100" t="s">
        <v>118</v>
      </c>
      <c r="V120" s="177"/>
      <c r="W120" s="177"/>
      <c r="X120" s="177"/>
      <c r="Y120" s="177"/>
      <c r="Z120" s="177"/>
      <c r="AA120" s="177"/>
      <c r="AB120" s="177"/>
      <c r="AC120" s="177"/>
      <c r="AD120" s="177"/>
      <c r="AE120" s="177"/>
    </row>
    <row r="121" s="2" customFormat="1" ht="22.8" customHeight="1">
      <c r="A121" s="36"/>
      <c r="B121" s="37"/>
      <c r="C121" s="105" t="s">
        <v>119</v>
      </c>
      <c r="D121" s="38"/>
      <c r="E121" s="38"/>
      <c r="F121" s="38"/>
      <c r="G121" s="38"/>
      <c r="H121" s="38"/>
      <c r="I121" s="38"/>
      <c r="J121" s="183">
        <f>BK121</f>
        <v>0</v>
      </c>
      <c r="K121" s="38"/>
      <c r="L121" s="42"/>
      <c r="M121" s="101"/>
      <c r="N121" s="184"/>
      <c r="O121" s="102"/>
      <c r="P121" s="185">
        <f>P122</f>
        <v>0</v>
      </c>
      <c r="Q121" s="102"/>
      <c r="R121" s="185">
        <f>R122</f>
        <v>0</v>
      </c>
      <c r="S121" s="102"/>
      <c r="T121" s="185">
        <f>T122</f>
        <v>0</v>
      </c>
      <c r="U121" s="103"/>
      <c r="V121" s="36"/>
      <c r="W121" s="36"/>
      <c r="X121" s="36"/>
      <c r="Y121" s="36"/>
      <c r="Z121" s="36"/>
      <c r="AA121" s="36"/>
      <c r="AB121" s="36"/>
      <c r="AC121" s="36"/>
      <c r="AD121" s="36"/>
      <c r="AE121" s="36"/>
      <c r="AT121" s="15" t="s">
        <v>74</v>
      </c>
      <c r="AU121" s="15" t="s">
        <v>105</v>
      </c>
      <c r="BK121" s="186">
        <f>BK122</f>
        <v>0</v>
      </c>
    </row>
    <row r="122" s="12" customFormat="1" ht="25.92" customHeight="1">
      <c r="A122" s="12"/>
      <c r="B122" s="232"/>
      <c r="C122" s="233"/>
      <c r="D122" s="234" t="s">
        <v>74</v>
      </c>
      <c r="E122" s="235" t="s">
        <v>936</v>
      </c>
      <c r="F122" s="235" t="s">
        <v>937</v>
      </c>
      <c r="G122" s="233"/>
      <c r="H122" s="233"/>
      <c r="I122" s="236"/>
      <c r="J122" s="237">
        <f>BK122</f>
        <v>0</v>
      </c>
      <c r="K122" s="233"/>
      <c r="L122" s="238"/>
      <c r="M122" s="239"/>
      <c r="N122" s="240"/>
      <c r="O122" s="240"/>
      <c r="P122" s="241">
        <f>P123+SUM(P124:P157)+P162</f>
        <v>0</v>
      </c>
      <c r="Q122" s="240"/>
      <c r="R122" s="241">
        <f>R123+SUM(R124:R157)+R162</f>
        <v>0</v>
      </c>
      <c r="S122" s="240"/>
      <c r="T122" s="241">
        <f>T123+SUM(T124:T157)+T162</f>
        <v>0</v>
      </c>
      <c r="U122" s="242"/>
      <c r="V122" s="12"/>
      <c r="W122" s="12"/>
      <c r="X122" s="12"/>
      <c r="Y122" s="12"/>
      <c r="Z122" s="12"/>
      <c r="AA122" s="12"/>
      <c r="AB122" s="12"/>
      <c r="AC122" s="12"/>
      <c r="AD122" s="12"/>
      <c r="AE122" s="12"/>
      <c r="AR122" s="243" t="s">
        <v>125</v>
      </c>
      <c r="AT122" s="244" t="s">
        <v>74</v>
      </c>
      <c r="AU122" s="244" t="s">
        <v>75</v>
      </c>
      <c r="AY122" s="243" t="s">
        <v>126</v>
      </c>
      <c r="BK122" s="245">
        <f>BK123+SUM(BK124:BK157)+BK162</f>
        <v>0</v>
      </c>
    </row>
    <row r="123" s="2" customFormat="1" ht="16.5" customHeight="1">
      <c r="A123" s="36"/>
      <c r="B123" s="37"/>
      <c r="C123" s="187" t="s">
        <v>83</v>
      </c>
      <c r="D123" s="187" t="s">
        <v>120</v>
      </c>
      <c r="E123" s="188" t="s">
        <v>938</v>
      </c>
      <c r="F123" s="189" t="s">
        <v>939</v>
      </c>
      <c r="G123" s="190" t="s">
        <v>139</v>
      </c>
      <c r="H123" s="191">
        <v>5</v>
      </c>
      <c r="I123" s="192"/>
      <c r="J123" s="193">
        <f>ROUND(I123*H123,2)</f>
        <v>0</v>
      </c>
      <c r="K123" s="189" t="s">
        <v>1</v>
      </c>
      <c r="L123" s="42"/>
      <c r="M123" s="194" t="s">
        <v>1</v>
      </c>
      <c r="N123" s="195" t="s">
        <v>40</v>
      </c>
      <c r="O123" s="89"/>
      <c r="P123" s="196">
        <f>O123*H123</f>
        <v>0</v>
      </c>
      <c r="Q123" s="196">
        <v>0</v>
      </c>
      <c r="R123" s="196">
        <f>Q123*H123</f>
        <v>0</v>
      </c>
      <c r="S123" s="196">
        <v>0</v>
      </c>
      <c r="T123" s="196">
        <f>S123*H123</f>
        <v>0</v>
      </c>
      <c r="U123" s="197" t="s">
        <v>1</v>
      </c>
      <c r="V123" s="36"/>
      <c r="W123" s="36"/>
      <c r="X123" s="36"/>
      <c r="Y123" s="36"/>
      <c r="Z123" s="36"/>
      <c r="AA123" s="36"/>
      <c r="AB123" s="36"/>
      <c r="AC123" s="36"/>
      <c r="AD123" s="36"/>
      <c r="AE123" s="36"/>
      <c r="AR123" s="198" t="s">
        <v>940</v>
      </c>
      <c r="AT123" s="198" t="s">
        <v>120</v>
      </c>
      <c r="AU123" s="198" t="s">
        <v>83</v>
      </c>
      <c r="AY123" s="15" t="s">
        <v>126</v>
      </c>
      <c r="BE123" s="199">
        <f>IF(N123="základní",J123,0)</f>
        <v>0</v>
      </c>
      <c r="BF123" s="199">
        <f>IF(N123="snížená",J123,0)</f>
        <v>0</v>
      </c>
      <c r="BG123" s="199">
        <f>IF(N123="zákl. přenesená",J123,0)</f>
        <v>0</v>
      </c>
      <c r="BH123" s="199">
        <f>IF(N123="sníž. přenesená",J123,0)</f>
        <v>0</v>
      </c>
      <c r="BI123" s="199">
        <f>IF(N123="nulová",J123,0)</f>
        <v>0</v>
      </c>
      <c r="BJ123" s="15" t="s">
        <v>83</v>
      </c>
      <c r="BK123" s="199">
        <f>ROUND(I123*H123,2)</f>
        <v>0</v>
      </c>
      <c r="BL123" s="15" t="s">
        <v>940</v>
      </c>
      <c r="BM123" s="198" t="s">
        <v>941</v>
      </c>
    </row>
    <row r="124" s="2" customFormat="1">
      <c r="A124" s="36"/>
      <c r="B124" s="37"/>
      <c r="C124" s="38"/>
      <c r="D124" s="200" t="s">
        <v>128</v>
      </c>
      <c r="E124" s="38"/>
      <c r="F124" s="201" t="s">
        <v>939</v>
      </c>
      <c r="G124" s="38"/>
      <c r="H124" s="38"/>
      <c r="I124" s="202"/>
      <c r="J124" s="38"/>
      <c r="K124" s="38"/>
      <c r="L124" s="42"/>
      <c r="M124" s="203"/>
      <c r="N124" s="204"/>
      <c r="O124" s="89"/>
      <c r="P124" s="89"/>
      <c r="Q124" s="89"/>
      <c r="R124" s="89"/>
      <c r="S124" s="89"/>
      <c r="T124" s="89"/>
      <c r="U124" s="90"/>
      <c r="V124" s="36"/>
      <c r="W124" s="36"/>
      <c r="X124" s="36"/>
      <c r="Y124" s="36"/>
      <c r="Z124" s="36"/>
      <c r="AA124" s="36"/>
      <c r="AB124" s="36"/>
      <c r="AC124" s="36"/>
      <c r="AD124" s="36"/>
      <c r="AE124" s="36"/>
      <c r="AT124" s="15" t="s">
        <v>128</v>
      </c>
      <c r="AU124" s="15" t="s">
        <v>83</v>
      </c>
    </row>
    <row r="125" s="2" customFormat="1">
      <c r="A125" s="36"/>
      <c r="B125" s="37"/>
      <c r="C125" s="38"/>
      <c r="D125" s="200" t="s">
        <v>158</v>
      </c>
      <c r="E125" s="38"/>
      <c r="F125" s="215" t="s">
        <v>942</v>
      </c>
      <c r="G125" s="38"/>
      <c r="H125" s="38"/>
      <c r="I125" s="202"/>
      <c r="J125" s="38"/>
      <c r="K125" s="38"/>
      <c r="L125" s="42"/>
      <c r="M125" s="203"/>
      <c r="N125" s="204"/>
      <c r="O125" s="89"/>
      <c r="P125" s="89"/>
      <c r="Q125" s="89"/>
      <c r="R125" s="89"/>
      <c r="S125" s="89"/>
      <c r="T125" s="89"/>
      <c r="U125" s="90"/>
      <c r="V125" s="36"/>
      <c r="W125" s="36"/>
      <c r="X125" s="36"/>
      <c r="Y125" s="36"/>
      <c r="Z125" s="36"/>
      <c r="AA125" s="36"/>
      <c r="AB125" s="36"/>
      <c r="AC125" s="36"/>
      <c r="AD125" s="36"/>
      <c r="AE125" s="36"/>
      <c r="AT125" s="15" t="s">
        <v>158</v>
      </c>
      <c r="AU125" s="15" t="s">
        <v>83</v>
      </c>
    </row>
    <row r="126" s="2" customFormat="1" ht="16.5" customHeight="1">
      <c r="A126" s="36"/>
      <c r="B126" s="37"/>
      <c r="C126" s="187" t="s">
        <v>85</v>
      </c>
      <c r="D126" s="187" t="s">
        <v>120</v>
      </c>
      <c r="E126" s="188" t="s">
        <v>943</v>
      </c>
      <c r="F126" s="189" t="s">
        <v>944</v>
      </c>
      <c r="G126" s="190" t="s">
        <v>139</v>
      </c>
      <c r="H126" s="191">
        <v>5</v>
      </c>
      <c r="I126" s="192"/>
      <c r="J126" s="193">
        <f>ROUND(I126*H126,2)</f>
        <v>0</v>
      </c>
      <c r="K126" s="189" t="s">
        <v>1</v>
      </c>
      <c r="L126" s="42"/>
      <c r="M126" s="194" t="s">
        <v>1</v>
      </c>
      <c r="N126" s="195" t="s">
        <v>40</v>
      </c>
      <c r="O126" s="89"/>
      <c r="P126" s="196">
        <f>O126*H126</f>
        <v>0</v>
      </c>
      <c r="Q126" s="196">
        <v>0</v>
      </c>
      <c r="R126" s="196">
        <f>Q126*H126</f>
        <v>0</v>
      </c>
      <c r="S126" s="196">
        <v>0</v>
      </c>
      <c r="T126" s="196">
        <f>S126*H126</f>
        <v>0</v>
      </c>
      <c r="U126" s="197" t="s">
        <v>1</v>
      </c>
      <c r="V126" s="36"/>
      <c r="W126" s="36"/>
      <c r="X126" s="36"/>
      <c r="Y126" s="36"/>
      <c r="Z126" s="36"/>
      <c r="AA126" s="36"/>
      <c r="AB126" s="36"/>
      <c r="AC126" s="36"/>
      <c r="AD126" s="36"/>
      <c r="AE126" s="36"/>
      <c r="AR126" s="198" t="s">
        <v>940</v>
      </c>
      <c r="AT126" s="198" t="s">
        <v>120</v>
      </c>
      <c r="AU126" s="198" t="s">
        <v>83</v>
      </c>
      <c r="AY126" s="15" t="s">
        <v>126</v>
      </c>
      <c r="BE126" s="199">
        <f>IF(N126="základní",J126,0)</f>
        <v>0</v>
      </c>
      <c r="BF126" s="199">
        <f>IF(N126="snížená",J126,0)</f>
        <v>0</v>
      </c>
      <c r="BG126" s="199">
        <f>IF(N126="zákl. přenesená",J126,0)</f>
        <v>0</v>
      </c>
      <c r="BH126" s="199">
        <f>IF(N126="sníž. přenesená",J126,0)</f>
        <v>0</v>
      </c>
      <c r="BI126" s="199">
        <f>IF(N126="nulová",J126,0)</f>
        <v>0</v>
      </c>
      <c r="BJ126" s="15" t="s">
        <v>83</v>
      </c>
      <c r="BK126" s="199">
        <f>ROUND(I126*H126,2)</f>
        <v>0</v>
      </c>
      <c r="BL126" s="15" t="s">
        <v>940</v>
      </c>
      <c r="BM126" s="198" t="s">
        <v>945</v>
      </c>
    </row>
    <row r="127" s="2" customFormat="1">
      <c r="A127" s="36"/>
      <c r="B127" s="37"/>
      <c r="C127" s="38"/>
      <c r="D127" s="200" t="s">
        <v>128</v>
      </c>
      <c r="E127" s="38"/>
      <c r="F127" s="201" t="s">
        <v>944</v>
      </c>
      <c r="G127" s="38"/>
      <c r="H127" s="38"/>
      <c r="I127" s="202"/>
      <c r="J127" s="38"/>
      <c r="K127" s="38"/>
      <c r="L127" s="42"/>
      <c r="M127" s="203"/>
      <c r="N127" s="204"/>
      <c r="O127" s="89"/>
      <c r="P127" s="89"/>
      <c r="Q127" s="89"/>
      <c r="R127" s="89"/>
      <c r="S127" s="89"/>
      <c r="T127" s="89"/>
      <c r="U127" s="90"/>
      <c r="V127" s="36"/>
      <c r="W127" s="36"/>
      <c r="X127" s="36"/>
      <c r="Y127" s="36"/>
      <c r="Z127" s="36"/>
      <c r="AA127" s="36"/>
      <c r="AB127" s="36"/>
      <c r="AC127" s="36"/>
      <c r="AD127" s="36"/>
      <c r="AE127" s="36"/>
      <c r="AT127" s="15" t="s">
        <v>128</v>
      </c>
      <c r="AU127" s="15" t="s">
        <v>83</v>
      </c>
    </row>
    <row r="128" s="2" customFormat="1" ht="16.5" customHeight="1">
      <c r="A128" s="36"/>
      <c r="B128" s="37"/>
      <c r="C128" s="187" t="s">
        <v>136</v>
      </c>
      <c r="D128" s="187" t="s">
        <v>120</v>
      </c>
      <c r="E128" s="188" t="s">
        <v>946</v>
      </c>
      <c r="F128" s="189" t="s">
        <v>947</v>
      </c>
      <c r="G128" s="190" t="s">
        <v>139</v>
      </c>
      <c r="H128" s="191">
        <v>2</v>
      </c>
      <c r="I128" s="192"/>
      <c r="J128" s="193">
        <f>ROUND(I128*H128,2)</f>
        <v>0</v>
      </c>
      <c r="K128" s="189" t="s">
        <v>1</v>
      </c>
      <c r="L128" s="42"/>
      <c r="M128" s="194" t="s">
        <v>1</v>
      </c>
      <c r="N128" s="195" t="s">
        <v>40</v>
      </c>
      <c r="O128" s="89"/>
      <c r="P128" s="196">
        <f>O128*H128</f>
        <v>0</v>
      </c>
      <c r="Q128" s="196">
        <v>0</v>
      </c>
      <c r="R128" s="196">
        <f>Q128*H128</f>
        <v>0</v>
      </c>
      <c r="S128" s="196">
        <v>0</v>
      </c>
      <c r="T128" s="196">
        <f>S128*H128</f>
        <v>0</v>
      </c>
      <c r="U128" s="197" t="s">
        <v>1</v>
      </c>
      <c r="V128" s="36"/>
      <c r="W128" s="36"/>
      <c r="X128" s="36"/>
      <c r="Y128" s="36"/>
      <c r="Z128" s="36"/>
      <c r="AA128" s="36"/>
      <c r="AB128" s="36"/>
      <c r="AC128" s="36"/>
      <c r="AD128" s="36"/>
      <c r="AE128" s="36"/>
      <c r="AR128" s="198" t="s">
        <v>940</v>
      </c>
      <c r="AT128" s="198" t="s">
        <v>120</v>
      </c>
      <c r="AU128" s="198" t="s">
        <v>83</v>
      </c>
      <c r="AY128" s="15" t="s">
        <v>126</v>
      </c>
      <c r="BE128" s="199">
        <f>IF(N128="základní",J128,0)</f>
        <v>0</v>
      </c>
      <c r="BF128" s="199">
        <f>IF(N128="snížená",J128,0)</f>
        <v>0</v>
      </c>
      <c r="BG128" s="199">
        <f>IF(N128="zákl. přenesená",J128,0)</f>
        <v>0</v>
      </c>
      <c r="BH128" s="199">
        <f>IF(N128="sníž. přenesená",J128,0)</f>
        <v>0</v>
      </c>
      <c r="BI128" s="199">
        <f>IF(N128="nulová",J128,0)</f>
        <v>0</v>
      </c>
      <c r="BJ128" s="15" t="s">
        <v>83</v>
      </c>
      <c r="BK128" s="199">
        <f>ROUND(I128*H128,2)</f>
        <v>0</v>
      </c>
      <c r="BL128" s="15" t="s">
        <v>940</v>
      </c>
      <c r="BM128" s="198" t="s">
        <v>948</v>
      </c>
    </row>
    <row r="129" s="2" customFormat="1">
      <c r="A129" s="36"/>
      <c r="B129" s="37"/>
      <c r="C129" s="38"/>
      <c r="D129" s="200" t="s">
        <v>128</v>
      </c>
      <c r="E129" s="38"/>
      <c r="F129" s="201" t="s">
        <v>947</v>
      </c>
      <c r="G129" s="38"/>
      <c r="H129" s="38"/>
      <c r="I129" s="202"/>
      <c r="J129" s="38"/>
      <c r="K129" s="38"/>
      <c r="L129" s="42"/>
      <c r="M129" s="203"/>
      <c r="N129" s="204"/>
      <c r="O129" s="89"/>
      <c r="P129" s="89"/>
      <c r="Q129" s="89"/>
      <c r="R129" s="89"/>
      <c r="S129" s="89"/>
      <c r="T129" s="89"/>
      <c r="U129" s="90"/>
      <c r="V129" s="36"/>
      <c r="W129" s="36"/>
      <c r="X129" s="36"/>
      <c r="Y129" s="36"/>
      <c r="Z129" s="36"/>
      <c r="AA129" s="36"/>
      <c r="AB129" s="36"/>
      <c r="AC129" s="36"/>
      <c r="AD129" s="36"/>
      <c r="AE129" s="36"/>
      <c r="AT129" s="15" t="s">
        <v>128</v>
      </c>
      <c r="AU129" s="15" t="s">
        <v>83</v>
      </c>
    </row>
    <row r="130" s="2" customFormat="1">
      <c r="A130" s="36"/>
      <c r="B130" s="37"/>
      <c r="C130" s="38"/>
      <c r="D130" s="200" t="s">
        <v>158</v>
      </c>
      <c r="E130" s="38"/>
      <c r="F130" s="215" t="s">
        <v>949</v>
      </c>
      <c r="G130" s="38"/>
      <c r="H130" s="38"/>
      <c r="I130" s="202"/>
      <c r="J130" s="38"/>
      <c r="K130" s="38"/>
      <c r="L130" s="42"/>
      <c r="M130" s="203"/>
      <c r="N130" s="204"/>
      <c r="O130" s="89"/>
      <c r="P130" s="89"/>
      <c r="Q130" s="89"/>
      <c r="R130" s="89"/>
      <c r="S130" s="89"/>
      <c r="T130" s="89"/>
      <c r="U130" s="90"/>
      <c r="V130" s="36"/>
      <c r="W130" s="36"/>
      <c r="X130" s="36"/>
      <c r="Y130" s="36"/>
      <c r="Z130" s="36"/>
      <c r="AA130" s="36"/>
      <c r="AB130" s="36"/>
      <c r="AC130" s="36"/>
      <c r="AD130" s="36"/>
      <c r="AE130" s="36"/>
      <c r="AT130" s="15" t="s">
        <v>158</v>
      </c>
      <c r="AU130" s="15" t="s">
        <v>83</v>
      </c>
    </row>
    <row r="131" s="2" customFormat="1" ht="16.5" customHeight="1">
      <c r="A131" s="36"/>
      <c r="B131" s="37"/>
      <c r="C131" s="187" t="s">
        <v>125</v>
      </c>
      <c r="D131" s="187" t="s">
        <v>120</v>
      </c>
      <c r="E131" s="188" t="s">
        <v>950</v>
      </c>
      <c r="F131" s="189" t="s">
        <v>951</v>
      </c>
      <c r="G131" s="190" t="s">
        <v>149</v>
      </c>
      <c r="H131" s="191">
        <v>20</v>
      </c>
      <c r="I131" s="192"/>
      <c r="J131" s="193">
        <f>ROUND(I131*H131,2)</f>
        <v>0</v>
      </c>
      <c r="K131" s="189" t="s">
        <v>1</v>
      </c>
      <c r="L131" s="42"/>
      <c r="M131" s="194" t="s">
        <v>1</v>
      </c>
      <c r="N131" s="195" t="s">
        <v>40</v>
      </c>
      <c r="O131" s="89"/>
      <c r="P131" s="196">
        <f>O131*H131</f>
        <v>0</v>
      </c>
      <c r="Q131" s="196">
        <v>0</v>
      </c>
      <c r="R131" s="196">
        <f>Q131*H131</f>
        <v>0</v>
      </c>
      <c r="S131" s="196">
        <v>0</v>
      </c>
      <c r="T131" s="196">
        <f>S131*H131</f>
        <v>0</v>
      </c>
      <c r="U131" s="197" t="s">
        <v>1</v>
      </c>
      <c r="V131" s="36"/>
      <c r="W131" s="36"/>
      <c r="X131" s="36"/>
      <c r="Y131" s="36"/>
      <c r="Z131" s="36"/>
      <c r="AA131" s="36"/>
      <c r="AB131" s="36"/>
      <c r="AC131" s="36"/>
      <c r="AD131" s="36"/>
      <c r="AE131" s="36"/>
      <c r="AR131" s="198" t="s">
        <v>940</v>
      </c>
      <c r="AT131" s="198" t="s">
        <v>120</v>
      </c>
      <c r="AU131" s="198" t="s">
        <v>83</v>
      </c>
      <c r="AY131" s="15" t="s">
        <v>126</v>
      </c>
      <c r="BE131" s="199">
        <f>IF(N131="základní",J131,0)</f>
        <v>0</v>
      </c>
      <c r="BF131" s="199">
        <f>IF(N131="snížená",J131,0)</f>
        <v>0</v>
      </c>
      <c r="BG131" s="199">
        <f>IF(N131="zákl. přenesená",J131,0)</f>
        <v>0</v>
      </c>
      <c r="BH131" s="199">
        <f>IF(N131="sníž. přenesená",J131,0)</f>
        <v>0</v>
      </c>
      <c r="BI131" s="199">
        <f>IF(N131="nulová",J131,0)</f>
        <v>0</v>
      </c>
      <c r="BJ131" s="15" t="s">
        <v>83</v>
      </c>
      <c r="BK131" s="199">
        <f>ROUND(I131*H131,2)</f>
        <v>0</v>
      </c>
      <c r="BL131" s="15" t="s">
        <v>940</v>
      </c>
      <c r="BM131" s="198" t="s">
        <v>952</v>
      </c>
    </row>
    <row r="132" s="2" customFormat="1">
      <c r="A132" s="36"/>
      <c r="B132" s="37"/>
      <c r="C132" s="38"/>
      <c r="D132" s="200" t="s">
        <v>128</v>
      </c>
      <c r="E132" s="38"/>
      <c r="F132" s="201" t="s">
        <v>951</v>
      </c>
      <c r="G132" s="38"/>
      <c r="H132" s="38"/>
      <c r="I132" s="202"/>
      <c r="J132" s="38"/>
      <c r="K132" s="38"/>
      <c r="L132" s="42"/>
      <c r="M132" s="203"/>
      <c r="N132" s="204"/>
      <c r="O132" s="89"/>
      <c r="P132" s="89"/>
      <c r="Q132" s="89"/>
      <c r="R132" s="89"/>
      <c r="S132" s="89"/>
      <c r="T132" s="89"/>
      <c r="U132" s="90"/>
      <c r="V132" s="36"/>
      <c r="W132" s="36"/>
      <c r="X132" s="36"/>
      <c r="Y132" s="36"/>
      <c r="Z132" s="36"/>
      <c r="AA132" s="36"/>
      <c r="AB132" s="36"/>
      <c r="AC132" s="36"/>
      <c r="AD132" s="36"/>
      <c r="AE132" s="36"/>
      <c r="AT132" s="15" t="s">
        <v>128</v>
      </c>
      <c r="AU132" s="15" t="s">
        <v>83</v>
      </c>
    </row>
    <row r="133" s="2" customFormat="1" ht="16.5" customHeight="1">
      <c r="A133" s="36"/>
      <c r="B133" s="37"/>
      <c r="C133" s="205" t="s">
        <v>146</v>
      </c>
      <c r="D133" s="205" t="s">
        <v>130</v>
      </c>
      <c r="E133" s="206" t="s">
        <v>953</v>
      </c>
      <c r="F133" s="207" t="s">
        <v>954</v>
      </c>
      <c r="G133" s="208" t="s">
        <v>139</v>
      </c>
      <c r="H133" s="209">
        <v>10</v>
      </c>
      <c r="I133" s="210"/>
      <c r="J133" s="211">
        <f>ROUND(I133*H133,2)</f>
        <v>0</v>
      </c>
      <c r="K133" s="207" t="s">
        <v>1</v>
      </c>
      <c r="L133" s="212"/>
      <c r="M133" s="213" t="s">
        <v>1</v>
      </c>
      <c r="N133" s="214" t="s">
        <v>40</v>
      </c>
      <c r="O133" s="89"/>
      <c r="P133" s="196">
        <f>O133*H133</f>
        <v>0</v>
      </c>
      <c r="Q133" s="196">
        <v>0</v>
      </c>
      <c r="R133" s="196">
        <f>Q133*H133</f>
        <v>0</v>
      </c>
      <c r="S133" s="196">
        <v>0</v>
      </c>
      <c r="T133" s="196">
        <f>S133*H133</f>
        <v>0</v>
      </c>
      <c r="U133" s="197" t="s">
        <v>1</v>
      </c>
      <c r="V133" s="36"/>
      <c r="W133" s="36"/>
      <c r="X133" s="36"/>
      <c r="Y133" s="36"/>
      <c r="Z133" s="36"/>
      <c r="AA133" s="36"/>
      <c r="AB133" s="36"/>
      <c r="AC133" s="36"/>
      <c r="AD133" s="36"/>
      <c r="AE133" s="36"/>
      <c r="AR133" s="198" t="s">
        <v>940</v>
      </c>
      <c r="AT133" s="198" t="s">
        <v>130</v>
      </c>
      <c r="AU133" s="198" t="s">
        <v>83</v>
      </c>
      <c r="AY133" s="15" t="s">
        <v>126</v>
      </c>
      <c r="BE133" s="199">
        <f>IF(N133="základní",J133,0)</f>
        <v>0</v>
      </c>
      <c r="BF133" s="199">
        <f>IF(N133="snížená",J133,0)</f>
        <v>0</v>
      </c>
      <c r="BG133" s="199">
        <f>IF(N133="zákl. přenesená",J133,0)</f>
        <v>0</v>
      </c>
      <c r="BH133" s="199">
        <f>IF(N133="sníž. přenesená",J133,0)</f>
        <v>0</v>
      </c>
      <c r="BI133" s="199">
        <f>IF(N133="nulová",J133,0)</f>
        <v>0</v>
      </c>
      <c r="BJ133" s="15" t="s">
        <v>83</v>
      </c>
      <c r="BK133" s="199">
        <f>ROUND(I133*H133,2)</f>
        <v>0</v>
      </c>
      <c r="BL133" s="15" t="s">
        <v>940</v>
      </c>
      <c r="BM133" s="198" t="s">
        <v>955</v>
      </c>
    </row>
    <row r="134" s="2" customFormat="1">
      <c r="A134" s="36"/>
      <c r="B134" s="37"/>
      <c r="C134" s="38"/>
      <c r="D134" s="200" t="s">
        <v>128</v>
      </c>
      <c r="E134" s="38"/>
      <c r="F134" s="201" t="s">
        <v>954</v>
      </c>
      <c r="G134" s="38"/>
      <c r="H134" s="38"/>
      <c r="I134" s="202"/>
      <c r="J134" s="38"/>
      <c r="K134" s="38"/>
      <c r="L134" s="42"/>
      <c r="M134" s="203"/>
      <c r="N134" s="204"/>
      <c r="O134" s="89"/>
      <c r="P134" s="89"/>
      <c r="Q134" s="89"/>
      <c r="R134" s="89"/>
      <c r="S134" s="89"/>
      <c r="T134" s="89"/>
      <c r="U134" s="90"/>
      <c r="V134" s="36"/>
      <c r="W134" s="36"/>
      <c r="X134" s="36"/>
      <c r="Y134" s="36"/>
      <c r="Z134" s="36"/>
      <c r="AA134" s="36"/>
      <c r="AB134" s="36"/>
      <c r="AC134" s="36"/>
      <c r="AD134" s="36"/>
      <c r="AE134" s="36"/>
      <c r="AT134" s="15" t="s">
        <v>128</v>
      </c>
      <c r="AU134" s="15" t="s">
        <v>83</v>
      </c>
    </row>
    <row r="135" s="2" customFormat="1" ht="16.5" customHeight="1">
      <c r="A135" s="36"/>
      <c r="B135" s="37"/>
      <c r="C135" s="205" t="s">
        <v>152</v>
      </c>
      <c r="D135" s="205" t="s">
        <v>130</v>
      </c>
      <c r="E135" s="206" t="s">
        <v>956</v>
      </c>
      <c r="F135" s="207" t="s">
        <v>957</v>
      </c>
      <c r="G135" s="208" t="s">
        <v>139</v>
      </c>
      <c r="H135" s="209">
        <v>10</v>
      </c>
      <c r="I135" s="210"/>
      <c r="J135" s="211">
        <f>ROUND(I135*H135,2)</f>
        <v>0</v>
      </c>
      <c r="K135" s="207" t="s">
        <v>1</v>
      </c>
      <c r="L135" s="212"/>
      <c r="M135" s="213" t="s">
        <v>1</v>
      </c>
      <c r="N135" s="214" t="s">
        <v>40</v>
      </c>
      <c r="O135" s="89"/>
      <c r="P135" s="196">
        <f>O135*H135</f>
        <v>0</v>
      </c>
      <c r="Q135" s="196">
        <v>0</v>
      </c>
      <c r="R135" s="196">
        <f>Q135*H135</f>
        <v>0</v>
      </c>
      <c r="S135" s="196">
        <v>0</v>
      </c>
      <c r="T135" s="196">
        <f>S135*H135</f>
        <v>0</v>
      </c>
      <c r="U135" s="197" t="s">
        <v>1</v>
      </c>
      <c r="V135" s="36"/>
      <c r="W135" s="36"/>
      <c r="X135" s="36"/>
      <c r="Y135" s="36"/>
      <c r="Z135" s="36"/>
      <c r="AA135" s="36"/>
      <c r="AB135" s="36"/>
      <c r="AC135" s="36"/>
      <c r="AD135" s="36"/>
      <c r="AE135" s="36"/>
      <c r="AR135" s="198" t="s">
        <v>940</v>
      </c>
      <c r="AT135" s="198" t="s">
        <v>130</v>
      </c>
      <c r="AU135" s="198" t="s">
        <v>83</v>
      </c>
      <c r="AY135" s="15" t="s">
        <v>126</v>
      </c>
      <c r="BE135" s="199">
        <f>IF(N135="základní",J135,0)</f>
        <v>0</v>
      </c>
      <c r="BF135" s="199">
        <f>IF(N135="snížená",J135,0)</f>
        <v>0</v>
      </c>
      <c r="BG135" s="199">
        <f>IF(N135="zákl. přenesená",J135,0)</f>
        <v>0</v>
      </c>
      <c r="BH135" s="199">
        <f>IF(N135="sníž. přenesená",J135,0)</f>
        <v>0</v>
      </c>
      <c r="BI135" s="199">
        <f>IF(N135="nulová",J135,0)</f>
        <v>0</v>
      </c>
      <c r="BJ135" s="15" t="s">
        <v>83</v>
      </c>
      <c r="BK135" s="199">
        <f>ROUND(I135*H135,2)</f>
        <v>0</v>
      </c>
      <c r="BL135" s="15" t="s">
        <v>940</v>
      </c>
      <c r="BM135" s="198" t="s">
        <v>958</v>
      </c>
    </row>
    <row r="136" s="2" customFormat="1">
      <c r="A136" s="36"/>
      <c r="B136" s="37"/>
      <c r="C136" s="38"/>
      <c r="D136" s="200" t="s">
        <v>128</v>
      </c>
      <c r="E136" s="38"/>
      <c r="F136" s="201" t="s">
        <v>957</v>
      </c>
      <c r="G136" s="38"/>
      <c r="H136" s="38"/>
      <c r="I136" s="202"/>
      <c r="J136" s="38"/>
      <c r="K136" s="38"/>
      <c r="L136" s="42"/>
      <c r="M136" s="203"/>
      <c r="N136" s="204"/>
      <c r="O136" s="89"/>
      <c r="P136" s="89"/>
      <c r="Q136" s="89"/>
      <c r="R136" s="89"/>
      <c r="S136" s="89"/>
      <c r="T136" s="89"/>
      <c r="U136" s="90"/>
      <c r="V136" s="36"/>
      <c r="W136" s="36"/>
      <c r="X136" s="36"/>
      <c r="Y136" s="36"/>
      <c r="Z136" s="36"/>
      <c r="AA136" s="36"/>
      <c r="AB136" s="36"/>
      <c r="AC136" s="36"/>
      <c r="AD136" s="36"/>
      <c r="AE136" s="36"/>
      <c r="AT136" s="15" t="s">
        <v>128</v>
      </c>
      <c r="AU136" s="15" t="s">
        <v>83</v>
      </c>
    </row>
    <row r="137" s="2" customFormat="1" ht="16.5" customHeight="1">
      <c r="A137" s="36"/>
      <c r="B137" s="37"/>
      <c r="C137" s="205" t="s">
        <v>160</v>
      </c>
      <c r="D137" s="205" t="s">
        <v>130</v>
      </c>
      <c r="E137" s="206" t="s">
        <v>959</v>
      </c>
      <c r="F137" s="207" t="s">
        <v>960</v>
      </c>
      <c r="G137" s="208" t="s">
        <v>139</v>
      </c>
      <c r="H137" s="209">
        <v>2</v>
      </c>
      <c r="I137" s="210"/>
      <c r="J137" s="211">
        <f>ROUND(I137*H137,2)</f>
        <v>0</v>
      </c>
      <c r="K137" s="207" t="s">
        <v>1</v>
      </c>
      <c r="L137" s="212"/>
      <c r="M137" s="213" t="s">
        <v>1</v>
      </c>
      <c r="N137" s="214" t="s">
        <v>40</v>
      </c>
      <c r="O137" s="89"/>
      <c r="P137" s="196">
        <f>O137*H137</f>
        <v>0</v>
      </c>
      <c r="Q137" s="196">
        <v>0</v>
      </c>
      <c r="R137" s="196">
        <f>Q137*H137</f>
        <v>0</v>
      </c>
      <c r="S137" s="196">
        <v>0</v>
      </c>
      <c r="T137" s="196">
        <f>S137*H137</f>
        <v>0</v>
      </c>
      <c r="U137" s="197" t="s">
        <v>1</v>
      </c>
      <c r="V137" s="36"/>
      <c r="W137" s="36"/>
      <c r="X137" s="36"/>
      <c r="Y137" s="36"/>
      <c r="Z137" s="36"/>
      <c r="AA137" s="36"/>
      <c r="AB137" s="36"/>
      <c r="AC137" s="36"/>
      <c r="AD137" s="36"/>
      <c r="AE137" s="36"/>
      <c r="AR137" s="198" t="s">
        <v>940</v>
      </c>
      <c r="AT137" s="198" t="s">
        <v>130</v>
      </c>
      <c r="AU137" s="198" t="s">
        <v>83</v>
      </c>
      <c r="AY137" s="15" t="s">
        <v>126</v>
      </c>
      <c r="BE137" s="199">
        <f>IF(N137="základní",J137,0)</f>
        <v>0</v>
      </c>
      <c r="BF137" s="199">
        <f>IF(N137="snížená",J137,0)</f>
        <v>0</v>
      </c>
      <c r="BG137" s="199">
        <f>IF(N137="zákl. přenesená",J137,0)</f>
        <v>0</v>
      </c>
      <c r="BH137" s="199">
        <f>IF(N137="sníž. přenesená",J137,0)</f>
        <v>0</v>
      </c>
      <c r="BI137" s="199">
        <f>IF(N137="nulová",J137,0)</f>
        <v>0</v>
      </c>
      <c r="BJ137" s="15" t="s">
        <v>83</v>
      </c>
      <c r="BK137" s="199">
        <f>ROUND(I137*H137,2)</f>
        <v>0</v>
      </c>
      <c r="BL137" s="15" t="s">
        <v>940</v>
      </c>
      <c r="BM137" s="198" t="s">
        <v>961</v>
      </c>
    </row>
    <row r="138" s="2" customFormat="1">
      <c r="A138" s="36"/>
      <c r="B138" s="37"/>
      <c r="C138" s="38"/>
      <c r="D138" s="200" t="s">
        <v>128</v>
      </c>
      <c r="E138" s="38"/>
      <c r="F138" s="201" t="s">
        <v>960</v>
      </c>
      <c r="G138" s="38"/>
      <c r="H138" s="38"/>
      <c r="I138" s="202"/>
      <c r="J138" s="38"/>
      <c r="K138" s="38"/>
      <c r="L138" s="42"/>
      <c r="M138" s="203"/>
      <c r="N138" s="204"/>
      <c r="O138" s="89"/>
      <c r="P138" s="89"/>
      <c r="Q138" s="89"/>
      <c r="R138" s="89"/>
      <c r="S138" s="89"/>
      <c r="T138" s="89"/>
      <c r="U138" s="90"/>
      <c r="V138" s="36"/>
      <c r="W138" s="36"/>
      <c r="X138" s="36"/>
      <c r="Y138" s="36"/>
      <c r="Z138" s="36"/>
      <c r="AA138" s="36"/>
      <c r="AB138" s="36"/>
      <c r="AC138" s="36"/>
      <c r="AD138" s="36"/>
      <c r="AE138" s="36"/>
      <c r="AT138" s="15" t="s">
        <v>128</v>
      </c>
      <c r="AU138" s="15" t="s">
        <v>83</v>
      </c>
    </row>
    <row r="139" s="2" customFormat="1" ht="16.5" customHeight="1">
      <c r="A139" s="36"/>
      <c r="B139" s="37"/>
      <c r="C139" s="205" t="s">
        <v>165</v>
      </c>
      <c r="D139" s="205" t="s">
        <v>130</v>
      </c>
      <c r="E139" s="206" t="s">
        <v>962</v>
      </c>
      <c r="F139" s="207" t="s">
        <v>963</v>
      </c>
      <c r="G139" s="208" t="s">
        <v>139</v>
      </c>
      <c r="H139" s="209">
        <v>2</v>
      </c>
      <c r="I139" s="210"/>
      <c r="J139" s="211">
        <f>ROUND(I139*H139,2)</f>
        <v>0</v>
      </c>
      <c r="K139" s="207" t="s">
        <v>1</v>
      </c>
      <c r="L139" s="212"/>
      <c r="M139" s="213" t="s">
        <v>1</v>
      </c>
      <c r="N139" s="214" t="s">
        <v>40</v>
      </c>
      <c r="O139" s="89"/>
      <c r="P139" s="196">
        <f>O139*H139</f>
        <v>0</v>
      </c>
      <c r="Q139" s="196">
        <v>0</v>
      </c>
      <c r="R139" s="196">
        <f>Q139*H139</f>
        <v>0</v>
      </c>
      <c r="S139" s="196">
        <v>0</v>
      </c>
      <c r="T139" s="196">
        <f>S139*H139</f>
        <v>0</v>
      </c>
      <c r="U139" s="197" t="s">
        <v>1</v>
      </c>
      <c r="V139" s="36"/>
      <c r="W139" s="36"/>
      <c r="X139" s="36"/>
      <c r="Y139" s="36"/>
      <c r="Z139" s="36"/>
      <c r="AA139" s="36"/>
      <c r="AB139" s="36"/>
      <c r="AC139" s="36"/>
      <c r="AD139" s="36"/>
      <c r="AE139" s="36"/>
      <c r="AR139" s="198" t="s">
        <v>940</v>
      </c>
      <c r="AT139" s="198" t="s">
        <v>130</v>
      </c>
      <c r="AU139" s="198" t="s">
        <v>83</v>
      </c>
      <c r="AY139" s="15" t="s">
        <v>126</v>
      </c>
      <c r="BE139" s="199">
        <f>IF(N139="základní",J139,0)</f>
        <v>0</v>
      </c>
      <c r="BF139" s="199">
        <f>IF(N139="snížená",J139,0)</f>
        <v>0</v>
      </c>
      <c r="BG139" s="199">
        <f>IF(N139="zákl. přenesená",J139,0)</f>
        <v>0</v>
      </c>
      <c r="BH139" s="199">
        <f>IF(N139="sníž. přenesená",J139,0)</f>
        <v>0</v>
      </c>
      <c r="BI139" s="199">
        <f>IF(N139="nulová",J139,0)</f>
        <v>0</v>
      </c>
      <c r="BJ139" s="15" t="s">
        <v>83</v>
      </c>
      <c r="BK139" s="199">
        <f>ROUND(I139*H139,2)</f>
        <v>0</v>
      </c>
      <c r="BL139" s="15" t="s">
        <v>940</v>
      </c>
      <c r="BM139" s="198" t="s">
        <v>964</v>
      </c>
    </row>
    <row r="140" s="2" customFormat="1">
      <c r="A140" s="36"/>
      <c r="B140" s="37"/>
      <c r="C140" s="38"/>
      <c r="D140" s="200" t="s">
        <v>128</v>
      </c>
      <c r="E140" s="38"/>
      <c r="F140" s="201" t="s">
        <v>963</v>
      </c>
      <c r="G140" s="38"/>
      <c r="H140" s="38"/>
      <c r="I140" s="202"/>
      <c r="J140" s="38"/>
      <c r="K140" s="38"/>
      <c r="L140" s="42"/>
      <c r="M140" s="203"/>
      <c r="N140" s="204"/>
      <c r="O140" s="89"/>
      <c r="P140" s="89"/>
      <c r="Q140" s="89"/>
      <c r="R140" s="89"/>
      <c r="S140" s="89"/>
      <c r="T140" s="89"/>
      <c r="U140" s="90"/>
      <c r="V140" s="36"/>
      <c r="W140" s="36"/>
      <c r="X140" s="36"/>
      <c r="Y140" s="36"/>
      <c r="Z140" s="36"/>
      <c r="AA140" s="36"/>
      <c r="AB140" s="36"/>
      <c r="AC140" s="36"/>
      <c r="AD140" s="36"/>
      <c r="AE140" s="36"/>
      <c r="AT140" s="15" t="s">
        <v>128</v>
      </c>
      <c r="AU140" s="15" t="s">
        <v>83</v>
      </c>
    </row>
    <row r="141" s="2" customFormat="1" ht="16.5" customHeight="1">
      <c r="A141" s="36"/>
      <c r="B141" s="37"/>
      <c r="C141" s="205" t="s">
        <v>170</v>
      </c>
      <c r="D141" s="205" t="s">
        <v>130</v>
      </c>
      <c r="E141" s="206" t="s">
        <v>965</v>
      </c>
      <c r="F141" s="207" t="s">
        <v>966</v>
      </c>
      <c r="G141" s="208" t="s">
        <v>139</v>
      </c>
      <c r="H141" s="209">
        <v>1</v>
      </c>
      <c r="I141" s="210"/>
      <c r="J141" s="211">
        <f>ROUND(I141*H141,2)</f>
        <v>0</v>
      </c>
      <c r="K141" s="207" t="s">
        <v>1</v>
      </c>
      <c r="L141" s="212"/>
      <c r="M141" s="213" t="s">
        <v>1</v>
      </c>
      <c r="N141" s="214" t="s">
        <v>40</v>
      </c>
      <c r="O141" s="89"/>
      <c r="P141" s="196">
        <f>O141*H141</f>
        <v>0</v>
      </c>
      <c r="Q141" s="196">
        <v>0</v>
      </c>
      <c r="R141" s="196">
        <f>Q141*H141</f>
        <v>0</v>
      </c>
      <c r="S141" s="196">
        <v>0</v>
      </c>
      <c r="T141" s="196">
        <f>S141*H141</f>
        <v>0</v>
      </c>
      <c r="U141" s="197" t="s">
        <v>1</v>
      </c>
      <c r="V141" s="36"/>
      <c r="W141" s="36"/>
      <c r="X141" s="36"/>
      <c r="Y141" s="36"/>
      <c r="Z141" s="36"/>
      <c r="AA141" s="36"/>
      <c r="AB141" s="36"/>
      <c r="AC141" s="36"/>
      <c r="AD141" s="36"/>
      <c r="AE141" s="36"/>
      <c r="AR141" s="198" t="s">
        <v>940</v>
      </c>
      <c r="AT141" s="198" t="s">
        <v>130</v>
      </c>
      <c r="AU141" s="198" t="s">
        <v>83</v>
      </c>
      <c r="AY141" s="15" t="s">
        <v>126</v>
      </c>
      <c r="BE141" s="199">
        <f>IF(N141="základní",J141,0)</f>
        <v>0</v>
      </c>
      <c r="BF141" s="199">
        <f>IF(N141="snížená",J141,0)</f>
        <v>0</v>
      </c>
      <c r="BG141" s="199">
        <f>IF(N141="zákl. přenesená",J141,0)</f>
        <v>0</v>
      </c>
      <c r="BH141" s="199">
        <f>IF(N141="sníž. přenesená",J141,0)</f>
        <v>0</v>
      </c>
      <c r="BI141" s="199">
        <f>IF(N141="nulová",J141,0)</f>
        <v>0</v>
      </c>
      <c r="BJ141" s="15" t="s">
        <v>83</v>
      </c>
      <c r="BK141" s="199">
        <f>ROUND(I141*H141,2)</f>
        <v>0</v>
      </c>
      <c r="BL141" s="15" t="s">
        <v>940</v>
      </c>
      <c r="BM141" s="198" t="s">
        <v>967</v>
      </c>
    </row>
    <row r="142" s="2" customFormat="1">
      <c r="A142" s="36"/>
      <c r="B142" s="37"/>
      <c r="C142" s="38"/>
      <c r="D142" s="200" t="s">
        <v>128</v>
      </c>
      <c r="E142" s="38"/>
      <c r="F142" s="201" t="s">
        <v>966</v>
      </c>
      <c r="G142" s="38"/>
      <c r="H142" s="38"/>
      <c r="I142" s="202"/>
      <c r="J142" s="38"/>
      <c r="K142" s="38"/>
      <c r="L142" s="42"/>
      <c r="M142" s="203"/>
      <c r="N142" s="204"/>
      <c r="O142" s="89"/>
      <c r="P142" s="89"/>
      <c r="Q142" s="89"/>
      <c r="R142" s="89"/>
      <c r="S142" s="89"/>
      <c r="T142" s="89"/>
      <c r="U142" s="90"/>
      <c r="V142" s="36"/>
      <c r="W142" s="36"/>
      <c r="X142" s="36"/>
      <c r="Y142" s="36"/>
      <c r="Z142" s="36"/>
      <c r="AA142" s="36"/>
      <c r="AB142" s="36"/>
      <c r="AC142" s="36"/>
      <c r="AD142" s="36"/>
      <c r="AE142" s="36"/>
      <c r="AT142" s="15" t="s">
        <v>128</v>
      </c>
      <c r="AU142" s="15" t="s">
        <v>83</v>
      </c>
    </row>
    <row r="143" s="2" customFormat="1" ht="16.5" customHeight="1">
      <c r="A143" s="36"/>
      <c r="B143" s="37"/>
      <c r="C143" s="205" t="s">
        <v>175</v>
      </c>
      <c r="D143" s="205" t="s">
        <v>130</v>
      </c>
      <c r="E143" s="206" t="s">
        <v>968</v>
      </c>
      <c r="F143" s="207" t="s">
        <v>969</v>
      </c>
      <c r="G143" s="208" t="s">
        <v>139</v>
      </c>
      <c r="H143" s="209">
        <v>1</v>
      </c>
      <c r="I143" s="210"/>
      <c r="J143" s="211">
        <f>ROUND(I143*H143,2)</f>
        <v>0</v>
      </c>
      <c r="K143" s="207" t="s">
        <v>1</v>
      </c>
      <c r="L143" s="212"/>
      <c r="M143" s="213" t="s">
        <v>1</v>
      </c>
      <c r="N143" s="214" t="s">
        <v>40</v>
      </c>
      <c r="O143" s="89"/>
      <c r="P143" s="196">
        <f>O143*H143</f>
        <v>0</v>
      </c>
      <c r="Q143" s="196">
        <v>0</v>
      </c>
      <c r="R143" s="196">
        <f>Q143*H143</f>
        <v>0</v>
      </c>
      <c r="S143" s="196">
        <v>0</v>
      </c>
      <c r="T143" s="196">
        <f>S143*H143</f>
        <v>0</v>
      </c>
      <c r="U143" s="197" t="s">
        <v>1</v>
      </c>
      <c r="V143" s="36"/>
      <c r="W143" s="36"/>
      <c r="X143" s="36"/>
      <c r="Y143" s="36"/>
      <c r="Z143" s="36"/>
      <c r="AA143" s="36"/>
      <c r="AB143" s="36"/>
      <c r="AC143" s="36"/>
      <c r="AD143" s="36"/>
      <c r="AE143" s="36"/>
      <c r="AR143" s="198" t="s">
        <v>940</v>
      </c>
      <c r="AT143" s="198" t="s">
        <v>130</v>
      </c>
      <c r="AU143" s="198" t="s">
        <v>83</v>
      </c>
      <c r="AY143" s="15" t="s">
        <v>126</v>
      </c>
      <c r="BE143" s="199">
        <f>IF(N143="základní",J143,0)</f>
        <v>0</v>
      </c>
      <c r="BF143" s="199">
        <f>IF(N143="snížená",J143,0)</f>
        <v>0</v>
      </c>
      <c r="BG143" s="199">
        <f>IF(N143="zákl. přenesená",J143,0)</f>
        <v>0</v>
      </c>
      <c r="BH143" s="199">
        <f>IF(N143="sníž. přenesená",J143,0)</f>
        <v>0</v>
      </c>
      <c r="BI143" s="199">
        <f>IF(N143="nulová",J143,0)</f>
        <v>0</v>
      </c>
      <c r="BJ143" s="15" t="s">
        <v>83</v>
      </c>
      <c r="BK143" s="199">
        <f>ROUND(I143*H143,2)</f>
        <v>0</v>
      </c>
      <c r="BL143" s="15" t="s">
        <v>940</v>
      </c>
      <c r="BM143" s="198" t="s">
        <v>970</v>
      </c>
    </row>
    <row r="144" s="2" customFormat="1">
      <c r="A144" s="36"/>
      <c r="B144" s="37"/>
      <c r="C144" s="38"/>
      <c r="D144" s="200" t="s">
        <v>128</v>
      </c>
      <c r="E144" s="38"/>
      <c r="F144" s="201" t="s">
        <v>969</v>
      </c>
      <c r="G144" s="38"/>
      <c r="H144" s="38"/>
      <c r="I144" s="202"/>
      <c r="J144" s="38"/>
      <c r="K144" s="38"/>
      <c r="L144" s="42"/>
      <c r="M144" s="203"/>
      <c r="N144" s="204"/>
      <c r="O144" s="89"/>
      <c r="P144" s="89"/>
      <c r="Q144" s="89"/>
      <c r="R144" s="89"/>
      <c r="S144" s="89"/>
      <c r="T144" s="89"/>
      <c r="U144" s="90"/>
      <c r="V144" s="36"/>
      <c r="W144" s="36"/>
      <c r="X144" s="36"/>
      <c r="Y144" s="36"/>
      <c r="Z144" s="36"/>
      <c r="AA144" s="36"/>
      <c r="AB144" s="36"/>
      <c r="AC144" s="36"/>
      <c r="AD144" s="36"/>
      <c r="AE144" s="36"/>
      <c r="AT144" s="15" t="s">
        <v>128</v>
      </c>
      <c r="AU144" s="15" t="s">
        <v>83</v>
      </c>
    </row>
    <row r="145" s="2" customFormat="1" ht="16.5" customHeight="1">
      <c r="A145" s="36"/>
      <c r="B145" s="37"/>
      <c r="C145" s="205" t="s">
        <v>180</v>
      </c>
      <c r="D145" s="205" t="s">
        <v>130</v>
      </c>
      <c r="E145" s="206" t="s">
        <v>971</v>
      </c>
      <c r="F145" s="207" t="s">
        <v>972</v>
      </c>
      <c r="G145" s="208" t="s">
        <v>139</v>
      </c>
      <c r="H145" s="209">
        <v>5</v>
      </c>
      <c r="I145" s="210"/>
      <c r="J145" s="211">
        <f>ROUND(I145*H145,2)</f>
        <v>0</v>
      </c>
      <c r="K145" s="207" t="s">
        <v>1</v>
      </c>
      <c r="L145" s="212"/>
      <c r="M145" s="213" t="s">
        <v>1</v>
      </c>
      <c r="N145" s="214" t="s">
        <v>40</v>
      </c>
      <c r="O145" s="89"/>
      <c r="P145" s="196">
        <f>O145*H145</f>
        <v>0</v>
      </c>
      <c r="Q145" s="196">
        <v>0</v>
      </c>
      <c r="R145" s="196">
        <f>Q145*H145</f>
        <v>0</v>
      </c>
      <c r="S145" s="196">
        <v>0</v>
      </c>
      <c r="T145" s="196">
        <f>S145*H145</f>
        <v>0</v>
      </c>
      <c r="U145" s="197" t="s">
        <v>1</v>
      </c>
      <c r="V145" s="36"/>
      <c r="W145" s="36"/>
      <c r="X145" s="36"/>
      <c r="Y145" s="36"/>
      <c r="Z145" s="36"/>
      <c r="AA145" s="36"/>
      <c r="AB145" s="36"/>
      <c r="AC145" s="36"/>
      <c r="AD145" s="36"/>
      <c r="AE145" s="36"/>
      <c r="AR145" s="198" t="s">
        <v>940</v>
      </c>
      <c r="AT145" s="198" t="s">
        <v>130</v>
      </c>
      <c r="AU145" s="198" t="s">
        <v>83</v>
      </c>
      <c r="AY145" s="15" t="s">
        <v>126</v>
      </c>
      <c r="BE145" s="199">
        <f>IF(N145="základní",J145,0)</f>
        <v>0</v>
      </c>
      <c r="BF145" s="199">
        <f>IF(N145="snížená",J145,0)</f>
        <v>0</v>
      </c>
      <c r="BG145" s="199">
        <f>IF(N145="zákl. přenesená",J145,0)</f>
        <v>0</v>
      </c>
      <c r="BH145" s="199">
        <f>IF(N145="sníž. přenesená",J145,0)</f>
        <v>0</v>
      </c>
      <c r="BI145" s="199">
        <f>IF(N145="nulová",J145,0)</f>
        <v>0</v>
      </c>
      <c r="BJ145" s="15" t="s">
        <v>83</v>
      </c>
      <c r="BK145" s="199">
        <f>ROUND(I145*H145,2)</f>
        <v>0</v>
      </c>
      <c r="BL145" s="15" t="s">
        <v>940</v>
      </c>
      <c r="BM145" s="198" t="s">
        <v>973</v>
      </c>
    </row>
    <row r="146" s="2" customFormat="1">
      <c r="A146" s="36"/>
      <c r="B146" s="37"/>
      <c r="C146" s="38"/>
      <c r="D146" s="200" t="s">
        <v>128</v>
      </c>
      <c r="E146" s="38"/>
      <c r="F146" s="201" t="s">
        <v>972</v>
      </c>
      <c r="G146" s="38"/>
      <c r="H146" s="38"/>
      <c r="I146" s="202"/>
      <c r="J146" s="38"/>
      <c r="K146" s="38"/>
      <c r="L146" s="42"/>
      <c r="M146" s="203"/>
      <c r="N146" s="204"/>
      <c r="O146" s="89"/>
      <c r="P146" s="89"/>
      <c r="Q146" s="89"/>
      <c r="R146" s="89"/>
      <c r="S146" s="89"/>
      <c r="T146" s="89"/>
      <c r="U146" s="90"/>
      <c r="V146" s="36"/>
      <c r="W146" s="36"/>
      <c r="X146" s="36"/>
      <c r="Y146" s="36"/>
      <c r="Z146" s="36"/>
      <c r="AA146" s="36"/>
      <c r="AB146" s="36"/>
      <c r="AC146" s="36"/>
      <c r="AD146" s="36"/>
      <c r="AE146" s="36"/>
      <c r="AT146" s="15" t="s">
        <v>128</v>
      </c>
      <c r="AU146" s="15" t="s">
        <v>83</v>
      </c>
    </row>
    <row r="147" s="2" customFormat="1" ht="21.75" customHeight="1">
      <c r="A147" s="36"/>
      <c r="B147" s="37"/>
      <c r="C147" s="205" t="s">
        <v>185</v>
      </c>
      <c r="D147" s="205" t="s">
        <v>130</v>
      </c>
      <c r="E147" s="206" t="s">
        <v>974</v>
      </c>
      <c r="F147" s="207" t="s">
        <v>975</v>
      </c>
      <c r="G147" s="208" t="s">
        <v>139</v>
      </c>
      <c r="H147" s="209">
        <v>2</v>
      </c>
      <c r="I147" s="210"/>
      <c r="J147" s="211">
        <f>ROUND(I147*H147,2)</f>
        <v>0</v>
      </c>
      <c r="K147" s="207" t="s">
        <v>1</v>
      </c>
      <c r="L147" s="212"/>
      <c r="M147" s="213" t="s">
        <v>1</v>
      </c>
      <c r="N147" s="214" t="s">
        <v>40</v>
      </c>
      <c r="O147" s="89"/>
      <c r="P147" s="196">
        <f>O147*H147</f>
        <v>0</v>
      </c>
      <c r="Q147" s="196">
        <v>0</v>
      </c>
      <c r="R147" s="196">
        <f>Q147*H147</f>
        <v>0</v>
      </c>
      <c r="S147" s="196">
        <v>0</v>
      </c>
      <c r="T147" s="196">
        <f>S147*H147</f>
        <v>0</v>
      </c>
      <c r="U147" s="197" t="s">
        <v>1</v>
      </c>
      <c r="V147" s="36"/>
      <c r="W147" s="36"/>
      <c r="X147" s="36"/>
      <c r="Y147" s="36"/>
      <c r="Z147" s="36"/>
      <c r="AA147" s="36"/>
      <c r="AB147" s="36"/>
      <c r="AC147" s="36"/>
      <c r="AD147" s="36"/>
      <c r="AE147" s="36"/>
      <c r="AR147" s="198" t="s">
        <v>940</v>
      </c>
      <c r="AT147" s="198" t="s">
        <v>130</v>
      </c>
      <c r="AU147" s="198" t="s">
        <v>83</v>
      </c>
      <c r="AY147" s="15" t="s">
        <v>126</v>
      </c>
      <c r="BE147" s="199">
        <f>IF(N147="základní",J147,0)</f>
        <v>0</v>
      </c>
      <c r="BF147" s="199">
        <f>IF(N147="snížená",J147,0)</f>
        <v>0</v>
      </c>
      <c r="BG147" s="199">
        <f>IF(N147="zákl. přenesená",J147,0)</f>
        <v>0</v>
      </c>
      <c r="BH147" s="199">
        <f>IF(N147="sníž. přenesená",J147,0)</f>
        <v>0</v>
      </c>
      <c r="BI147" s="199">
        <f>IF(N147="nulová",J147,0)</f>
        <v>0</v>
      </c>
      <c r="BJ147" s="15" t="s">
        <v>83</v>
      </c>
      <c r="BK147" s="199">
        <f>ROUND(I147*H147,2)</f>
        <v>0</v>
      </c>
      <c r="BL147" s="15" t="s">
        <v>940</v>
      </c>
      <c r="BM147" s="198" t="s">
        <v>976</v>
      </c>
    </row>
    <row r="148" s="2" customFormat="1">
      <c r="A148" s="36"/>
      <c r="B148" s="37"/>
      <c r="C148" s="38"/>
      <c r="D148" s="200" t="s">
        <v>128</v>
      </c>
      <c r="E148" s="38"/>
      <c r="F148" s="201" t="s">
        <v>975</v>
      </c>
      <c r="G148" s="38"/>
      <c r="H148" s="38"/>
      <c r="I148" s="202"/>
      <c r="J148" s="38"/>
      <c r="K148" s="38"/>
      <c r="L148" s="42"/>
      <c r="M148" s="203"/>
      <c r="N148" s="204"/>
      <c r="O148" s="89"/>
      <c r="P148" s="89"/>
      <c r="Q148" s="89"/>
      <c r="R148" s="89"/>
      <c r="S148" s="89"/>
      <c r="T148" s="89"/>
      <c r="U148" s="90"/>
      <c r="V148" s="36"/>
      <c r="W148" s="36"/>
      <c r="X148" s="36"/>
      <c r="Y148" s="36"/>
      <c r="Z148" s="36"/>
      <c r="AA148" s="36"/>
      <c r="AB148" s="36"/>
      <c r="AC148" s="36"/>
      <c r="AD148" s="36"/>
      <c r="AE148" s="36"/>
      <c r="AT148" s="15" t="s">
        <v>128</v>
      </c>
      <c r="AU148" s="15" t="s">
        <v>83</v>
      </c>
    </row>
    <row r="149" s="2" customFormat="1" ht="16.5" customHeight="1">
      <c r="A149" s="36"/>
      <c r="B149" s="37"/>
      <c r="C149" s="205" t="s">
        <v>190</v>
      </c>
      <c r="D149" s="205" t="s">
        <v>130</v>
      </c>
      <c r="E149" s="206" t="s">
        <v>977</v>
      </c>
      <c r="F149" s="207" t="s">
        <v>978</v>
      </c>
      <c r="G149" s="208" t="s">
        <v>139</v>
      </c>
      <c r="H149" s="209">
        <v>2</v>
      </c>
      <c r="I149" s="210"/>
      <c r="J149" s="211">
        <f>ROUND(I149*H149,2)</f>
        <v>0</v>
      </c>
      <c r="K149" s="207" t="s">
        <v>1</v>
      </c>
      <c r="L149" s="212"/>
      <c r="M149" s="213" t="s">
        <v>1</v>
      </c>
      <c r="N149" s="214" t="s">
        <v>40</v>
      </c>
      <c r="O149" s="89"/>
      <c r="P149" s="196">
        <f>O149*H149</f>
        <v>0</v>
      </c>
      <c r="Q149" s="196">
        <v>0</v>
      </c>
      <c r="R149" s="196">
        <f>Q149*H149</f>
        <v>0</v>
      </c>
      <c r="S149" s="196">
        <v>0</v>
      </c>
      <c r="T149" s="196">
        <f>S149*H149</f>
        <v>0</v>
      </c>
      <c r="U149" s="197" t="s">
        <v>1</v>
      </c>
      <c r="V149" s="36"/>
      <c r="W149" s="36"/>
      <c r="X149" s="36"/>
      <c r="Y149" s="36"/>
      <c r="Z149" s="36"/>
      <c r="AA149" s="36"/>
      <c r="AB149" s="36"/>
      <c r="AC149" s="36"/>
      <c r="AD149" s="36"/>
      <c r="AE149" s="36"/>
      <c r="AR149" s="198" t="s">
        <v>940</v>
      </c>
      <c r="AT149" s="198" t="s">
        <v>130</v>
      </c>
      <c r="AU149" s="198" t="s">
        <v>83</v>
      </c>
      <c r="AY149" s="15" t="s">
        <v>126</v>
      </c>
      <c r="BE149" s="199">
        <f>IF(N149="základní",J149,0)</f>
        <v>0</v>
      </c>
      <c r="BF149" s="199">
        <f>IF(N149="snížená",J149,0)</f>
        <v>0</v>
      </c>
      <c r="BG149" s="199">
        <f>IF(N149="zákl. přenesená",J149,0)</f>
        <v>0</v>
      </c>
      <c r="BH149" s="199">
        <f>IF(N149="sníž. přenesená",J149,0)</f>
        <v>0</v>
      </c>
      <c r="BI149" s="199">
        <f>IF(N149="nulová",J149,0)</f>
        <v>0</v>
      </c>
      <c r="BJ149" s="15" t="s">
        <v>83</v>
      </c>
      <c r="BK149" s="199">
        <f>ROUND(I149*H149,2)</f>
        <v>0</v>
      </c>
      <c r="BL149" s="15" t="s">
        <v>940</v>
      </c>
      <c r="BM149" s="198" t="s">
        <v>979</v>
      </c>
    </row>
    <row r="150" s="2" customFormat="1">
      <c r="A150" s="36"/>
      <c r="B150" s="37"/>
      <c r="C150" s="38"/>
      <c r="D150" s="200" t="s">
        <v>128</v>
      </c>
      <c r="E150" s="38"/>
      <c r="F150" s="201" t="s">
        <v>978</v>
      </c>
      <c r="G150" s="38"/>
      <c r="H150" s="38"/>
      <c r="I150" s="202"/>
      <c r="J150" s="38"/>
      <c r="K150" s="38"/>
      <c r="L150" s="42"/>
      <c r="M150" s="203"/>
      <c r="N150" s="204"/>
      <c r="O150" s="89"/>
      <c r="P150" s="89"/>
      <c r="Q150" s="89"/>
      <c r="R150" s="89"/>
      <c r="S150" s="89"/>
      <c r="T150" s="89"/>
      <c r="U150" s="90"/>
      <c r="V150" s="36"/>
      <c r="W150" s="36"/>
      <c r="X150" s="36"/>
      <c r="Y150" s="36"/>
      <c r="Z150" s="36"/>
      <c r="AA150" s="36"/>
      <c r="AB150" s="36"/>
      <c r="AC150" s="36"/>
      <c r="AD150" s="36"/>
      <c r="AE150" s="36"/>
      <c r="AT150" s="15" t="s">
        <v>128</v>
      </c>
      <c r="AU150" s="15" t="s">
        <v>83</v>
      </c>
    </row>
    <row r="151" s="2" customFormat="1" ht="16.5" customHeight="1">
      <c r="A151" s="36"/>
      <c r="B151" s="37"/>
      <c r="C151" s="205" t="s">
        <v>195</v>
      </c>
      <c r="D151" s="205" t="s">
        <v>130</v>
      </c>
      <c r="E151" s="206" t="s">
        <v>980</v>
      </c>
      <c r="F151" s="207" t="s">
        <v>981</v>
      </c>
      <c r="G151" s="208" t="s">
        <v>139</v>
      </c>
      <c r="H151" s="209">
        <v>4</v>
      </c>
      <c r="I151" s="210"/>
      <c r="J151" s="211">
        <f>ROUND(I151*H151,2)</f>
        <v>0</v>
      </c>
      <c r="K151" s="207" t="s">
        <v>1</v>
      </c>
      <c r="L151" s="212"/>
      <c r="M151" s="213" t="s">
        <v>1</v>
      </c>
      <c r="N151" s="214" t="s">
        <v>40</v>
      </c>
      <c r="O151" s="89"/>
      <c r="P151" s="196">
        <f>O151*H151</f>
        <v>0</v>
      </c>
      <c r="Q151" s="196">
        <v>0</v>
      </c>
      <c r="R151" s="196">
        <f>Q151*H151</f>
        <v>0</v>
      </c>
      <c r="S151" s="196">
        <v>0</v>
      </c>
      <c r="T151" s="196">
        <f>S151*H151</f>
        <v>0</v>
      </c>
      <c r="U151" s="197" t="s">
        <v>1</v>
      </c>
      <c r="V151" s="36"/>
      <c r="W151" s="36"/>
      <c r="X151" s="36"/>
      <c r="Y151" s="36"/>
      <c r="Z151" s="36"/>
      <c r="AA151" s="36"/>
      <c r="AB151" s="36"/>
      <c r="AC151" s="36"/>
      <c r="AD151" s="36"/>
      <c r="AE151" s="36"/>
      <c r="AR151" s="198" t="s">
        <v>940</v>
      </c>
      <c r="AT151" s="198" t="s">
        <v>130</v>
      </c>
      <c r="AU151" s="198" t="s">
        <v>83</v>
      </c>
      <c r="AY151" s="15" t="s">
        <v>126</v>
      </c>
      <c r="BE151" s="199">
        <f>IF(N151="základní",J151,0)</f>
        <v>0</v>
      </c>
      <c r="BF151" s="199">
        <f>IF(N151="snížená",J151,0)</f>
        <v>0</v>
      </c>
      <c r="BG151" s="199">
        <f>IF(N151="zákl. přenesená",J151,0)</f>
        <v>0</v>
      </c>
      <c r="BH151" s="199">
        <f>IF(N151="sníž. přenesená",J151,0)</f>
        <v>0</v>
      </c>
      <c r="BI151" s="199">
        <f>IF(N151="nulová",J151,0)</f>
        <v>0</v>
      </c>
      <c r="BJ151" s="15" t="s">
        <v>83</v>
      </c>
      <c r="BK151" s="199">
        <f>ROUND(I151*H151,2)</f>
        <v>0</v>
      </c>
      <c r="BL151" s="15" t="s">
        <v>940</v>
      </c>
      <c r="BM151" s="198" t="s">
        <v>982</v>
      </c>
    </row>
    <row r="152" s="2" customFormat="1">
      <c r="A152" s="36"/>
      <c r="B152" s="37"/>
      <c r="C152" s="38"/>
      <c r="D152" s="200" t="s">
        <v>128</v>
      </c>
      <c r="E152" s="38"/>
      <c r="F152" s="201" t="s">
        <v>981</v>
      </c>
      <c r="G152" s="38"/>
      <c r="H152" s="38"/>
      <c r="I152" s="202"/>
      <c r="J152" s="38"/>
      <c r="K152" s="38"/>
      <c r="L152" s="42"/>
      <c r="M152" s="203"/>
      <c r="N152" s="204"/>
      <c r="O152" s="89"/>
      <c r="P152" s="89"/>
      <c r="Q152" s="89"/>
      <c r="R152" s="89"/>
      <c r="S152" s="89"/>
      <c r="T152" s="89"/>
      <c r="U152" s="90"/>
      <c r="V152" s="36"/>
      <c r="W152" s="36"/>
      <c r="X152" s="36"/>
      <c r="Y152" s="36"/>
      <c r="Z152" s="36"/>
      <c r="AA152" s="36"/>
      <c r="AB152" s="36"/>
      <c r="AC152" s="36"/>
      <c r="AD152" s="36"/>
      <c r="AE152" s="36"/>
      <c r="AT152" s="15" t="s">
        <v>128</v>
      </c>
      <c r="AU152" s="15" t="s">
        <v>83</v>
      </c>
    </row>
    <row r="153" s="2" customFormat="1" ht="16.5" customHeight="1">
      <c r="A153" s="36"/>
      <c r="B153" s="37"/>
      <c r="C153" s="205" t="s">
        <v>8</v>
      </c>
      <c r="D153" s="205" t="s">
        <v>130</v>
      </c>
      <c r="E153" s="206" t="s">
        <v>983</v>
      </c>
      <c r="F153" s="207" t="s">
        <v>984</v>
      </c>
      <c r="G153" s="208" t="s">
        <v>139</v>
      </c>
      <c r="H153" s="209">
        <v>2</v>
      </c>
      <c r="I153" s="210"/>
      <c r="J153" s="211">
        <f>ROUND(I153*H153,2)</f>
        <v>0</v>
      </c>
      <c r="K153" s="207" t="s">
        <v>1</v>
      </c>
      <c r="L153" s="212"/>
      <c r="M153" s="213" t="s">
        <v>1</v>
      </c>
      <c r="N153" s="214" t="s">
        <v>40</v>
      </c>
      <c r="O153" s="89"/>
      <c r="P153" s="196">
        <f>O153*H153</f>
        <v>0</v>
      </c>
      <c r="Q153" s="196">
        <v>0</v>
      </c>
      <c r="R153" s="196">
        <f>Q153*H153</f>
        <v>0</v>
      </c>
      <c r="S153" s="196">
        <v>0</v>
      </c>
      <c r="T153" s="196">
        <f>S153*H153</f>
        <v>0</v>
      </c>
      <c r="U153" s="197" t="s">
        <v>1</v>
      </c>
      <c r="V153" s="36"/>
      <c r="W153" s="36"/>
      <c r="X153" s="36"/>
      <c r="Y153" s="36"/>
      <c r="Z153" s="36"/>
      <c r="AA153" s="36"/>
      <c r="AB153" s="36"/>
      <c r="AC153" s="36"/>
      <c r="AD153" s="36"/>
      <c r="AE153" s="36"/>
      <c r="AR153" s="198" t="s">
        <v>940</v>
      </c>
      <c r="AT153" s="198" t="s">
        <v>130</v>
      </c>
      <c r="AU153" s="198" t="s">
        <v>83</v>
      </c>
      <c r="AY153" s="15" t="s">
        <v>126</v>
      </c>
      <c r="BE153" s="199">
        <f>IF(N153="základní",J153,0)</f>
        <v>0</v>
      </c>
      <c r="BF153" s="199">
        <f>IF(N153="snížená",J153,0)</f>
        <v>0</v>
      </c>
      <c r="BG153" s="199">
        <f>IF(N153="zákl. přenesená",J153,0)</f>
        <v>0</v>
      </c>
      <c r="BH153" s="199">
        <f>IF(N153="sníž. přenesená",J153,0)</f>
        <v>0</v>
      </c>
      <c r="BI153" s="199">
        <f>IF(N153="nulová",J153,0)</f>
        <v>0</v>
      </c>
      <c r="BJ153" s="15" t="s">
        <v>83</v>
      </c>
      <c r="BK153" s="199">
        <f>ROUND(I153*H153,2)</f>
        <v>0</v>
      </c>
      <c r="BL153" s="15" t="s">
        <v>940</v>
      </c>
      <c r="BM153" s="198" t="s">
        <v>985</v>
      </c>
    </row>
    <row r="154" s="2" customFormat="1">
      <c r="A154" s="36"/>
      <c r="B154" s="37"/>
      <c r="C154" s="38"/>
      <c r="D154" s="200" t="s">
        <v>128</v>
      </c>
      <c r="E154" s="38"/>
      <c r="F154" s="201" t="s">
        <v>984</v>
      </c>
      <c r="G154" s="38"/>
      <c r="H154" s="38"/>
      <c r="I154" s="202"/>
      <c r="J154" s="38"/>
      <c r="K154" s="38"/>
      <c r="L154" s="42"/>
      <c r="M154" s="203"/>
      <c r="N154" s="204"/>
      <c r="O154" s="89"/>
      <c r="P154" s="89"/>
      <c r="Q154" s="89"/>
      <c r="R154" s="89"/>
      <c r="S154" s="89"/>
      <c r="T154" s="89"/>
      <c r="U154" s="90"/>
      <c r="V154" s="36"/>
      <c r="W154" s="36"/>
      <c r="X154" s="36"/>
      <c r="Y154" s="36"/>
      <c r="Z154" s="36"/>
      <c r="AA154" s="36"/>
      <c r="AB154" s="36"/>
      <c r="AC154" s="36"/>
      <c r="AD154" s="36"/>
      <c r="AE154" s="36"/>
      <c r="AT154" s="15" t="s">
        <v>128</v>
      </c>
      <c r="AU154" s="15" t="s">
        <v>83</v>
      </c>
    </row>
    <row r="155" s="2" customFormat="1" ht="16.5" customHeight="1">
      <c r="A155" s="36"/>
      <c r="B155" s="37"/>
      <c r="C155" s="205" t="s">
        <v>204</v>
      </c>
      <c r="D155" s="205" t="s">
        <v>130</v>
      </c>
      <c r="E155" s="206" t="s">
        <v>986</v>
      </c>
      <c r="F155" s="207" t="s">
        <v>987</v>
      </c>
      <c r="G155" s="208" t="s">
        <v>139</v>
      </c>
      <c r="H155" s="209">
        <v>5</v>
      </c>
      <c r="I155" s="210"/>
      <c r="J155" s="211">
        <f>ROUND(I155*H155,2)</f>
        <v>0</v>
      </c>
      <c r="K155" s="207" t="s">
        <v>1</v>
      </c>
      <c r="L155" s="212"/>
      <c r="M155" s="213" t="s">
        <v>1</v>
      </c>
      <c r="N155" s="214" t="s">
        <v>40</v>
      </c>
      <c r="O155" s="89"/>
      <c r="P155" s="196">
        <f>O155*H155</f>
        <v>0</v>
      </c>
      <c r="Q155" s="196">
        <v>0</v>
      </c>
      <c r="R155" s="196">
        <f>Q155*H155</f>
        <v>0</v>
      </c>
      <c r="S155" s="196">
        <v>0</v>
      </c>
      <c r="T155" s="196">
        <f>S155*H155</f>
        <v>0</v>
      </c>
      <c r="U155" s="197" t="s">
        <v>1</v>
      </c>
      <c r="V155" s="36"/>
      <c r="W155" s="36"/>
      <c r="X155" s="36"/>
      <c r="Y155" s="36"/>
      <c r="Z155" s="36"/>
      <c r="AA155" s="36"/>
      <c r="AB155" s="36"/>
      <c r="AC155" s="36"/>
      <c r="AD155" s="36"/>
      <c r="AE155" s="36"/>
      <c r="AR155" s="198" t="s">
        <v>940</v>
      </c>
      <c r="AT155" s="198" t="s">
        <v>130</v>
      </c>
      <c r="AU155" s="198" t="s">
        <v>83</v>
      </c>
      <c r="AY155" s="15" t="s">
        <v>126</v>
      </c>
      <c r="BE155" s="199">
        <f>IF(N155="základní",J155,0)</f>
        <v>0</v>
      </c>
      <c r="BF155" s="199">
        <f>IF(N155="snížená",J155,0)</f>
        <v>0</v>
      </c>
      <c r="BG155" s="199">
        <f>IF(N155="zákl. přenesená",J155,0)</f>
        <v>0</v>
      </c>
      <c r="BH155" s="199">
        <f>IF(N155="sníž. přenesená",J155,0)</f>
        <v>0</v>
      </c>
      <c r="BI155" s="199">
        <f>IF(N155="nulová",J155,0)</f>
        <v>0</v>
      </c>
      <c r="BJ155" s="15" t="s">
        <v>83</v>
      </c>
      <c r="BK155" s="199">
        <f>ROUND(I155*H155,2)</f>
        <v>0</v>
      </c>
      <c r="BL155" s="15" t="s">
        <v>940</v>
      </c>
      <c r="BM155" s="198" t="s">
        <v>988</v>
      </c>
    </row>
    <row r="156" s="2" customFormat="1">
      <c r="A156" s="36"/>
      <c r="B156" s="37"/>
      <c r="C156" s="38"/>
      <c r="D156" s="200" t="s">
        <v>128</v>
      </c>
      <c r="E156" s="38"/>
      <c r="F156" s="201" t="s">
        <v>987</v>
      </c>
      <c r="G156" s="38"/>
      <c r="H156" s="38"/>
      <c r="I156" s="202"/>
      <c r="J156" s="38"/>
      <c r="K156" s="38"/>
      <c r="L156" s="42"/>
      <c r="M156" s="203"/>
      <c r="N156" s="204"/>
      <c r="O156" s="89"/>
      <c r="P156" s="89"/>
      <c r="Q156" s="89"/>
      <c r="R156" s="89"/>
      <c r="S156" s="89"/>
      <c r="T156" s="89"/>
      <c r="U156" s="90"/>
      <c r="V156" s="36"/>
      <c r="W156" s="36"/>
      <c r="X156" s="36"/>
      <c r="Y156" s="36"/>
      <c r="Z156" s="36"/>
      <c r="AA156" s="36"/>
      <c r="AB156" s="36"/>
      <c r="AC156" s="36"/>
      <c r="AD156" s="36"/>
      <c r="AE156" s="36"/>
      <c r="AT156" s="15" t="s">
        <v>128</v>
      </c>
      <c r="AU156" s="15" t="s">
        <v>83</v>
      </c>
    </row>
    <row r="157" s="12" customFormat="1" ht="22.8" customHeight="1">
      <c r="A157" s="12"/>
      <c r="B157" s="232"/>
      <c r="C157" s="233"/>
      <c r="D157" s="234" t="s">
        <v>74</v>
      </c>
      <c r="E157" s="246" t="s">
        <v>989</v>
      </c>
      <c r="F157" s="246" t="s">
        <v>990</v>
      </c>
      <c r="G157" s="233"/>
      <c r="H157" s="233"/>
      <c r="I157" s="236"/>
      <c r="J157" s="247">
        <f>BK157</f>
        <v>0</v>
      </c>
      <c r="K157" s="233"/>
      <c r="L157" s="238"/>
      <c r="M157" s="239"/>
      <c r="N157" s="240"/>
      <c r="O157" s="240"/>
      <c r="P157" s="241">
        <f>SUM(P158:P161)</f>
        <v>0</v>
      </c>
      <c r="Q157" s="240"/>
      <c r="R157" s="241">
        <f>SUM(R158:R161)</f>
        <v>0</v>
      </c>
      <c r="S157" s="240"/>
      <c r="T157" s="241">
        <f>SUM(T158:T161)</f>
        <v>0</v>
      </c>
      <c r="U157" s="242"/>
      <c r="V157" s="12"/>
      <c r="W157" s="12"/>
      <c r="X157" s="12"/>
      <c r="Y157" s="12"/>
      <c r="Z157" s="12"/>
      <c r="AA157" s="12"/>
      <c r="AB157" s="12"/>
      <c r="AC157" s="12"/>
      <c r="AD157" s="12"/>
      <c r="AE157" s="12"/>
      <c r="AR157" s="243" t="s">
        <v>125</v>
      </c>
      <c r="AT157" s="244" t="s">
        <v>74</v>
      </c>
      <c r="AU157" s="244" t="s">
        <v>83</v>
      </c>
      <c r="AY157" s="243" t="s">
        <v>126</v>
      </c>
      <c r="BK157" s="245">
        <f>SUM(BK158:BK161)</f>
        <v>0</v>
      </c>
    </row>
    <row r="158" s="2" customFormat="1" ht="37.8" customHeight="1">
      <c r="A158" s="36"/>
      <c r="B158" s="37"/>
      <c r="C158" s="187" t="s">
        <v>209</v>
      </c>
      <c r="D158" s="187" t="s">
        <v>120</v>
      </c>
      <c r="E158" s="188" t="s">
        <v>991</v>
      </c>
      <c r="F158" s="189" t="s">
        <v>992</v>
      </c>
      <c r="G158" s="190" t="s">
        <v>139</v>
      </c>
      <c r="H158" s="191">
        <v>10</v>
      </c>
      <c r="I158" s="192"/>
      <c r="J158" s="193">
        <f>ROUND(I158*H158,2)</f>
        <v>0</v>
      </c>
      <c r="K158" s="189" t="s">
        <v>1</v>
      </c>
      <c r="L158" s="42"/>
      <c r="M158" s="194" t="s">
        <v>1</v>
      </c>
      <c r="N158" s="195" t="s">
        <v>40</v>
      </c>
      <c r="O158" s="89"/>
      <c r="P158" s="196">
        <f>O158*H158</f>
        <v>0</v>
      </c>
      <c r="Q158" s="196">
        <v>0</v>
      </c>
      <c r="R158" s="196">
        <f>Q158*H158</f>
        <v>0</v>
      </c>
      <c r="S158" s="196">
        <v>0</v>
      </c>
      <c r="T158" s="196">
        <f>S158*H158</f>
        <v>0</v>
      </c>
      <c r="U158" s="197" t="s">
        <v>1</v>
      </c>
      <c r="V158" s="36"/>
      <c r="W158" s="36"/>
      <c r="X158" s="36"/>
      <c r="Y158" s="36"/>
      <c r="Z158" s="36"/>
      <c r="AA158" s="36"/>
      <c r="AB158" s="36"/>
      <c r="AC158" s="36"/>
      <c r="AD158" s="36"/>
      <c r="AE158" s="36"/>
      <c r="AR158" s="198" t="s">
        <v>685</v>
      </c>
      <c r="AT158" s="198" t="s">
        <v>120</v>
      </c>
      <c r="AU158" s="198" t="s">
        <v>85</v>
      </c>
      <c r="AY158" s="15" t="s">
        <v>126</v>
      </c>
      <c r="BE158" s="199">
        <f>IF(N158="základní",J158,0)</f>
        <v>0</v>
      </c>
      <c r="BF158" s="199">
        <f>IF(N158="snížená",J158,0)</f>
        <v>0</v>
      </c>
      <c r="BG158" s="199">
        <f>IF(N158="zákl. přenesená",J158,0)</f>
        <v>0</v>
      </c>
      <c r="BH158" s="199">
        <f>IF(N158="sníž. přenesená",J158,0)</f>
        <v>0</v>
      </c>
      <c r="BI158" s="199">
        <f>IF(N158="nulová",J158,0)</f>
        <v>0</v>
      </c>
      <c r="BJ158" s="15" t="s">
        <v>83</v>
      </c>
      <c r="BK158" s="199">
        <f>ROUND(I158*H158,2)</f>
        <v>0</v>
      </c>
      <c r="BL158" s="15" t="s">
        <v>685</v>
      </c>
      <c r="BM158" s="198" t="s">
        <v>993</v>
      </c>
    </row>
    <row r="159" s="2" customFormat="1">
      <c r="A159" s="36"/>
      <c r="B159" s="37"/>
      <c r="C159" s="38"/>
      <c r="D159" s="200" t="s">
        <v>128</v>
      </c>
      <c r="E159" s="38"/>
      <c r="F159" s="201" t="s">
        <v>994</v>
      </c>
      <c r="G159" s="38"/>
      <c r="H159" s="38"/>
      <c r="I159" s="202"/>
      <c r="J159" s="38"/>
      <c r="K159" s="38"/>
      <c r="L159" s="42"/>
      <c r="M159" s="203"/>
      <c r="N159" s="204"/>
      <c r="O159" s="89"/>
      <c r="P159" s="89"/>
      <c r="Q159" s="89"/>
      <c r="R159" s="89"/>
      <c r="S159" s="89"/>
      <c r="T159" s="89"/>
      <c r="U159" s="90"/>
      <c r="V159" s="36"/>
      <c r="W159" s="36"/>
      <c r="X159" s="36"/>
      <c r="Y159" s="36"/>
      <c r="Z159" s="36"/>
      <c r="AA159" s="36"/>
      <c r="AB159" s="36"/>
      <c r="AC159" s="36"/>
      <c r="AD159" s="36"/>
      <c r="AE159" s="36"/>
      <c r="AT159" s="15" t="s">
        <v>128</v>
      </c>
      <c r="AU159" s="15" t="s">
        <v>85</v>
      </c>
    </row>
    <row r="160" s="2" customFormat="1" ht="37.8" customHeight="1">
      <c r="A160" s="36"/>
      <c r="B160" s="37"/>
      <c r="C160" s="187" t="s">
        <v>214</v>
      </c>
      <c r="D160" s="187" t="s">
        <v>120</v>
      </c>
      <c r="E160" s="188" t="s">
        <v>995</v>
      </c>
      <c r="F160" s="189" t="s">
        <v>996</v>
      </c>
      <c r="G160" s="190" t="s">
        <v>139</v>
      </c>
      <c r="H160" s="191">
        <v>10</v>
      </c>
      <c r="I160" s="192"/>
      <c r="J160" s="193">
        <f>ROUND(I160*H160,2)</f>
        <v>0</v>
      </c>
      <c r="K160" s="189" t="s">
        <v>1</v>
      </c>
      <c r="L160" s="42"/>
      <c r="M160" s="194" t="s">
        <v>1</v>
      </c>
      <c r="N160" s="195" t="s">
        <v>40</v>
      </c>
      <c r="O160" s="89"/>
      <c r="P160" s="196">
        <f>O160*H160</f>
        <v>0</v>
      </c>
      <c r="Q160" s="196">
        <v>0</v>
      </c>
      <c r="R160" s="196">
        <f>Q160*H160</f>
        <v>0</v>
      </c>
      <c r="S160" s="196">
        <v>0</v>
      </c>
      <c r="T160" s="196">
        <f>S160*H160</f>
        <v>0</v>
      </c>
      <c r="U160" s="197" t="s">
        <v>1</v>
      </c>
      <c r="V160" s="36"/>
      <c r="W160" s="36"/>
      <c r="X160" s="36"/>
      <c r="Y160" s="36"/>
      <c r="Z160" s="36"/>
      <c r="AA160" s="36"/>
      <c r="AB160" s="36"/>
      <c r="AC160" s="36"/>
      <c r="AD160" s="36"/>
      <c r="AE160" s="36"/>
      <c r="AR160" s="198" t="s">
        <v>685</v>
      </c>
      <c r="AT160" s="198" t="s">
        <v>120</v>
      </c>
      <c r="AU160" s="198" t="s">
        <v>85</v>
      </c>
      <c r="AY160" s="15" t="s">
        <v>126</v>
      </c>
      <c r="BE160" s="199">
        <f>IF(N160="základní",J160,0)</f>
        <v>0</v>
      </c>
      <c r="BF160" s="199">
        <f>IF(N160="snížená",J160,0)</f>
        <v>0</v>
      </c>
      <c r="BG160" s="199">
        <f>IF(N160="zákl. přenesená",J160,0)</f>
        <v>0</v>
      </c>
      <c r="BH160" s="199">
        <f>IF(N160="sníž. přenesená",J160,0)</f>
        <v>0</v>
      </c>
      <c r="BI160" s="199">
        <f>IF(N160="nulová",J160,0)</f>
        <v>0</v>
      </c>
      <c r="BJ160" s="15" t="s">
        <v>83</v>
      </c>
      <c r="BK160" s="199">
        <f>ROUND(I160*H160,2)</f>
        <v>0</v>
      </c>
      <c r="BL160" s="15" t="s">
        <v>685</v>
      </c>
      <c r="BM160" s="198" t="s">
        <v>997</v>
      </c>
    </row>
    <row r="161" s="2" customFormat="1">
      <c r="A161" s="36"/>
      <c r="B161" s="37"/>
      <c r="C161" s="38"/>
      <c r="D161" s="200" t="s">
        <v>128</v>
      </c>
      <c r="E161" s="38"/>
      <c r="F161" s="201" t="s">
        <v>998</v>
      </c>
      <c r="G161" s="38"/>
      <c r="H161" s="38"/>
      <c r="I161" s="202"/>
      <c r="J161" s="38"/>
      <c r="K161" s="38"/>
      <c r="L161" s="42"/>
      <c r="M161" s="203"/>
      <c r="N161" s="204"/>
      <c r="O161" s="89"/>
      <c r="P161" s="89"/>
      <c r="Q161" s="89"/>
      <c r="R161" s="89"/>
      <c r="S161" s="89"/>
      <c r="T161" s="89"/>
      <c r="U161" s="90"/>
      <c r="V161" s="36"/>
      <c r="W161" s="36"/>
      <c r="X161" s="36"/>
      <c r="Y161" s="36"/>
      <c r="Z161" s="36"/>
      <c r="AA161" s="36"/>
      <c r="AB161" s="36"/>
      <c r="AC161" s="36"/>
      <c r="AD161" s="36"/>
      <c r="AE161" s="36"/>
      <c r="AT161" s="15" t="s">
        <v>128</v>
      </c>
      <c r="AU161" s="15" t="s">
        <v>85</v>
      </c>
    </row>
    <row r="162" s="12" customFormat="1" ht="22.8" customHeight="1">
      <c r="A162" s="12"/>
      <c r="B162" s="232"/>
      <c r="C162" s="233"/>
      <c r="D162" s="234" t="s">
        <v>74</v>
      </c>
      <c r="E162" s="246" t="s">
        <v>999</v>
      </c>
      <c r="F162" s="246" t="s">
        <v>1000</v>
      </c>
      <c r="G162" s="233"/>
      <c r="H162" s="233"/>
      <c r="I162" s="236"/>
      <c r="J162" s="247">
        <f>BK162</f>
        <v>0</v>
      </c>
      <c r="K162" s="233"/>
      <c r="L162" s="238"/>
      <c r="M162" s="239"/>
      <c r="N162" s="240"/>
      <c r="O162" s="240"/>
      <c r="P162" s="241">
        <f>P163+SUM(P164:P179)</f>
        <v>0</v>
      </c>
      <c r="Q162" s="240"/>
      <c r="R162" s="241">
        <f>R163+SUM(R164:R179)</f>
        <v>0</v>
      </c>
      <c r="S162" s="240"/>
      <c r="T162" s="241">
        <f>T163+SUM(T164:T179)</f>
        <v>0</v>
      </c>
      <c r="U162" s="242"/>
      <c r="V162" s="12"/>
      <c r="W162" s="12"/>
      <c r="X162" s="12"/>
      <c r="Y162" s="12"/>
      <c r="Z162" s="12"/>
      <c r="AA162" s="12"/>
      <c r="AB162" s="12"/>
      <c r="AC162" s="12"/>
      <c r="AD162" s="12"/>
      <c r="AE162" s="12"/>
      <c r="AR162" s="243" t="s">
        <v>125</v>
      </c>
      <c r="AT162" s="244" t="s">
        <v>74</v>
      </c>
      <c r="AU162" s="244" t="s">
        <v>83</v>
      </c>
      <c r="AY162" s="243" t="s">
        <v>126</v>
      </c>
      <c r="BK162" s="245">
        <f>BK163+SUM(BK164:BK179)</f>
        <v>0</v>
      </c>
    </row>
    <row r="163" s="2" customFormat="1" ht="37.8" customHeight="1">
      <c r="A163" s="36"/>
      <c r="B163" s="37"/>
      <c r="C163" s="187" t="s">
        <v>218</v>
      </c>
      <c r="D163" s="187" t="s">
        <v>120</v>
      </c>
      <c r="E163" s="188" t="s">
        <v>1001</v>
      </c>
      <c r="F163" s="189" t="s">
        <v>1002</v>
      </c>
      <c r="G163" s="190" t="s">
        <v>139</v>
      </c>
      <c r="H163" s="191">
        <v>2</v>
      </c>
      <c r="I163" s="192"/>
      <c r="J163" s="193">
        <f>ROUND(I163*H163,2)</f>
        <v>0</v>
      </c>
      <c r="K163" s="189" t="s">
        <v>1</v>
      </c>
      <c r="L163" s="42"/>
      <c r="M163" s="194" t="s">
        <v>1</v>
      </c>
      <c r="N163" s="195" t="s">
        <v>40</v>
      </c>
      <c r="O163" s="89"/>
      <c r="P163" s="196">
        <f>O163*H163</f>
        <v>0</v>
      </c>
      <c r="Q163" s="196">
        <v>0</v>
      </c>
      <c r="R163" s="196">
        <f>Q163*H163</f>
        <v>0</v>
      </c>
      <c r="S163" s="196">
        <v>0</v>
      </c>
      <c r="T163" s="196">
        <f>S163*H163</f>
        <v>0</v>
      </c>
      <c r="U163" s="197" t="s">
        <v>1</v>
      </c>
      <c r="V163" s="36"/>
      <c r="W163" s="36"/>
      <c r="X163" s="36"/>
      <c r="Y163" s="36"/>
      <c r="Z163" s="36"/>
      <c r="AA163" s="36"/>
      <c r="AB163" s="36"/>
      <c r="AC163" s="36"/>
      <c r="AD163" s="36"/>
      <c r="AE163" s="36"/>
      <c r="AR163" s="198" t="s">
        <v>685</v>
      </c>
      <c r="AT163" s="198" t="s">
        <v>120</v>
      </c>
      <c r="AU163" s="198" t="s">
        <v>85</v>
      </c>
      <c r="AY163" s="15" t="s">
        <v>126</v>
      </c>
      <c r="BE163" s="199">
        <f>IF(N163="základní",J163,0)</f>
        <v>0</v>
      </c>
      <c r="BF163" s="199">
        <f>IF(N163="snížená",J163,0)</f>
        <v>0</v>
      </c>
      <c r="BG163" s="199">
        <f>IF(N163="zákl. přenesená",J163,0)</f>
        <v>0</v>
      </c>
      <c r="BH163" s="199">
        <f>IF(N163="sníž. přenesená",J163,0)</f>
        <v>0</v>
      </c>
      <c r="BI163" s="199">
        <f>IF(N163="nulová",J163,0)</f>
        <v>0</v>
      </c>
      <c r="BJ163" s="15" t="s">
        <v>83</v>
      </c>
      <c r="BK163" s="199">
        <f>ROUND(I163*H163,2)</f>
        <v>0</v>
      </c>
      <c r="BL163" s="15" t="s">
        <v>685</v>
      </c>
      <c r="BM163" s="198" t="s">
        <v>1003</v>
      </c>
    </row>
    <row r="164" s="2" customFormat="1">
      <c r="A164" s="36"/>
      <c r="B164" s="37"/>
      <c r="C164" s="38"/>
      <c r="D164" s="200" t="s">
        <v>128</v>
      </c>
      <c r="E164" s="38"/>
      <c r="F164" s="201" t="s">
        <v>1004</v>
      </c>
      <c r="G164" s="38"/>
      <c r="H164" s="38"/>
      <c r="I164" s="202"/>
      <c r="J164" s="38"/>
      <c r="K164" s="38"/>
      <c r="L164" s="42"/>
      <c r="M164" s="203"/>
      <c r="N164" s="204"/>
      <c r="O164" s="89"/>
      <c r="P164" s="89"/>
      <c r="Q164" s="89"/>
      <c r="R164" s="89"/>
      <c r="S164" s="89"/>
      <c r="T164" s="89"/>
      <c r="U164" s="90"/>
      <c r="V164" s="36"/>
      <c r="W164" s="36"/>
      <c r="X164" s="36"/>
      <c r="Y164" s="36"/>
      <c r="Z164" s="36"/>
      <c r="AA164" s="36"/>
      <c r="AB164" s="36"/>
      <c r="AC164" s="36"/>
      <c r="AD164" s="36"/>
      <c r="AE164" s="36"/>
      <c r="AT164" s="15" t="s">
        <v>128</v>
      </c>
      <c r="AU164" s="15" t="s">
        <v>85</v>
      </c>
    </row>
    <row r="165" s="2" customFormat="1" ht="24.15" customHeight="1">
      <c r="A165" s="36"/>
      <c r="B165" s="37"/>
      <c r="C165" s="187" t="s">
        <v>224</v>
      </c>
      <c r="D165" s="187" t="s">
        <v>120</v>
      </c>
      <c r="E165" s="188" t="s">
        <v>1005</v>
      </c>
      <c r="F165" s="189" t="s">
        <v>1006</v>
      </c>
      <c r="G165" s="190" t="s">
        <v>139</v>
      </c>
      <c r="H165" s="191">
        <v>2</v>
      </c>
      <c r="I165" s="192"/>
      <c r="J165" s="193">
        <f>ROUND(I165*H165,2)</f>
        <v>0</v>
      </c>
      <c r="K165" s="189" t="s">
        <v>1</v>
      </c>
      <c r="L165" s="42"/>
      <c r="M165" s="194" t="s">
        <v>1</v>
      </c>
      <c r="N165" s="195" t="s">
        <v>40</v>
      </c>
      <c r="O165" s="89"/>
      <c r="P165" s="196">
        <f>O165*H165</f>
        <v>0</v>
      </c>
      <c r="Q165" s="196">
        <v>0</v>
      </c>
      <c r="R165" s="196">
        <f>Q165*H165</f>
        <v>0</v>
      </c>
      <c r="S165" s="196">
        <v>0</v>
      </c>
      <c r="T165" s="196">
        <f>S165*H165</f>
        <v>0</v>
      </c>
      <c r="U165" s="197" t="s">
        <v>1</v>
      </c>
      <c r="V165" s="36"/>
      <c r="W165" s="36"/>
      <c r="X165" s="36"/>
      <c r="Y165" s="36"/>
      <c r="Z165" s="36"/>
      <c r="AA165" s="36"/>
      <c r="AB165" s="36"/>
      <c r="AC165" s="36"/>
      <c r="AD165" s="36"/>
      <c r="AE165" s="36"/>
      <c r="AR165" s="198" t="s">
        <v>685</v>
      </c>
      <c r="AT165" s="198" t="s">
        <v>120</v>
      </c>
      <c r="AU165" s="198" t="s">
        <v>85</v>
      </c>
      <c r="AY165" s="15" t="s">
        <v>126</v>
      </c>
      <c r="BE165" s="199">
        <f>IF(N165="základní",J165,0)</f>
        <v>0</v>
      </c>
      <c r="BF165" s="199">
        <f>IF(N165="snížená",J165,0)</f>
        <v>0</v>
      </c>
      <c r="BG165" s="199">
        <f>IF(N165="zákl. přenesená",J165,0)</f>
        <v>0</v>
      </c>
      <c r="BH165" s="199">
        <f>IF(N165="sníž. přenesená",J165,0)</f>
        <v>0</v>
      </c>
      <c r="BI165" s="199">
        <f>IF(N165="nulová",J165,0)</f>
        <v>0</v>
      </c>
      <c r="BJ165" s="15" t="s">
        <v>83</v>
      </c>
      <c r="BK165" s="199">
        <f>ROUND(I165*H165,2)</f>
        <v>0</v>
      </c>
      <c r="BL165" s="15" t="s">
        <v>685</v>
      </c>
      <c r="BM165" s="198" t="s">
        <v>1007</v>
      </c>
    </row>
    <row r="166" s="2" customFormat="1">
      <c r="A166" s="36"/>
      <c r="B166" s="37"/>
      <c r="C166" s="38"/>
      <c r="D166" s="200" t="s">
        <v>128</v>
      </c>
      <c r="E166" s="38"/>
      <c r="F166" s="201" t="s">
        <v>1008</v>
      </c>
      <c r="G166" s="38"/>
      <c r="H166" s="38"/>
      <c r="I166" s="202"/>
      <c r="J166" s="38"/>
      <c r="K166" s="38"/>
      <c r="L166" s="42"/>
      <c r="M166" s="203"/>
      <c r="N166" s="204"/>
      <c r="O166" s="89"/>
      <c r="P166" s="89"/>
      <c r="Q166" s="89"/>
      <c r="R166" s="89"/>
      <c r="S166" s="89"/>
      <c r="T166" s="89"/>
      <c r="U166" s="90"/>
      <c r="V166" s="36"/>
      <c r="W166" s="36"/>
      <c r="X166" s="36"/>
      <c r="Y166" s="36"/>
      <c r="Z166" s="36"/>
      <c r="AA166" s="36"/>
      <c r="AB166" s="36"/>
      <c r="AC166" s="36"/>
      <c r="AD166" s="36"/>
      <c r="AE166" s="36"/>
      <c r="AT166" s="15" t="s">
        <v>128</v>
      </c>
      <c r="AU166" s="15" t="s">
        <v>85</v>
      </c>
    </row>
    <row r="167" s="2" customFormat="1" ht="24.15" customHeight="1">
      <c r="A167" s="36"/>
      <c r="B167" s="37"/>
      <c r="C167" s="205" t="s">
        <v>7</v>
      </c>
      <c r="D167" s="205" t="s">
        <v>130</v>
      </c>
      <c r="E167" s="206" t="s">
        <v>1009</v>
      </c>
      <c r="F167" s="207" t="s">
        <v>1010</v>
      </c>
      <c r="G167" s="208" t="s">
        <v>1011</v>
      </c>
      <c r="H167" s="209">
        <v>200</v>
      </c>
      <c r="I167" s="210"/>
      <c r="J167" s="211">
        <f>ROUND(I167*H167,2)</f>
        <v>0</v>
      </c>
      <c r="K167" s="207" t="s">
        <v>1</v>
      </c>
      <c r="L167" s="212"/>
      <c r="M167" s="213" t="s">
        <v>1</v>
      </c>
      <c r="N167" s="214" t="s">
        <v>40</v>
      </c>
      <c r="O167" s="89"/>
      <c r="P167" s="196">
        <f>O167*H167</f>
        <v>0</v>
      </c>
      <c r="Q167" s="196">
        <v>0</v>
      </c>
      <c r="R167" s="196">
        <f>Q167*H167</f>
        <v>0</v>
      </c>
      <c r="S167" s="196">
        <v>0</v>
      </c>
      <c r="T167" s="196">
        <f>S167*H167</f>
        <v>0</v>
      </c>
      <c r="U167" s="197" t="s">
        <v>1</v>
      </c>
      <c r="V167" s="36"/>
      <c r="W167" s="36"/>
      <c r="X167" s="36"/>
      <c r="Y167" s="36"/>
      <c r="Z167" s="36"/>
      <c r="AA167" s="36"/>
      <c r="AB167" s="36"/>
      <c r="AC167" s="36"/>
      <c r="AD167" s="36"/>
      <c r="AE167" s="36"/>
      <c r="AR167" s="198" t="s">
        <v>685</v>
      </c>
      <c r="AT167" s="198" t="s">
        <v>130</v>
      </c>
      <c r="AU167" s="198" t="s">
        <v>85</v>
      </c>
      <c r="AY167" s="15" t="s">
        <v>126</v>
      </c>
      <c r="BE167" s="199">
        <f>IF(N167="základní",J167,0)</f>
        <v>0</v>
      </c>
      <c r="BF167" s="199">
        <f>IF(N167="snížená",J167,0)</f>
        <v>0</v>
      </c>
      <c r="BG167" s="199">
        <f>IF(N167="zákl. přenesená",J167,0)</f>
        <v>0</v>
      </c>
      <c r="BH167" s="199">
        <f>IF(N167="sníž. přenesená",J167,0)</f>
        <v>0</v>
      </c>
      <c r="BI167" s="199">
        <f>IF(N167="nulová",J167,0)</f>
        <v>0</v>
      </c>
      <c r="BJ167" s="15" t="s">
        <v>83</v>
      </c>
      <c r="BK167" s="199">
        <f>ROUND(I167*H167,2)</f>
        <v>0</v>
      </c>
      <c r="BL167" s="15" t="s">
        <v>685</v>
      </c>
      <c r="BM167" s="198" t="s">
        <v>1012</v>
      </c>
    </row>
    <row r="168" s="2" customFormat="1">
      <c r="A168" s="36"/>
      <c r="B168" s="37"/>
      <c r="C168" s="38"/>
      <c r="D168" s="200" t="s">
        <v>128</v>
      </c>
      <c r="E168" s="38"/>
      <c r="F168" s="201" t="s">
        <v>1010</v>
      </c>
      <c r="G168" s="38"/>
      <c r="H168" s="38"/>
      <c r="I168" s="202"/>
      <c r="J168" s="38"/>
      <c r="K168" s="38"/>
      <c r="L168" s="42"/>
      <c r="M168" s="203"/>
      <c r="N168" s="204"/>
      <c r="O168" s="89"/>
      <c r="P168" s="89"/>
      <c r="Q168" s="89"/>
      <c r="R168" s="89"/>
      <c r="S168" s="89"/>
      <c r="T168" s="89"/>
      <c r="U168" s="90"/>
      <c r="V168" s="36"/>
      <c r="W168" s="36"/>
      <c r="X168" s="36"/>
      <c r="Y168" s="36"/>
      <c r="Z168" s="36"/>
      <c r="AA168" s="36"/>
      <c r="AB168" s="36"/>
      <c r="AC168" s="36"/>
      <c r="AD168" s="36"/>
      <c r="AE168" s="36"/>
      <c r="AT168" s="15" t="s">
        <v>128</v>
      </c>
      <c r="AU168" s="15" t="s">
        <v>85</v>
      </c>
    </row>
    <row r="169" s="2" customFormat="1" ht="66.75" customHeight="1">
      <c r="A169" s="36"/>
      <c r="B169" s="37"/>
      <c r="C169" s="205" t="s">
        <v>233</v>
      </c>
      <c r="D169" s="205" t="s">
        <v>130</v>
      </c>
      <c r="E169" s="206" t="s">
        <v>1013</v>
      </c>
      <c r="F169" s="207" t="s">
        <v>1014</v>
      </c>
      <c r="G169" s="208" t="s">
        <v>139</v>
      </c>
      <c r="H169" s="209">
        <v>1</v>
      </c>
      <c r="I169" s="210"/>
      <c r="J169" s="211">
        <f>ROUND(I169*H169,2)</f>
        <v>0</v>
      </c>
      <c r="K169" s="207" t="s">
        <v>1</v>
      </c>
      <c r="L169" s="212"/>
      <c r="M169" s="213" t="s">
        <v>1</v>
      </c>
      <c r="N169" s="214" t="s">
        <v>40</v>
      </c>
      <c r="O169" s="89"/>
      <c r="P169" s="196">
        <f>O169*H169</f>
        <v>0</v>
      </c>
      <c r="Q169" s="196">
        <v>0</v>
      </c>
      <c r="R169" s="196">
        <f>Q169*H169</f>
        <v>0</v>
      </c>
      <c r="S169" s="196">
        <v>0</v>
      </c>
      <c r="T169" s="196">
        <f>S169*H169</f>
        <v>0</v>
      </c>
      <c r="U169" s="197" t="s">
        <v>1</v>
      </c>
      <c r="V169" s="36"/>
      <c r="W169" s="36"/>
      <c r="X169" s="36"/>
      <c r="Y169" s="36"/>
      <c r="Z169" s="36"/>
      <c r="AA169" s="36"/>
      <c r="AB169" s="36"/>
      <c r="AC169" s="36"/>
      <c r="AD169" s="36"/>
      <c r="AE169" s="36"/>
      <c r="AR169" s="198" t="s">
        <v>685</v>
      </c>
      <c r="AT169" s="198" t="s">
        <v>130</v>
      </c>
      <c r="AU169" s="198" t="s">
        <v>85</v>
      </c>
      <c r="AY169" s="15" t="s">
        <v>126</v>
      </c>
      <c r="BE169" s="199">
        <f>IF(N169="základní",J169,0)</f>
        <v>0</v>
      </c>
      <c r="BF169" s="199">
        <f>IF(N169="snížená",J169,0)</f>
        <v>0</v>
      </c>
      <c r="BG169" s="199">
        <f>IF(N169="zákl. přenesená",J169,0)</f>
        <v>0</v>
      </c>
      <c r="BH169" s="199">
        <f>IF(N169="sníž. přenesená",J169,0)</f>
        <v>0</v>
      </c>
      <c r="BI169" s="199">
        <f>IF(N169="nulová",J169,0)</f>
        <v>0</v>
      </c>
      <c r="BJ169" s="15" t="s">
        <v>83</v>
      </c>
      <c r="BK169" s="199">
        <f>ROUND(I169*H169,2)</f>
        <v>0</v>
      </c>
      <c r="BL169" s="15" t="s">
        <v>685</v>
      </c>
      <c r="BM169" s="198" t="s">
        <v>1015</v>
      </c>
    </row>
    <row r="170" s="2" customFormat="1">
      <c r="A170" s="36"/>
      <c r="B170" s="37"/>
      <c r="C170" s="38"/>
      <c r="D170" s="200" t="s">
        <v>128</v>
      </c>
      <c r="E170" s="38"/>
      <c r="F170" s="201" t="s">
        <v>1014</v>
      </c>
      <c r="G170" s="38"/>
      <c r="H170" s="38"/>
      <c r="I170" s="202"/>
      <c r="J170" s="38"/>
      <c r="K170" s="38"/>
      <c r="L170" s="42"/>
      <c r="M170" s="203"/>
      <c r="N170" s="204"/>
      <c r="O170" s="89"/>
      <c r="P170" s="89"/>
      <c r="Q170" s="89"/>
      <c r="R170" s="89"/>
      <c r="S170" s="89"/>
      <c r="T170" s="89"/>
      <c r="U170" s="90"/>
      <c r="V170" s="36"/>
      <c r="W170" s="36"/>
      <c r="X170" s="36"/>
      <c r="Y170" s="36"/>
      <c r="Z170" s="36"/>
      <c r="AA170" s="36"/>
      <c r="AB170" s="36"/>
      <c r="AC170" s="36"/>
      <c r="AD170" s="36"/>
      <c r="AE170" s="36"/>
      <c r="AT170" s="15" t="s">
        <v>128</v>
      </c>
      <c r="AU170" s="15" t="s">
        <v>85</v>
      </c>
    </row>
    <row r="171" s="2" customFormat="1" ht="37.8" customHeight="1">
      <c r="A171" s="36"/>
      <c r="B171" s="37"/>
      <c r="C171" s="187" t="s">
        <v>237</v>
      </c>
      <c r="D171" s="187" t="s">
        <v>120</v>
      </c>
      <c r="E171" s="188" t="s">
        <v>1016</v>
      </c>
      <c r="F171" s="189" t="s">
        <v>1017</v>
      </c>
      <c r="G171" s="190" t="s">
        <v>139</v>
      </c>
      <c r="H171" s="191">
        <v>2</v>
      </c>
      <c r="I171" s="192"/>
      <c r="J171" s="193">
        <f>ROUND(I171*H171,2)</f>
        <v>0</v>
      </c>
      <c r="K171" s="189" t="s">
        <v>124</v>
      </c>
      <c r="L171" s="42"/>
      <c r="M171" s="194" t="s">
        <v>1</v>
      </c>
      <c r="N171" s="195" t="s">
        <v>40</v>
      </c>
      <c r="O171" s="89"/>
      <c r="P171" s="196">
        <f>O171*H171</f>
        <v>0</v>
      </c>
      <c r="Q171" s="196">
        <v>0</v>
      </c>
      <c r="R171" s="196">
        <f>Q171*H171</f>
        <v>0</v>
      </c>
      <c r="S171" s="196">
        <v>0</v>
      </c>
      <c r="T171" s="196">
        <f>S171*H171</f>
        <v>0</v>
      </c>
      <c r="U171" s="197" t="s">
        <v>1</v>
      </c>
      <c r="V171" s="36"/>
      <c r="W171" s="36"/>
      <c r="X171" s="36"/>
      <c r="Y171" s="36"/>
      <c r="Z171" s="36"/>
      <c r="AA171" s="36"/>
      <c r="AB171" s="36"/>
      <c r="AC171" s="36"/>
      <c r="AD171" s="36"/>
      <c r="AE171" s="36"/>
      <c r="AR171" s="198" t="s">
        <v>685</v>
      </c>
      <c r="AT171" s="198" t="s">
        <v>120</v>
      </c>
      <c r="AU171" s="198" t="s">
        <v>85</v>
      </c>
      <c r="AY171" s="15" t="s">
        <v>126</v>
      </c>
      <c r="BE171" s="199">
        <f>IF(N171="základní",J171,0)</f>
        <v>0</v>
      </c>
      <c r="BF171" s="199">
        <f>IF(N171="snížená",J171,0)</f>
        <v>0</v>
      </c>
      <c r="BG171" s="199">
        <f>IF(N171="zákl. přenesená",J171,0)</f>
        <v>0</v>
      </c>
      <c r="BH171" s="199">
        <f>IF(N171="sníž. přenesená",J171,0)</f>
        <v>0</v>
      </c>
      <c r="BI171" s="199">
        <f>IF(N171="nulová",J171,0)</f>
        <v>0</v>
      </c>
      <c r="BJ171" s="15" t="s">
        <v>83</v>
      </c>
      <c r="BK171" s="199">
        <f>ROUND(I171*H171,2)</f>
        <v>0</v>
      </c>
      <c r="BL171" s="15" t="s">
        <v>685</v>
      </c>
      <c r="BM171" s="198" t="s">
        <v>1018</v>
      </c>
    </row>
    <row r="172" s="2" customFormat="1">
      <c r="A172" s="36"/>
      <c r="B172" s="37"/>
      <c r="C172" s="38"/>
      <c r="D172" s="200" t="s">
        <v>128</v>
      </c>
      <c r="E172" s="38"/>
      <c r="F172" s="201" t="s">
        <v>1019</v>
      </c>
      <c r="G172" s="38"/>
      <c r="H172" s="38"/>
      <c r="I172" s="202"/>
      <c r="J172" s="38"/>
      <c r="K172" s="38"/>
      <c r="L172" s="42"/>
      <c r="M172" s="203"/>
      <c r="N172" s="204"/>
      <c r="O172" s="89"/>
      <c r="P172" s="89"/>
      <c r="Q172" s="89"/>
      <c r="R172" s="89"/>
      <c r="S172" s="89"/>
      <c r="T172" s="89"/>
      <c r="U172" s="90"/>
      <c r="V172" s="36"/>
      <c r="W172" s="36"/>
      <c r="X172" s="36"/>
      <c r="Y172" s="36"/>
      <c r="Z172" s="36"/>
      <c r="AA172" s="36"/>
      <c r="AB172" s="36"/>
      <c r="AC172" s="36"/>
      <c r="AD172" s="36"/>
      <c r="AE172" s="36"/>
      <c r="AT172" s="15" t="s">
        <v>128</v>
      </c>
      <c r="AU172" s="15" t="s">
        <v>85</v>
      </c>
    </row>
    <row r="173" s="2" customFormat="1" ht="24.15" customHeight="1">
      <c r="A173" s="36"/>
      <c r="B173" s="37"/>
      <c r="C173" s="187" t="s">
        <v>242</v>
      </c>
      <c r="D173" s="187" t="s">
        <v>120</v>
      </c>
      <c r="E173" s="188" t="s">
        <v>1020</v>
      </c>
      <c r="F173" s="189" t="s">
        <v>1021</v>
      </c>
      <c r="G173" s="190" t="s">
        <v>139</v>
      </c>
      <c r="H173" s="191">
        <v>2</v>
      </c>
      <c r="I173" s="192"/>
      <c r="J173" s="193">
        <f>ROUND(I173*H173,2)</f>
        <v>0</v>
      </c>
      <c r="K173" s="189" t="s">
        <v>124</v>
      </c>
      <c r="L173" s="42"/>
      <c r="M173" s="194" t="s">
        <v>1</v>
      </c>
      <c r="N173" s="195" t="s">
        <v>40</v>
      </c>
      <c r="O173" s="89"/>
      <c r="P173" s="196">
        <f>O173*H173</f>
        <v>0</v>
      </c>
      <c r="Q173" s="196">
        <v>0</v>
      </c>
      <c r="R173" s="196">
        <f>Q173*H173</f>
        <v>0</v>
      </c>
      <c r="S173" s="196">
        <v>0</v>
      </c>
      <c r="T173" s="196">
        <f>S173*H173</f>
        <v>0</v>
      </c>
      <c r="U173" s="197" t="s">
        <v>1</v>
      </c>
      <c r="V173" s="36"/>
      <c r="W173" s="36"/>
      <c r="X173" s="36"/>
      <c r="Y173" s="36"/>
      <c r="Z173" s="36"/>
      <c r="AA173" s="36"/>
      <c r="AB173" s="36"/>
      <c r="AC173" s="36"/>
      <c r="AD173" s="36"/>
      <c r="AE173" s="36"/>
      <c r="AR173" s="198" t="s">
        <v>685</v>
      </c>
      <c r="AT173" s="198" t="s">
        <v>120</v>
      </c>
      <c r="AU173" s="198" t="s">
        <v>85</v>
      </c>
      <c r="AY173" s="15" t="s">
        <v>126</v>
      </c>
      <c r="BE173" s="199">
        <f>IF(N173="základní",J173,0)</f>
        <v>0</v>
      </c>
      <c r="BF173" s="199">
        <f>IF(N173="snížená",J173,0)</f>
        <v>0</v>
      </c>
      <c r="BG173" s="199">
        <f>IF(N173="zákl. přenesená",J173,0)</f>
        <v>0</v>
      </c>
      <c r="BH173" s="199">
        <f>IF(N173="sníž. přenesená",J173,0)</f>
        <v>0</v>
      </c>
      <c r="BI173" s="199">
        <f>IF(N173="nulová",J173,0)</f>
        <v>0</v>
      </c>
      <c r="BJ173" s="15" t="s">
        <v>83</v>
      </c>
      <c r="BK173" s="199">
        <f>ROUND(I173*H173,2)</f>
        <v>0</v>
      </c>
      <c r="BL173" s="15" t="s">
        <v>685</v>
      </c>
      <c r="BM173" s="198" t="s">
        <v>1022</v>
      </c>
    </row>
    <row r="174" s="2" customFormat="1">
      <c r="A174" s="36"/>
      <c r="B174" s="37"/>
      <c r="C174" s="38"/>
      <c r="D174" s="200" t="s">
        <v>128</v>
      </c>
      <c r="E174" s="38"/>
      <c r="F174" s="201" t="s">
        <v>1023</v>
      </c>
      <c r="G174" s="38"/>
      <c r="H174" s="38"/>
      <c r="I174" s="202"/>
      <c r="J174" s="38"/>
      <c r="K174" s="38"/>
      <c r="L174" s="42"/>
      <c r="M174" s="203"/>
      <c r="N174" s="204"/>
      <c r="O174" s="89"/>
      <c r="P174" s="89"/>
      <c r="Q174" s="89"/>
      <c r="R174" s="89"/>
      <c r="S174" s="89"/>
      <c r="T174" s="89"/>
      <c r="U174" s="90"/>
      <c r="V174" s="36"/>
      <c r="W174" s="36"/>
      <c r="X174" s="36"/>
      <c r="Y174" s="36"/>
      <c r="Z174" s="36"/>
      <c r="AA174" s="36"/>
      <c r="AB174" s="36"/>
      <c r="AC174" s="36"/>
      <c r="AD174" s="36"/>
      <c r="AE174" s="36"/>
      <c r="AT174" s="15" t="s">
        <v>128</v>
      </c>
      <c r="AU174" s="15" t="s">
        <v>85</v>
      </c>
    </row>
    <row r="175" s="2" customFormat="1" ht="16.5" customHeight="1">
      <c r="A175" s="36"/>
      <c r="B175" s="37"/>
      <c r="C175" s="187" t="s">
        <v>246</v>
      </c>
      <c r="D175" s="187" t="s">
        <v>120</v>
      </c>
      <c r="E175" s="188" t="s">
        <v>1024</v>
      </c>
      <c r="F175" s="189" t="s">
        <v>1025</v>
      </c>
      <c r="G175" s="190" t="s">
        <v>139</v>
      </c>
      <c r="H175" s="191">
        <v>3</v>
      </c>
      <c r="I175" s="192"/>
      <c r="J175" s="193">
        <f>ROUND(I175*H175,2)</f>
        <v>0</v>
      </c>
      <c r="K175" s="189" t="s">
        <v>124</v>
      </c>
      <c r="L175" s="42"/>
      <c r="M175" s="194" t="s">
        <v>1</v>
      </c>
      <c r="N175" s="195" t="s">
        <v>40</v>
      </c>
      <c r="O175" s="89"/>
      <c r="P175" s="196">
        <f>O175*H175</f>
        <v>0</v>
      </c>
      <c r="Q175" s="196">
        <v>0</v>
      </c>
      <c r="R175" s="196">
        <f>Q175*H175</f>
        <v>0</v>
      </c>
      <c r="S175" s="196">
        <v>0</v>
      </c>
      <c r="T175" s="196">
        <f>S175*H175</f>
        <v>0</v>
      </c>
      <c r="U175" s="197" t="s">
        <v>1</v>
      </c>
      <c r="V175" s="36"/>
      <c r="W175" s="36"/>
      <c r="X175" s="36"/>
      <c r="Y175" s="36"/>
      <c r="Z175" s="36"/>
      <c r="AA175" s="36"/>
      <c r="AB175" s="36"/>
      <c r="AC175" s="36"/>
      <c r="AD175" s="36"/>
      <c r="AE175" s="36"/>
      <c r="AR175" s="198" t="s">
        <v>685</v>
      </c>
      <c r="AT175" s="198" t="s">
        <v>120</v>
      </c>
      <c r="AU175" s="198" t="s">
        <v>85</v>
      </c>
      <c r="AY175" s="15" t="s">
        <v>126</v>
      </c>
      <c r="BE175" s="199">
        <f>IF(N175="základní",J175,0)</f>
        <v>0</v>
      </c>
      <c r="BF175" s="199">
        <f>IF(N175="snížená",J175,0)</f>
        <v>0</v>
      </c>
      <c r="BG175" s="199">
        <f>IF(N175="zákl. přenesená",J175,0)</f>
        <v>0</v>
      </c>
      <c r="BH175" s="199">
        <f>IF(N175="sníž. přenesená",J175,0)</f>
        <v>0</v>
      </c>
      <c r="BI175" s="199">
        <f>IF(N175="nulová",J175,0)</f>
        <v>0</v>
      </c>
      <c r="BJ175" s="15" t="s">
        <v>83</v>
      </c>
      <c r="BK175" s="199">
        <f>ROUND(I175*H175,2)</f>
        <v>0</v>
      </c>
      <c r="BL175" s="15" t="s">
        <v>685</v>
      </c>
      <c r="BM175" s="198" t="s">
        <v>1026</v>
      </c>
    </row>
    <row r="176" s="2" customFormat="1">
      <c r="A176" s="36"/>
      <c r="B176" s="37"/>
      <c r="C176" s="38"/>
      <c r="D176" s="200" t="s">
        <v>128</v>
      </c>
      <c r="E176" s="38"/>
      <c r="F176" s="201" t="s">
        <v>1027</v>
      </c>
      <c r="G176" s="38"/>
      <c r="H176" s="38"/>
      <c r="I176" s="202"/>
      <c r="J176" s="38"/>
      <c r="K176" s="38"/>
      <c r="L176" s="42"/>
      <c r="M176" s="203"/>
      <c r="N176" s="204"/>
      <c r="O176" s="89"/>
      <c r="P176" s="89"/>
      <c r="Q176" s="89"/>
      <c r="R176" s="89"/>
      <c r="S176" s="89"/>
      <c r="T176" s="89"/>
      <c r="U176" s="90"/>
      <c r="V176" s="36"/>
      <c r="W176" s="36"/>
      <c r="X176" s="36"/>
      <c r="Y176" s="36"/>
      <c r="Z176" s="36"/>
      <c r="AA176" s="36"/>
      <c r="AB176" s="36"/>
      <c r="AC176" s="36"/>
      <c r="AD176" s="36"/>
      <c r="AE176" s="36"/>
      <c r="AT176" s="15" t="s">
        <v>128</v>
      </c>
      <c r="AU176" s="15" t="s">
        <v>85</v>
      </c>
    </row>
    <row r="177" s="2" customFormat="1" ht="24.15" customHeight="1">
      <c r="A177" s="36"/>
      <c r="B177" s="37"/>
      <c r="C177" s="187" t="s">
        <v>251</v>
      </c>
      <c r="D177" s="187" t="s">
        <v>120</v>
      </c>
      <c r="E177" s="188" t="s">
        <v>1028</v>
      </c>
      <c r="F177" s="189" t="s">
        <v>1029</v>
      </c>
      <c r="G177" s="190" t="s">
        <v>149</v>
      </c>
      <c r="H177" s="191">
        <v>15</v>
      </c>
      <c r="I177" s="192"/>
      <c r="J177" s="193">
        <f>ROUND(I177*H177,2)</f>
        <v>0</v>
      </c>
      <c r="K177" s="189" t="s">
        <v>124</v>
      </c>
      <c r="L177" s="42"/>
      <c r="M177" s="194" t="s">
        <v>1</v>
      </c>
      <c r="N177" s="195" t="s">
        <v>40</v>
      </c>
      <c r="O177" s="89"/>
      <c r="P177" s="196">
        <f>O177*H177</f>
        <v>0</v>
      </c>
      <c r="Q177" s="196">
        <v>0</v>
      </c>
      <c r="R177" s="196">
        <f>Q177*H177</f>
        <v>0</v>
      </c>
      <c r="S177" s="196">
        <v>0</v>
      </c>
      <c r="T177" s="196">
        <f>S177*H177</f>
        <v>0</v>
      </c>
      <c r="U177" s="197" t="s">
        <v>1</v>
      </c>
      <c r="V177" s="36"/>
      <c r="W177" s="36"/>
      <c r="X177" s="36"/>
      <c r="Y177" s="36"/>
      <c r="Z177" s="36"/>
      <c r="AA177" s="36"/>
      <c r="AB177" s="36"/>
      <c r="AC177" s="36"/>
      <c r="AD177" s="36"/>
      <c r="AE177" s="36"/>
      <c r="AR177" s="198" t="s">
        <v>685</v>
      </c>
      <c r="AT177" s="198" t="s">
        <v>120</v>
      </c>
      <c r="AU177" s="198" t="s">
        <v>85</v>
      </c>
      <c r="AY177" s="15" t="s">
        <v>126</v>
      </c>
      <c r="BE177" s="199">
        <f>IF(N177="základní",J177,0)</f>
        <v>0</v>
      </c>
      <c r="BF177" s="199">
        <f>IF(N177="snížená",J177,0)</f>
        <v>0</v>
      </c>
      <c r="BG177" s="199">
        <f>IF(N177="zákl. přenesená",J177,0)</f>
        <v>0</v>
      </c>
      <c r="BH177" s="199">
        <f>IF(N177="sníž. přenesená",J177,0)</f>
        <v>0</v>
      </c>
      <c r="BI177" s="199">
        <f>IF(N177="nulová",J177,0)</f>
        <v>0</v>
      </c>
      <c r="BJ177" s="15" t="s">
        <v>83</v>
      </c>
      <c r="BK177" s="199">
        <f>ROUND(I177*H177,2)</f>
        <v>0</v>
      </c>
      <c r="BL177" s="15" t="s">
        <v>685</v>
      </c>
      <c r="BM177" s="198" t="s">
        <v>1030</v>
      </c>
    </row>
    <row r="178" s="2" customFormat="1">
      <c r="A178" s="36"/>
      <c r="B178" s="37"/>
      <c r="C178" s="38"/>
      <c r="D178" s="200" t="s">
        <v>128</v>
      </c>
      <c r="E178" s="38"/>
      <c r="F178" s="201" t="s">
        <v>1031</v>
      </c>
      <c r="G178" s="38"/>
      <c r="H178" s="38"/>
      <c r="I178" s="202"/>
      <c r="J178" s="38"/>
      <c r="K178" s="38"/>
      <c r="L178" s="42"/>
      <c r="M178" s="203"/>
      <c r="N178" s="204"/>
      <c r="O178" s="89"/>
      <c r="P178" s="89"/>
      <c r="Q178" s="89"/>
      <c r="R178" s="89"/>
      <c r="S178" s="89"/>
      <c r="T178" s="89"/>
      <c r="U178" s="90"/>
      <c r="V178" s="36"/>
      <c r="W178" s="36"/>
      <c r="X178" s="36"/>
      <c r="Y178" s="36"/>
      <c r="Z178" s="36"/>
      <c r="AA178" s="36"/>
      <c r="AB178" s="36"/>
      <c r="AC178" s="36"/>
      <c r="AD178" s="36"/>
      <c r="AE178" s="36"/>
      <c r="AT178" s="15" t="s">
        <v>128</v>
      </c>
      <c r="AU178" s="15" t="s">
        <v>85</v>
      </c>
    </row>
    <row r="179" s="12" customFormat="1" ht="20.88" customHeight="1">
      <c r="A179" s="12"/>
      <c r="B179" s="232"/>
      <c r="C179" s="233"/>
      <c r="D179" s="234" t="s">
        <v>74</v>
      </c>
      <c r="E179" s="246" t="s">
        <v>1032</v>
      </c>
      <c r="F179" s="246" t="s">
        <v>1033</v>
      </c>
      <c r="G179" s="233"/>
      <c r="H179" s="233"/>
      <c r="I179" s="236"/>
      <c r="J179" s="247">
        <f>BK179</f>
        <v>0</v>
      </c>
      <c r="K179" s="233"/>
      <c r="L179" s="238"/>
      <c r="M179" s="239"/>
      <c r="N179" s="240"/>
      <c r="O179" s="240"/>
      <c r="P179" s="241">
        <f>P180+SUM(P181:P215)</f>
        <v>0</v>
      </c>
      <c r="Q179" s="240"/>
      <c r="R179" s="241">
        <f>R180+SUM(R181:R215)</f>
        <v>0</v>
      </c>
      <c r="S179" s="240"/>
      <c r="T179" s="241">
        <f>T180+SUM(T181:T215)</f>
        <v>0</v>
      </c>
      <c r="U179" s="242"/>
      <c r="V179" s="12"/>
      <c r="W179" s="12"/>
      <c r="X179" s="12"/>
      <c r="Y179" s="12"/>
      <c r="Z179" s="12"/>
      <c r="AA179" s="12"/>
      <c r="AB179" s="12"/>
      <c r="AC179" s="12"/>
      <c r="AD179" s="12"/>
      <c r="AE179" s="12"/>
      <c r="AR179" s="243" t="s">
        <v>83</v>
      </c>
      <c r="AT179" s="244" t="s">
        <v>74</v>
      </c>
      <c r="AU179" s="244" t="s">
        <v>85</v>
      </c>
      <c r="AY179" s="243" t="s">
        <v>126</v>
      </c>
      <c r="BK179" s="245">
        <f>BK180+SUM(BK181:BK215)</f>
        <v>0</v>
      </c>
    </row>
    <row r="180" s="2" customFormat="1" ht="37.8" customHeight="1">
      <c r="A180" s="36"/>
      <c r="B180" s="37"/>
      <c r="C180" s="205" t="s">
        <v>255</v>
      </c>
      <c r="D180" s="205" t="s">
        <v>130</v>
      </c>
      <c r="E180" s="206" t="s">
        <v>1034</v>
      </c>
      <c r="F180" s="207" t="s">
        <v>1035</v>
      </c>
      <c r="G180" s="208" t="s">
        <v>139</v>
      </c>
      <c r="H180" s="209">
        <v>72</v>
      </c>
      <c r="I180" s="210"/>
      <c r="J180" s="211">
        <f>ROUND(I180*H180,2)</f>
        <v>0</v>
      </c>
      <c r="K180" s="207" t="s">
        <v>124</v>
      </c>
      <c r="L180" s="212"/>
      <c r="M180" s="213" t="s">
        <v>1</v>
      </c>
      <c r="N180" s="214" t="s">
        <v>40</v>
      </c>
      <c r="O180" s="89"/>
      <c r="P180" s="196">
        <f>O180*H180</f>
        <v>0</v>
      </c>
      <c r="Q180" s="196">
        <v>0</v>
      </c>
      <c r="R180" s="196">
        <f>Q180*H180</f>
        <v>0</v>
      </c>
      <c r="S180" s="196">
        <v>0</v>
      </c>
      <c r="T180" s="196">
        <f>S180*H180</f>
        <v>0</v>
      </c>
      <c r="U180" s="197" t="s">
        <v>1</v>
      </c>
      <c r="V180" s="36"/>
      <c r="W180" s="36"/>
      <c r="X180" s="36"/>
      <c r="Y180" s="36"/>
      <c r="Z180" s="36"/>
      <c r="AA180" s="36"/>
      <c r="AB180" s="36"/>
      <c r="AC180" s="36"/>
      <c r="AD180" s="36"/>
      <c r="AE180" s="36"/>
      <c r="AR180" s="198" t="s">
        <v>165</v>
      </c>
      <c r="AT180" s="198" t="s">
        <v>130</v>
      </c>
      <c r="AU180" s="198" t="s">
        <v>136</v>
      </c>
      <c r="AY180" s="15" t="s">
        <v>126</v>
      </c>
      <c r="BE180" s="199">
        <f>IF(N180="základní",J180,0)</f>
        <v>0</v>
      </c>
      <c r="BF180" s="199">
        <f>IF(N180="snížená",J180,0)</f>
        <v>0</v>
      </c>
      <c r="BG180" s="199">
        <f>IF(N180="zákl. přenesená",J180,0)</f>
        <v>0</v>
      </c>
      <c r="BH180" s="199">
        <f>IF(N180="sníž. přenesená",J180,0)</f>
        <v>0</v>
      </c>
      <c r="BI180" s="199">
        <f>IF(N180="nulová",J180,0)</f>
        <v>0</v>
      </c>
      <c r="BJ180" s="15" t="s">
        <v>83</v>
      </c>
      <c r="BK180" s="199">
        <f>ROUND(I180*H180,2)</f>
        <v>0</v>
      </c>
      <c r="BL180" s="15" t="s">
        <v>125</v>
      </c>
      <c r="BM180" s="198" t="s">
        <v>1036</v>
      </c>
    </row>
    <row r="181" s="2" customFormat="1">
      <c r="A181" s="36"/>
      <c r="B181" s="37"/>
      <c r="C181" s="38"/>
      <c r="D181" s="200" t="s">
        <v>128</v>
      </c>
      <c r="E181" s="38"/>
      <c r="F181" s="201" t="s">
        <v>1035</v>
      </c>
      <c r="G181" s="38"/>
      <c r="H181" s="38"/>
      <c r="I181" s="202"/>
      <c r="J181" s="38"/>
      <c r="K181" s="38"/>
      <c r="L181" s="42"/>
      <c r="M181" s="203"/>
      <c r="N181" s="204"/>
      <c r="O181" s="89"/>
      <c r="P181" s="89"/>
      <c r="Q181" s="89"/>
      <c r="R181" s="89"/>
      <c r="S181" s="89"/>
      <c r="T181" s="89"/>
      <c r="U181" s="90"/>
      <c r="V181" s="36"/>
      <c r="W181" s="36"/>
      <c r="X181" s="36"/>
      <c r="Y181" s="36"/>
      <c r="Z181" s="36"/>
      <c r="AA181" s="36"/>
      <c r="AB181" s="36"/>
      <c r="AC181" s="36"/>
      <c r="AD181" s="36"/>
      <c r="AE181" s="36"/>
      <c r="AT181" s="15" t="s">
        <v>128</v>
      </c>
      <c r="AU181" s="15" t="s">
        <v>136</v>
      </c>
    </row>
    <row r="182" s="2" customFormat="1">
      <c r="A182" s="36"/>
      <c r="B182" s="37"/>
      <c r="C182" s="38"/>
      <c r="D182" s="200" t="s">
        <v>158</v>
      </c>
      <c r="E182" s="38"/>
      <c r="F182" s="215" t="s">
        <v>1037</v>
      </c>
      <c r="G182" s="38"/>
      <c r="H182" s="38"/>
      <c r="I182" s="202"/>
      <c r="J182" s="38"/>
      <c r="K182" s="38"/>
      <c r="L182" s="42"/>
      <c r="M182" s="203"/>
      <c r="N182" s="204"/>
      <c r="O182" s="89"/>
      <c r="P182" s="89"/>
      <c r="Q182" s="89"/>
      <c r="R182" s="89"/>
      <c r="S182" s="89"/>
      <c r="T182" s="89"/>
      <c r="U182" s="90"/>
      <c r="V182" s="36"/>
      <c r="W182" s="36"/>
      <c r="X182" s="36"/>
      <c r="Y182" s="36"/>
      <c r="Z182" s="36"/>
      <c r="AA182" s="36"/>
      <c r="AB182" s="36"/>
      <c r="AC182" s="36"/>
      <c r="AD182" s="36"/>
      <c r="AE182" s="36"/>
      <c r="AT182" s="15" t="s">
        <v>158</v>
      </c>
      <c r="AU182" s="15" t="s">
        <v>136</v>
      </c>
    </row>
    <row r="183" s="2" customFormat="1" ht="24.15" customHeight="1">
      <c r="A183" s="36"/>
      <c r="B183" s="37"/>
      <c r="C183" s="205" t="s">
        <v>260</v>
      </c>
      <c r="D183" s="205" t="s">
        <v>130</v>
      </c>
      <c r="E183" s="206" t="s">
        <v>1038</v>
      </c>
      <c r="F183" s="207" t="s">
        <v>1039</v>
      </c>
      <c r="G183" s="208" t="s">
        <v>139</v>
      </c>
      <c r="H183" s="209">
        <v>6</v>
      </c>
      <c r="I183" s="210"/>
      <c r="J183" s="211">
        <f>ROUND(I183*H183,2)</f>
        <v>0</v>
      </c>
      <c r="K183" s="207" t="s">
        <v>124</v>
      </c>
      <c r="L183" s="212"/>
      <c r="M183" s="213" t="s">
        <v>1</v>
      </c>
      <c r="N183" s="214" t="s">
        <v>40</v>
      </c>
      <c r="O183" s="89"/>
      <c r="P183" s="196">
        <f>O183*H183</f>
        <v>0</v>
      </c>
      <c r="Q183" s="196">
        <v>0</v>
      </c>
      <c r="R183" s="196">
        <f>Q183*H183</f>
        <v>0</v>
      </c>
      <c r="S183" s="196">
        <v>0</v>
      </c>
      <c r="T183" s="196">
        <f>S183*H183</f>
        <v>0</v>
      </c>
      <c r="U183" s="197" t="s">
        <v>1</v>
      </c>
      <c r="V183" s="36"/>
      <c r="W183" s="36"/>
      <c r="X183" s="36"/>
      <c r="Y183" s="36"/>
      <c r="Z183" s="36"/>
      <c r="AA183" s="36"/>
      <c r="AB183" s="36"/>
      <c r="AC183" s="36"/>
      <c r="AD183" s="36"/>
      <c r="AE183" s="36"/>
      <c r="AR183" s="198" t="s">
        <v>165</v>
      </c>
      <c r="AT183" s="198" t="s">
        <v>130</v>
      </c>
      <c r="AU183" s="198" t="s">
        <v>136</v>
      </c>
      <c r="AY183" s="15" t="s">
        <v>126</v>
      </c>
      <c r="BE183" s="199">
        <f>IF(N183="základní",J183,0)</f>
        <v>0</v>
      </c>
      <c r="BF183" s="199">
        <f>IF(N183="snížená",J183,0)</f>
        <v>0</v>
      </c>
      <c r="BG183" s="199">
        <f>IF(N183="zákl. přenesená",J183,0)</f>
        <v>0</v>
      </c>
      <c r="BH183" s="199">
        <f>IF(N183="sníž. přenesená",J183,0)</f>
        <v>0</v>
      </c>
      <c r="BI183" s="199">
        <f>IF(N183="nulová",J183,0)</f>
        <v>0</v>
      </c>
      <c r="BJ183" s="15" t="s">
        <v>83</v>
      </c>
      <c r="BK183" s="199">
        <f>ROUND(I183*H183,2)</f>
        <v>0</v>
      </c>
      <c r="BL183" s="15" t="s">
        <v>125</v>
      </c>
      <c r="BM183" s="198" t="s">
        <v>1040</v>
      </c>
    </row>
    <row r="184" s="2" customFormat="1">
      <c r="A184" s="36"/>
      <c r="B184" s="37"/>
      <c r="C184" s="38"/>
      <c r="D184" s="200" t="s">
        <v>128</v>
      </c>
      <c r="E184" s="38"/>
      <c r="F184" s="201" t="s">
        <v>1039</v>
      </c>
      <c r="G184" s="38"/>
      <c r="H184" s="38"/>
      <c r="I184" s="202"/>
      <c r="J184" s="38"/>
      <c r="K184" s="38"/>
      <c r="L184" s="42"/>
      <c r="M184" s="203"/>
      <c r="N184" s="204"/>
      <c r="O184" s="89"/>
      <c r="P184" s="89"/>
      <c r="Q184" s="89"/>
      <c r="R184" s="89"/>
      <c r="S184" s="89"/>
      <c r="T184" s="89"/>
      <c r="U184" s="90"/>
      <c r="V184" s="36"/>
      <c r="W184" s="36"/>
      <c r="X184" s="36"/>
      <c r="Y184" s="36"/>
      <c r="Z184" s="36"/>
      <c r="AA184" s="36"/>
      <c r="AB184" s="36"/>
      <c r="AC184" s="36"/>
      <c r="AD184" s="36"/>
      <c r="AE184" s="36"/>
      <c r="AT184" s="15" t="s">
        <v>128</v>
      </c>
      <c r="AU184" s="15" t="s">
        <v>136</v>
      </c>
    </row>
    <row r="185" s="2" customFormat="1" ht="24.15" customHeight="1">
      <c r="A185" s="36"/>
      <c r="B185" s="37"/>
      <c r="C185" s="187" t="s">
        <v>264</v>
      </c>
      <c r="D185" s="187" t="s">
        <v>120</v>
      </c>
      <c r="E185" s="188" t="s">
        <v>1041</v>
      </c>
      <c r="F185" s="189" t="s">
        <v>1042</v>
      </c>
      <c r="G185" s="190" t="s">
        <v>139</v>
      </c>
      <c r="H185" s="191">
        <v>54</v>
      </c>
      <c r="I185" s="192"/>
      <c r="J185" s="193">
        <f>ROUND(I185*H185,2)</f>
        <v>0</v>
      </c>
      <c r="K185" s="189" t="s">
        <v>124</v>
      </c>
      <c r="L185" s="42"/>
      <c r="M185" s="194" t="s">
        <v>1</v>
      </c>
      <c r="N185" s="195" t="s">
        <v>40</v>
      </c>
      <c r="O185" s="89"/>
      <c r="P185" s="196">
        <f>O185*H185</f>
        <v>0</v>
      </c>
      <c r="Q185" s="196">
        <v>0</v>
      </c>
      <c r="R185" s="196">
        <f>Q185*H185</f>
        <v>0</v>
      </c>
      <c r="S185" s="196">
        <v>0</v>
      </c>
      <c r="T185" s="196">
        <f>S185*H185</f>
        <v>0</v>
      </c>
      <c r="U185" s="197" t="s">
        <v>1</v>
      </c>
      <c r="V185" s="36"/>
      <c r="W185" s="36"/>
      <c r="X185" s="36"/>
      <c r="Y185" s="36"/>
      <c r="Z185" s="36"/>
      <c r="AA185" s="36"/>
      <c r="AB185" s="36"/>
      <c r="AC185" s="36"/>
      <c r="AD185" s="36"/>
      <c r="AE185" s="36"/>
      <c r="AR185" s="198" t="s">
        <v>125</v>
      </c>
      <c r="AT185" s="198" t="s">
        <v>120</v>
      </c>
      <c r="AU185" s="198" t="s">
        <v>136</v>
      </c>
      <c r="AY185" s="15" t="s">
        <v>126</v>
      </c>
      <c r="BE185" s="199">
        <f>IF(N185="základní",J185,0)</f>
        <v>0</v>
      </c>
      <c r="BF185" s="199">
        <f>IF(N185="snížená",J185,0)</f>
        <v>0</v>
      </c>
      <c r="BG185" s="199">
        <f>IF(N185="zákl. přenesená",J185,0)</f>
        <v>0</v>
      </c>
      <c r="BH185" s="199">
        <f>IF(N185="sníž. přenesená",J185,0)</f>
        <v>0</v>
      </c>
      <c r="BI185" s="199">
        <f>IF(N185="nulová",J185,0)</f>
        <v>0</v>
      </c>
      <c r="BJ185" s="15" t="s">
        <v>83</v>
      </c>
      <c r="BK185" s="199">
        <f>ROUND(I185*H185,2)</f>
        <v>0</v>
      </c>
      <c r="BL185" s="15" t="s">
        <v>125</v>
      </c>
      <c r="BM185" s="198" t="s">
        <v>1043</v>
      </c>
    </row>
    <row r="186" s="2" customFormat="1">
      <c r="A186" s="36"/>
      <c r="B186" s="37"/>
      <c r="C186" s="38"/>
      <c r="D186" s="200" t="s">
        <v>128</v>
      </c>
      <c r="E186" s="38"/>
      <c r="F186" s="201" t="s">
        <v>1044</v>
      </c>
      <c r="G186" s="38"/>
      <c r="H186" s="38"/>
      <c r="I186" s="202"/>
      <c r="J186" s="38"/>
      <c r="K186" s="38"/>
      <c r="L186" s="42"/>
      <c r="M186" s="203"/>
      <c r="N186" s="204"/>
      <c r="O186" s="89"/>
      <c r="P186" s="89"/>
      <c r="Q186" s="89"/>
      <c r="R186" s="89"/>
      <c r="S186" s="89"/>
      <c r="T186" s="89"/>
      <c r="U186" s="90"/>
      <c r="V186" s="36"/>
      <c r="W186" s="36"/>
      <c r="X186" s="36"/>
      <c r="Y186" s="36"/>
      <c r="Z186" s="36"/>
      <c r="AA186" s="36"/>
      <c r="AB186" s="36"/>
      <c r="AC186" s="36"/>
      <c r="AD186" s="36"/>
      <c r="AE186" s="36"/>
      <c r="AT186" s="15" t="s">
        <v>128</v>
      </c>
      <c r="AU186" s="15" t="s">
        <v>136</v>
      </c>
    </row>
    <row r="187" s="2" customFormat="1" ht="16.5" customHeight="1">
      <c r="A187" s="36"/>
      <c r="B187" s="37"/>
      <c r="C187" s="187" t="s">
        <v>268</v>
      </c>
      <c r="D187" s="187" t="s">
        <v>120</v>
      </c>
      <c r="E187" s="188" t="s">
        <v>1045</v>
      </c>
      <c r="F187" s="189" t="s">
        <v>1046</v>
      </c>
      <c r="G187" s="190" t="s">
        <v>139</v>
      </c>
      <c r="H187" s="191">
        <v>6</v>
      </c>
      <c r="I187" s="192"/>
      <c r="J187" s="193">
        <f>ROUND(I187*H187,2)</f>
        <v>0</v>
      </c>
      <c r="K187" s="189" t="s">
        <v>124</v>
      </c>
      <c r="L187" s="42"/>
      <c r="M187" s="194" t="s">
        <v>1</v>
      </c>
      <c r="N187" s="195" t="s">
        <v>40</v>
      </c>
      <c r="O187" s="89"/>
      <c r="P187" s="196">
        <f>O187*H187</f>
        <v>0</v>
      </c>
      <c r="Q187" s="196">
        <v>0</v>
      </c>
      <c r="R187" s="196">
        <f>Q187*H187</f>
        <v>0</v>
      </c>
      <c r="S187" s="196">
        <v>0</v>
      </c>
      <c r="T187" s="196">
        <f>S187*H187</f>
        <v>0</v>
      </c>
      <c r="U187" s="197" t="s">
        <v>1</v>
      </c>
      <c r="V187" s="36"/>
      <c r="W187" s="36"/>
      <c r="X187" s="36"/>
      <c r="Y187" s="36"/>
      <c r="Z187" s="36"/>
      <c r="AA187" s="36"/>
      <c r="AB187" s="36"/>
      <c r="AC187" s="36"/>
      <c r="AD187" s="36"/>
      <c r="AE187" s="36"/>
      <c r="AR187" s="198" t="s">
        <v>125</v>
      </c>
      <c r="AT187" s="198" t="s">
        <v>120</v>
      </c>
      <c r="AU187" s="198" t="s">
        <v>136</v>
      </c>
      <c r="AY187" s="15" t="s">
        <v>126</v>
      </c>
      <c r="BE187" s="199">
        <f>IF(N187="základní",J187,0)</f>
        <v>0</v>
      </c>
      <c r="BF187" s="199">
        <f>IF(N187="snížená",J187,0)</f>
        <v>0</v>
      </c>
      <c r="BG187" s="199">
        <f>IF(N187="zákl. přenesená",J187,0)</f>
        <v>0</v>
      </c>
      <c r="BH187" s="199">
        <f>IF(N187="sníž. přenesená",J187,0)</f>
        <v>0</v>
      </c>
      <c r="BI187" s="199">
        <f>IF(N187="nulová",J187,0)</f>
        <v>0</v>
      </c>
      <c r="BJ187" s="15" t="s">
        <v>83</v>
      </c>
      <c r="BK187" s="199">
        <f>ROUND(I187*H187,2)</f>
        <v>0</v>
      </c>
      <c r="BL187" s="15" t="s">
        <v>125</v>
      </c>
      <c r="BM187" s="198" t="s">
        <v>1047</v>
      </c>
    </row>
    <row r="188" s="2" customFormat="1">
      <c r="A188" s="36"/>
      <c r="B188" s="37"/>
      <c r="C188" s="38"/>
      <c r="D188" s="200" t="s">
        <v>128</v>
      </c>
      <c r="E188" s="38"/>
      <c r="F188" s="201" t="s">
        <v>1048</v>
      </c>
      <c r="G188" s="38"/>
      <c r="H188" s="38"/>
      <c r="I188" s="202"/>
      <c r="J188" s="38"/>
      <c r="K188" s="38"/>
      <c r="L188" s="42"/>
      <c r="M188" s="203"/>
      <c r="N188" s="204"/>
      <c r="O188" s="89"/>
      <c r="P188" s="89"/>
      <c r="Q188" s="89"/>
      <c r="R188" s="89"/>
      <c r="S188" s="89"/>
      <c r="T188" s="89"/>
      <c r="U188" s="90"/>
      <c r="V188" s="36"/>
      <c r="W188" s="36"/>
      <c r="X188" s="36"/>
      <c r="Y188" s="36"/>
      <c r="Z188" s="36"/>
      <c r="AA188" s="36"/>
      <c r="AB188" s="36"/>
      <c r="AC188" s="36"/>
      <c r="AD188" s="36"/>
      <c r="AE188" s="36"/>
      <c r="AT188" s="15" t="s">
        <v>128</v>
      </c>
      <c r="AU188" s="15" t="s">
        <v>136</v>
      </c>
    </row>
    <row r="189" s="2" customFormat="1" ht="33" customHeight="1">
      <c r="A189" s="36"/>
      <c r="B189" s="37"/>
      <c r="C189" s="205" t="s">
        <v>273</v>
      </c>
      <c r="D189" s="205" t="s">
        <v>130</v>
      </c>
      <c r="E189" s="206" t="s">
        <v>1049</v>
      </c>
      <c r="F189" s="207" t="s">
        <v>1050</v>
      </c>
      <c r="G189" s="208" t="s">
        <v>139</v>
      </c>
      <c r="H189" s="209">
        <v>37</v>
      </c>
      <c r="I189" s="210"/>
      <c r="J189" s="211">
        <f>ROUND(I189*H189,2)</f>
        <v>0</v>
      </c>
      <c r="K189" s="207" t="s">
        <v>124</v>
      </c>
      <c r="L189" s="212"/>
      <c r="M189" s="213" t="s">
        <v>1</v>
      </c>
      <c r="N189" s="214" t="s">
        <v>40</v>
      </c>
      <c r="O189" s="89"/>
      <c r="P189" s="196">
        <f>O189*H189</f>
        <v>0</v>
      </c>
      <c r="Q189" s="196">
        <v>0</v>
      </c>
      <c r="R189" s="196">
        <f>Q189*H189</f>
        <v>0</v>
      </c>
      <c r="S189" s="196">
        <v>0</v>
      </c>
      <c r="T189" s="196">
        <f>S189*H189</f>
        <v>0</v>
      </c>
      <c r="U189" s="197" t="s">
        <v>1</v>
      </c>
      <c r="V189" s="36"/>
      <c r="W189" s="36"/>
      <c r="X189" s="36"/>
      <c r="Y189" s="36"/>
      <c r="Z189" s="36"/>
      <c r="AA189" s="36"/>
      <c r="AB189" s="36"/>
      <c r="AC189" s="36"/>
      <c r="AD189" s="36"/>
      <c r="AE189" s="36"/>
      <c r="AR189" s="198" t="s">
        <v>165</v>
      </c>
      <c r="AT189" s="198" t="s">
        <v>130</v>
      </c>
      <c r="AU189" s="198" t="s">
        <v>136</v>
      </c>
      <c r="AY189" s="15" t="s">
        <v>126</v>
      </c>
      <c r="BE189" s="199">
        <f>IF(N189="základní",J189,0)</f>
        <v>0</v>
      </c>
      <c r="BF189" s="199">
        <f>IF(N189="snížená",J189,0)</f>
        <v>0</v>
      </c>
      <c r="BG189" s="199">
        <f>IF(N189="zákl. přenesená",J189,0)</f>
        <v>0</v>
      </c>
      <c r="BH189" s="199">
        <f>IF(N189="sníž. přenesená",J189,0)</f>
        <v>0</v>
      </c>
      <c r="BI189" s="199">
        <f>IF(N189="nulová",J189,0)</f>
        <v>0</v>
      </c>
      <c r="BJ189" s="15" t="s">
        <v>83</v>
      </c>
      <c r="BK189" s="199">
        <f>ROUND(I189*H189,2)</f>
        <v>0</v>
      </c>
      <c r="BL189" s="15" t="s">
        <v>125</v>
      </c>
      <c r="BM189" s="198" t="s">
        <v>1051</v>
      </c>
    </row>
    <row r="190" s="2" customFormat="1">
      <c r="A190" s="36"/>
      <c r="B190" s="37"/>
      <c r="C190" s="38"/>
      <c r="D190" s="200" t="s">
        <v>128</v>
      </c>
      <c r="E190" s="38"/>
      <c r="F190" s="201" t="s">
        <v>1050</v>
      </c>
      <c r="G190" s="38"/>
      <c r="H190" s="38"/>
      <c r="I190" s="202"/>
      <c r="J190" s="38"/>
      <c r="K190" s="38"/>
      <c r="L190" s="42"/>
      <c r="M190" s="203"/>
      <c r="N190" s="204"/>
      <c r="O190" s="89"/>
      <c r="P190" s="89"/>
      <c r="Q190" s="89"/>
      <c r="R190" s="89"/>
      <c r="S190" s="89"/>
      <c r="T190" s="89"/>
      <c r="U190" s="90"/>
      <c r="V190" s="36"/>
      <c r="W190" s="36"/>
      <c r="X190" s="36"/>
      <c r="Y190" s="36"/>
      <c r="Z190" s="36"/>
      <c r="AA190" s="36"/>
      <c r="AB190" s="36"/>
      <c r="AC190" s="36"/>
      <c r="AD190" s="36"/>
      <c r="AE190" s="36"/>
      <c r="AT190" s="15" t="s">
        <v>128</v>
      </c>
      <c r="AU190" s="15" t="s">
        <v>136</v>
      </c>
    </row>
    <row r="191" s="2" customFormat="1">
      <c r="A191" s="36"/>
      <c r="B191" s="37"/>
      <c r="C191" s="38"/>
      <c r="D191" s="200" t="s">
        <v>158</v>
      </c>
      <c r="E191" s="38"/>
      <c r="F191" s="215" t="s">
        <v>1052</v>
      </c>
      <c r="G191" s="38"/>
      <c r="H191" s="38"/>
      <c r="I191" s="202"/>
      <c r="J191" s="38"/>
      <c r="K191" s="38"/>
      <c r="L191" s="42"/>
      <c r="M191" s="203"/>
      <c r="N191" s="204"/>
      <c r="O191" s="89"/>
      <c r="P191" s="89"/>
      <c r="Q191" s="89"/>
      <c r="R191" s="89"/>
      <c r="S191" s="89"/>
      <c r="T191" s="89"/>
      <c r="U191" s="90"/>
      <c r="V191" s="36"/>
      <c r="W191" s="36"/>
      <c r="X191" s="36"/>
      <c r="Y191" s="36"/>
      <c r="Z191" s="36"/>
      <c r="AA191" s="36"/>
      <c r="AB191" s="36"/>
      <c r="AC191" s="36"/>
      <c r="AD191" s="36"/>
      <c r="AE191" s="36"/>
      <c r="AT191" s="15" t="s">
        <v>158</v>
      </c>
      <c r="AU191" s="15" t="s">
        <v>136</v>
      </c>
    </row>
    <row r="192" s="2" customFormat="1" ht="24.15" customHeight="1">
      <c r="A192" s="36"/>
      <c r="B192" s="37"/>
      <c r="C192" s="187" t="s">
        <v>277</v>
      </c>
      <c r="D192" s="187" t="s">
        <v>120</v>
      </c>
      <c r="E192" s="188" t="s">
        <v>1053</v>
      </c>
      <c r="F192" s="189" t="s">
        <v>1054</v>
      </c>
      <c r="G192" s="190" t="s">
        <v>139</v>
      </c>
      <c r="H192" s="191">
        <v>37</v>
      </c>
      <c r="I192" s="192"/>
      <c r="J192" s="193">
        <f>ROUND(I192*H192,2)</f>
        <v>0</v>
      </c>
      <c r="K192" s="189" t="s">
        <v>124</v>
      </c>
      <c r="L192" s="42"/>
      <c r="M192" s="194" t="s">
        <v>1</v>
      </c>
      <c r="N192" s="195" t="s">
        <v>40</v>
      </c>
      <c r="O192" s="89"/>
      <c r="P192" s="196">
        <f>O192*H192</f>
        <v>0</v>
      </c>
      <c r="Q192" s="196">
        <v>0</v>
      </c>
      <c r="R192" s="196">
        <f>Q192*H192</f>
        <v>0</v>
      </c>
      <c r="S192" s="196">
        <v>0</v>
      </c>
      <c r="T192" s="196">
        <f>S192*H192</f>
        <v>0</v>
      </c>
      <c r="U192" s="197" t="s">
        <v>1</v>
      </c>
      <c r="V192" s="36"/>
      <c r="W192" s="36"/>
      <c r="X192" s="36"/>
      <c r="Y192" s="36"/>
      <c r="Z192" s="36"/>
      <c r="AA192" s="36"/>
      <c r="AB192" s="36"/>
      <c r="AC192" s="36"/>
      <c r="AD192" s="36"/>
      <c r="AE192" s="36"/>
      <c r="AR192" s="198" t="s">
        <v>125</v>
      </c>
      <c r="AT192" s="198" t="s">
        <v>120</v>
      </c>
      <c r="AU192" s="198" t="s">
        <v>136</v>
      </c>
      <c r="AY192" s="15" t="s">
        <v>126</v>
      </c>
      <c r="BE192" s="199">
        <f>IF(N192="základní",J192,0)</f>
        <v>0</v>
      </c>
      <c r="BF192" s="199">
        <f>IF(N192="snížená",J192,0)</f>
        <v>0</v>
      </c>
      <c r="BG192" s="199">
        <f>IF(N192="zákl. přenesená",J192,0)</f>
        <v>0</v>
      </c>
      <c r="BH192" s="199">
        <f>IF(N192="sníž. přenesená",J192,0)</f>
        <v>0</v>
      </c>
      <c r="BI192" s="199">
        <f>IF(N192="nulová",J192,0)</f>
        <v>0</v>
      </c>
      <c r="BJ192" s="15" t="s">
        <v>83</v>
      </c>
      <c r="BK192" s="199">
        <f>ROUND(I192*H192,2)</f>
        <v>0</v>
      </c>
      <c r="BL192" s="15" t="s">
        <v>125</v>
      </c>
      <c r="BM192" s="198" t="s">
        <v>1055</v>
      </c>
    </row>
    <row r="193" s="2" customFormat="1">
      <c r="A193" s="36"/>
      <c r="B193" s="37"/>
      <c r="C193" s="38"/>
      <c r="D193" s="200" t="s">
        <v>128</v>
      </c>
      <c r="E193" s="38"/>
      <c r="F193" s="201" t="s">
        <v>1056</v>
      </c>
      <c r="G193" s="38"/>
      <c r="H193" s="38"/>
      <c r="I193" s="202"/>
      <c r="J193" s="38"/>
      <c r="K193" s="38"/>
      <c r="L193" s="42"/>
      <c r="M193" s="203"/>
      <c r="N193" s="204"/>
      <c r="O193" s="89"/>
      <c r="P193" s="89"/>
      <c r="Q193" s="89"/>
      <c r="R193" s="89"/>
      <c r="S193" s="89"/>
      <c r="T193" s="89"/>
      <c r="U193" s="90"/>
      <c r="V193" s="36"/>
      <c r="W193" s="36"/>
      <c r="X193" s="36"/>
      <c r="Y193" s="36"/>
      <c r="Z193" s="36"/>
      <c r="AA193" s="36"/>
      <c r="AB193" s="36"/>
      <c r="AC193" s="36"/>
      <c r="AD193" s="36"/>
      <c r="AE193" s="36"/>
      <c r="AT193" s="15" t="s">
        <v>128</v>
      </c>
      <c r="AU193" s="15" t="s">
        <v>136</v>
      </c>
    </row>
    <row r="194" s="2" customFormat="1" ht="33" customHeight="1">
      <c r="A194" s="36"/>
      <c r="B194" s="37"/>
      <c r="C194" s="187" t="s">
        <v>282</v>
      </c>
      <c r="D194" s="187" t="s">
        <v>120</v>
      </c>
      <c r="E194" s="188" t="s">
        <v>1057</v>
      </c>
      <c r="F194" s="189" t="s">
        <v>1058</v>
      </c>
      <c r="G194" s="190" t="s">
        <v>139</v>
      </c>
      <c r="H194" s="191">
        <v>6</v>
      </c>
      <c r="I194" s="192"/>
      <c r="J194" s="193">
        <f>ROUND(I194*H194,2)</f>
        <v>0</v>
      </c>
      <c r="K194" s="189" t="s">
        <v>124</v>
      </c>
      <c r="L194" s="42"/>
      <c r="M194" s="194" t="s">
        <v>1</v>
      </c>
      <c r="N194" s="195" t="s">
        <v>40</v>
      </c>
      <c r="O194" s="89"/>
      <c r="P194" s="196">
        <f>O194*H194</f>
        <v>0</v>
      </c>
      <c r="Q194" s="196">
        <v>0</v>
      </c>
      <c r="R194" s="196">
        <f>Q194*H194</f>
        <v>0</v>
      </c>
      <c r="S194" s="196">
        <v>0</v>
      </c>
      <c r="T194" s="196">
        <f>S194*H194</f>
        <v>0</v>
      </c>
      <c r="U194" s="197" t="s">
        <v>1</v>
      </c>
      <c r="V194" s="36"/>
      <c r="W194" s="36"/>
      <c r="X194" s="36"/>
      <c r="Y194" s="36"/>
      <c r="Z194" s="36"/>
      <c r="AA194" s="36"/>
      <c r="AB194" s="36"/>
      <c r="AC194" s="36"/>
      <c r="AD194" s="36"/>
      <c r="AE194" s="36"/>
      <c r="AR194" s="198" t="s">
        <v>125</v>
      </c>
      <c r="AT194" s="198" t="s">
        <v>120</v>
      </c>
      <c r="AU194" s="198" t="s">
        <v>136</v>
      </c>
      <c r="AY194" s="15" t="s">
        <v>126</v>
      </c>
      <c r="BE194" s="199">
        <f>IF(N194="základní",J194,0)</f>
        <v>0</v>
      </c>
      <c r="BF194" s="199">
        <f>IF(N194="snížená",J194,0)</f>
        <v>0</v>
      </c>
      <c r="BG194" s="199">
        <f>IF(N194="zákl. přenesená",J194,0)</f>
        <v>0</v>
      </c>
      <c r="BH194" s="199">
        <f>IF(N194="sníž. přenesená",J194,0)</f>
        <v>0</v>
      </c>
      <c r="BI194" s="199">
        <f>IF(N194="nulová",J194,0)</f>
        <v>0</v>
      </c>
      <c r="BJ194" s="15" t="s">
        <v>83</v>
      </c>
      <c r="BK194" s="199">
        <f>ROUND(I194*H194,2)</f>
        <v>0</v>
      </c>
      <c r="BL194" s="15" t="s">
        <v>125</v>
      </c>
      <c r="BM194" s="198" t="s">
        <v>1059</v>
      </c>
    </row>
    <row r="195" s="2" customFormat="1">
      <c r="A195" s="36"/>
      <c r="B195" s="37"/>
      <c r="C195" s="38"/>
      <c r="D195" s="200" t="s">
        <v>128</v>
      </c>
      <c r="E195" s="38"/>
      <c r="F195" s="201" t="s">
        <v>1058</v>
      </c>
      <c r="G195" s="38"/>
      <c r="H195" s="38"/>
      <c r="I195" s="202"/>
      <c r="J195" s="38"/>
      <c r="K195" s="38"/>
      <c r="L195" s="42"/>
      <c r="M195" s="203"/>
      <c r="N195" s="204"/>
      <c r="O195" s="89"/>
      <c r="P195" s="89"/>
      <c r="Q195" s="89"/>
      <c r="R195" s="89"/>
      <c r="S195" s="89"/>
      <c r="T195" s="89"/>
      <c r="U195" s="90"/>
      <c r="V195" s="36"/>
      <c r="W195" s="36"/>
      <c r="X195" s="36"/>
      <c r="Y195" s="36"/>
      <c r="Z195" s="36"/>
      <c r="AA195" s="36"/>
      <c r="AB195" s="36"/>
      <c r="AC195" s="36"/>
      <c r="AD195" s="36"/>
      <c r="AE195" s="36"/>
      <c r="AT195" s="15" t="s">
        <v>128</v>
      </c>
      <c r="AU195" s="15" t="s">
        <v>136</v>
      </c>
    </row>
    <row r="196" s="2" customFormat="1" ht="24.15" customHeight="1">
      <c r="A196" s="36"/>
      <c r="B196" s="37"/>
      <c r="C196" s="187" t="s">
        <v>287</v>
      </c>
      <c r="D196" s="187" t="s">
        <v>120</v>
      </c>
      <c r="E196" s="188" t="s">
        <v>1060</v>
      </c>
      <c r="F196" s="189" t="s">
        <v>1061</v>
      </c>
      <c r="G196" s="190" t="s">
        <v>139</v>
      </c>
      <c r="H196" s="191">
        <v>6</v>
      </c>
      <c r="I196" s="192"/>
      <c r="J196" s="193">
        <f>ROUND(I196*H196,2)</f>
        <v>0</v>
      </c>
      <c r="K196" s="189" t="s">
        <v>124</v>
      </c>
      <c r="L196" s="42"/>
      <c r="M196" s="194" t="s">
        <v>1</v>
      </c>
      <c r="N196" s="195" t="s">
        <v>40</v>
      </c>
      <c r="O196" s="89"/>
      <c r="P196" s="196">
        <f>O196*H196</f>
        <v>0</v>
      </c>
      <c r="Q196" s="196">
        <v>0</v>
      </c>
      <c r="R196" s="196">
        <f>Q196*H196</f>
        <v>0</v>
      </c>
      <c r="S196" s="196">
        <v>0</v>
      </c>
      <c r="T196" s="196">
        <f>S196*H196</f>
        <v>0</v>
      </c>
      <c r="U196" s="197" t="s">
        <v>1</v>
      </c>
      <c r="V196" s="36"/>
      <c r="W196" s="36"/>
      <c r="X196" s="36"/>
      <c r="Y196" s="36"/>
      <c r="Z196" s="36"/>
      <c r="AA196" s="36"/>
      <c r="AB196" s="36"/>
      <c r="AC196" s="36"/>
      <c r="AD196" s="36"/>
      <c r="AE196" s="36"/>
      <c r="AR196" s="198" t="s">
        <v>125</v>
      </c>
      <c r="AT196" s="198" t="s">
        <v>120</v>
      </c>
      <c r="AU196" s="198" t="s">
        <v>136</v>
      </c>
      <c r="AY196" s="15" t="s">
        <v>126</v>
      </c>
      <c r="BE196" s="199">
        <f>IF(N196="základní",J196,0)</f>
        <v>0</v>
      </c>
      <c r="BF196" s="199">
        <f>IF(N196="snížená",J196,0)</f>
        <v>0</v>
      </c>
      <c r="BG196" s="199">
        <f>IF(N196="zákl. přenesená",J196,0)</f>
        <v>0</v>
      </c>
      <c r="BH196" s="199">
        <f>IF(N196="sníž. přenesená",J196,0)</f>
        <v>0</v>
      </c>
      <c r="BI196" s="199">
        <f>IF(N196="nulová",J196,0)</f>
        <v>0</v>
      </c>
      <c r="BJ196" s="15" t="s">
        <v>83</v>
      </c>
      <c r="BK196" s="199">
        <f>ROUND(I196*H196,2)</f>
        <v>0</v>
      </c>
      <c r="BL196" s="15" t="s">
        <v>125</v>
      </c>
      <c r="BM196" s="198" t="s">
        <v>1062</v>
      </c>
    </row>
    <row r="197" s="2" customFormat="1">
      <c r="A197" s="36"/>
      <c r="B197" s="37"/>
      <c r="C197" s="38"/>
      <c r="D197" s="200" t="s">
        <v>128</v>
      </c>
      <c r="E197" s="38"/>
      <c r="F197" s="201" t="s">
        <v>1061</v>
      </c>
      <c r="G197" s="38"/>
      <c r="H197" s="38"/>
      <c r="I197" s="202"/>
      <c r="J197" s="38"/>
      <c r="K197" s="38"/>
      <c r="L197" s="42"/>
      <c r="M197" s="203"/>
      <c r="N197" s="204"/>
      <c r="O197" s="89"/>
      <c r="P197" s="89"/>
      <c r="Q197" s="89"/>
      <c r="R197" s="89"/>
      <c r="S197" s="89"/>
      <c r="T197" s="89"/>
      <c r="U197" s="90"/>
      <c r="V197" s="36"/>
      <c r="W197" s="36"/>
      <c r="X197" s="36"/>
      <c r="Y197" s="36"/>
      <c r="Z197" s="36"/>
      <c r="AA197" s="36"/>
      <c r="AB197" s="36"/>
      <c r="AC197" s="36"/>
      <c r="AD197" s="36"/>
      <c r="AE197" s="36"/>
      <c r="AT197" s="15" t="s">
        <v>128</v>
      </c>
      <c r="AU197" s="15" t="s">
        <v>136</v>
      </c>
    </row>
    <row r="198" s="2" customFormat="1" ht="62.7" customHeight="1">
      <c r="A198" s="36"/>
      <c r="B198" s="37"/>
      <c r="C198" s="187" t="s">
        <v>291</v>
      </c>
      <c r="D198" s="187" t="s">
        <v>120</v>
      </c>
      <c r="E198" s="188" t="s">
        <v>1063</v>
      </c>
      <c r="F198" s="189" t="s">
        <v>1064</v>
      </c>
      <c r="G198" s="190" t="s">
        <v>139</v>
      </c>
      <c r="H198" s="191">
        <v>115</v>
      </c>
      <c r="I198" s="192"/>
      <c r="J198" s="193">
        <f>ROUND(I198*H198,2)</f>
        <v>0</v>
      </c>
      <c r="K198" s="189" t="s">
        <v>1</v>
      </c>
      <c r="L198" s="42"/>
      <c r="M198" s="194" t="s">
        <v>1</v>
      </c>
      <c r="N198" s="195" t="s">
        <v>40</v>
      </c>
      <c r="O198" s="89"/>
      <c r="P198" s="196">
        <f>O198*H198</f>
        <v>0</v>
      </c>
      <c r="Q198" s="196">
        <v>0</v>
      </c>
      <c r="R198" s="196">
        <f>Q198*H198</f>
        <v>0</v>
      </c>
      <c r="S198" s="196">
        <v>0</v>
      </c>
      <c r="T198" s="196">
        <f>S198*H198</f>
        <v>0</v>
      </c>
      <c r="U198" s="197" t="s">
        <v>1</v>
      </c>
      <c r="V198" s="36"/>
      <c r="W198" s="36"/>
      <c r="X198" s="36"/>
      <c r="Y198" s="36"/>
      <c r="Z198" s="36"/>
      <c r="AA198" s="36"/>
      <c r="AB198" s="36"/>
      <c r="AC198" s="36"/>
      <c r="AD198" s="36"/>
      <c r="AE198" s="36"/>
      <c r="AR198" s="198" t="s">
        <v>125</v>
      </c>
      <c r="AT198" s="198" t="s">
        <v>120</v>
      </c>
      <c r="AU198" s="198" t="s">
        <v>136</v>
      </c>
      <c r="AY198" s="15" t="s">
        <v>126</v>
      </c>
      <c r="BE198" s="199">
        <f>IF(N198="základní",J198,0)</f>
        <v>0</v>
      </c>
      <c r="BF198" s="199">
        <f>IF(N198="snížená",J198,0)</f>
        <v>0</v>
      </c>
      <c r="BG198" s="199">
        <f>IF(N198="zákl. přenesená",J198,0)</f>
        <v>0</v>
      </c>
      <c r="BH198" s="199">
        <f>IF(N198="sníž. přenesená",J198,0)</f>
        <v>0</v>
      </c>
      <c r="BI198" s="199">
        <f>IF(N198="nulová",J198,0)</f>
        <v>0</v>
      </c>
      <c r="BJ198" s="15" t="s">
        <v>83</v>
      </c>
      <c r="BK198" s="199">
        <f>ROUND(I198*H198,2)</f>
        <v>0</v>
      </c>
      <c r="BL198" s="15" t="s">
        <v>125</v>
      </c>
      <c r="BM198" s="198" t="s">
        <v>1065</v>
      </c>
    </row>
    <row r="199" s="2" customFormat="1">
      <c r="A199" s="36"/>
      <c r="B199" s="37"/>
      <c r="C199" s="38"/>
      <c r="D199" s="200" t="s">
        <v>128</v>
      </c>
      <c r="E199" s="38"/>
      <c r="F199" s="201" t="s">
        <v>1066</v>
      </c>
      <c r="G199" s="38"/>
      <c r="H199" s="38"/>
      <c r="I199" s="202"/>
      <c r="J199" s="38"/>
      <c r="K199" s="38"/>
      <c r="L199" s="42"/>
      <c r="M199" s="203"/>
      <c r="N199" s="204"/>
      <c r="O199" s="89"/>
      <c r="P199" s="89"/>
      <c r="Q199" s="89"/>
      <c r="R199" s="89"/>
      <c r="S199" s="89"/>
      <c r="T199" s="89"/>
      <c r="U199" s="90"/>
      <c r="V199" s="36"/>
      <c r="W199" s="36"/>
      <c r="X199" s="36"/>
      <c r="Y199" s="36"/>
      <c r="Z199" s="36"/>
      <c r="AA199" s="36"/>
      <c r="AB199" s="36"/>
      <c r="AC199" s="36"/>
      <c r="AD199" s="36"/>
      <c r="AE199" s="36"/>
      <c r="AT199" s="15" t="s">
        <v>128</v>
      </c>
      <c r="AU199" s="15" t="s">
        <v>136</v>
      </c>
    </row>
    <row r="200" s="2" customFormat="1">
      <c r="A200" s="36"/>
      <c r="B200" s="37"/>
      <c r="C200" s="38"/>
      <c r="D200" s="200" t="s">
        <v>158</v>
      </c>
      <c r="E200" s="38"/>
      <c r="F200" s="215" t="s">
        <v>1067</v>
      </c>
      <c r="G200" s="38"/>
      <c r="H200" s="38"/>
      <c r="I200" s="202"/>
      <c r="J200" s="38"/>
      <c r="K200" s="38"/>
      <c r="L200" s="42"/>
      <c r="M200" s="203"/>
      <c r="N200" s="204"/>
      <c r="O200" s="89"/>
      <c r="P200" s="89"/>
      <c r="Q200" s="89"/>
      <c r="R200" s="89"/>
      <c r="S200" s="89"/>
      <c r="T200" s="89"/>
      <c r="U200" s="90"/>
      <c r="V200" s="36"/>
      <c r="W200" s="36"/>
      <c r="X200" s="36"/>
      <c r="Y200" s="36"/>
      <c r="Z200" s="36"/>
      <c r="AA200" s="36"/>
      <c r="AB200" s="36"/>
      <c r="AC200" s="36"/>
      <c r="AD200" s="36"/>
      <c r="AE200" s="36"/>
      <c r="AT200" s="15" t="s">
        <v>158</v>
      </c>
      <c r="AU200" s="15" t="s">
        <v>136</v>
      </c>
    </row>
    <row r="201" s="2" customFormat="1" ht="21.75" customHeight="1">
      <c r="A201" s="36"/>
      <c r="B201" s="37"/>
      <c r="C201" s="187" t="s">
        <v>296</v>
      </c>
      <c r="D201" s="187" t="s">
        <v>120</v>
      </c>
      <c r="E201" s="188" t="s">
        <v>1068</v>
      </c>
      <c r="F201" s="189" t="s">
        <v>1069</v>
      </c>
      <c r="G201" s="190" t="s">
        <v>139</v>
      </c>
      <c r="H201" s="191">
        <v>5</v>
      </c>
      <c r="I201" s="192"/>
      <c r="J201" s="193">
        <f>ROUND(I201*H201,2)</f>
        <v>0</v>
      </c>
      <c r="K201" s="189" t="s">
        <v>124</v>
      </c>
      <c r="L201" s="42"/>
      <c r="M201" s="194" t="s">
        <v>1</v>
      </c>
      <c r="N201" s="195" t="s">
        <v>40</v>
      </c>
      <c r="O201" s="89"/>
      <c r="P201" s="196">
        <f>O201*H201</f>
        <v>0</v>
      </c>
      <c r="Q201" s="196">
        <v>0</v>
      </c>
      <c r="R201" s="196">
        <f>Q201*H201</f>
        <v>0</v>
      </c>
      <c r="S201" s="196">
        <v>0</v>
      </c>
      <c r="T201" s="196">
        <f>S201*H201</f>
        <v>0</v>
      </c>
      <c r="U201" s="197" t="s">
        <v>1</v>
      </c>
      <c r="V201" s="36"/>
      <c r="W201" s="36"/>
      <c r="X201" s="36"/>
      <c r="Y201" s="36"/>
      <c r="Z201" s="36"/>
      <c r="AA201" s="36"/>
      <c r="AB201" s="36"/>
      <c r="AC201" s="36"/>
      <c r="AD201" s="36"/>
      <c r="AE201" s="36"/>
      <c r="AR201" s="198" t="s">
        <v>125</v>
      </c>
      <c r="AT201" s="198" t="s">
        <v>120</v>
      </c>
      <c r="AU201" s="198" t="s">
        <v>136</v>
      </c>
      <c r="AY201" s="15" t="s">
        <v>126</v>
      </c>
      <c r="BE201" s="199">
        <f>IF(N201="základní",J201,0)</f>
        <v>0</v>
      </c>
      <c r="BF201" s="199">
        <f>IF(N201="snížená",J201,0)</f>
        <v>0</v>
      </c>
      <c r="BG201" s="199">
        <f>IF(N201="zákl. přenesená",J201,0)</f>
        <v>0</v>
      </c>
      <c r="BH201" s="199">
        <f>IF(N201="sníž. přenesená",J201,0)</f>
        <v>0</v>
      </c>
      <c r="BI201" s="199">
        <f>IF(N201="nulová",J201,0)</f>
        <v>0</v>
      </c>
      <c r="BJ201" s="15" t="s">
        <v>83</v>
      </c>
      <c r="BK201" s="199">
        <f>ROUND(I201*H201,2)</f>
        <v>0</v>
      </c>
      <c r="BL201" s="15" t="s">
        <v>125</v>
      </c>
      <c r="BM201" s="198" t="s">
        <v>1070</v>
      </c>
    </row>
    <row r="202" s="2" customFormat="1">
      <c r="A202" s="36"/>
      <c r="B202" s="37"/>
      <c r="C202" s="38"/>
      <c r="D202" s="200" t="s">
        <v>128</v>
      </c>
      <c r="E202" s="38"/>
      <c r="F202" s="201" t="s">
        <v>1069</v>
      </c>
      <c r="G202" s="38"/>
      <c r="H202" s="38"/>
      <c r="I202" s="202"/>
      <c r="J202" s="38"/>
      <c r="K202" s="38"/>
      <c r="L202" s="42"/>
      <c r="M202" s="203"/>
      <c r="N202" s="204"/>
      <c r="O202" s="89"/>
      <c r="P202" s="89"/>
      <c r="Q202" s="89"/>
      <c r="R202" s="89"/>
      <c r="S202" s="89"/>
      <c r="T202" s="89"/>
      <c r="U202" s="90"/>
      <c r="V202" s="36"/>
      <c r="W202" s="36"/>
      <c r="X202" s="36"/>
      <c r="Y202" s="36"/>
      <c r="Z202" s="36"/>
      <c r="AA202" s="36"/>
      <c r="AB202" s="36"/>
      <c r="AC202" s="36"/>
      <c r="AD202" s="36"/>
      <c r="AE202" s="36"/>
      <c r="AT202" s="15" t="s">
        <v>128</v>
      </c>
      <c r="AU202" s="15" t="s">
        <v>136</v>
      </c>
    </row>
    <row r="203" s="2" customFormat="1" ht="21.75" customHeight="1">
      <c r="A203" s="36"/>
      <c r="B203" s="37"/>
      <c r="C203" s="187" t="s">
        <v>300</v>
      </c>
      <c r="D203" s="187" t="s">
        <v>120</v>
      </c>
      <c r="E203" s="188" t="s">
        <v>1071</v>
      </c>
      <c r="F203" s="189" t="s">
        <v>1072</v>
      </c>
      <c r="G203" s="190" t="s">
        <v>139</v>
      </c>
      <c r="H203" s="191">
        <v>5</v>
      </c>
      <c r="I203" s="192"/>
      <c r="J203" s="193">
        <f>ROUND(I203*H203,2)</f>
        <v>0</v>
      </c>
      <c r="K203" s="189" t="s">
        <v>124</v>
      </c>
      <c r="L203" s="42"/>
      <c r="M203" s="194" t="s">
        <v>1</v>
      </c>
      <c r="N203" s="195" t="s">
        <v>40</v>
      </c>
      <c r="O203" s="89"/>
      <c r="P203" s="196">
        <f>O203*H203</f>
        <v>0</v>
      </c>
      <c r="Q203" s="196">
        <v>0</v>
      </c>
      <c r="R203" s="196">
        <f>Q203*H203</f>
        <v>0</v>
      </c>
      <c r="S203" s="196">
        <v>0</v>
      </c>
      <c r="T203" s="196">
        <f>S203*H203</f>
        <v>0</v>
      </c>
      <c r="U203" s="197" t="s">
        <v>1</v>
      </c>
      <c r="V203" s="36"/>
      <c r="W203" s="36"/>
      <c r="X203" s="36"/>
      <c r="Y203" s="36"/>
      <c r="Z203" s="36"/>
      <c r="AA203" s="36"/>
      <c r="AB203" s="36"/>
      <c r="AC203" s="36"/>
      <c r="AD203" s="36"/>
      <c r="AE203" s="36"/>
      <c r="AR203" s="198" t="s">
        <v>125</v>
      </c>
      <c r="AT203" s="198" t="s">
        <v>120</v>
      </c>
      <c r="AU203" s="198" t="s">
        <v>136</v>
      </c>
      <c r="AY203" s="15" t="s">
        <v>126</v>
      </c>
      <c r="BE203" s="199">
        <f>IF(N203="základní",J203,0)</f>
        <v>0</v>
      </c>
      <c r="BF203" s="199">
        <f>IF(N203="snížená",J203,0)</f>
        <v>0</v>
      </c>
      <c r="BG203" s="199">
        <f>IF(N203="zákl. přenesená",J203,0)</f>
        <v>0</v>
      </c>
      <c r="BH203" s="199">
        <f>IF(N203="sníž. přenesená",J203,0)</f>
        <v>0</v>
      </c>
      <c r="BI203" s="199">
        <f>IF(N203="nulová",J203,0)</f>
        <v>0</v>
      </c>
      <c r="BJ203" s="15" t="s">
        <v>83</v>
      </c>
      <c r="BK203" s="199">
        <f>ROUND(I203*H203,2)</f>
        <v>0</v>
      </c>
      <c r="BL203" s="15" t="s">
        <v>125</v>
      </c>
      <c r="BM203" s="198" t="s">
        <v>1073</v>
      </c>
    </row>
    <row r="204" s="2" customFormat="1">
      <c r="A204" s="36"/>
      <c r="B204" s="37"/>
      <c r="C204" s="38"/>
      <c r="D204" s="200" t="s">
        <v>128</v>
      </c>
      <c r="E204" s="38"/>
      <c r="F204" s="201" t="s">
        <v>1072</v>
      </c>
      <c r="G204" s="38"/>
      <c r="H204" s="38"/>
      <c r="I204" s="202"/>
      <c r="J204" s="38"/>
      <c r="K204" s="38"/>
      <c r="L204" s="42"/>
      <c r="M204" s="203"/>
      <c r="N204" s="204"/>
      <c r="O204" s="89"/>
      <c r="P204" s="89"/>
      <c r="Q204" s="89"/>
      <c r="R204" s="89"/>
      <c r="S204" s="89"/>
      <c r="T204" s="89"/>
      <c r="U204" s="90"/>
      <c r="V204" s="36"/>
      <c r="W204" s="36"/>
      <c r="X204" s="36"/>
      <c r="Y204" s="36"/>
      <c r="Z204" s="36"/>
      <c r="AA204" s="36"/>
      <c r="AB204" s="36"/>
      <c r="AC204" s="36"/>
      <c r="AD204" s="36"/>
      <c r="AE204" s="36"/>
      <c r="AT204" s="15" t="s">
        <v>128</v>
      </c>
      <c r="AU204" s="15" t="s">
        <v>136</v>
      </c>
    </row>
    <row r="205" s="2" customFormat="1" ht="24.15" customHeight="1">
      <c r="A205" s="36"/>
      <c r="B205" s="37"/>
      <c r="C205" s="187" t="s">
        <v>305</v>
      </c>
      <c r="D205" s="187" t="s">
        <v>120</v>
      </c>
      <c r="E205" s="188" t="s">
        <v>1074</v>
      </c>
      <c r="F205" s="189" t="s">
        <v>1075</v>
      </c>
      <c r="G205" s="190" t="s">
        <v>139</v>
      </c>
      <c r="H205" s="191">
        <v>50</v>
      </c>
      <c r="I205" s="192"/>
      <c r="J205" s="193">
        <f>ROUND(I205*H205,2)</f>
        <v>0</v>
      </c>
      <c r="K205" s="189" t="s">
        <v>124</v>
      </c>
      <c r="L205" s="42"/>
      <c r="M205" s="194" t="s">
        <v>1</v>
      </c>
      <c r="N205" s="195" t="s">
        <v>40</v>
      </c>
      <c r="O205" s="89"/>
      <c r="P205" s="196">
        <f>O205*H205</f>
        <v>0</v>
      </c>
      <c r="Q205" s="196">
        <v>0</v>
      </c>
      <c r="R205" s="196">
        <f>Q205*H205</f>
        <v>0</v>
      </c>
      <c r="S205" s="196">
        <v>0</v>
      </c>
      <c r="T205" s="196">
        <f>S205*H205</f>
        <v>0</v>
      </c>
      <c r="U205" s="197" t="s">
        <v>1</v>
      </c>
      <c r="V205" s="36"/>
      <c r="W205" s="36"/>
      <c r="X205" s="36"/>
      <c r="Y205" s="36"/>
      <c r="Z205" s="36"/>
      <c r="AA205" s="36"/>
      <c r="AB205" s="36"/>
      <c r="AC205" s="36"/>
      <c r="AD205" s="36"/>
      <c r="AE205" s="36"/>
      <c r="AR205" s="198" t="s">
        <v>125</v>
      </c>
      <c r="AT205" s="198" t="s">
        <v>120</v>
      </c>
      <c r="AU205" s="198" t="s">
        <v>136</v>
      </c>
      <c r="AY205" s="15" t="s">
        <v>126</v>
      </c>
      <c r="BE205" s="199">
        <f>IF(N205="základní",J205,0)</f>
        <v>0</v>
      </c>
      <c r="BF205" s="199">
        <f>IF(N205="snížená",J205,0)</f>
        <v>0</v>
      </c>
      <c r="BG205" s="199">
        <f>IF(N205="zákl. přenesená",J205,0)</f>
        <v>0</v>
      </c>
      <c r="BH205" s="199">
        <f>IF(N205="sníž. přenesená",J205,0)</f>
        <v>0</v>
      </c>
      <c r="BI205" s="199">
        <f>IF(N205="nulová",J205,0)</f>
        <v>0</v>
      </c>
      <c r="BJ205" s="15" t="s">
        <v>83</v>
      </c>
      <c r="BK205" s="199">
        <f>ROUND(I205*H205,2)</f>
        <v>0</v>
      </c>
      <c r="BL205" s="15" t="s">
        <v>125</v>
      </c>
      <c r="BM205" s="198" t="s">
        <v>1076</v>
      </c>
    </row>
    <row r="206" s="2" customFormat="1">
      <c r="A206" s="36"/>
      <c r="B206" s="37"/>
      <c r="C206" s="38"/>
      <c r="D206" s="200" t="s">
        <v>128</v>
      </c>
      <c r="E206" s="38"/>
      <c r="F206" s="201" t="s">
        <v>1075</v>
      </c>
      <c r="G206" s="38"/>
      <c r="H206" s="38"/>
      <c r="I206" s="202"/>
      <c r="J206" s="38"/>
      <c r="K206" s="38"/>
      <c r="L206" s="42"/>
      <c r="M206" s="203"/>
      <c r="N206" s="204"/>
      <c r="O206" s="89"/>
      <c r="P206" s="89"/>
      <c r="Q206" s="89"/>
      <c r="R206" s="89"/>
      <c r="S206" s="89"/>
      <c r="T206" s="89"/>
      <c r="U206" s="90"/>
      <c r="V206" s="36"/>
      <c r="W206" s="36"/>
      <c r="X206" s="36"/>
      <c r="Y206" s="36"/>
      <c r="Z206" s="36"/>
      <c r="AA206" s="36"/>
      <c r="AB206" s="36"/>
      <c r="AC206" s="36"/>
      <c r="AD206" s="36"/>
      <c r="AE206" s="36"/>
      <c r="AT206" s="15" t="s">
        <v>128</v>
      </c>
      <c r="AU206" s="15" t="s">
        <v>136</v>
      </c>
    </row>
    <row r="207" s="2" customFormat="1" ht="16.5" customHeight="1">
      <c r="A207" s="36"/>
      <c r="B207" s="37"/>
      <c r="C207" s="187" t="s">
        <v>309</v>
      </c>
      <c r="D207" s="187" t="s">
        <v>120</v>
      </c>
      <c r="E207" s="188" t="s">
        <v>1077</v>
      </c>
      <c r="F207" s="189" t="s">
        <v>1078</v>
      </c>
      <c r="G207" s="190" t="s">
        <v>139</v>
      </c>
      <c r="H207" s="191">
        <v>5</v>
      </c>
      <c r="I207" s="192"/>
      <c r="J207" s="193">
        <f>ROUND(I207*H207,2)</f>
        <v>0</v>
      </c>
      <c r="K207" s="189" t="s">
        <v>124</v>
      </c>
      <c r="L207" s="42"/>
      <c r="M207" s="194" t="s">
        <v>1</v>
      </c>
      <c r="N207" s="195" t="s">
        <v>40</v>
      </c>
      <c r="O207" s="89"/>
      <c r="P207" s="196">
        <f>O207*H207</f>
        <v>0</v>
      </c>
      <c r="Q207" s="196">
        <v>0</v>
      </c>
      <c r="R207" s="196">
        <f>Q207*H207</f>
        <v>0</v>
      </c>
      <c r="S207" s="196">
        <v>0</v>
      </c>
      <c r="T207" s="196">
        <f>S207*H207</f>
        <v>0</v>
      </c>
      <c r="U207" s="197" t="s">
        <v>1</v>
      </c>
      <c r="V207" s="36"/>
      <c r="W207" s="36"/>
      <c r="X207" s="36"/>
      <c r="Y207" s="36"/>
      <c r="Z207" s="36"/>
      <c r="AA207" s="36"/>
      <c r="AB207" s="36"/>
      <c r="AC207" s="36"/>
      <c r="AD207" s="36"/>
      <c r="AE207" s="36"/>
      <c r="AR207" s="198" t="s">
        <v>125</v>
      </c>
      <c r="AT207" s="198" t="s">
        <v>120</v>
      </c>
      <c r="AU207" s="198" t="s">
        <v>136</v>
      </c>
      <c r="AY207" s="15" t="s">
        <v>126</v>
      </c>
      <c r="BE207" s="199">
        <f>IF(N207="základní",J207,0)</f>
        <v>0</v>
      </c>
      <c r="BF207" s="199">
        <f>IF(N207="snížená",J207,0)</f>
        <v>0</v>
      </c>
      <c r="BG207" s="199">
        <f>IF(N207="zákl. přenesená",J207,0)</f>
        <v>0</v>
      </c>
      <c r="BH207" s="199">
        <f>IF(N207="sníž. přenesená",J207,0)</f>
        <v>0</v>
      </c>
      <c r="BI207" s="199">
        <f>IF(N207="nulová",J207,0)</f>
        <v>0</v>
      </c>
      <c r="BJ207" s="15" t="s">
        <v>83</v>
      </c>
      <c r="BK207" s="199">
        <f>ROUND(I207*H207,2)</f>
        <v>0</v>
      </c>
      <c r="BL207" s="15" t="s">
        <v>125</v>
      </c>
      <c r="BM207" s="198" t="s">
        <v>1079</v>
      </c>
    </row>
    <row r="208" s="2" customFormat="1">
      <c r="A208" s="36"/>
      <c r="B208" s="37"/>
      <c r="C208" s="38"/>
      <c r="D208" s="200" t="s">
        <v>128</v>
      </c>
      <c r="E208" s="38"/>
      <c r="F208" s="201" t="s">
        <v>1078</v>
      </c>
      <c r="G208" s="38"/>
      <c r="H208" s="38"/>
      <c r="I208" s="202"/>
      <c r="J208" s="38"/>
      <c r="K208" s="38"/>
      <c r="L208" s="42"/>
      <c r="M208" s="203"/>
      <c r="N208" s="204"/>
      <c r="O208" s="89"/>
      <c r="P208" s="89"/>
      <c r="Q208" s="89"/>
      <c r="R208" s="89"/>
      <c r="S208" s="89"/>
      <c r="T208" s="89"/>
      <c r="U208" s="90"/>
      <c r="V208" s="36"/>
      <c r="W208" s="36"/>
      <c r="X208" s="36"/>
      <c r="Y208" s="36"/>
      <c r="Z208" s="36"/>
      <c r="AA208" s="36"/>
      <c r="AB208" s="36"/>
      <c r="AC208" s="36"/>
      <c r="AD208" s="36"/>
      <c r="AE208" s="36"/>
      <c r="AT208" s="15" t="s">
        <v>128</v>
      </c>
      <c r="AU208" s="15" t="s">
        <v>136</v>
      </c>
    </row>
    <row r="209" s="2" customFormat="1" ht="37.8" customHeight="1">
      <c r="A209" s="36"/>
      <c r="B209" s="37"/>
      <c r="C209" s="205" t="s">
        <v>314</v>
      </c>
      <c r="D209" s="205" t="s">
        <v>130</v>
      </c>
      <c r="E209" s="206" t="s">
        <v>1080</v>
      </c>
      <c r="F209" s="207" t="s">
        <v>1081</v>
      </c>
      <c r="G209" s="208" t="s">
        <v>139</v>
      </c>
      <c r="H209" s="209">
        <v>1</v>
      </c>
      <c r="I209" s="210"/>
      <c r="J209" s="211">
        <f>ROUND(I209*H209,2)</f>
        <v>0</v>
      </c>
      <c r="K209" s="207" t="s">
        <v>124</v>
      </c>
      <c r="L209" s="212"/>
      <c r="M209" s="213" t="s">
        <v>1</v>
      </c>
      <c r="N209" s="214" t="s">
        <v>40</v>
      </c>
      <c r="O209" s="89"/>
      <c r="P209" s="196">
        <f>O209*H209</f>
        <v>0</v>
      </c>
      <c r="Q209" s="196">
        <v>0</v>
      </c>
      <c r="R209" s="196">
        <f>Q209*H209</f>
        <v>0</v>
      </c>
      <c r="S209" s="196">
        <v>0</v>
      </c>
      <c r="T209" s="196">
        <f>S209*H209</f>
        <v>0</v>
      </c>
      <c r="U209" s="197" t="s">
        <v>1</v>
      </c>
      <c r="V209" s="36"/>
      <c r="W209" s="36"/>
      <c r="X209" s="36"/>
      <c r="Y209" s="36"/>
      <c r="Z209" s="36"/>
      <c r="AA209" s="36"/>
      <c r="AB209" s="36"/>
      <c r="AC209" s="36"/>
      <c r="AD209" s="36"/>
      <c r="AE209" s="36"/>
      <c r="AR209" s="198" t="s">
        <v>165</v>
      </c>
      <c r="AT209" s="198" t="s">
        <v>130</v>
      </c>
      <c r="AU209" s="198" t="s">
        <v>136</v>
      </c>
      <c r="AY209" s="15" t="s">
        <v>126</v>
      </c>
      <c r="BE209" s="199">
        <f>IF(N209="základní",J209,0)</f>
        <v>0</v>
      </c>
      <c r="BF209" s="199">
        <f>IF(N209="snížená",J209,0)</f>
        <v>0</v>
      </c>
      <c r="BG209" s="199">
        <f>IF(N209="zákl. přenesená",J209,0)</f>
        <v>0</v>
      </c>
      <c r="BH209" s="199">
        <f>IF(N209="sníž. přenesená",J209,0)</f>
        <v>0</v>
      </c>
      <c r="BI209" s="199">
        <f>IF(N209="nulová",J209,0)</f>
        <v>0</v>
      </c>
      <c r="BJ209" s="15" t="s">
        <v>83</v>
      </c>
      <c r="BK209" s="199">
        <f>ROUND(I209*H209,2)</f>
        <v>0</v>
      </c>
      <c r="BL209" s="15" t="s">
        <v>125</v>
      </c>
      <c r="BM209" s="198" t="s">
        <v>1082</v>
      </c>
    </row>
    <row r="210" s="2" customFormat="1">
      <c r="A210" s="36"/>
      <c r="B210" s="37"/>
      <c r="C210" s="38"/>
      <c r="D210" s="200" t="s">
        <v>128</v>
      </c>
      <c r="E210" s="38"/>
      <c r="F210" s="201" t="s">
        <v>1081</v>
      </c>
      <c r="G210" s="38"/>
      <c r="H210" s="38"/>
      <c r="I210" s="202"/>
      <c r="J210" s="38"/>
      <c r="K210" s="38"/>
      <c r="L210" s="42"/>
      <c r="M210" s="203"/>
      <c r="N210" s="204"/>
      <c r="O210" s="89"/>
      <c r="P210" s="89"/>
      <c r="Q210" s="89"/>
      <c r="R210" s="89"/>
      <c r="S210" s="89"/>
      <c r="T210" s="89"/>
      <c r="U210" s="90"/>
      <c r="V210" s="36"/>
      <c r="W210" s="36"/>
      <c r="X210" s="36"/>
      <c r="Y210" s="36"/>
      <c r="Z210" s="36"/>
      <c r="AA210" s="36"/>
      <c r="AB210" s="36"/>
      <c r="AC210" s="36"/>
      <c r="AD210" s="36"/>
      <c r="AE210" s="36"/>
      <c r="AT210" s="15" t="s">
        <v>128</v>
      </c>
      <c r="AU210" s="15" t="s">
        <v>136</v>
      </c>
    </row>
    <row r="211" s="2" customFormat="1" ht="24.15" customHeight="1">
      <c r="A211" s="36"/>
      <c r="B211" s="37"/>
      <c r="C211" s="205" t="s">
        <v>318</v>
      </c>
      <c r="D211" s="205" t="s">
        <v>130</v>
      </c>
      <c r="E211" s="206" t="s">
        <v>1083</v>
      </c>
      <c r="F211" s="207" t="s">
        <v>1084</v>
      </c>
      <c r="G211" s="208" t="s">
        <v>139</v>
      </c>
      <c r="H211" s="209">
        <v>1</v>
      </c>
      <c r="I211" s="210"/>
      <c r="J211" s="211">
        <f>ROUND(I211*H211,2)</f>
        <v>0</v>
      </c>
      <c r="K211" s="207" t="s">
        <v>124</v>
      </c>
      <c r="L211" s="212"/>
      <c r="M211" s="213" t="s">
        <v>1</v>
      </c>
      <c r="N211" s="214" t="s">
        <v>40</v>
      </c>
      <c r="O211" s="89"/>
      <c r="P211" s="196">
        <f>O211*H211</f>
        <v>0</v>
      </c>
      <c r="Q211" s="196">
        <v>0</v>
      </c>
      <c r="R211" s="196">
        <f>Q211*H211</f>
        <v>0</v>
      </c>
      <c r="S211" s="196">
        <v>0</v>
      </c>
      <c r="T211" s="196">
        <f>S211*H211</f>
        <v>0</v>
      </c>
      <c r="U211" s="197" t="s">
        <v>1</v>
      </c>
      <c r="V211" s="36"/>
      <c r="W211" s="36"/>
      <c r="X211" s="36"/>
      <c r="Y211" s="36"/>
      <c r="Z211" s="36"/>
      <c r="AA211" s="36"/>
      <c r="AB211" s="36"/>
      <c r="AC211" s="36"/>
      <c r="AD211" s="36"/>
      <c r="AE211" s="36"/>
      <c r="AR211" s="198" t="s">
        <v>165</v>
      </c>
      <c r="AT211" s="198" t="s">
        <v>130</v>
      </c>
      <c r="AU211" s="198" t="s">
        <v>136</v>
      </c>
      <c r="AY211" s="15" t="s">
        <v>126</v>
      </c>
      <c r="BE211" s="199">
        <f>IF(N211="základní",J211,0)</f>
        <v>0</v>
      </c>
      <c r="BF211" s="199">
        <f>IF(N211="snížená",J211,0)</f>
        <v>0</v>
      </c>
      <c r="BG211" s="199">
        <f>IF(N211="zákl. přenesená",J211,0)</f>
        <v>0</v>
      </c>
      <c r="BH211" s="199">
        <f>IF(N211="sníž. přenesená",J211,0)</f>
        <v>0</v>
      </c>
      <c r="BI211" s="199">
        <f>IF(N211="nulová",J211,0)</f>
        <v>0</v>
      </c>
      <c r="BJ211" s="15" t="s">
        <v>83</v>
      </c>
      <c r="BK211" s="199">
        <f>ROUND(I211*H211,2)</f>
        <v>0</v>
      </c>
      <c r="BL211" s="15" t="s">
        <v>125</v>
      </c>
      <c r="BM211" s="198" t="s">
        <v>1085</v>
      </c>
    </row>
    <row r="212" s="2" customFormat="1">
      <c r="A212" s="36"/>
      <c r="B212" s="37"/>
      <c r="C212" s="38"/>
      <c r="D212" s="200" t="s">
        <v>128</v>
      </c>
      <c r="E212" s="38"/>
      <c r="F212" s="201" t="s">
        <v>1084</v>
      </c>
      <c r="G212" s="38"/>
      <c r="H212" s="38"/>
      <c r="I212" s="202"/>
      <c r="J212" s="38"/>
      <c r="K212" s="38"/>
      <c r="L212" s="42"/>
      <c r="M212" s="203"/>
      <c r="N212" s="204"/>
      <c r="O212" s="89"/>
      <c r="P212" s="89"/>
      <c r="Q212" s="89"/>
      <c r="R212" s="89"/>
      <c r="S212" s="89"/>
      <c r="T212" s="89"/>
      <c r="U212" s="90"/>
      <c r="V212" s="36"/>
      <c r="W212" s="36"/>
      <c r="X212" s="36"/>
      <c r="Y212" s="36"/>
      <c r="Z212" s="36"/>
      <c r="AA212" s="36"/>
      <c r="AB212" s="36"/>
      <c r="AC212" s="36"/>
      <c r="AD212" s="36"/>
      <c r="AE212" s="36"/>
      <c r="AT212" s="15" t="s">
        <v>128</v>
      </c>
      <c r="AU212" s="15" t="s">
        <v>136</v>
      </c>
    </row>
    <row r="213" s="2" customFormat="1" ht="21.75" customHeight="1">
      <c r="A213" s="36"/>
      <c r="B213" s="37"/>
      <c r="C213" s="187" t="s">
        <v>322</v>
      </c>
      <c r="D213" s="187" t="s">
        <v>120</v>
      </c>
      <c r="E213" s="188" t="s">
        <v>1086</v>
      </c>
      <c r="F213" s="189" t="s">
        <v>1087</v>
      </c>
      <c r="G213" s="190" t="s">
        <v>139</v>
      </c>
      <c r="H213" s="191">
        <v>1</v>
      </c>
      <c r="I213" s="192"/>
      <c r="J213" s="193">
        <f>ROUND(I213*H213,2)</f>
        <v>0</v>
      </c>
      <c r="K213" s="189" t="s">
        <v>676</v>
      </c>
      <c r="L213" s="42"/>
      <c r="M213" s="194" t="s">
        <v>1</v>
      </c>
      <c r="N213" s="195" t="s">
        <v>40</v>
      </c>
      <c r="O213" s="89"/>
      <c r="P213" s="196">
        <f>O213*H213</f>
        <v>0</v>
      </c>
      <c r="Q213" s="196">
        <v>0</v>
      </c>
      <c r="R213" s="196">
        <f>Q213*H213</f>
        <v>0</v>
      </c>
      <c r="S213" s="196">
        <v>0</v>
      </c>
      <c r="T213" s="196">
        <f>S213*H213</f>
        <v>0</v>
      </c>
      <c r="U213" s="197" t="s">
        <v>1</v>
      </c>
      <c r="V213" s="36"/>
      <c r="W213" s="36"/>
      <c r="X213" s="36"/>
      <c r="Y213" s="36"/>
      <c r="Z213" s="36"/>
      <c r="AA213" s="36"/>
      <c r="AB213" s="36"/>
      <c r="AC213" s="36"/>
      <c r="AD213" s="36"/>
      <c r="AE213" s="36"/>
      <c r="AR213" s="198" t="s">
        <v>125</v>
      </c>
      <c r="AT213" s="198" t="s">
        <v>120</v>
      </c>
      <c r="AU213" s="198" t="s">
        <v>136</v>
      </c>
      <c r="AY213" s="15" t="s">
        <v>126</v>
      </c>
      <c r="BE213" s="199">
        <f>IF(N213="základní",J213,0)</f>
        <v>0</v>
      </c>
      <c r="BF213" s="199">
        <f>IF(N213="snížená",J213,0)</f>
        <v>0</v>
      </c>
      <c r="BG213" s="199">
        <f>IF(N213="zákl. přenesená",J213,0)</f>
        <v>0</v>
      </c>
      <c r="BH213" s="199">
        <f>IF(N213="sníž. přenesená",J213,0)</f>
        <v>0</v>
      </c>
      <c r="BI213" s="199">
        <f>IF(N213="nulová",J213,0)</f>
        <v>0</v>
      </c>
      <c r="BJ213" s="15" t="s">
        <v>83</v>
      </c>
      <c r="BK213" s="199">
        <f>ROUND(I213*H213,2)</f>
        <v>0</v>
      </c>
      <c r="BL213" s="15" t="s">
        <v>125</v>
      </c>
      <c r="BM213" s="198" t="s">
        <v>1088</v>
      </c>
    </row>
    <row r="214" s="2" customFormat="1">
      <c r="A214" s="36"/>
      <c r="B214" s="37"/>
      <c r="C214" s="38"/>
      <c r="D214" s="200" t="s">
        <v>128</v>
      </c>
      <c r="E214" s="38"/>
      <c r="F214" s="201" t="s">
        <v>1089</v>
      </c>
      <c r="G214" s="38"/>
      <c r="H214" s="38"/>
      <c r="I214" s="202"/>
      <c r="J214" s="38"/>
      <c r="K214" s="38"/>
      <c r="L214" s="42"/>
      <c r="M214" s="203"/>
      <c r="N214" s="204"/>
      <c r="O214" s="89"/>
      <c r="P214" s="89"/>
      <c r="Q214" s="89"/>
      <c r="R214" s="89"/>
      <c r="S214" s="89"/>
      <c r="T214" s="89"/>
      <c r="U214" s="90"/>
      <c r="V214" s="36"/>
      <c r="W214" s="36"/>
      <c r="X214" s="36"/>
      <c r="Y214" s="36"/>
      <c r="Z214" s="36"/>
      <c r="AA214" s="36"/>
      <c r="AB214" s="36"/>
      <c r="AC214" s="36"/>
      <c r="AD214" s="36"/>
      <c r="AE214" s="36"/>
      <c r="AT214" s="15" t="s">
        <v>128</v>
      </c>
      <c r="AU214" s="15" t="s">
        <v>136</v>
      </c>
    </row>
    <row r="215" s="13" customFormat="1" ht="20.88" customHeight="1">
      <c r="A215" s="13"/>
      <c r="B215" s="248"/>
      <c r="C215" s="249"/>
      <c r="D215" s="250" t="s">
        <v>74</v>
      </c>
      <c r="E215" s="250" t="s">
        <v>1090</v>
      </c>
      <c r="F215" s="250" t="s">
        <v>1091</v>
      </c>
      <c r="G215" s="249"/>
      <c r="H215" s="249"/>
      <c r="I215" s="251"/>
      <c r="J215" s="252">
        <f>BK215</f>
        <v>0</v>
      </c>
      <c r="K215" s="249"/>
      <c r="L215" s="253"/>
      <c r="M215" s="254"/>
      <c r="N215" s="255"/>
      <c r="O215" s="255"/>
      <c r="P215" s="256">
        <f>SUM(P216:P237)</f>
        <v>0</v>
      </c>
      <c r="Q215" s="255"/>
      <c r="R215" s="256">
        <f>SUM(R216:R237)</f>
        <v>0</v>
      </c>
      <c r="S215" s="255"/>
      <c r="T215" s="256">
        <f>SUM(T216:T237)</f>
        <v>0</v>
      </c>
      <c r="U215" s="257"/>
      <c r="V215" s="13"/>
      <c r="W215" s="13"/>
      <c r="X215" s="13"/>
      <c r="Y215" s="13"/>
      <c r="Z215" s="13"/>
      <c r="AA215" s="13"/>
      <c r="AB215" s="13"/>
      <c r="AC215" s="13"/>
      <c r="AD215" s="13"/>
      <c r="AE215" s="13"/>
      <c r="AR215" s="258" t="s">
        <v>83</v>
      </c>
      <c r="AT215" s="259" t="s">
        <v>74</v>
      </c>
      <c r="AU215" s="259" t="s">
        <v>136</v>
      </c>
      <c r="AY215" s="258" t="s">
        <v>126</v>
      </c>
      <c r="BK215" s="260">
        <f>SUM(BK216:BK237)</f>
        <v>0</v>
      </c>
    </row>
    <row r="216" s="2" customFormat="1" ht="24.15" customHeight="1">
      <c r="A216" s="36"/>
      <c r="B216" s="37"/>
      <c r="C216" s="187" t="s">
        <v>327</v>
      </c>
      <c r="D216" s="187" t="s">
        <v>120</v>
      </c>
      <c r="E216" s="188" t="s">
        <v>1092</v>
      </c>
      <c r="F216" s="189" t="s">
        <v>1093</v>
      </c>
      <c r="G216" s="190" t="s">
        <v>139</v>
      </c>
      <c r="H216" s="191">
        <v>1</v>
      </c>
      <c r="I216" s="192"/>
      <c r="J216" s="193">
        <f>ROUND(I216*H216,2)</f>
        <v>0</v>
      </c>
      <c r="K216" s="189" t="s">
        <v>124</v>
      </c>
      <c r="L216" s="42"/>
      <c r="M216" s="194" t="s">
        <v>1</v>
      </c>
      <c r="N216" s="195" t="s">
        <v>40</v>
      </c>
      <c r="O216" s="89"/>
      <c r="P216" s="196">
        <f>O216*H216</f>
        <v>0</v>
      </c>
      <c r="Q216" s="196">
        <v>0</v>
      </c>
      <c r="R216" s="196">
        <f>Q216*H216</f>
        <v>0</v>
      </c>
      <c r="S216" s="196">
        <v>0</v>
      </c>
      <c r="T216" s="196">
        <f>S216*H216</f>
        <v>0</v>
      </c>
      <c r="U216" s="197" t="s">
        <v>1</v>
      </c>
      <c r="V216" s="36"/>
      <c r="W216" s="36"/>
      <c r="X216" s="36"/>
      <c r="Y216" s="36"/>
      <c r="Z216" s="36"/>
      <c r="AA216" s="36"/>
      <c r="AB216" s="36"/>
      <c r="AC216" s="36"/>
      <c r="AD216" s="36"/>
      <c r="AE216" s="36"/>
      <c r="AR216" s="198" t="s">
        <v>685</v>
      </c>
      <c r="AT216" s="198" t="s">
        <v>120</v>
      </c>
      <c r="AU216" s="198" t="s">
        <v>125</v>
      </c>
      <c r="AY216" s="15" t="s">
        <v>126</v>
      </c>
      <c r="BE216" s="199">
        <f>IF(N216="základní",J216,0)</f>
        <v>0</v>
      </c>
      <c r="BF216" s="199">
        <f>IF(N216="snížená",J216,0)</f>
        <v>0</v>
      </c>
      <c r="BG216" s="199">
        <f>IF(N216="zákl. přenesená",J216,0)</f>
        <v>0</v>
      </c>
      <c r="BH216" s="199">
        <f>IF(N216="sníž. přenesená",J216,0)</f>
        <v>0</v>
      </c>
      <c r="BI216" s="199">
        <f>IF(N216="nulová",J216,0)</f>
        <v>0</v>
      </c>
      <c r="BJ216" s="15" t="s">
        <v>83</v>
      </c>
      <c r="BK216" s="199">
        <f>ROUND(I216*H216,2)</f>
        <v>0</v>
      </c>
      <c r="BL216" s="15" t="s">
        <v>685</v>
      </c>
      <c r="BM216" s="198" t="s">
        <v>1094</v>
      </c>
    </row>
    <row r="217" s="2" customFormat="1">
      <c r="A217" s="36"/>
      <c r="B217" s="37"/>
      <c r="C217" s="38"/>
      <c r="D217" s="200" t="s">
        <v>128</v>
      </c>
      <c r="E217" s="38"/>
      <c r="F217" s="201" t="s">
        <v>1095</v>
      </c>
      <c r="G217" s="38"/>
      <c r="H217" s="38"/>
      <c r="I217" s="202"/>
      <c r="J217" s="38"/>
      <c r="K217" s="38"/>
      <c r="L217" s="42"/>
      <c r="M217" s="203"/>
      <c r="N217" s="204"/>
      <c r="O217" s="89"/>
      <c r="P217" s="89"/>
      <c r="Q217" s="89"/>
      <c r="R217" s="89"/>
      <c r="S217" s="89"/>
      <c r="T217" s="89"/>
      <c r="U217" s="90"/>
      <c r="V217" s="36"/>
      <c r="W217" s="36"/>
      <c r="X217" s="36"/>
      <c r="Y217" s="36"/>
      <c r="Z217" s="36"/>
      <c r="AA217" s="36"/>
      <c r="AB217" s="36"/>
      <c r="AC217" s="36"/>
      <c r="AD217" s="36"/>
      <c r="AE217" s="36"/>
      <c r="AT217" s="15" t="s">
        <v>128</v>
      </c>
      <c r="AU217" s="15" t="s">
        <v>125</v>
      </c>
    </row>
    <row r="218" s="2" customFormat="1" ht="24.15" customHeight="1">
      <c r="A218" s="36"/>
      <c r="B218" s="37"/>
      <c r="C218" s="187" t="s">
        <v>331</v>
      </c>
      <c r="D218" s="187" t="s">
        <v>120</v>
      </c>
      <c r="E218" s="188" t="s">
        <v>1096</v>
      </c>
      <c r="F218" s="189" t="s">
        <v>1097</v>
      </c>
      <c r="G218" s="190" t="s">
        <v>139</v>
      </c>
      <c r="H218" s="191">
        <v>1</v>
      </c>
      <c r="I218" s="192"/>
      <c r="J218" s="193">
        <f>ROUND(I218*H218,2)</f>
        <v>0</v>
      </c>
      <c r="K218" s="189" t="s">
        <v>124</v>
      </c>
      <c r="L218" s="42"/>
      <c r="M218" s="194" t="s">
        <v>1</v>
      </c>
      <c r="N218" s="195" t="s">
        <v>40</v>
      </c>
      <c r="O218" s="89"/>
      <c r="P218" s="196">
        <f>O218*H218</f>
        <v>0</v>
      </c>
      <c r="Q218" s="196">
        <v>0</v>
      </c>
      <c r="R218" s="196">
        <f>Q218*H218</f>
        <v>0</v>
      </c>
      <c r="S218" s="196">
        <v>0</v>
      </c>
      <c r="T218" s="196">
        <f>S218*H218</f>
        <v>0</v>
      </c>
      <c r="U218" s="197" t="s">
        <v>1</v>
      </c>
      <c r="V218" s="36"/>
      <c r="W218" s="36"/>
      <c r="X218" s="36"/>
      <c r="Y218" s="36"/>
      <c r="Z218" s="36"/>
      <c r="AA218" s="36"/>
      <c r="AB218" s="36"/>
      <c r="AC218" s="36"/>
      <c r="AD218" s="36"/>
      <c r="AE218" s="36"/>
      <c r="AR218" s="198" t="s">
        <v>685</v>
      </c>
      <c r="AT218" s="198" t="s">
        <v>120</v>
      </c>
      <c r="AU218" s="198" t="s">
        <v>125</v>
      </c>
      <c r="AY218" s="15" t="s">
        <v>126</v>
      </c>
      <c r="BE218" s="199">
        <f>IF(N218="základní",J218,0)</f>
        <v>0</v>
      </c>
      <c r="BF218" s="199">
        <f>IF(N218="snížená",J218,0)</f>
        <v>0</v>
      </c>
      <c r="BG218" s="199">
        <f>IF(N218="zákl. přenesená",J218,0)</f>
        <v>0</v>
      </c>
      <c r="BH218" s="199">
        <f>IF(N218="sníž. přenesená",J218,0)</f>
        <v>0</v>
      </c>
      <c r="BI218" s="199">
        <f>IF(N218="nulová",J218,0)</f>
        <v>0</v>
      </c>
      <c r="BJ218" s="15" t="s">
        <v>83</v>
      </c>
      <c r="BK218" s="199">
        <f>ROUND(I218*H218,2)</f>
        <v>0</v>
      </c>
      <c r="BL218" s="15" t="s">
        <v>685</v>
      </c>
      <c r="BM218" s="198" t="s">
        <v>1098</v>
      </c>
    </row>
    <row r="219" s="2" customFormat="1">
      <c r="A219" s="36"/>
      <c r="B219" s="37"/>
      <c r="C219" s="38"/>
      <c r="D219" s="200" t="s">
        <v>128</v>
      </c>
      <c r="E219" s="38"/>
      <c r="F219" s="201" t="s">
        <v>1099</v>
      </c>
      <c r="G219" s="38"/>
      <c r="H219" s="38"/>
      <c r="I219" s="202"/>
      <c r="J219" s="38"/>
      <c r="K219" s="38"/>
      <c r="L219" s="42"/>
      <c r="M219" s="203"/>
      <c r="N219" s="204"/>
      <c r="O219" s="89"/>
      <c r="P219" s="89"/>
      <c r="Q219" s="89"/>
      <c r="R219" s="89"/>
      <c r="S219" s="89"/>
      <c r="T219" s="89"/>
      <c r="U219" s="90"/>
      <c r="V219" s="36"/>
      <c r="W219" s="36"/>
      <c r="X219" s="36"/>
      <c r="Y219" s="36"/>
      <c r="Z219" s="36"/>
      <c r="AA219" s="36"/>
      <c r="AB219" s="36"/>
      <c r="AC219" s="36"/>
      <c r="AD219" s="36"/>
      <c r="AE219" s="36"/>
      <c r="AT219" s="15" t="s">
        <v>128</v>
      </c>
      <c r="AU219" s="15" t="s">
        <v>125</v>
      </c>
    </row>
    <row r="220" s="2" customFormat="1" ht="24.15" customHeight="1">
      <c r="A220" s="36"/>
      <c r="B220" s="37"/>
      <c r="C220" s="187" t="s">
        <v>336</v>
      </c>
      <c r="D220" s="187" t="s">
        <v>120</v>
      </c>
      <c r="E220" s="188" t="s">
        <v>1100</v>
      </c>
      <c r="F220" s="189" t="s">
        <v>1101</v>
      </c>
      <c r="G220" s="190" t="s">
        <v>139</v>
      </c>
      <c r="H220" s="191">
        <v>1</v>
      </c>
      <c r="I220" s="192"/>
      <c r="J220" s="193">
        <f>ROUND(I220*H220,2)</f>
        <v>0</v>
      </c>
      <c r="K220" s="189" t="s">
        <v>124</v>
      </c>
      <c r="L220" s="42"/>
      <c r="M220" s="194" t="s">
        <v>1</v>
      </c>
      <c r="N220" s="195" t="s">
        <v>40</v>
      </c>
      <c r="O220" s="89"/>
      <c r="P220" s="196">
        <f>O220*H220</f>
        <v>0</v>
      </c>
      <c r="Q220" s="196">
        <v>0</v>
      </c>
      <c r="R220" s="196">
        <f>Q220*H220</f>
        <v>0</v>
      </c>
      <c r="S220" s="196">
        <v>0</v>
      </c>
      <c r="T220" s="196">
        <f>S220*H220</f>
        <v>0</v>
      </c>
      <c r="U220" s="197" t="s">
        <v>1</v>
      </c>
      <c r="V220" s="36"/>
      <c r="W220" s="36"/>
      <c r="X220" s="36"/>
      <c r="Y220" s="36"/>
      <c r="Z220" s="36"/>
      <c r="AA220" s="36"/>
      <c r="AB220" s="36"/>
      <c r="AC220" s="36"/>
      <c r="AD220" s="36"/>
      <c r="AE220" s="36"/>
      <c r="AR220" s="198" t="s">
        <v>685</v>
      </c>
      <c r="AT220" s="198" t="s">
        <v>120</v>
      </c>
      <c r="AU220" s="198" t="s">
        <v>125</v>
      </c>
      <c r="AY220" s="15" t="s">
        <v>126</v>
      </c>
      <c r="BE220" s="199">
        <f>IF(N220="základní",J220,0)</f>
        <v>0</v>
      </c>
      <c r="BF220" s="199">
        <f>IF(N220="snížená",J220,0)</f>
        <v>0</v>
      </c>
      <c r="BG220" s="199">
        <f>IF(N220="zákl. přenesená",J220,0)</f>
        <v>0</v>
      </c>
      <c r="BH220" s="199">
        <f>IF(N220="sníž. přenesená",J220,0)</f>
        <v>0</v>
      </c>
      <c r="BI220" s="199">
        <f>IF(N220="nulová",J220,0)</f>
        <v>0</v>
      </c>
      <c r="BJ220" s="15" t="s">
        <v>83</v>
      </c>
      <c r="BK220" s="199">
        <f>ROUND(I220*H220,2)</f>
        <v>0</v>
      </c>
      <c r="BL220" s="15" t="s">
        <v>685</v>
      </c>
      <c r="BM220" s="198" t="s">
        <v>1102</v>
      </c>
    </row>
    <row r="221" s="2" customFormat="1">
      <c r="A221" s="36"/>
      <c r="B221" s="37"/>
      <c r="C221" s="38"/>
      <c r="D221" s="200" t="s">
        <v>128</v>
      </c>
      <c r="E221" s="38"/>
      <c r="F221" s="201" t="s">
        <v>1103</v>
      </c>
      <c r="G221" s="38"/>
      <c r="H221" s="38"/>
      <c r="I221" s="202"/>
      <c r="J221" s="38"/>
      <c r="K221" s="38"/>
      <c r="L221" s="42"/>
      <c r="M221" s="203"/>
      <c r="N221" s="204"/>
      <c r="O221" s="89"/>
      <c r="P221" s="89"/>
      <c r="Q221" s="89"/>
      <c r="R221" s="89"/>
      <c r="S221" s="89"/>
      <c r="T221" s="89"/>
      <c r="U221" s="90"/>
      <c r="V221" s="36"/>
      <c r="W221" s="36"/>
      <c r="X221" s="36"/>
      <c r="Y221" s="36"/>
      <c r="Z221" s="36"/>
      <c r="AA221" s="36"/>
      <c r="AB221" s="36"/>
      <c r="AC221" s="36"/>
      <c r="AD221" s="36"/>
      <c r="AE221" s="36"/>
      <c r="AT221" s="15" t="s">
        <v>128</v>
      </c>
      <c r="AU221" s="15" t="s">
        <v>125</v>
      </c>
    </row>
    <row r="222" s="2" customFormat="1" ht="21.75" customHeight="1">
      <c r="A222" s="36"/>
      <c r="B222" s="37"/>
      <c r="C222" s="187" t="s">
        <v>340</v>
      </c>
      <c r="D222" s="187" t="s">
        <v>120</v>
      </c>
      <c r="E222" s="188" t="s">
        <v>1104</v>
      </c>
      <c r="F222" s="189" t="s">
        <v>1105</v>
      </c>
      <c r="G222" s="190" t="s">
        <v>139</v>
      </c>
      <c r="H222" s="191">
        <v>1</v>
      </c>
      <c r="I222" s="192"/>
      <c r="J222" s="193">
        <f>ROUND(I222*H222,2)</f>
        <v>0</v>
      </c>
      <c r="K222" s="189" t="s">
        <v>124</v>
      </c>
      <c r="L222" s="42"/>
      <c r="M222" s="194" t="s">
        <v>1</v>
      </c>
      <c r="N222" s="195" t="s">
        <v>40</v>
      </c>
      <c r="O222" s="89"/>
      <c r="P222" s="196">
        <f>O222*H222</f>
        <v>0</v>
      </c>
      <c r="Q222" s="196">
        <v>0</v>
      </c>
      <c r="R222" s="196">
        <f>Q222*H222</f>
        <v>0</v>
      </c>
      <c r="S222" s="196">
        <v>0</v>
      </c>
      <c r="T222" s="196">
        <f>S222*H222</f>
        <v>0</v>
      </c>
      <c r="U222" s="197" t="s">
        <v>1</v>
      </c>
      <c r="V222" s="36"/>
      <c r="W222" s="36"/>
      <c r="X222" s="36"/>
      <c r="Y222" s="36"/>
      <c r="Z222" s="36"/>
      <c r="AA222" s="36"/>
      <c r="AB222" s="36"/>
      <c r="AC222" s="36"/>
      <c r="AD222" s="36"/>
      <c r="AE222" s="36"/>
      <c r="AR222" s="198" t="s">
        <v>685</v>
      </c>
      <c r="AT222" s="198" t="s">
        <v>120</v>
      </c>
      <c r="AU222" s="198" t="s">
        <v>125</v>
      </c>
      <c r="AY222" s="15" t="s">
        <v>126</v>
      </c>
      <c r="BE222" s="199">
        <f>IF(N222="základní",J222,0)</f>
        <v>0</v>
      </c>
      <c r="BF222" s="199">
        <f>IF(N222="snížená",J222,0)</f>
        <v>0</v>
      </c>
      <c r="BG222" s="199">
        <f>IF(N222="zákl. přenesená",J222,0)</f>
        <v>0</v>
      </c>
      <c r="BH222" s="199">
        <f>IF(N222="sníž. přenesená",J222,0)</f>
        <v>0</v>
      </c>
      <c r="BI222" s="199">
        <f>IF(N222="nulová",J222,0)</f>
        <v>0</v>
      </c>
      <c r="BJ222" s="15" t="s">
        <v>83</v>
      </c>
      <c r="BK222" s="199">
        <f>ROUND(I222*H222,2)</f>
        <v>0</v>
      </c>
      <c r="BL222" s="15" t="s">
        <v>685</v>
      </c>
      <c r="BM222" s="198" t="s">
        <v>1106</v>
      </c>
    </row>
    <row r="223" s="2" customFormat="1">
      <c r="A223" s="36"/>
      <c r="B223" s="37"/>
      <c r="C223" s="38"/>
      <c r="D223" s="200" t="s">
        <v>128</v>
      </c>
      <c r="E223" s="38"/>
      <c r="F223" s="201" t="s">
        <v>1105</v>
      </c>
      <c r="G223" s="38"/>
      <c r="H223" s="38"/>
      <c r="I223" s="202"/>
      <c r="J223" s="38"/>
      <c r="K223" s="38"/>
      <c r="L223" s="42"/>
      <c r="M223" s="203"/>
      <c r="N223" s="204"/>
      <c r="O223" s="89"/>
      <c r="P223" s="89"/>
      <c r="Q223" s="89"/>
      <c r="R223" s="89"/>
      <c r="S223" s="89"/>
      <c r="T223" s="89"/>
      <c r="U223" s="90"/>
      <c r="V223" s="36"/>
      <c r="W223" s="36"/>
      <c r="X223" s="36"/>
      <c r="Y223" s="36"/>
      <c r="Z223" s="36"/>
      <c r="AA223" s="36"/>
      <c r="AB223" s="36"/>
      <c r="AC223" s="36"/>
      <c r="AD223" s="36"/>
      <c r="AE223" s="36"/>
      <c r="AT223" s="15" t="s">
        <v>128</v>
      </c>
      <c r="AU223" s="15" t="s">
        <v>125</v>
      </c>
    </row>
    <row r="224" s="2" customFormat="1" ht="16.5" customHeight="1">
      <c r="A224" s="36"/>
      <c r="B224" s="37"/>
      <c r="C224" s="187" t="s">
        <v>345</v>
      </c>
      <c r="D224" s="187" t="s">
        <v>120</v>
      </c>
      <c r="E224" s="188" t="s">
        <v>1107</v>
      </c>
      <c r="F224" s="189" t="s">
        <v>1108</v>
      </c>
      <c r="G224" s="190" t="s">
        <v>139</v>
      </c>
      <c r="H224" s="191">
        <v>1</v>
      </c>
      <c r="I224" s="192"/>
      <c r="J224" s="193">
        <f>ROUND(I224*H224,2)</f>
        <v>0</v>
      </c>
      <c r="K224" s="189" t="s">
        <v>124</v>
      </c>
      <c r="L224" s="42"/>
      <c r="M224" s="194" t="s">
        <v>1</v>
      </c>
      <c r="N224" s="195" t="s">
        <v>40</v>
      </c>
      <c r="O224" s="89"/>
      <c r="P224" s="196">
        <f>O224*H224</f>
        <v>0</v>
      </c>
      <c r="Q224" s="196">
        <v>0</v>
      </c>
      <c r="R224" s="196">
        <f>Q224*H224</f>
        <v>0</v>
      </c>
      <c r="S224" s="196">
        <v>0</v>
      </c>
      <c r="T224" s="196">
        <f>S224*H224</f>
        <v>0</v>
      </c>
      <c r="U224" s="197" t="s">
        <v>1</v>
      </c>
      <c r="V224" s="36"/>
      <c r="W224" s="36"/>
      <c r="X224" s="36"/>
      <c r="Y224" s="36"/>
      <c r="Z224" s="36"/>
      <c r="AA224" s="36"/>
      <c r="AB224" s="36"/>
      <c r="AC224" s="36"/>
      <c r="AD224" s="36"/>
      <c r="AE224" s="36"/>
      <c r="AR224" s="198" t="s">
        <v>685</v>
      </c>
      <c r="AT224" s="198" t="s">
        <v>120</v>
      </c>
      <c r="AU224" s="198" t="s">
        <v>125</v>
      </c>
      <c r="AY224" s="15" t="s">
        <v>126</v>
      </c>
      <c r="BE224" s="199">
        <f>IF(N224="základní",J224,0)</f>
        <v>0</v>
      </c>
      <c r="BF224" s="199">
        <f>IF(N224="snížená",J224,0)</f>
        <v>0</v>
      </c>
      <c r="BG224" s="199">
        <f>IF(N224="zákl. přenesená",J224,0)</f>
        <v>0</v>
      </c>
      <c r="BH224" s="199">
        <f>IF(N224="sníž. přenesená",J224,0)</f>
        <v>0</v>
      </c>
      <c r="BI224" s="199">
        <f>IF(N224="nulová",J224,0)</f>
        <v>0</v>
      </c>
      <c r="BJ224" s="15" t="s">
        <v>83</v>
      </c>
      <c r="BK224" s="199">
        <f>ROUND(I224*H224,2)</f>
        <v>0</v>
      </c>
      <c r="BL224" s="15" t="s">
        <v>685</v>
      </c>
      <c r="BM224" s="198" t="s">
        <v>1109</v>
      </c>
    </row>
    <row r="225" s="2" customFormat="1">
      <c r="A225" s="36"/>
      <c r="B225" s="37"/>
      <c r="C225" s="38"/>
      <c r="D225" s="200" t="s">
        <v>128</v>
      </c>
      <c r="E225" s="38"/>
      <c r="F225" s="201" t="s">
        <v>1110</v>
      </c>
      <c r="G225" s="38"/>
      <c r="H225" s="38"/>
      <c r="I225" s="202"/>
      <c r="J225" s="38"/>
      <c r="K225" s="38"/>
      <c r="L225" s="42"/>
      <c r="M225" s="203"/>
      <c r="N225" s="204"/>
      <c r="O225" s="89"/>
      <c r="P225" s="89"/>
      <c r="Q225" s="89"/>
      <c r="R225" s="89"/>
      <c r="S225" s="89"/>
      <c r="T225" s="89"/>
      <c r="U225" s="90"/>
      <c r="V225" s="36"/>
      <c r="W225" s="36"/>
      <c r="X225" s="36"/>
      <c r="Y225" s="36"/>
      <c r="Z225" s="36"/>
      <c r="AA225" s="36"/>
      <c r="AB225" s="36"/>
      <c r="AC225" s="36"/>
      <c r="AD225" s="36"/>
      <c r="AE225" s="36"/>
      <c r="AT225" s="15" t="s">
        <v>128</v>
      </c>
      <c r="AU225" s="15" t="s">
        <v>125</v>
      </c>
    </row>
    <row r="226" s="2" customFormat="1" ht="33" customHeight="1">
      <c r="A226" s="36"/>
      <c r="B226" s="37"/>
      <c r="C226" s="187" t="s">
        <v>349</v>
      </c>
      <c r="D226" s="187" t="s">
        <v>120</v>
      </c>
      <c r="E226" s="188" t="s">
        <v>1111</v>
      </c>
      <c r="F226" s="189" t="s">
        <v>1112</v>
      </c>
      <c r="G226" s="190" t="s">
        <v>139</v>
      </c>
      <c r="H226" s="191">
        <v>1</v>
      </c>
      <c r="I226" s="192"/>
      <c r="J226" s="193">
        <f>ROUND(I226*H226,2)</f>
        <v>0</v>
      </c>
      <c r="K226" s="189" t="s">
        <v>124</v>
      </c>
      <c r="L226" s="42"/>
      <c r="M226" s="194" t="s">
        <v>1</v>
      </c>
      <c r="N226" s="195" t="s">
        <v>40</v>
      </c>
      <c r="O226" s="89"/>
      <c r="P226" s="196">
        <f>O226*H226</f>
        <v>0</v>
      </c>
      <c r="Q226" s="196">
        <v>0</v>
      </c>
      <c r="R226" s="196">
        <f>Q226*H226</f>
        <v>0</v>
      </c>
      <c r="S226" s="196">
        <v>0</v>
      </c>
      <c r="T226" s="196">
        <f>S226*H226</f>
        <v>0</v>
      </c>
      <c r="U226" s="197" t="s">
        <v>1</v>
      </c>
      <c r="V226" s="36"/>
      <c r="W226" s="36"/>
      <c r="X226" s="36"/>
      <c r="Y226" s="36"/>
      <c r="Z226" s="36"/>
      <c r="AA226" s="36"/>
      <c r="AB226" s="36"/>
      <c r="AC226" s="36"/>
      <c r="AD226" s="36"/>
      <c r="AE226" s="36"/>
      <c r="AR226" s="198" t="s">
        <v>685</v>
      </c>
      <c r="AT226" s="198" t="s">
        <v>120</v>
      </c>
      <c r="AU226" s="198" t="s">
        <v>125</v>
      </c>
      <c r="AY226" s="15" t="s">
        <v>126</v>
      </c>
      <c r="BE226" s="199">
        <f>IF(N226="základní",J226,0)</f>
        <v>0</v>
      </c>
      <c r="BF226" s="199">
        <f>IF(N226="snížená",J226,0)</f>
        <v>0</v>
      </c>
      <c r="BG226" s="199">
        <f>IF(N226="zákl. přenesená",J226,0)</f>
        <v>0</v>
      </c>
      <c r="BH226" s="199">
        <f>IF(N226="sníž. přenesená",J226,0)</f>
        <v>0</v>
      </c>
      <c r="BI226" s="199">
        <f>IF(N226="nulová",J226,0)</f>
        <v>0</v>
      </c>
      <c r="BJ226" s="15" t="s">
        <v>83</v>
      </c>
      <c r="BK226" s="199">
        <f>ROUND(I226*H226,2)</f>
        <v>0</v>
      </c>
      <c r="BL226" s="15" t="s">
        <v>685</v>
      </c>
      <c r="BM226" s="198" t="s">
        <v>1113</v>
      </c>
    </row>
    <row r="227" s="2" customFormat="1">
      <c r="A227" s="36"/>
      <c r="B227" s="37"/>
      <c r="C227" s="38"/>
      <c r="D227" s="200" t="s">
        <v>128</v>
      </c>
      <c r="E227" s="38"/>
      <c r="F227" s="201" t="s">
        <v>1114</v>
      </c>
      <c r="G227" s="38"/>
      <c r="H227" s="38"/>
      <c r="I227" s="202"/>
      <c r="J227" s="38"/>
      <c r="K227" s="38"/>
      <c r="L227" s="42"/>
      <c r="M227" s="203"/>
      <c r="N227" s="204"/>
      <c r="O227" s="89"/>
      <c r="P227" s="89"/>
      <c r="Q227" s="89"/>
      <c r="R227" s="89"/>
      <c r="S227" s="89"/>
      <c r="T227" s="89"/>
      <c r="U227" s="90"/>
      <c r="V227" s="36"/>
      <c r="W227" s="36"/>
      <c r="X227" s="36"/>
      <c r="Y227" s="36"/>
      <c r="Z227" s="36"/>
      <c r="AA227" s="36"/>
      <c r="AB227" s="36"/>
      <c r="AC227" s="36"/>
      <c r="AD227" s="36"/>
      <c r="AE227" s="36"/>
      <c r="AT227" s="15" t="s">
        <v>128</v>
      </c>
      <c r="AU227" s="15" t="s">
        <v>125</v>
      </c>
    </row>
    <row r="228" s="2" customFormat="1" ht="37.8" customHeight="1">
      <c r="A228" s="36"/>
      <c r="B228" s="37"/>
      <c r="C228" s="187" t="s">
        <v>354</v>
      </c>
      <c r="D228" s="187" t="s">
        <v>120</v>
      </c>
      <c r="E228" s="188" t="s">
        <v>1115</v>
      </c>
      <c r="F228" s="189" t="s">
        <v>1116</v>
      </c>
      <c r="G228" s="190" t="s">
        <v>139</v>
      </c>
      <c r="H228" s="191">
        <v>2</v>
      </c>
      <c r="I228" s="192"/>
      <c r="J228" s="193">
        <f>ROUND(I228*H228,2)</f>
        <v>0</v>
      </c>
      <c r="K228" s="189" t="s">
        <v>124</v>
      </c>
      <c r="L228" s="42"/>
      <c r="M228" s="194" t="s">
        <v>1</v>
      </c>
      <c r="N228" s="195" t="s">
        <v>40</v>
      </c>
      <c r="O228" s="89"/>
      <c r="P228" s="196">
        <f>O228*H228</f>
        <v>0</v>
      </c>
      <c r="Q228" s="196">
        <v>0</v>
      </c>
      <c r="R228" s="196">
        <f>Q228*H228</f>
        <v>0</v>
      </c>
      <c r="S228" s="196">
        <v>0</v>
      </c>
      <c r="T228" s="196">
        <f>S228*H228</f>
        <v>0</v>
      </c>
      <c r="U228" s="197" t="s">
        <v>1</v>
      </c>
      <c r="V228" s="36"/>
      <c r="W228" s="36"/>
      <c r="X228" s="36"/>
      <c r="Y228" s="36"/>
      <c r="Z228" s="36"/>
      <c r="AA228" s="36"/>
      <c r="AB228" s="36"/>
      <c r="AC228" s="36"/>
      <c r="AD228" s="36"/>
      <c r="AE228" s="36"/>
      <c r="AR228" s="198" t="s">
        <v>685</v>
      </c>
      <c r="AT228" s="198" t="s">
        <v>120</v>
      </c>
      <c r="AU228" s="198" t="s">
        <v>125</v>
      </c>
      <c r="AY228" s="15" t="s">
        <v>126</v>
      </c>
      <c r="BE228" s="199">
        <f>IF(N228="základní",J228,0)</f>
        <v>0</v>
      </c>
      <c r="BF228" s="199">
        <f>IF(N228="snížená",J228,0)</f>
        <v>0</v>
      </c>
      <c r="BG228" s="199">
        <f>IF(N228="zákl. přenesená",J228,0)</f>
        <v>0</v>
      </c>
      <c r="BH228" s="199">
        <f>IF(N228="sníž. přenesená",J228,0)</f>
        <v>0</v>
      </c>
      <c r="BI228" s="199">
        <f>IF(N228="nulová",J228,0)</f>
        <v>0</v>
      </c>
      <c r="BJ228" s="15" t="s">
        <v>83</v>
      </c>
      <c r="BK228" s="199">
        <f>ROUND(I228*H228,2)</f>
        <v>0</v>
      </c>
      <c r="BL228" s="15" t="s">
        <v>685</v>
      </c>
      <c r="BM228" s="198" t="s">
        <v>1117</v>
      </c>
    </row>
    <row r="229" s="2" customFormat="1">
      <c r="A229" s="36"/>
      <c r="B229" s="37"/>
      <c r="C229" s="38"/>
      <c r="D229" s="200" t="s">
        <v>128</v>
      </c>
      <c r="E229" s="38"/>
      <c r="F229" s="201" t="s">
        <v>1118</v>
      </c>
      <c r="G229" s="38"/>
      <c r="H229" s="38"/>
      <c r="I229" s="202"/>
      <c r="J229" s="38"/>
      <c r="K229" s="38"/>
      <c r="L229" s="42"/>
      <c r="M229" s="203"/>
      <c r="N229" s="204"/>
      <c r="O229" s="89"/>
      <c r="P229" s="89"/>
      <c r="Q229" s="89"/>
      <c r="R229" s="89"/>
      <c r="S229" s="89"/>
      <c r="T229" s="89"/>
      <c r="U229" s="90"/>
      <c r="V229" s="36"/>
      <c r="W229" s="36"/>
      <c r="X229" s="36"/>
      <c r="Y229" s="36"/>
      <c r="Z229" s="36"/>
      <c r="AA229" s="36"/>
      <c r="AB229" s="36"/>
      <c r="AC229" s="36"/>
      <c r="AD229" s="36"/>
      <c r="AE229" s="36"/>
      <c r="AT229" s="15" t="s">
        <v>128</v>
      </c>
      <c r="AU229" s="15" t="s">
        <v>125</v>
      </c>
    </row>
    <row r="230" s="2" customFormat="1" ht="24.15" customHeight="1">
      <c r="A230" s="36"/>
      <c r="B230" s="37"/>
      <c r="C230" s="205" t="s">
        <v>359</v>
      </c>
      <c r="D230" s="205" t="s">
        <v>130</v>
      </c>
      <c r="E230" s="206" t="s">
        <v>1119</v>
      </c>
      <c r="F230" s="207" t="s">
        <v>1120</v>
      </c>
      <c r="G230" s="208" t="s">
        <v>638</v>
      </c>
      <c r="H230" s="209">
        <v>1</v>
      </c>
      <c r="I230" s="210"/>
      <c r="J230" s="211">
        <f>ROUND(I230*H230,2)</f>
        <v>0</v>
      </c>
      <c r="K230" s="207" t="s">
        <v>124</v>
      </c>
      <c r="L230" s="212"/>
      <c r="M230" s="213" t="s">
        <v>1</v>
      </c>
      <c r="N230" s="214" t="s">
        <v>40</v>
      </c>
      <c r="O230" s="89"/>
      <c r="P230" s="196">
        <f>O230*H230</f>
        <v>0</v>
      </c>
      <c r="Q230" s="196">
        <v>0</v>
      </c>
      <c r="R230" s="196">
        <f>Q230*H230</f>
        <v>0</v>
      </c>
      <c r="S230" s="196">
        <v>0</v>
      </c>
      <c r="T230" s="196">
        <f>S230*H230</f>
        <v>0</v>
      </c>
      <c r="U230" s="197" t="s">
        <v>1</v>
      </c>
      <c r="V230" s="36"/>
      <c r="W230" s="36"/>
      <c r="X230" s="36"/>
      <c r="Y230" s="36"/>
      <c r="Z230" s="36"/>
      <c r="AA230" s="36"/>
      <c r="AB230" s="36"/>
      <c r="AC230" s="36"/>
      <c r="AD230" s="36"/>
      <c r="AE230" s="36"/>
      <c r="AR230" s="198" t="s">
        <v>685</v>
      </c>
      <c r="AT230" s="198" t="s">
        <v>130</v>
      </c>
      <c r="AU230" s="198" t="s">
        <v>125</v>
      </c>
      <c r="AY230" s="15" t="s">
        <v>126</v>
      </c>
      <c r="BE230" s="199">
        <f>IF(N230="základní",J230,0)</f>
        <v>0</v>
      </c>
      <c r="BF230" s="199">
        <f>IF(N230="snížená",J230,0)</f>
        <v>0</v>
      </c>
      <c r="BG230" s="199">
        <f>IF(N230="zákl. přenesená",J230,0)</f>
        <v>0</v>
      </c>
      <c r="BH230" s="199">
        <f>IF(N230="sníž. přenesená",J230,0)</f>
        <v>0</v>
      </c>
      <c r="BI230" s="199">
        <f>IF(N230="nulová",J230,0)</f>
        <v>0</v>
      </c>
      <c r="BJ230" s="15" t="s">
        <v>83</v>
      </c>
      <c r="BK230" s="199">
        <f>ROUND(I230*H230,2)</f>
        <v>0</v>
      </c>
      <c r="BL230" s="15" t="s">
        <v>685</v>
      </c>
      <c r="BM230" s="198" t="s">
        <v>1121</v>
      </c>
    </row>
    <row r="231" s="2" customFormat="1">
      <c r="A231" s="36"/>
      <c r="B231" s="37"/>
      <c r="C231" s="38"/>
      <c r="D231" s="200" t="s">
        <v>128</v>
      </c>
      <c r="E231" s="38"/>
      <c r="F231" s="201" t="s">
        <v>1120</v>
      </c>
      <c r="G231" s="38"/>
      <c r="H231" s="38"/>
      <c r="I231" s="202"/>
      <c r="J231" s="38"/>
      <c r="K231" s="38"/>
      <c r="L231" s="42"/>
      <c r="M231" s="203"/>
      <c r="N231" s="204"/>
      <c r="O231" s="89"/>
      <c r="P231" s="89"/>
      <c r="Q231" s="89"/>
      <c r="R231" s="89"/>
      <c r="S231" s="89"/>
      <c r="T231" s="89"/>
      <c r="U231" s="90"/>
      <c r="V231" s="36"/>
      <c r="W231" s="36"/>
      <c r="X231" s="36"/>
      <c r="Y231" s="36"/>
      <c r="Z231" s="36"/>
      <c r="AA231" s="36"/>
      <c r="AB231" s="36"/>
      <c r="AC231" s="36"/>
      <c r="AD231" s="36"/>
      <c r="AE231" s="36"/>
      <c r="AT231" s="15" t="s">
        <v>128</v>
      </c>
      <c r="AU231" s="15" t="s">
        <v>125</v>
      </c>
    </row>
    <row r="232" s="2" customFormat="1" ht="24.15" customHeight="1">
      <c r="A232" s="36"/>
      <c r="B232" s="37"/>
      <c r="C232" s="205" t="s">
        <v>364</v>
      </c>
      <c r="D232" s="205" t="s">
        <v>130</v>
      </c>
      <c r="E232" s="206" t="s">
        <v>1122</v>
      </c>
      <c r="F232" s="207" t="s">
        <v>1123</v>
      </c>
      <c r="G232" s="208" t="s">
        <v>638</v>
      </c>
      <c r="H232" s="209">
        <v>1</v>
      </c>
      <c r="I232" s="210"/>
      <c r="J232" s="211">
        <f>ROUND(I232*H232,2)</f>
        <v>0</v>
      </c>
      <c r="K232" s="207" t="s">
        <v>124</v>
      </c>
      <c r="L232" s="212"/>
      <c r="M232" s="213" t="s">
        <v>1</v>
      </c>
      <c r="N232" s="214" t="s">
        <v>40</v>
      </c>
      <c r="O232" s="89"/>
      <c r="P232" s="196">
        <f>O232*H232</f>
        <v>0</v>
      </c>
      <c r="Q232" s="196">
        <v>0</v>
      </c>
      <c r="R232" s="196">
        <f>Q232*H232</f>
        <v>0</v>
      </c>
      <c r="S232" s="196">
        <v>0</v>
      </c>
      <c r="T232" s="196">
        <f>S232*H232</f>
        <v>0</v>
      </c>
      <c r="U232" s="197" t="s">
        <v>1</v>
      </c>
      <c r="V232" s="36"/>
      <c r="W232" s="36"/>
      <c r="X232" s="36"/>
      <c r="Y232" s="36"/>
      <c r="Z232" s="36"/>
      <c r="AA232" s="36"/>
      <c r="AB232" s="36"/>
      <c r="AC232" s="36"/>
      <c r="AD232" s="36"/>
      <c r="AE232" s="36"/>
      <c r="AR232" s="198" t="s">
        <v>685</v>
      </c>
      <c r="AT232" s="198" t="s">
        <v>130</v>
      </c>
      <c r="AU232" s="198" t="s">
        <v>125</v>
      </c>
      <c r="AY232" s="15" t="s">
        <v>126</v>
      </c>
      <c r="BE232" s="199">
        <f>IF(N232="základní",J232,0)</f>
        <v>0</v>
      </c>
      <c r="BF232" s="199">
        <f>IF(N232="snížená",J232,0)</f>
        <v>0</v>
      </c>
      <c r="BG232" s="199">
        <f>IF(N232="zákl. přenesená",J232,0)</f>
        <v>0</v>
      </c>
      <c r="BH232" s="199">
        <f>IF(N232="sníž. přenesená",J232,0)</f>
        <v>0</v>
      </c>
      <c r="BI232" s="199">
        <f>IF(N232="nulová",J232,0)</f>
        <v>0</v>
      </c>
      <c r="BJ232" s="15" t="s">
        <v>83</v>
      </c>
      <c r="BK232" s="199">
        <f>ROUND(I232*H232,2)</f>
        <v>0</v>
      </c>
      <c r="BL232" s="15" t="s">
        <v>685</v>
      </c>
      <c r="BM232" s="198" t="s">
        <v>1124</v>
      </c>
    </row>
    <row r="233" s="2" customFormat="1">
      <c r="A233" s="36"/>
      <c r="B233" s="37"/>
      <c r="C233" s="38"/>
      <c r="D233" s="200" t="s">
        <v>128</v>
      </c>
      <c r="E233" s="38"/>
      <c r="F233" s="201" t="s">
        <v>1123</v>
      </c>
      <c r="G233" s="38"/>
      <c r="H233" s="38"/>
      <c r="I233" s="202"/>
      <c r="J233" s="38"/>
      <c r="K233" s="38"/>
      <c r="L233" s="42"/>
      <c r="M233" s="203"/>
      <c r="N233" s="204"/>
      <c r="O233" s="89"/>
      <c r="P233" s="89"/>
      <c r="Q233" s="89"/>
      <c r="R233" s="89"/>
      <c r="S233" s="89"/>
      <c r="T233" s="89"/>
      <c r="U233" s="90"/>
      <c r="V233" s="36"/>
      <c r="W233" s="36"/>
      <c r="X233" s="36"/>
      <c r="Y233" s="36"/>
      <c r="Z233" s="36"/>
      <c r="AA233" s="36"/>
      <c r="AB233" s="36"/>
      <c r="AC233" s="36"/>
      <c r="AD233" s="36"/>
      <c r="AE233" s="36"/>
      <c r="AT233" s="15" t="s">
        <v>128</v>
      </c>
      <c r="AU233" s="15" t="s">
        <v>125</v>
      </c>
    </row>
    <row r="234" s="2" customFormat="1" ht="24.15" customHeight="1">
      <c r="A234" s="36"/>
      <c r="B234" s="37"/>
      <c r="C234" s="205" t="s">
        <v>369</v>
      </c>
      <c r="D234" s="205" t="s">
        <v>130</v>
      </c>
      <c r="E234" s="206" t="s">
        <v>1125</v>
      </c>
      <c r="F234" s="207" t="s">
        <v>1126</v>
      </c>
      <c r="G234" s="208" t="s">
        <v>139</v>
      </c>
      <c r="H234" s="209">
        <v>1</v>
      </c>
      <c r="I234" s="210"/>
      <c r="J234" s="211">
        <f>ROUND(I234*H234,2)</f>
        <v>0</v>
      </c>
      <c r="K234" s="207" t="s">
        <v>124</v>
      </c>
      <c r="L234" s="212"/>
      <c r="M234" s="213" t="s">
        <v>1</v>
      </c>
      <c r="N234" s="214" t="s">
        <v>40</v>
      </c>
      <c r="O234" s="89"/>
      <c r="P234" s="196">
        <f>O234*H234</f>
        <v>0</v>
      </c>
      <c r="Q234" s="196">
        <v>0</v>
      </c>
      <c r="R234" s="196">
        <f>Q234*H234</f>
        <v>0</v>
      </c>
      <c r="S234" s="196">
        <v>0</v>
      </c>
      <c r="T234" s="196">
        <f>S234*H234</f>
        <v>0</v>
      </c>
      <c r="U234" s="197" t="s">
        <v>1</v>
      </c>
      <c r="V234" s="36"/>
      <c r="W234" s="36"/>
      <c r="X234" s="36"/>
      <c r="Y234" s="36"/>
      <c r="Z234" s="36"/>
      <c r="AA234" s="36"/>
      <c r="AB234" s="36"/>
      <c r="AC234" s="36"/>
      <c r="AD234" s="36"/>
      <c r="AE234" s="36"/>
      <c r="AR234" s="198" t="s">
        <v>685</v>
      </c>
      <c r="AT234" s="198" t="s">
        <v>130</v>
      </c>
      <c r="AU234" s="198" t="s">
        <v>125</v>
      </c>
      <c r="AY234" s="15" t="s">
        <v>126</v>
      </c>
      <c r="BE234" s="199">
        <f>IF(N234="základní",J234,0)</f>
        <v>0</v>
      </c>
      <c r="BF234" s="199">
        <f>IF(N234="snížená",J234,0)</f>
        <v>0</v>
      </c>
      <c r="BG234" s="199">
        <f>IF(N234="zákl. přenesená",J234,0)</f>
        <v>0</v>
      </c>
      <c r="BH234" s="199">
        <f>IF(N234="sníž. přenesená",J234,0)</f>
        <v>0</v>
      </c>
      <c r="BI234" s="199">
        <f>IF(N234="nulová",J234,0)</f>
        <v>0</v>
      </c>
      <c r="BJ234" s="15" t="s">
        <v>83</v>
      </c>
      <c r="BK234" s="199">
        <f>ROUND(I234*H234,2)</f>
        <v>0</v>
      </c>
      <c r="BL234" s="15" t="s">
        <v>685</v>
      </c>
      <c r="BM234" s="198" t="s">
        <v>1127</v>
      </c>
    </row>
    <row r="235" s="2" customFormat="1">
      <c r="A235" s="36"/>
      <c r="B235" s="37"/>
      <c r="C235" s="38"/>
      <c r="D235" s="200" t="s">
        <v>128</v>
      </c>
      <c r="E235" s="38"/>
      <c r="F235" s="201" t="s">
        <v>1126</v>
      </c>
      <c r="G235" s="38"/>
      <c r="H235" s="38"/>
      <c r="I235" s="202"/>
      <c r="J235" s="38"/>
      <c r="K235" s="38"/>
      <c r="L235" s="42"/>
      <c r="M235" s="203"/>
      <c r="N235" s="204"/>
      <c r="O235" s="89"/>
      <c r="P235" s="89"/>
      <c r="Q235" s="89"/>
      <c r="R235" s="89"/>
      <c r="S235" s="89"/>
      <c r="T235" s="89"/>
      <c r="U235" s="90"/>
      <c r="V235" s="36"/>
      <c r="W235" s="36"/>
      <c r="X235" s="36"/>
      <c r="Y235" s="36"/>
      <c r="Z235" s="36"/>
      <c r="AA235" s="36"/>
      <c r="AB235" s="36"/>
      <c r="AC235" s="36"/>
      <c r="AD235" s="36"/>
      <c r="AE235" s="36"/>
      <c r="AT235" s="15" t="s">
        <v>128</v>
      </c>
      <c r="AU235" s="15" t="s">
        <v>125</v>
      </c>
    </row>
    <row r="236" s="2" customFormat="1" ht="24.15" customHeight="1">
      <c r="A236" s="36"/>
      <c r="B236" s="37"/>
      <c r="C236" s="205" t="s">
        <v>374</v>
      </c>
      <c r="D236" s="205" t="s">
        <v>130</v>
      </c>
      <c r="E236" s="206" t="s">
        <v>1128</v>
      </c>
      <c r="F236" s="207" t="s">
        <v>1129</v>
      </c>
      <c r="G236" s="208" t="s">
        <v>139</v>
      </c>
      <c r="H236" s="209">
        <v>1</v>
      </c>
      <c r="I236" s="210"/>
      <c r="J236" s="211">
        <f>ROUND(I236*H236,2)</f>
        <v>0</v>
      </c>
      <c r="K236" s="207" t="s">
        <v>124</v>
      </c>
      <c r="L236" s="212"/>
      <c r="M236" s="213" t="s">
        <v>1</v>
      </c>
      <c r="N236" s="214" t="s">
        <v>40</v>
      </c>
      <c r="O236" s="89"/>
      <c r="P236" s="196">
        <f>O236*H236</f>
        <v>0</v>
      </c>
      <c r="Q236" s="196">
        <v>0</v>
      </c>
      <c r="R236" s="196">
        <f>Q236*H236</f>
        <v>0</v>
      </c>
      <c r="S236" s="196">
        <v>0</v>
      </c>
      <c r="T236" s="196">
        <f>S236*H236</f>
        <v>0</v>
      </c>
      <c r="U236" s="197" t="s">
        <v>1</v>
      </c>
      <c r="V236" s="36"/>
      <c r="W236" s="36"/>
      <c r="X236" s="36"/>
      <c r="Y236" s="36"/>
      <c r="Z236" s="36"/>
      <c r="AA236" s="36"/>
      <c r="AB236" s="36"/>
      <c r="AC236" s="36"/>
      <c r="AD236" s="36"/>
      <c r="AE236" s="36"/>
      <c r="AR236" s="198" t="s">
        <v>685</v>
      </c>
      <c r="AT236" s="198" t="s">
        <v>130</v>
      </c>
      <c r="AU236" s="198" t="s">
        <v>125</v>
      </c>
      <c r="AY236" s="15" t="s">
        <v>126</v>
      </c>
      <c r="BE236" s="199">
        <f>IF(N236="základní",J236,0)</f>
        <v>0</v>
      </c>
      <c r="BF236" s="199">
        <f>IF(N236="snížená",J236,0)</f>
        <v>0</v>
      </c>
      <c r="BG236" s="199">
        <f>IF(N236="zákl. přenesená",J236,0)</f>
        <v>0</v>
      </c>
      <c r="BH236" s="199">
        <f>IF(N236="sníž. přenesená",J236,0)</f>
        <v>0</v>
      </c>
      <c r="BI236" s="199">
        <f>IF(N236="nulová",J236,0)</f>
        <v>0</v>
      </c>
      <c r="BJ236" s="15" t="s">
        <v>83</v>
      </c>
      <c r="BK236" s="199">
        <f>ROUND(I236*H236,2)</f>
        <v>0</v>
      </c>
      <c r="BL236" s="15" t="s">
        <v>685</v>
      </c>
      <c r="BM236" s="198" t="s">
        <v>1130</v>
      </c>
    </row>
    <row r="237" s="2" customFormat="1">
      <c r="A237" s="36"/>
      <c r="B237" s="37"/>
      <c r="C237" s="38"/>
      <c r="D237" s="200" t="s">
        <v>128</v>
      </c>
      <c r="E237" s="38"/>
      <c r="F237" s="201" t="s">
        <v>1129</v>
      </c>
      <c r="G237" s="38"/>
      <c r="H237" s="38"/>
      <c r="I237" s="202"/>
      <c r="J237" s="38"/>
      <c r="K237" s="38"/>
      <c r="L237" s="42"/>
      <c r="M237" s="216"/>
      <c r="N237" s="217"/>
      <c r="O237" s="218"/>
      <c r="P237" s="218"/>
      <c r="Q237" s="218"/>
      <c r="R237" s="218"/>
      <c r="S237" s="218"/>
      <c r="T237" s="218"/>
      <c r="U237" s="219"/>
      <c r="V237" s="36"/>
      <c r="W237" s="36"/>
      <c r="X237" s="36"/>
      <c r="Y237" s="36"/>
      <c r="Z237" s="36"/>
      <c r="AA237" s="36"/>
      <c r="AB237" s="36"/>
      <c r="AC237" s="36"/>
      <c r="AD237" s="36"/>
      <c r="AE237" s="36"/>
      <c r="AT237" s="15" t="s">
        <v>128</v>
      </c>
      <c r="AU237" s="15" t="s">
        <v>125</v>
      </c>
    </row>
    <row r="238" s="2" customFormat="1" ht="6.96" customHeight="1">
      <c r="A238" s="36"/>
      <c r="B238" s="64"/>
      <c r="C238" s="65"/>
      <c r="D238" s="65"/>
      <c r="E238" s="65"/>
      <c r="F238" s="65"/>
      <c r="G238" s="65"/>
      <c r="H238" s="65"/>
      <c r="I238" s="65"/>
      <c r="J238" s="65"/>
      <c r="K238" s="65"/>
      <c r="L238" s="42"/>
      <c r="M238" s="36"/>
      <c r="O238" s="36"/>
      <c r="P238" s="36"/>
      <c r="Q238" s="36"/>
      <c r="R238" s="36"/>
      <c r="S238" s="36"/>
      <c r="T238" s="36"/>
      <c r="U238" s="36"/>
      <c r="V238" s="36"/>
      <c r="W238" s="36"/>
      <c r="X238" s="36"/>
      <c r="Y238" s="36"/>
      <c r="Z238" s="36"/>
      <c r="AA238" s="36"/>
      <c r="AB238" s="36"/>
      <c r="AC238" s="36"/>
      <c r="AD238" s="36"/>
      <c r="AE238" s="36"/>
    </row>
  </sheetData>
  <sheetProtection sheet="1" autoFilter="0" formatColumns="0" formatRows="0" objects="1" scenarios="1" spinCount="100000" saltValue="kuiX6UyJxVsPf2H85nrb5TG19bBjQM6J5ayZFb2qZ5PdE70xcm/VdD7pw9h/eiXUFbzAcVYX8F2yTrYDtKoVYA==" hashValue="gxml4QThIQbRC2HzGgtPQhNIrC2mRfnh0qtc7ugkvVvnkZOzNC+R+ctOHTTVBCpyFLpKDPttK1zx67jz4w+zvA==" algorithmName="SHA-512" password="CC35"/>
  <autoFilter ref="C120:K237"/>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94</v>
      </c>
    </row>
    <row r="3" s="1" customFormat="1" ht="6.96" customHeight="1">
      <c r="B3" s="134"/>
      <c r="C3" s="135"/>
      <c r="D3" s="135"/>
      <c r="E3" s="135"/>
      <c r="F3" s="135"/>
      <c r="G3" s="135"/>
      <c r="H3" s="135"/>
      <c r="I3" s="135"/>
      <c r="J3" s="135"/>
      <c r="K3" s="135"/>
      <c r="L3" s="18"/>
      <c r="AT3" s="15" t="s">
        <v>85</v>
      </c>
    </row>
    <row r="4" s="1" customFormat="1" ht="24.96" customHeight="1">
      <c r="B4" s="18"/>
      <c r="D4" s="136" t="s">
        <v>98</v>
      </c>
      <c r="L4" s="18"/>
      <c r="M4" s="137" t="s">
        <v>10</v>
      </c>
      <c r="AT4" s="15" t="s">
        <v>4</v>
      </c>
    </row>
    <row r="5" s="1" customFormat="1" ht="6.96" customHeight="1">
      <c r="B5" s="18"/>
      <c r="L5" s="18"/>
    </row>
    <row r="6" s="1" customFormat="1" ht="12" customHeight="1">
      <c r="B6" s="18"/>
      <c r="D6" s="138" t="s">
        <v>16</v>
      </c>
      <c r="L6" s="18"/>
    </row>
    <row r="7" s="1" customFormat="1" ht="26.25" customHeight="1">
      <c r="B7" s="18"/>
      <c r="E7" s="139" t="str">
        <f>'Rekapitulace stavby'!K6</f>
        <v>Údržba, opravy a odstraňování závad u SEE OŘ OVA 2024-obvod SEE Olomouc</v>
      </c>
      <c r="F7" s="138"/>
      <c r="G7" s="138"/>
      <c r="H7" s="138"/>
      <c r="L7" s="18"/>
    </row>
    <row r="8" s="2" customFormat="1" ht="12" customHeight="1">
      <c r="A8" s="36"/>
      <c r="B8" s="42"/>
      <c r="C8" s="36"/>
      <c r="D8" s="138" t="s">
        <v>99</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40" t="s">
        <v>1131</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8" t="s">
        <v>18</v>
      </c>
      <c r="E11" s="36"/>
      <c r="F11" s="141" t="s">
        <v>1</v>
      </c>
      <c r="G11" s="36"/>
      <c r="H11" s="36"/>
      <c r="I11" s="138" t="s">
        <v>19</v>
      </c>
      <c r="J11" s="141" t="s">
        <v>1</v>
      </c>
      <c r="K11" s="36"/>
      <c r="L11" s="61"/>
      <c r="S11" s="36"/>
      <c r="T11" s="36"/>
      <c r="U11" s="36"/>
      <c r="V11" s="36"/>
      <c r="W11" s="36"/>
      <c r="X11" s="36"/>
      <c r="Y11" s="36"/>
      <c r="Z11" s="36"/>
      <c r="AA11" s="36"/>
      <c r="AB11" s="36"/>
      <c r="AC11" s="36"/>
      <c r="AD11" s="36"/>
      <c r="AE11" s="36"/>
    </row>
    <row r="12" s="2" customFormat="1" ht="12" customHeight="1">
      <c r="A12" s="36"/>
      <c r="B12" s="42"/>
      <c r="C12" s="36"/>
      <c r="D12" s="138" t="s">
        <v>20</v>
      </c>
      <c r="E12" s="36"/>
      <c r="F12" s="141" t="s">
        <v>21</v>
      </c>
      <c r="G12" s="36"/>
      <c r="H12" s="36"/>
      <c r="I12" s="138" t="s">
        <v>22</v>
      </c>
      <c r="J12" s="142" t="str">
        <f>'Rekapitulace stavby'!AN8</f>
        <v>29. 11. 2023</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8" t="s">
        <v>24</v>
      </c>
      <c r="E14" s="36"/>
      <c r="F14" s="36"/>
      <c r="G14" s="36"/>
      <c r="H14" s="36"/>
      <c r="I14" s="138" t="s">
        <v>25</v>
      </c>
      <c r="J14" s="141"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41" t="str">
        <f>IF('Rekapitulace stavby'!E11="","",'Rekapitulace stavby'!E11)</f>
        <v xml:space="preserve"> </v>
      </c>
      <c r="F15" s="36"/>
      <c r="G15" s="36"/>
      <c r="H15" s="36"/>
      <c r="I15" s="138" t="s">
        <v>27</v>
      </c>
      <c r="J15" s="141"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8" t="s">
        <v>28</v>
      </c>
      <c r="E17" s="36"/>
      <c r="F17" s="36"/>
      <c r="G17" s="36"/>
      <c r="H17" s="36"/>
      <c r="I17" s="13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41"/>
      <c r="G18" s="141"/>
      <c r="H18" s="141"/>
      <c r="I18" s="13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8" t="s">
        <v>30</v>
      </c>
      <c r="E20" s="36"/>
      <c r="F20" s="36"/>
      <c r="G20" s="36"/>
      <c r="H20" s="36"/>
      <c r="I20" s="138" t="s">
        <v>25</v>
      </c>
      <c r="J20" s="141"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41" t="str">
        <f>IF('Rekapitulace stavby'!E17="","",'Rekapitulace stavby'!E17)</f>
        <v xml:space="preserve"> </v>
      </c>
      <c r="F21" s="36"/>
      <c r="G21" s="36"/>
      <c r="H21" s="36"/>
      <c r="I21" s="138" t="s">
        <v>27</v>
      </c>
      <c r="J21" s="141"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8" t="s">
        <v>32</v>
      </c>
      <c r="E23" s="36"/>
      <c r="F23" s="36"/>
      <c r="G23" s="36"/>
      <c r="H23" s="36"/>
      <c r="I23" s="138" t="s">
        <v>25</v>
      </c>
      <c r="J23" s="141"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41" t="s">
        <v>33</v>
      </c>
      <c r="F24" s="36"/>
      <c r="G24" s="36"/>
      <c r="H24" s="36"/>
      <c r="I24" s="138" t="s">
        <v>27</v>
      </c>
      <c r="J24" s="141"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8" t="s">
        <v>34</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43"/>
      <c r="B27" s="144"/>
      <c r="C27" s="143"/>
      <c r="D27" s="143"/>
      <c r="E27" s="145" t="s">
        <v>1</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7"/>
      <c r="E29" s="147"/>
      <c r="F29" s="147"/>
      <c r="G29" s="147"/>
      <c r="H29" s="147"/>
      <c r="I29" s="147"/>
      <c r="J29" s="147"/>
      <c r="K29" s="147"/>
      <c r="L29" s="61"/>
      <c r="S29" s="36"/>
      <c r="T29" s="36"/>
      <c r="U29" s="36"/>
      <c r="V29" s="36"/>
      <c r="W29" s="36"/>
      <c r="X29" s="36"/>
      <c r="Y29" s="36"/>
      <c r="Z29" s="36"/>
      <c r="AA29" s="36"/>
      <c r="AB29" s="36"/>
      <c r="AC29" s="36"/>
      <c r="AD29" s="36"/>
      <c r="AE29" s="36"/>
    </row>
    <row r="30" s="2" customFormat="1" ht="25.44" customHeight="1">
      <c r="A30" s="36"/>
      <c r="B30" s="42"/>
      <c r="C30" s="36"/>
      <c r="D30" s="148" t="s">
        <v>35</v>
      </c>
      <c r="E30" s="36"/>
      <c r="F30" s="36"/>
      <c r="G30" s="36"/>
      <c r="H30" s="36"/>
      <c r="I30" s="36"/>
      <c r="J30" s="149">
        <f>ROUND(J116, 2)</f>
        <v>0</v>
      </c>
      <c r="K30" s="36"/>
      <c r="L30" s="61"/>
      <c r="S30" s="36"/>
      <c r="T30" s="36"/>
      <c r="U30" s="36"/>
      <c r="V30" s="36"/>
      <c r="W30" s="36"/>
      <c r="X30" s="36"/>
      <c r="Y30" s="36"/>
      <c r="Z30" s="36"/>
      <c r="AA30" s="36"/>
      <c r="AB30" s="36"/>
      <c r="AC30" s="36"/>
      <c r="AD30" s="36"/>
      <c r="AE30" s="36"/>
    </row>
    <row r="31" s="2" customFormat="1" ht="6.96" customHeight="1">
      <c r="A31" s="36"/>
      <c r="B31" s="42"/>
      <c r="C31" s="36"/>
      <c r="D31" s="147"/>
      <c r="E31" s="147"/>
      <c r="F31" s="147"/>
      <c r="G31" s="147"/>
      <c r="H31" s="147"/>
      <c r="I31" s="147"/>
      <c r="J31" s="147"/>
      <c r="K31" s="147"/>
      <c r="L31" s="61"/>
      <c r="S31" s="36"/>
      <c r="T31" s="36"/>
      <c r="U31" s="36"/>
      <c r="V31" s="36"/>
      <c r="W31" s="36"/>
      <c r="X31" s="36"/>
      <c r="Y31" s="36"/>
      <c r="Z31" s="36"/>
      <c r="AA31" s="36"/>
      <c r="AB31" s="36"/>
      <c r="AC31" s="36"/>
      <c r="AD31" s="36"/>
      <c r="AE31" s="36"/>
    </row>
    <row r="32" s="2" customFormat="1" ht="14.4" customHeight="1">
      <c r="A32" s="36"/>
      <c r="B32" s="42"/>
      <c r="C32" s="36"/>
      <c r="D32" s="36"/>
      <c r="E32" s="36"/>
      <c r="F32" s="150" t="s">
        <v>37</v>
      </c>
      <c r="G32" s="36"/>
      <c r="H32" s="36"/>
      <c r="I32" s="150" t="s">
        <v>36</v>
      </c>
      <c r="J32" s="150" t="s">
        <v>38</v>
      </c>
      <c r="K32" s="36"/>
      <c r="L32" s="61"/>
      <c r="S32" s="36"/>
      <c r="T32" s="36"/>
      <c r="U32" s="36"/>
      <c r="V32" s="36"/>
      <c r="W32" s="36"/>
      <c r="X32" s="36"/>
      <c r="Y32" s="36"/>
      <c r="Z32" s="36"/>
      <c r="AA32" s="36"/>
      <c r="AB32" s="36"/>
      <c r="AC32" s="36"/>
      <c r="AD32" s="36"/>
      <c r="AE32" s="36"/>
    </row>
    <row r="33" s="2" customFormat="1" ht="14.4" customHeight="1">
      <c r="A33" s="36"/>
      <c r="B33" s="42"/>
      <c r="C33" s="36"/>
      <c r="D33" s="151" t="s">
        <v>39</v>
      </c>
      <c r="E33" s="138" t="s">
        <v>40</v>
      </c>
      <c r="F33" s="152">
        <f>ROUND((SUM(BE116:BE853)),  2)</f>
        <v>0</v>
      </c>
      <c r="G33" s="36"/>
      <c r="H33" s="36"/>
      <c r="I33" s="153">
        <v>0.20999999999999999</v>
      </c>
      <c r="J33" s="152">
        <f>ROUND(((SUM(BE116:BE853))*I33),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8" t="s">
        <v>41</v>
      </c>
      <c r="F34" s="152">
        <f>ROUND((SUM(BF116:BF853)),  2)</f>
        <v>0</v>
      </c>
      <c r="G34" s="36"/>
      <c r="H34" s="36"/>
      <c r="I34" s="153">
        <v>0.14999999999999999</v>
      </c>
      <c r="J34" s="152">
        <f>ROUND(((SUM(BF116:BF853))*I34),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8" t="s">
        <v>42</v>
      </c>
      <c r="F35" s="152">
        <f>ROUND((SUM(BG116:BG853)),  2)</f>
        <v>0</v>
      </c>
      <c r="G35" s="36"/>
      <c r="H35" s="36"/>
      <c r="I35" s="153">
        <v>0.20999999999999999</v>
      </c>
      <c r="J35" s="152">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8" t="s">
        <v>43</v>
      </c>
      <c r="F36" s="152">
        <f>ROUND((SUM(BH116:BH853)),  2)</f>
        <v>0</v>
      </c>
      <c r="G36" s="36"/>
      <c r="H36" s="36"/>
      <c r="I36" s="153">
        <v>0.14999999999999999</v>
      </c>
      <c r="J36" s="152">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8" t="s">
        <v>44</v>
      </c>
      <c r="F37" s="152">
        <f>ROUND((SUM(BI116:BI853)),  2)</f>
        <v>0</v>
      </c>
      <c r="G37" s="36"/>
      <c r="H37" s="36"/>
      <c r="I37" s="153">
        <v>0</v>
      </c>
      <c r="J37" s="152">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4"/>
      <c r="D39" s="155" t="s">
        <v>45</v>
      </c>
      <c r="E39" s="156"/>
      <c r="F39" s="156"/>
      <c r="G39" s="157" t="s">
        <v>46</v>
      </c>
      <c r="H39" s="158" t="s">
        <v>47</v>
      </c>
      <c r="I39" s="156"/>
      <c r="J39" s="159">
        <f>SUM(J30:J37)</f>
        <v>0</v>
      </c>
      <c r="K39" s="160"/>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61" t="s">
        <v>48</v>
      </c>
      <c r="E50" s="162"/>
      <c r="F50" s="162"/>
      <c r="G50" s="161" t="s">
        <v>49</v>
      </c>
      <c r="H50" s="162"/>
      <c r="I50" s="162"/>
      <c r="J50" s="162"/>
      <c r="K50" s="162"/>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63" t="s">
        <v>50</v>
      </c>
      <c r="E61" s="164"/>
      <c r="F61" s="165" t="s">
        <v>51</v>
      </c>
      <c r="G61" s="163" t="s">
        <v>50</v>
      </c>
      <c r="H61" s="164"/>
      <c r="I61" s="164"/>
      <c r="J61" s="166" t="s">
        <v>51</v>
      </c>
      <c r="K61" s="164"/>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61" t="s">
        <v>52</v>
      </c>
      <c r="E65" s="167"/>
      <c r="F65" s="167"/>
      <c r="G65" s="161" t="s">
        <v>53</v>
      </c>
      <c r="H65" s="167"/>
      <c r="I65" s="167"/>
      <c r="J65" s="167"/>
      <c r="K65" s="167"/>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63" t="s">
        <v>50</v>
      </c>
      <c r="E76" s="164"/>
      <c r="F76" s="165" t="s">
        <v>51</v>
      </c>
      <c r="G76" s="163" t="s">
        <v>50</v>
      </c>
      <c r="H76" s="164"/>
      <c r="I76" s="164"/>
      <c r="J76" s="166" t="s">
        <v>51</v>
      </c>
      <c r="K76" s="164"/>
      <c r="L76" s="61"/>
      <c r="S76" s="36"/>
      <c r="T76" s="36"/>
      <c r="U76" s="36"/>
      <c r="V76" s="36"/>
      <c r="W76" s="36"/>
      <c r="X76" s="36"/>
      <c r="Y76" s="36"/>
      <c r="Z76" s="36"/>
      <c r="AA76" s="36"/>
      <c r="AB76" s="36"/>
      <c r="AC76" s="36"/>
      <c r="AD76" s="36"/>
      <c r="AE76" s="36"/>
    </row>
    <row r="77" s="2" customFormat="1" ht="14.4" customHeight="1">
      <c r="A77" s="36"/>
      <c r="B77" s="168"/>
      <c r="C77" s="169"/>
      <c r="D77" s="169"/>
      <c r="E77" s="169"/>
      <c r="F77" s="169"/>
      <c r="G77" s="169"/>
      <c r="H77" s="169"/>
      <c r="I77" s="169"/>
      <c r="J77" s="169"/>
      <c r="K77" s="169"/>
      <c r="L77" s="61"/>
      <c r="S77" s="36"/>
      <c r="T77" s="36"/>
      <c r="U77" s="36"/>
      <c r="V77" s="36"/>
      <c r="W77" s="36"/>
      <c r="X77" s="36"/>
      <c r="Y77" s="36"/>
      <c r="Z77" s="36"/>
      <c r="AA77" s="36"/>
      <c r="AB77" s="36"/>
      <c r="AC77" s="36"/>
      <c r="AD77" s="36"/>
      <c r="AE77" s="36"/>
    </row>
    <row r="81" s="2" customFormat="1" ht="6.96" customHeight="1">
      <c r="A81" s="36"/>
      <c r="B81" s="170"/>
      <c r="C81" s="171"/>
      <c r="D81" s="171"/>
      <c r="E81" s="171"/>
      <c r="F81" s="171"/>
      <c r="G81" s="171"/>
      <c r="H81" s="171"/>
      <c r="I81" s="171"/>
      <c r="J81" s="171"/>
      <c r="K81" s="171"/>
      <c r="L81" s="61"/>
      <c r="S81" s="36"/>
      <c r="T81" s="36"/>
      <c r="U81" s="36"/>
      <c r="V81" s="36"/>
      <c r="W81" s="36"/>
      <c r="X81" s="36"/>
      <c r="Y81" s="36"/>
      <c r="Z81" s="36"/>
      <c r="AA81" s="36"/>
      <c r="AB81" s="36"/>
      <c r="AC81" s="36"/>
      <c r="AD81" s="36"/>
      <c r="AE81" s="36"/>
    </row>
    <row r="82" s="2" customFormat="1" ht="24.96" customHeight="1">
      <c r="A82" s="36"/>
      <c r="B82" s="37"/>
      <c r="C82" s="21" t="s">
        <v>101</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72" t="str">
        <f>E7</f>
        <v>Údržba, opravy a odstraňování závad u SEE OŘ OVA 2024-obvod SEE Olomouc</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99</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04 - SN</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SEE Olomouc</v>
      </c>
      <c r="G89" s="38"/>
      <c r="H89" s="38"/>
      <c r="I89" s="30" t="s">
        <v>22</v>
      </c>
      <c r="J89" s="77" t="str">
        <f>IF(J12="","",J12)</f>
        <v>29. 11. 2023</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30</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32</v>
      </c>
      <c r="J92" s="34" t="str">
        <f>E24</f>
        <v>VPO</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73" t="s">
        <v>102</v>
      </c>
      <c r="D94" s="174"/>
      <c r="E94" s="174"/>
      <c r="F94" s="174"/>
      <c r="G94" s="174"/>
      <c r="H94" s="174"/>
      <c r="I94" s="174"/>
      <c r="J94" s="175" t="s">
        <v>103</v>
      </c>
      <c r="K94" s="174"/>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6" t="s">
        <v>104</v>
      </c>
      <c r="D96" s="38"/>
      <c r="E96" s="38"/>
      <c r="F96" s="38"/>
      <c r="G96" s="38"/>
      <c r="H96" s="38"/>
      <c r="I96" s="38"/>
      <c r="J96" s="108">
        <f>J116</f>
        <v>0</v>
      </c>
      <c r="K96" s="38"/>
      <c r="L96" s="61"/>
      <c r="S96" s="36"/>
      <c r="T96" s="36"/>
      <c r="U96" s="36"/>
      <c r="V96" s="36"/>
      <c r="W96" s="36"/>
      <c r="X96" s="36"/>
      <c r="Y96" s="36"/>
      <c r="Z96" s="36"/>
      <c r="AA96" s="36"/>
      <c r="AB96" s="36"/>
      <c r="AC96" s="36"/>
      <c r="AD96" s="36"/>
      <c r="AE96" s="36"/>
      <c r="AU96" s="15" t="s">
        <v>105</v>
      </c>
    </row>
    <row r="97" s="2" customFormat="1" ht="21.84"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6.96" customHeight="1">
      <c r="A98" s="36"/>
      <c r="B98" s="64"/>
      <c r="C98" s="65"/>
      <c r="D98" s="65"/>
      <c r="E98" s="65"/>
      <c r="F98" s="65"/>
      <c r="G98" s="65"/>
      <c r="H98" s="65"/>
      <c r="I98" s="65"/>
      <c r="J98" s="65"/>
      <c r="K98" s="65"/>
      <c r="L98" s="61"/>
      <c r="S98" s="36"/>
      <c r="T98" s="36"/>
      <c r="U98" s="36"/>
      <c r="V98" s="36"/>
      <c r="W98" s="36"/>
      <c r="X98" s="36"/>
      <c r="Y98" s="36"/>
      <c r="Z98" s="36"/>
      <c r="AA98" s="36"/>
      <c r="AB98" s="36"/>
      <c r="AC98" s="36"/>
      <c r="AD98" s="36"/>
      <c r="AE98" s="36"/>
    </row>
    <row r="102" s="2" customFormat="1" ht="6.96" customHeight="1">
      <c r="A102" s="36"/>
      <c r="B102" s="66"/>
      <c r="C102" s="67"/>
      <c r="D102" s="67"/>
      <c r="E102" s="67"/>
      <c r="F102" s="67"/>
      <c r="G102" s="67"/>
      <c r="H102" s="67"/>
      <c r="I102" s="67"/>
      <c r="J102" s="67"/>
      <c r="K102" s="67"/>
      <c r="L102" s="61"/>
      <c r="S102" s="36"/>
      <c r="T102" s="36"/>
      <c r="U102" s="36"/>
      <c r="V102" s="36"/>
      <c r="W102" s="36"/>
      <c r="X102" s="36"/>
      <c r="Y102" s="36"/>
      <c r="Z102" s="36"/>
      <c r="AA102" s="36"/>
      <c r="AB102" s="36"/>
      <c r="AC102" s="36"/>
      <c r="AD102" s="36"/>
      <c r="AE102" s="36"/>
    </row>
    <row r="103" s="2" customFormat="1" ht="24.96" customHeight="1">
      <c r="A103" s="36"/>
      <c r="B103" s="37"/>
      <c r="C103" s="21" t="s">
        <v>106</v>
      </c>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37"/>
      <c r="C104" s="38"/>
      <c r="D104" s="38"/>
      <c r="E104" s="38"/>
      <c r="F104" s="38"/>
      <c r="G104" s="38"/>
      <c r="H104" s="38"/>
      <c r="I104" s="38"/>
      <c r="J104" s="38"/>
      <c r="K104" s="38"/>
      <c r="L104" s="61"/>
      <c r="S104" s="36"/>
      <c r="T104" s="36"/>
      <c r="U104" s="36"/>
      <c r="V104" s="36"/>
      <c r="W104" s="36"/>
      <c r="X104" s="36"/>
      <c r="Y104" s="36"/>
      <c r="Z104" s="36"/>
      <c r="AA104" s="36"/>
      <c r="AB104" s="36"/>
      <c r="AC104" s="36"/>
      <c r="AD104" s="36"/>
      <c r="AE104" s="36"/>
    </row>
    <row r="105" s="2" customFormat="1" ht="12" customHeight="1">
      <c r="A105" s="36"/>
      <c r="B105" s="37"/>
      <c r="C105" s="30" t="s">
        <v>16</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26.25" customHeight="1">
      <c r="A106" s="36"/>
      <c r="B106" s="37"/>
      <c r="C106" s="38"/>
      <c r="D106" s="38"/>
      <c r="E106" s="172" t="str">
        <f>E7</f>
        <v>Údržba, opravy a odstraňování závad u SEE OŘ OVA 2024-obvod SEE Olomouc</v>
      </c>
      <c r="F106" s="30"/>
      <c r="G106" s="30"/>
      <c r="H106" s="30"/>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99</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74" t="str">
        <f>E9</f>
        <v>04 - SN</v>
      </c>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20</v>
      </c>
      <c r="D110" s="38"/>
      <c r="E110" s="38"/>
      <c r="F110" s="25" t="str">
        <f>F12</f>
        <v>SEE Olomouc</v>
      </c>
      <c r="G110" s="38"/>
      <c r="H110" s="38"/>
      <c r="I110" s="30" t="s">
        <v>22</v>
      </c>
      <c r="J110" s="77" t="str">
        <f>IF(J12="","",J12)</f>
        <v>29. 11. 2023</v>
      </c>
      <c r="K110" s="38"/>
      <c r="L110" s="61"/>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5.15" customHeight="1">
      <c r="A112" s="36"/>
      <c r="B112" s="37"/>
      <c r="C112" s="30" t="s">
        <v>24</v>
      </c>
      <c r="D112" s="38"/>
      <c r="E112" s="38"/>
      <c r="F112" s="25" t="str">
        <f>E15</f>
        <v xml:space="preserve"> </v>
      </c>
      <c r="G112" s="38"/>
      <c r="H112" s="38"/>
      <c r="I112" s="30" t="s">
        <v>30</v>
      </c>
      <c r="J112" s="34" t="str">
        <f>E21</f>
        <v xml:space="preserve"> </v>
      </c>
      <c r="K112" s="38"/>
      <c r="L112" s="61"/>
      <c r="S112" s="36"/>
      <c r="T112" s="36"/>
      <c r="U112" s="36"/>
      <c r="V112" s="36"/>
      <c r="W112" s="36"/>
      <c r="X112" s="36"/>
      <c r="Y112" s="36"/>
      <c r="Z112" s="36"/>
      <c r="AA112" s="36"/>
      <c r="AB112" s="36"/>
      <c r="AC112" s="36"/>
      <c r="AD112" s="36"/>
      <c r="AE112" s="36"/>
    </row>
    <row r="113" s="2" customFormat="1" ht="15.15" customHeight="1">
      <c r="A113" s="36"/>
      <c r="B113" s="37"/>
      <c r="C113" s="30" t="s">
        <v>28</v>
      </c>
      <c r="D113" s="38"/>
      <c r="E113" s="38"/>
      <c r="F113" s="25" t="str">
        <f>IF(E18="","",E18)</f>
        <v>Vyplň údaj</v>
      </c>
      <c r="G113" s="38"/>
      <c r="H113" s="38"/>
      <c r="I113" s="30" t="s">
        <v>32</v>
      </c>
      <c r="J113" s="34" t="str">
        <f>E24</f>
        <v>VPO</v>
      </c>
      <c r="K113" s="38"/>
      <c r="L113" s="61"/>
      <c r="S113" s="36"/>
      <c r="T113" s="36"/>
      <c r="U113" s="36"/>
      <c r="V113" s="36"/>
      <c r="W113" s="36"/>
      <c r="X113" s="36"/>
      <c r="Y113" s="36"/>
      <c r="Z113" s="36"/>
      <c r="AA113" s="36"/>
      <c r="AB113" s="36"/>
      <c r="AC113" s="36"/>
      <c r="AD113" s="36"/>
      <c r="AE113" s="36"/>
    </row>
    <row r="114" s="2" customFormat="1" ht="10.32"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9" customFormat="1" ht="29.28" customHeight="1">
      <c r="A115" s="177"/>
      <c r="B115" s="178"/>
      <c r="C115" s="179" t="s">
        <v>107</v>
      </c>
      <c r="D115" s="180" t="s">
        <v>60</v>
      </c>
      <c r="E115" s="180" t="s">
        <v>56</v>
      </c>
      <c r="F115" s="180" t="s">
        <v>57</v>
      </c>
      <c r="G115" s="180" t="s">
        <v>108</v>
      </c>
      <c r="H115" s="180" t="s">
        <v>109</v>
      </c>
      <c r="I115" s="180" t="s">
        <v>110</v>
      </c>
      <c r="J115" s="180" t="s">
        <v>103</v>
      </c>
      <c r="K115" s="181" t="s">
        <v>111</v>
      </c>
      <c r="L115" s="182"/>
      <c r="M115" s="98" t="s">
        <v>1</v>
      </c>
      <c r="N115" s="99" t="s">
        <v>39</v>
      </c>
      <c r="O115" s="99" t="s">
        <v>112</v>
      </c>
      <c r="P115" s="99" t="s">
        <v>113</v>
      </c>
      <c r="Q115" s="99" t="s">
        <v>114</v>
      </c>
      <c r="R115" s="99" t="s">
        <v>115</v>
      </c>
      <c r="S115" s="99" t="s">
        <v>116</v>
      </c>
      <c r="T115" s="99" t="s">
        <v>117</v>
      </c>
      <c r="U115" s="100" t="s">
        <v>118</v>
      </c>
      <c r="V115" s="177"/>
      <c r="W115" s="177"/>
      <c r="X115" s="177"/>
      <c r="Y115" s="177"/>
      <c r="Z115" s="177"/>
      <c r="AA115" s="177"/>
      <c r="AB115" s="177"/>
      <c r="AC115" s="177"/>
      <c r="AD115" s="177"/>
      <c r="AE115" s="177"/>
    </row>
    <row r="116" s="2" customFormat="1" ht="22.8" customHeight="1">
      <c r="A116" s="36"/>
      <c r="B116" s="37"/>
      <c r="C116" s="105" t="s">
        <v>119</v>
      </c>
      <c r="D116" s="38"/>
      <c r="E116" s="38"/>
      <c r="F116" s="38"/>
      <c r="G116" s="38"/>
      <c r="H116" s="38"/>
      <c r="I116" s="38"/>
      <c r="J116" s="183">
        <f>BK116</f>
        <v>0</v>
      </c>
      <c r="K116" s="38"/>
      <c r="L116" s="42"/>
      <c r="M116" s="101"/>
      <c r="N116" s="184"/>
      <c r="O116" s="102"/>
      <c r="P116" s="185">
        <f>SUM(P117:P853)</f>
        <v>0</v>
      </c>
      <c r="Q116" s="102"/>
      <c r="R116" s="185">
        <f>SUM(R117:R853)</f>
        <v>213.32940159999995</v>
      </c>
      <c r="S116" s="102"/>
      <c r="T116" s="185">
        <f>SUM(T117:T853)</f>
        <v>50.015999999999998</v>
      </c>
      <c r="U116" s="103"/>
      <c r="V116" s="36"/>
      <c r="W116" s="36"/>
      <c r="X116" s="36"/>
      <c r="Y116" s="36"/>
      <c r="Z116" s="36"/>
      <c r="AA116" s="36"/>
      <c r="AB116" s="36"/>
      <c r="AC116" s="36"/>
      <c r="AD116" s="36"/>
      <c r="AE116" s="36"/>
      <c r="AT116" s="15" t="s">
        <v>74</v>
      </c>
      <c r="AU116" s="15" t="s">
        <v>105</v>
      </c>
      <c r="BK116" s="186">
        <f>SUM(BK117:BK853)</f>
        <v>0</v>
      </c>
    </row>
    <row r="117" s="2" customFormat="1" ht="24.15" customHeight="1">
      <c r="A117" s="36"/>
      <c r="B117" s="37"/>
      <c r="C117" s="187" t="s">
        <v>83</v>
      </c>
      <c r="D117" s="187" t="s">
        <v>120</v>
      </c>
      <c r="E117" s="188" t="s">
        <v>1132</v>
      </c>
      <c r="F117" s="189" t="s">
        <v>1133</v>
      </c>
      <c r="G117" s="190" t="s">
        <v>139</v>
      </c>
      <c r="H117" s="191">
        <v>1</v>
      </c>
      <c r="I117" s="192"/>
      <c r="J117" s="193">
        <f>ROUND(I117*H117,2)</f>
        <v>0</v>
      </c>
      <c r="K117" s="189" t="s">
        <v>1</v>
      </c>
      <c r="L117" s="42"/>
      <c r="M117" s="194" t="s">
        <v>1</v>
      </c>
      <c r="N117" s="195" t="s">
        <v>40</v>
      </c>
      <c r="O117" s="89"/>
      <c r="P117" s="196">
        <f>O117*H117</f>
        <v>0</v>
      </c>
      <c r="Q117" s="196">
        <v>0</v>
      </c>
      <c r="R117" s="196">
        <f>Q117*H117</f>
        <v>0</v>
      </c>
      <c r="S117" s="196">
        <v>0</v>
      </c>
      <c r="T117" s="196">
        <f>S117*H117</f>
        <v>0</v>
      </c>
      <c r="U117" s="197" t="s">
        <v>1</v>
      </c>
      <c r="V117" s="36"/>
      <c r="W117" s="36"/>
      <c r="X117" s="36"/>
      <c r="Y117" s="36"/>
      <c r="Z117" s="36"/>
      <c r="AA117" s="36"/>
      <c r="AB117" s="36"/>
      <c r="AC117" s="36"/>
      <c r="AD117" s="36"/>
      <c r="AE117" s="36"/>
      <c r="AR117" s="198" t="s">
        <v>685</v>
      </c>
      <c r="AT117" s="198" t="s">
        <v>120</v>
      </c>
      <c r="AU117" s="198" t="s">
        <v>75</v>
      </c>
      <c r="AY117" s="15" t="s">
        <v>126</v>
      </c>
      <c r="BE117" s="199">
        <f>IF(N117="základní",J117,0)</f>
        <v>0</v>
      </c>
      <c r="BF117" s="199">
        <f>IF(N117="snížená",J117,0)</f>
        <v>0</v>
      </c>
      <c r="BG117" s="199">
        <f>IF(N117="zákl. přenesená",J117,0)</f>
        <v>0</v>
      </c>
      <c r="BH117" s="199">
        <f>IF(N117="sníž. přenesená",J117,0)</f>
        <v>0</v>
      </c>
      <c r="BI117" s="199">
        <f>IF(N117="nulová",J117,0)</f>
        <v>0</v>
      </c>
      <c r="BJ117" s="15" t="s">
        <v>83</v>
      </c>
      <c r="BK117" s="199">
        <f>ROUND(I117*H117,2)</f>
        <v>0</v>
      </c>
      <c r="BL117" s="15" t="s">
        <v>685</v>
      </c>
      <c r="BM117" s="198" t="s">
        <v>1134</v>
      </c>
    </row>
    <row r="118" s="2" customFormat="1">
      <c r="A118" s="36"/>
      <c r="B118" s="37"/>
      <c r="C118" s="38"/>
      <c r="D118" s="200" t="s">
        <v>128</v>
      </c>
      <c r="E118" s="38"/>
      <c r="F118" s="201" t="s">
        <v>1133</v>
      </c>
      <c r="G118" s="38"/>
      <c r="H118" s="38"/>
      <c r="I118" s="202"/>
      <c r="J118" s="38"/>
      <c r="K118" s="38"/>
      <c r="L118" s="42"/>
      <c r="M118" s="203"/>
      <c r="N118" s="204"/>
      <c r="O118" s="89"/>
      <c r="P118" s="89"/>
      <c r="Q118" s="89"/>
      <c r="R118" s="89"/>
      <c r="S118" s="89"/>
      <c r="T118" s="89"/>
      <c r="U118" s="90"/>
      <c r="V118" s="36"/>
      <c r="W118" s="36"/>
      <c r="X118" s="36"/>
      <c r="Y118" s="36"/>
      <c r="Z118" s="36"/>
      <c r="AA118" s="36"/>
      <c r="AB118" s="36"/>
      <c r="AC118" s="36"/>
      <c r="AD118" s="36"/>
      <c r="AE118" s="36"/>
      <c r="AT118" s="15" t="s">
        <v>128</v>
      </c>
      <c r="AU118" s="15" t="s">
        <v>75</v>
      </c>
    </row>
    <row r="119" s="2" customFormat="1">
      <c r="A119" s="36"/>
      <c r="B119" s="37"/>
      <c r="C119" s="38"/>
      <c r="D119" s="200" t="s">
        <v>158</v>
      </c>
      <c r="E119" s="38"/>
      <c r="F119" s="215" t="s">
        <v>1135</v>
      </c>
      <c r="G119" s="38"/>
      <c r="H119" s="38"/>
      <c r="I119" s="202"/>
      <c r="J119" s="38"/>
      <c r="K119" s="38"/>
      <c r="L119" s="42"/>
      <c r="M119" s="203"/>
      <c r="N119" s="204"/>
      <c r="O119" s="89"/>
      <c r="P119" s="89"/>
      <c r="Q119" s="89"/>
      <c r="R119" s="89"/>
      <c r="S119" s="89"/>
      <c r="T119" s="89"/>
      <c r="U119" s="90"/>
      <c r="V119" s="36"/>
      <c r="W119" s="36"/>
      <c r="X119" s="36"/>
      <c r="Y119" s="36"/>
      <c r="Z119" s="36"/>
      <c r="AA119" s="36"/>
      <c r="AB119" s="36"/>
      <c r="AC119" s="36"/>
      <c r="AD119" s="36"/>
      <c r="AE119" s="36"/>
      <c r="AT119" s="15" t="s">
        <v>158</v>
      </c>
      <c r="AU119" s="15" t="s">
        <v>75</v>
      </c>
    </row>
    <row r="120" s="2" customFormat="1" ht="24.15" customHeight="1">
      <c r="A120" s="36"/>
      <c r="B120" s="37"/>
      <c r="C120" s="187" t="s">
        <v>85</v>
      </c>
      <c r="D120" s="187" t="s">
        <v>120</v>
      </c>
      <c r="E120" s="188" t="s">
        <v>1136</v>
      </c>
      <c r="F120" s="189" t="s">
        <v>1133</v>
      </c>
      <c r="G120" s="190" t="s">
        <v>139</v>
      </c>
      <c r="H120" s="191">
        <v>1</v>
      </c>
      <c r="I120" s="192"/>
      <c r="J120" s="193">
        <f>ROUND(I120*H120,2)</f>
        <v>0</v>
      </c>
      <c r="K120" s="189" t="s">
        <v>1</v>
      </c>
      <c r="L120" s="42"/>
      <c r="M120" s="194" t="s">
        <v>1</v>
      </c>
      <c r="N120" s="195" t="s">
        <v>40</v>
      </c>
      <c r="O120" s="89"/>
      <c r="P120" s="196">
        <f>O120*H120</f>
        <v>0</v>
      </c>
      <c r="Q120" s="196">
        <v>0</v>
      </c>
      <c r="R120" s="196">
        <f>Q120*H120</f>
        <v>0</v>
      </c>
      <c r="S120" s="196">
        <v>0</v>
      </c>
      <c r="T120" s="196">
        <f>S120*H120</f>
        <v>0</v>
      </c>
      <c r="U120" s="197" t="s">
        <v>1</v>
      </c>
      <c r="V120" s="36"/>
      <c r="W120" s="36"/>
      <c r="X120" s="36"/>
      <c r="Y120" s="36"/>
      <c r="Z120" s="36"/>
      <c r="AA120" s="36"/>
      <c r="AB120" s="36"/>
      <c r="AC120" s="36"/>
      <c r="AD120" s="36"/>
      <c r="AE120" s="36"/>
      <c r="AR120" s="198" t="s">
        <v>685</v>
      </c>
      <c r="AT120" s="198" t="s">
        <v>120</v>
      </c>
      <c r="AU120" s="198" t="s">
        <v>75</v>
      </c>
      <c r="AY120" s="15" t="s">
        <v>126</v>
      </c>
      <c r="BE120" s="199">
        <f>IF(N120="základní",J120,0)</f>
        <v>0</v>
      </c>
      <c r="BF120" s="199">
        <f>IF(N120="snížená",J120,0)</f>
        <v>0</v>
      </c>
      <c r="BG120" s="199">
        <f>IF(N120="zákl. přenesená",J120,0)</f>
        <v>0</v>
      </c>
      <c r="BH120" s="199">
        <f>IF(N120="sníž. přenesená",J120,0)</f>
        <v>0</v>
      </c>
      <c r="BI120" s="199">
        <f>IF(N120="nulová",J120,0)</f>
        <v>0</v>
      </c>
      <c r="BJ120" s="15" t="s">
        <v>83</v>
      </c>
      <c r="BK120" s="199">
        <f>ROUND(I120*H120,2)</f>
        <v>0</v>
      </c>
      <c r="BL120" s="15" t="s">
        <v>685</v>
      </c>
      <c r="BM120" s="198" t="s">
        <v>1137</v>
      </c>
    </row>
    <row r="121" s="2" customFormat="1">
      <c r="A121" s="36"/>
      <c r="B121" s="37"/>
      <c r="C121" s="38"/>
      <c r="D121" s="200" t="s">
        <v>128</v>
      </c>
      <c r="E121" s="38"/>
      <c r="F121" s="201" t="s">
        <v>1133</v>
      </c>
      <c r="G121" s="38"/>
      <c r="H121" s="38"/>
      <c r="I121" s="202"/>
      <c r="J121" s="38"/>
      <c r="K121" s="38"/>
      <c r="L121" s="42"/>
      <c r="M121" s="203"/>
      <c r="N121" s="204"/>
      <c r="O121" s="89"/>
      <c r="P121" s="89"/>
      <c r="Q121" s="89"/>
      <c r="R121" s="89"/>
      <c r="S121" s="89"/>
      <c r="T121" s="89"/>
      <c r="U121" s="90"/>
      <c r="V121" s="36"/>
      <c r="W121" s="36"/>
      <c r="X121" s="36"/>
      <c r="Y121" s="36"/>
      <c r="Z121" s="36"/>
      <c r="AA121" s="36"/>
      <c r="AB121" s="36"/>
      <c r="AC121" s="36"/>
      <c r="AD121" s="36"/>
      <c r="AE121" s="36"/>
      <c r="AT121" s="15" t="s">
        <v>128</v>
      </c>
      <c r="AU121" s="15" t="s">
        <v>75</v>
      </c>
    </row>
    <row r="122" s="2" customFormat="1">
      <c r="A122" s="36"/>
      <c r="B122" s="37"/>
      <c r="C122" s="38"/>
      <c r="D122" s="200" t="s">
        <v>158</v>
      </c>
      <c r="E122" s="38"/>
      <c r="F122" s="215" t="s">
        <v>1138</v>
      </c>
      <c r="G122" s="38"/>
      <c r="H122" s="38"/>
      <c r="I122" s="202"/>
      <c r="J122" s="38"/>
      <c r="K122" s="38"/>
      <c r="L122" s="42"/>
      <c r="M122" s="203"/>
      <c r="N122" s="204"/>
      <c r="O122" s="89"/>
      <c r="P122" s="89"/>
      <c r="Q122" s="89"/>
      <c r="R122" s="89"/>
      <c r="S122" s="89"/>
      <c r="T122" s="89"/>
      <c r="U122" s="90"/>
      <c r="V122" s="36"/>
      <c r="W122" s="36"/>
      <c r="X122" s="36"/>
      <c r="Y122" s="36"/>
      <c r="Z122" s="36"/>
      <c r="AA122" s="36"/>
      <c r="AB122" s="36"/>
      <c r="AC122" s="36"/>
      <c r="AD122" s="36"/>
      <c r="AE122" s="36"/>
      <c r="AT122" s="15" t="s">
        <v>158</v>
      </c>
      <c r="AU122" s="15" t="s">
        <v>75</v>
      </c>
    </row>
    <row r="123" s="2" customFormat="1" ht="24.15" customHeight="1">
      <c r="A123" s="36"/>
      <c r="B123" s="37"/>
      <c r="C123" s="187" t="s">
        <v>136</v>
      </c>
      <c r="D123" s="187" t="s">
        <v>120</v>
      </c>
      <c r="E123" s="188" t="s">
        <v>1139</v>
      </c>
      <c r="F123" s="189" t="s">
        <v>1133</v>
      </c>
      <c r="G123" s="190" t="s">
        <v>139</v>
      </c>
      <c r="H123" s="191">
        <v>1</v>
      </c>
      <c r="I123" s="192"/>
      <c r="J123" s="193">
        <f>ROUND(I123*H123,2)</f>
        <v>0</v>
      </c>
      <c r="K123" s="189" t="s">
        <v>1</v>
      </c>
      <c r="L123" s="42"/>
      <c r="M123" s="194" t="s">
        <v>1</v>
      </c>
      <c r="N123" s="195" t="s">
        <v>40</v>
      </c>
      <c r="O123" s="89"/>
      <c r="P123" s="196">
        <f>O123*H123</f>
        <v>0</v>
      </c>
      <c r="Q123" s="196">
        <v>0</v>
      </c>
      <c r="R123" s="196">
        <f>Q123*H123</f>
        <v>0</v>
      </c>
      <c r="S123" s="196">
        <v>0</v>
      </c>
      <c r="T123" s="196">
        <f>S123*H123</f>
        <v>0</v>
      </c>
      <c r="U123" s="197" t="s">
        <v>1</v>
      </c>
      <c r="V123" s="36"/>
      <c r="W123" s="36"/>
      <c r="X123" s="36"/>
      <c r="Y123" s="36"/>
      <c r="Z123" s="36"/>
      <c r="AA123" s="36"/>
      <c r="AB123" s="36"/>
      <c r="AC123" s="36"/>
      <c r="AD123" s="36"/>
      <c r="AE123" s="36"/>
      <c r="AR123" s="198" t="s">
        <v>685</v>
      </c>
      <c r="AT123" s="198" t="s">
        <v>120</v>
      </c>
      <c r="AU123" s="198" t="s">
        <v>75</v>
      </c>
      <c r="AY123" s="15" t="s">
        <v>126</v>
      </c>
      <c r="BE123" s="199">
        <f>IF(N123="základní",J123,0)</f>
        <v>0</v>
      </c>
      <c r="BF123" s="199">
        <f>IF(N123="snížená",J123,0)</f>
        <v>0</v>
      </c>
      <c r="BG123" s="199">
        <f>IF(N123="zákl. přenesená",J123,0)</f>
        <v>0</v>
      </c>
      <c r="BH123" s="199">
        <f>IF(N123="sníž. přenesená",J123,0)</f>
        <v>0</v>
      </c>
      <c r="BI123" s="199">
        <f>IF(N123="nulová",J123,0)</f>
        <v>0</v>
      </c>
      <c r="BJ123" s="15" t="s">
        <v>83</v>
      </c>
      <c r="BK123" s="199">
        <f>ROUND(I123*H123,2)</f>
        <v>0</v>
      </c>
      <c r="BL123" s="15" t="s">
        <v>685</v>
      </c>
      <c r="BM123" s="198" t="s">
        <v>1140</v>
      </c>
    </row>
    <row r="124" s="2" customFormat="1">
      <c r="A124" s="36"/>
      <c r="B124" s="37"/>
      <c r="C124" s="38"/>
      <c r="D124" s="200" t="s">
        <v>128</v>
      </c>
      <c r="E124" s="38"/>
      <c r="F124" s="201" t="s">
        <v>1133</v>
      </c>
      <c r="G124" s="38"/>
      <c r="H124" s="38"/>
      <c r="I124" s="202"/>
      <c r="J124" s="38"/>
      <c r="K124" s="38"/>
      <c r="L124" s="42"/>
      <c r="M124" s="203"/>
      <c r="N124" s="204"/>
      <c r="O124" s="89"/>
      <c r="P124" s="89"/>
      <c r="Q124" s="89"/>
      <c r="R124" s="89"/>
      <c r="S124" s="89"/>
      <c r="T124" s="89"/>
      <c r="U124" s="90"/>
      <c r="V124" s="36"/>
      <c r="W124" s="36"/>
      <c r="X124" s="36"/>
      <c r="Y124" s="36"/>
      <c r="Z124" s="36"/>
      <c r="AA124" s="36"/>
      <c r="AB124" s="36"/>
      <c r="AC124" s="36"/>
      <c r="AD124" s="36"/>
      <c r="AE124" s="36"/>
      <c r="AT124" s="15" t="s">
        <v>128</v>
      </c>
      <c r="AU124" s="15" t="s">
        <v>75</v>
      </c>
    </row>
    <row r="125" s="2" customFormat="1">
      <c r="A125" s="36"/>
      <c r="B125" s="37"/>
      <c r="C125" s="38"/>
      <c r="D125" s="200" t="s">
        <v>158</v>
      </c>
      <c r="E125" s="38"/>
      <c r="F125" s="215" t="s">
        <v>1141</v>
      </c>
      <c r="G125" s="38"/>
      <c r="H125" s="38"/>
      <c r="I125" s="202"/>
      <c r="J125" s="38"/>
      <c r="K125" s="38"/>
      <c r="L125" s="42"/>
      <c r="M125" s="203"/>
      <c r="N125" s="204"/>
      <c r="O125" s="89"/>
      <c r="P125" s="89"/>
      <c r="Q125" s="89"/>
      <c r="R125" s="89"/>
      <c r="S125" s="89"/>
      <c r="T125" s="89"/>
      <c r="U125" s="90"/>
      <c r="V125" s="36"/>
      <c r="W125" s="36"/>
      <c r="X125" s="36"/>
      <c r="Y125" s="36"/>
      <c r="Z125" s="36"/>
      <c r="AA125" s="36"/>
      <c r="AB125" s="36"/>
      <c r="AC125" s="36"/>
      <c r="AD125" s="36"/>
      <c r="AE125" s="36"/>
      <c r="AT125" s="15" t="s">
        <v>158</v>
      </c>
      <c r="AU125" s="15" t="s">
        <v>75</v>
      </c>
    </row>
    <row r="126" s="2" customFormat="1" ht="24.15" customHeight="1">
      <c r="A126" s="36"/>
      <c r="B126" s="37"/>
      <c r="C126" s="187" t="s">
        <v>125</v>
      </c>
      <c r="D126" s="187" t="s">
        <v>120</v>
      </c>
      <c r="E126" s="188" t="s">
        <v>1142</v>
      </c>
      <c r="F126" s="189" t="s">
        <v>1133</v>
      </c>
      <c r="G126" s="190" t="s">
        <v>139</v>
      </c>
      <c r="H126" s="191">
        <v>1</v>
      </c>
      <c r="I126" s="192"/>
      <c r="J126" s="193">
        <f>ROUND(I126*H126,2)</f>
        <v>0</v>
      </c>
      <c r="K126" s="189" t="s">
        <v>1</v>
      </c>
      <c r="L126" s="42"/>
      <c r="M126" s="194" t="s">
        <v>1</v>
      </c>
      <c r="N126" s="195" t="s">
        <v>40</v>
      </c>
      <c r="O126" s="89"/>
      <c r="P126" s="196">
        <f>O126*H126</f>
        <v>0</v>
      </c>
      <c r="Q126" s="196">
        <v>0</v>
      </c>
      <c r="R126" s="196">
        <f>Q126*H126</f>
        <v>0</v>
      </c>
      <c r="S126" s="196">
        <v>0</v>
      </c>
      <c r="T126" s="196">
        <f>S126*H126</f>
        <v>0</v>
      </c>
      <c r="U126" s="197" t="s">
        <v>1</v>
      </c>
      <c r="V126" s="36"/>
      <c r="W126" s="36"/>
      <c r="X126" s="36"/>
      <c r="Y126" s="36"/>
      <c r="Z126" s="36"/>
      <c r="AA126" s="36"/>
      <c r="AB126" s="36"/>
      <c r="AC126" s="36"/>
      <c r="AD126" s="36"/>
      <c r="AE126" s="36"/>
      <c r="AR126" s="198" t="s">
        <v>685</v>
      </c>
      <c r="AT126" s="198" t="s">
        <v>120</v>
      </c>
      <c r="AU126" s="198" t="s">
        <v>75</v>
      </c>
      <c r="AY126" s="15" t="s">
        <v>126</v>
      </c>
      <c r="BE126" s="199">
        <f>IF(N126="základní",J126,0)</f>
        <v>0</v>
      </c>
      <c r="BF126" s="199">
        <f>IF(N126="snížená",J126,0)</f>
        <v>0</v>
      </c>
      <c r="BG126" s="199">
        <f>IF(N126="zákl. přenesená",J126,0)</f>
        <v>0</v>
      </c>
      <c r="BH126" s="199">
        <f>IF(N126="sníž. přenesená",J126,0)</f>
        <v>0</v>
      </c>
      <c r="BI126" s="199">
        <f>IF(N126="nulová",J126,0)</f>
        <v>0</v>
      </c>
      <c r="BJ126" s="15" t="s">
        <v>83</v>
      </c>
      <c r="BK126" s="199">
        <f>ROUND(I126*H126,2)</f>
        <v>0</v>
      </c>
      <c r="BL126" s="15" t="s">
        <v>685</v>
      </c>
      <c r="BM126" s="198" t="s">
        <v>1143</v>
      </c>
    </row>
    <row r="127" s="2" customFormat="1">
      <c r="A127" s="36"/>
      <c r="B127" s="37"/>
      <c r="C127" s="38"/>
      <c r="D127" s="200" t="s">
        <v>128</v>
      </c>
      <c r="E127" s="38"/>
      <c r="F127" s="201" t="s">
        <v>1133</v>
      </c>
      <c r="G127" s="38"/>
      <c r="H127" s="38"/>
      <c r="I127" s="202"/>
      <c r="J127" s="38"/>
      <c r="K127" s="38"/>
      <c r="L127" s="42"/>
      <c r="M127" s="203"/>
      <c r="N127" s="204"/>
      <c r="O127" s="89"/>
      <c r="P127" s="89"/>
      <c r="Q127" s="89"/>
      <c r="R127" s="89"/>
      <c r="S127" s="89"/>
      <c r="T127" s="89"/>
      <c r="U127" s="90"/>
      <c r="V127" s="36"/>
      <c r="W127" s="36"/>
      <c r="X127" s="36"/>
      <c r="Y127" s="36"/>
      <c r="Z127" s="36"/>
      <c r="AA127" s="36"/>
      <c r="AB127" s="36"/>
      <c r="AC127" s="36"/>
      <c r="AD127" s="36"/>
      <c r="AE127" s="36"/>
      <c r="AT127" s="15" t="s">
        <v>128</v>
      </c>
      <c r="AU127" s="15" t="s">
        <v>75</v>
      </c>
    </row>
    <row r="128" s="2" customFormat="1">
      <c r="A128" s="36"/>
      <c r="B128" s="37"/>
      <c r="C128" s="38"/>
      <c r="D128" s="200" t="s">
        <v>158</v>
      </c>
      <c r="E128" s="38"/>
      <c r="F128" s="215" t="s">
        <v>1144</v>
      </c>
      <c r="G128" s="38"/>
      <c r="H128" s="38"/>
      <c r="I128" s="202"/>
      <c r="J128" s="38"/>
      <c r="K128" s="38"/>
      <c r="L128" s="42"/>
      <c r="M128" s="203"/>
      <c r="N128" s="204"/>
      <c r="O128" s="89"/>
      <c r="P128" s="89"/>
      <c r="Q128" s="89"/>
      <c r="R128" s="89"/>
      <c r="S128" s="89"/>
      <c r="T128" s="89"/>
      <c r="U128" s="90"/>
      <c r="V128" s="36"/>
      <c r="W128" s="36"/>
      <c r="X128" s="36"/>
      <c r="Y128" s="36"/>
      <c r="Z128" s="36"/>
      <c r="AA128" s="36"/>
      <c r="AB128" s="36"/>
      <c r="AC128" s="36"/>
      <c r="AD128" s="36"/>
      <c r="AE128" s="36"/>
      <c r="AT128" s="15" t="s">
        <v>158</v>
      </c>
      <c r="AU128" s="15" t="s">
        <v>75</v>
      </c>
    </row>
    <row r="129" s="2" customFormat="1" ht="24.15" customHeight="1">
      <c r="A129" s="36"/>
      <c r="B129" s="37"/>
      <c r="C129" s="187" t="s">
        <v>146</v>
      </c>
      <c r="D129" s="187" t="s">
        <v>120</v>
      </c>
      <c r="E129" s="188" t="s">
        <v>1145</v>
      </c>
      <c r="F129" s="189" t="s">
        <v>1133</v>
      </c>
      <c r="G129" s="190" t="s">
        <v>139</v>
      </c>
      <c r="H129" s="191">
        <v>1</v>
      </c>
      <c r="I129" s="192"/>
      <c r="J129" s="193">
        <f>ROUND(I129*H129,2)</f>
        <v>0</v>
      </c>
      <c r="K129" s="189" t="s">
        <v>1</v>
      </c>
      <c r="L129" s="42"/>
      <c r="M129" s="194" t="s">
        <v>1</v>
      </c>
      <c r="N129" s="195" t="s">
        <v>40</v>
      </c>
      <c r="O129" s="89"/>
      <c r="P129" s="196">
        <f>O129*H129</f>
        <v>0</v>
      </c>
      <c r="Q129" s="196">
        <v>0</v>
      </c>
      <c r="R129" s="196">
        <f>Q129*H129</f>
        <v>0</v>
      </c>
      <c r="S129" s="196">
        <v>0</v>
      </c>
      <c r="T129" s="196">
        <f>S129*H129</f>
        <v>0</v>
      </c>
      <c r="U129" s="197" t="s">
        <v>1</v>
      </c>
      <c r="V129" s="36"/>
      <c r="W129" s="36"/>
      <c r="X129" s="36"/>
      <c r="Y129" s="36"/>
      <c r="Z129" s="36"/>
      <c r="AA129" s="36"/>
      <c r="AB129" s="36"/>
      <c r="AC129" s="36"/>
      <c r="AD129" s="36"/>
      <c r="AE129" s="36"/>
      <c r="AR129" s="198" t="s">
        <v>685</v>
      </c>
      <c r="AT129" s="198" t="s">
        <v>120</v>
      </c>
      <c r="AU129" s="198" t="s">
        <v>75</v>
      </c>
      <c r="AY129" s="15" t="s">
        <v>126</v>
      </c>
      <c r="BE129" s="199">
        <f>IF(N129="základní",J129,0)</f>
        <v>0</v>
      </c>
      <c r="BF129" s="199">
        <f>IF(N129="snížená",J129,0)</f>
        <v>0</v>
      </c>
      <c r="BG129" s="199">
        <f>IF(N129="zákl. přenesená",J129,0)</f>
        <v>0</v>
      </c>
      <c r="BH129" s="199">
        <f>IF(N129="sníž. přenesená",J129,0)</f>
        <v>0</v>
      </c>
      <c r="BI129" s="199">
        <f>IF(N129="nulová",J129,0)</f>
        <v>0</v>
      </c>
      <c r="BJ129" s="15" t="s">
        <v>83</v>
      </c>
      <c r="BK129" s="199">
        <f>ROUND(I129*H129,2)</f>
        <v>0</v>
      </c>
      <c r="BL129" s="15" t="s">
        <v>685</v>
      </c>
      <c r="BM129" s="198" t="s">
        <v>1146</v>
      </c>
    </row>
    <row r="130" s="2" customFormat="1">
      <c r="A130" s="36"/>
      <c r="B130" s="37"/>
      <c r="C130" s="38"/>
      <c r="D130" s="200" t="s">
        <v>128</v>
      </c>
      <c r="E130" s="38"/>
      <c r="F130" s="201" t="s">
        <v>1133</v>
      </c>
      <c r="G130" s="38"/>
      <c r="H130" s="38"/>
      <c r="I130" s="202"/>
      <c r="J130" s="38"/>
      <c r="K130" s="38"/>
      <c r="L130" s="42"/>
      <c r="M130" s="203"/>
      <c r="N130" s="204"/>
      <c r="O130" s="89"/>
      <c r="P130" s="89"/>
      <c r="Q130" s="89"/>
      <c r="R130" s="89"/>
      <c r="S130" s="89"/>
      <c r="T130" s="89"/>
      <c r="U130" s="90"/>
      <c r="V130" s="36"/>
      <c r="W130" s="36"/>
      <c r="X130" s="36"/>
      <c r="Y130" s="36"/>
      <c r="Z130" s="36"/>
      <c r="AA130" s="36"/>
      <c r="AB130" s="36"/>
      <c r="AC130" s="36"/>
      <c r="AD130" s="36"/>
      <c r="AE130" s="36"/>
      <c r="AT130" s="15" t="s">
        <v>128</v>
      </c>
      <c r="AU130" s="15" t="s">
        <v>75</v>
      </c>
    </row>
    <row r="131" s="2" customFormat="1">
      <c r="A131" s="36"/>
      <c r="B131" s="37"/>
      <c r="C131" s="38"/>
      <c r="D131" s="200" t="s">
        <v>158</v>
      </c>
      <c r="E131" s="38"/>
      <c r="F131" s="215" t="s">
        <v>1147</v>
      </c>
      <c r="G131" s="38"/>
      <c r="H131" s="38"/>
      <c r="I131" s="202"/>
      <c r="J131" s="38"/>
      <c r="K131" s="38"/>
      <c r="L131" s="42"/>
      <c r="M131" s="203"/>
      <c r="N131" s="204"/>
      <c r="O131" s="89"/>
      <c r="P131" s="89"/>
      <c r="Q131" s="89"/>
      <c r="R131" s="89"/>
      <c r="S131" s="89"/>
      <c r="T131" s="89"/>
      <c r="U131" s="90"/>
      <c r="V131" s="36"/>
      <c r="W131" s="36"/>
      <c r="X131" s="36"/>
      <c r="Y131" s="36"/>
      <c r="Z131" s="36"/>
      <c r="AA131" s="36"/>
      <c r="AB131" s="36"/>
      <c r="AC131" s="36"/>
      <c r="AD131" s="36"/>
      <c r="AE131" s="36"/>
      <c r="AT131" s="15" t="s">
        <v>158</v>
      </c>
      <c r="AU131" s="15" t="s">
        <v>75</v>
      </c>
    </row>
    <row r="132" s="2" customFormat="1" ht="24.15" customHeight="1">
      <c r="A132" s="36"/>
      <c r="B132" s="37"/>
      <c r="C132" s="187" t="s">
        <v>152</v>
      </c>
      <c r="D132" s="187" t="s">
        <v>120</v>
      </c>
      <c r="E132" s="188" t="s">
        <v>1148</v>
      </c>
      <c r="F132" s="189" t="s">
        <v>1133</v>
      </c>
      <c r="G132" s="190" t="s">
        <v>139</v>
      </c>
      <c r="H132" s="191">
        <v>1</v>
      </c>
      <c r="I132" s="192"/>
      <c r="J132" s="193">
        <f>ROUND(I132*H132,2)</f>
        <v>0</v>
      </c>
      <c r="K132" s="189" t="s">
        <v>1</v>
      </c>
      <c r="L132" s="42"/>
      <c r="M132" s="194" t="s">
        <v>1</v>
      </c>
      <c r="N132" s="195" t="s">
        <v>40</v>
      </c>
      <c r="O132" s="89"/>
      <c r="P132" s="196">
        <f>O132*H132</f>
        <v>0</v>
      </c>
      <c r="Q132" s="196">
        <v>0</v>
      </c>
      <c r="R132" s="196">
        <f>Q132*H132</f>
        <v>0</v>
      </c>
      <c r="S132" s="196">
        <v>0</v>
      </c>
      <c r="T132" s="196">
        <f>S132*H132</f>
        <v>0</v>
      </c>
      <c r="U132" s="197" t="s">
        <v>1</v>
      </c>
      <c r="V132" s="36"/>
      <c r="W132" s="36"/>
      <c r="X132" s="36"/>
      <c r="Y132" s="36"/>
      <c r="Z132" s="36"/>
      <c r="AA132" s="36"/>
      <c r="AB132" s="36"/>
      <c r="AC132" s="36"/>
      <c r="AD132" s="36"/>
      <c r="AE132" s="36"/>
      <c r="AR132" s="198" t="s">
        <v>685</v>
      </c>
      <c r="AT132" s="198" t="s">
        <v>120</v>
      </c>
      <c r="AU132" s="198" t="s">
        <v>75</v>
      </c>
      <c r="AY132" s="15" t="s">
        <v>126</v>
      </c>
      <c r="BE132" s="199">
        <f>IF(N132="základní",J132,0)</f>
        <v>0</v>
      </c>
      <c r="BF132" s="199">
        <f>IF(N132="snížená",J132,0)</f>
        <v>0</v>
      </c>
      <c r="BG132" s="199">
        <f>IF(N132="zákl. přenesená",J132,0)</f>
        <v>0</v>
      </c>
      <c r="BH132" s="199">
        <f>IF(N132="sníž. přenesená",J132,0)</f>
        <v>0</v>
      </c>
      <c r="BI132" s="199">
        <f>IF(N132="nulová",J132,0)</f>
        <v>0</v>
      </c>
      <c r="BJ132" s="15" t="s">
        <v>83</v>
      </c>
      <c r="BK132" s="199">
        <f>ROUND(I132*H132,2)</f>
        <v>0</v>
      </c>
      <c r="BL132" s="15" t="s">
        <v>685</v>
      </c>
      <c r="BM132" s="198" t="s">
        <v>1149</v>
      </c>
    </row>
    <row r="133" s="2" customFormat="1">
      <c r="A133" s="36"/>
      <c r="B133" s="37"/>
      <c r="C133" s="38"/>
      <c r="D133" s="200" t="s">
        <v>128</v>
      </c>
      <c r="E133" s="38"/>
      <c r="F133" s="201" t="s">
        <v>1133</v>
      </c>
      <c r="G133" s="38"/>
      <c r="H133" s="38"/>
      <c r="I133" s="202"/>
      <c r="J133" s="38"/>
      <c r="K133" s="38"/>
      <c r="L133" s="42"/>
      <c r="M133" s="203"/>
      <c r="N133" s="204"/>
      <c r="O133" s="89"/>
      <c r="P133" s="89"/>
      <c r="Q133" s="89"/>
      <c r="R133" s="89"/>
      <c r="S133" s="89"/>
      <c r="T133" s="89"/>
      <c r="U133" s="90"/>
      <c r="V133" s="36"/>
      <c r="W133" s="36"/>
      <c r="X133" s="36"/>
      <c r="Y133" s="36"/>
      <c r="Z133" s="36"/>
      <c r="AA133" s="36"/>
      <c r="AB133" s="36"/>
      <c r="AC133" s="36"/>
      <c r="AD133" s="36"/>
      <c r="AE133" s="36"/>
      <c r="AT133" s="15" t="s">
        <v>128</v>
      </c>
      <c r="AU133" s="15" t="s">
        <v>75</v>
      </c>
    </row>
    <row r="134" s="2" customFormat="1">
      <c r="A134" s="36"/>
      <c r="B134" s="37"/>
      <c r="C134" s="38"/>
      <c r="D134" s="200" t="s">
        <v>158</v>
      </c>
      <c r="E134" s="38"/>
      <c r="F134" s="215" t="s">
        <v>1150</v>
      </c>
      <c r="G134" s="38"/>
      <c r="H134" s="38"/>
      <c r="I134" s="202"/>
      <c r="J134" s="38"/>
      <c r="K134" s="38"/>
      <c r="L134" s="42"/>
      <c r="M134" s="203"/>
      <c r="N134" s="204"/>
      <c r="O134" s="89"/>
      <c r="P134" s="89"/>
      <c r="Q134" s="89"/>
      <c r="R134" s="89"/>
      <c r="S134" s="89"/>
      <c r="T134" s="89"/>
      <c r="U134" s="90"/>
      <c r="V134" s="36"/>
      <c r="W134" s="36"/>
      <c r="X134" s="36"/>
      <c r="Y134" s="36"/>
      <c r="Z134" s="36"/>
      <c r="AA134" s="36"/>
      <c r="AB134" s="36"/>
      <c r="AC134" s="36"/>
      <c r="AD134" s="36"/>
      <c r="AE134" s="36"/>
      <c r="AT134" s="15" t="s">
        <v>158</v>
      </c>
      <c r="AU134" s="15" t="s">
        <v>75</v>
      </c>
    </row>
    <row r="135" s="2" customFormat="1" ht="55.5" customHeight="1">
      <c r="A135" s="36"/>
      <c r="B135" s="37"/>
      <c r="C135" s="205" t="s">
        <v>160</v>
      </c>
      <c r="D135" s="205" t="s">
        <v>130</v>
      </c>
      <c r="E135" s="206" t="s">
        <v>1151</v>
      </c>
      <c r="F135" s="207" t="s">
        <v>1152</v>
      </c>
      <c r="G135" s="208" t="s">
        <v>139</v>
      </c>
      <c r="H135" s="209">
        <v>1</v>
      </c>
      <c r="I135" s="210"/>
      <c r="J135" s="211">
        <f>ROUND(I135*H135,2)</f>
        <v>0</v>
      </c>
      <c r="K135" s="207" t="s">
        <v>124</v>
      </c>
      <c r="L135" s="212"/>
      <c r="M135" s="213" t="s">
        <v>1</v>
      </c>
      <c r="N135" s="214" t="s">
        <v>40</v>
      </c>
      <c r="O135" s="89"/>
      <c r="P135" s="196">
        <f>O135*H135</f>
        <v>0</v>
      </c>
      <c r="Q135" s="196">
        <v>0</v>
      </c>
      <c r="R135" s="196">
        <f>Q135*H135</f>
        <v>0</v>
      </c>
      <c r="S135" s="196">
        <v>0</v>
      </c>
      <c r="T135" s="196">
        <f>S135*H135</f>
        <v>0</v>
      </c>
      <c r="U135" s="197" t="s">
        <v>1</v>
      </c>
      <c r="V135" s="36"/>
      <c r="W135" s="36"/>
      <c r="X135" s="36"/>
      <c r="Y135" s="36"/>
      <c r="Z135" s="36"/>
      <c r="AA135" s="36"/>
      <c r="AB135" s="36"/>
      <c r="AC135" s="36"/>
      <c r="AD135" s="36"/>
      <c r="AE135" s="36"/>
      <c r="AR135" s="198" t="s">
        <v>685</v>
      </c>
      <c r="AT135" s="198" t="s">
        <v>130</v>
      </c>
      <c r="AU135" s="198" t="s">
        <v>75</v>
      </c>
      <c r="AY135" s="15" t="s">
        <v>126</v>
      </c>
      <c r="BE135" s="199">
        <f>IF(N135="základní",J135,0)</f>
        <v>0</v>
      </c>
      <c r="BF135" s="199">
        <f>IF(N135="snížená",J135,0)</f>
        <v>0</v>
      </c>
      <c r="BG135" s="199">
        <f>IF(N135="zákl. přenesená",J135,0)</f>
        <v>0</v>
      </c>
      <c r="BH135" s="199">
        <f>IF(N135="sníž. přenesená",J135,0)</f>
        <v>0</v>
      </c>
      <c r="BI135" s="199">
        <f>IF(N135="nulová",J135,0)</f>
        <v>0</v>
      </c>
      <c r="BJ135" s="15" t="s">
        <v>83</v>
      </c>
      <c r="BK135" s="199">
        <f>ROUND(I135*H135,2)</f>
        <v>0</v>
      </c>
      <c r="BL135" s="15" t="s">
        <v>685</v>
      </c>
      <c r="BM135" s="198" t="s">
        <v>1153</v>
      </c>
    </row>
    <row r="136" s="2" customFormat="1">
      <c r="A136" s="36"/>
      <c r="B136" s="37"/>
      <c r="C136" s="38"/>
      <c r="D136" s="200" t="s">
        <v>128</v>
      </c>
      <c r="E136" s="38"/>
      <c r="F136" s="201" t="s">
        <v>1152</v>
      </c>
      <c r="G136" s="38"/>
      <c r="H136" s="38"/>
      <c r="I136" s="202"/>
      <c r="J136" s="38"/>
      <c r="K136" s="38"/>
      <c r="L136" s="42"/>
      <c r="M136" s="203"/>
      <c r="N136" s="204"/>
      <c r="O136" s="89"/>
      <c r="P136" s="89"/>
      <c r="Q136" s="89"/>
      <c r="R136" s="89"/>
      <c r="S136" s="89"/>
      <c r="T136" s="89"/>
      <c r="U136" s="90"/>
      <c r="V136" s="36"/>
      <c r="W136" s="36"/>
      <c r="X136" s="36"/>
      <c r="Y136" s="36"/>
      <c r="Z136" s="36"/>
      <c r="AA136" s="36"/>
      <c r="AB136" s="36"/>
      <c r="AC136" s="36"/>
      <c r="AD136" s="36"/>
      <c r="AE136" s="36"/>
      <c r="AT136" s="15" t="s">
        <v>128</v>
      </c>
      <c r="AU136" s="15" t="s">
        <v>75</v>
      </c>
    </row>
    <row r="137" s="2" customFormat="1">
      <c r="A137" s="36"/>
      <c r="B137" s="37"/>
      <c r="C137" s="38"/>
      <c r="D137" s="200" t="s">
        <v>158</v>
      </c>
      <c r="E137" s="38"/>
      <c r="F137" s="215" t="s">
        <v>1154</v>
      </c>
      <c r="G137" s="38"/>
      <c r="H137" s="38"/>
      <c r="I137" s="202"/>
      <c r="J137" s="38"/>
      <c r="K137" s="38"/>
      <c r="L137" s="42"/>
      <c r="M137" s="203"/>
      <c r="N137" s="204"/>
      <c r="O137" s="89"/>
      <c r="P137" s="89"/>
      <c r="Q137" s="89"/>
      <c r="R137" s="89"/>
      <c r="S137" s="89"/>
      <c r="T137" s="89"/>
      <c r="U137" s="90"/>
      <c r="V137" s="36"/>
      <c r="W137" s="36"/>
      <c r="X137" s="36"/>
      <c r="Y137" s="36"/>
      <c r="Z137" s="36"/>
      <c r="AA137" s="36"/>
      <c r="AB137" s="36"/>
      <c r="AC137" s="36"/>
      <c r="AD137" s="36"/>
      <c r="AE137" s="36"/>
      <c r="AT137" s="15" t="s">
        <v>158</v>
      </c>
      <c r="AU137" s="15" t="s">
        <v>75</v>
      </c>
    </row>
    <row r="138" s="2" customFormat="1" ht="49.05" customHeight="1">
      <c r="A138" s="36"/>
      <c r="B138" s="37"/>
      <c r="C138" s="205" t="s">
        <v>165</v>
      </c>
      <c r="D138" s="205" t="s">
        <v>130</v>
      </c>
      <c r="E138" s="206" t="s">
        <v>1155</v>
      </c>
      <c r="F138" s="207" t="s">
        <v>1156</v>
      </c>
      <c r="G138" s="208" t="s">
        <v>139</v>
      </c>
      <c r="H138" s="209">
        <v>1</v>
      </c>
      <c r="I138" s="210"/>
      <c r="J138" s="211">
        <f>ROUND(I138*H138,2)</f>
        <v>0</v>
      </c>
      <c r="K138" s="207" t="s">
        <v>124</v>
      </c>
      <c r="L138" s="212"/>
      <c r="M138" s="213" t="s">
        <v>1</v>
      </c>
      <c r="N138" s="214" t="s">
        <v>40</v>
      </c>
      <c r="O138" s="89"/>
      <c r="P138" s="196">
        <f>O138*H138</f>
        <v>0</v>
      </c>
      <c r="Q138" s="196">
        <v>0</v>
      </c>
      <c r="R138" s="196">
        <f>Q138*H138</f>
        <v>0</v>
      </c>
      <c r="S138" s="196">
        <v>0</v>
      </c>
      <c r="T138" s="196">
        <f>S138*H138</f>
        <v>0</v>
      </c>
      <c r="U138" s="197" t="s">
        <v>1</v>
      </c>
      <c r="V138" s="36"/>
      <c r="W138" s="36"/>
      <c r="X138" s="36"/>
      <c r="Y138" s="36"/>
      <c r="Z138" s="36"/>
      <c r="AA138" s="36"/>
      <c r="AB138" s="36"/>
      <c r="AC138" s="36"/>
      <c r="AD138" s="36"/>
      <c r="AE138" s="36"/>
      <c r="AR138" s="198" t="s">
        <v>165</v>
      </c>
      <c r="AT138" s="198" t="s">
        <v>130</v>
      </c>
      <c r="AU138" s="198" t="s">
        <v>75</v>
      </c>
      <c r="AY138" s="15" t="s">
        <v>126</v>
      </c>
      <c r="BE138" s="199">
        <f>IF(N138="základní",J138,0)</f>
        <v>0</v>
      </c>
      <c r="BF138" s="199">
        <f>IF(N138="snížená",J138,0)</f>
        <v>0</v>
      </c>
      <c r="BG138" s="199">
        <f>IF(N138="zákl. přenesená",J138,0)</f>
        <v>0</v>
      </c>
      <c r="BH138" s="199">
        <f>IF(N138="sníž. přenesená",J138,0)</f>
        <v>0</v>
      </c>
      <c r="BI138" s="199">
        <f>IF(N138="nulová",J138,0)</f>
        <v>0</v>
      </c>
      <c r="BJ138" s="15" t="s">
        <v>83</v>
      </c>
      <c r="BK138" s="199">
        <f>ROUND(I138*H138,2)</f>
        <v>0</v>
      </c>
      <c r="BL138" s="15" t="s">
        <v>125</v>
      </c>
      <c r="BM138" s="198" t="s">
        <v>1157</v>
      </c>
    </row>
    <row r="139" s="2" customFormat="1">
      <c r="A139" s="36"/>
      <c r="B139" s="37"/>
      <c r="C139" s="38"/>
      <c r="D139" s="200" t="s">
        <v>128</v>
      </c>
      <c r="E139" s="38"/>
      <c r="F139" s="201" t="s">
        <v>1156</v>
      </c>
      <c r="G139" s="38"/>
      <c r="H139" s="38"/>
      <c r="I139" s="202"/>
      <c r="J139" s="38"/>
      <c r="K139" s="38"/>
      <c r="L139" s="42"/>
      <c r="M139" s="203"/>
      <c r="N139" s="204"/>
      <c r="O139" s="89"/>
      <c r="P139" s="89"/>
      <c r="Q139" s="89"/>
      <c r="R139" s="89"/>
      <c r="S139" s="89"/>
      <c r="T139" s="89"/>
      <c r="U139" s="90"/>
      <c r="V139" s="36"/>
      <c r="W139" s="36"/>
      <c r="X139" s="36"/>
      <c r="Y139" s="36"/>
      <c r="Z139" s="36"/>
      <c r="AA139" s="36"/>
      <c r="AB139" s="36"/>
      <c r="AC139" s="36"/>
      <c r="AD139" s="36"/>
      <c r="AE139" s="36"/>
      <c r="AT139" s="15" t="s">
        <v>128</v>
      </c>
      <c r="AU139" s="15" t="s">
        <v>75</v>
      </c>
    </row>
    <row r="140" s="2" customFormat="1" ht="33" customHeight="1">
      <c r="A140" s="36"/>
      <c r="B140" s="37"/>
      <c r="C140" s="205" t="s">
        <v>170</v>
      </c>
      <c r="D140" s="205" t="s">
        <v>130</v>
      </c>
      <c r="E140" s="206" t="s">
        <v>1158</v>
      </c>
      <c r="F140" s="207" t="s">
        <v>1159</v>
      </c>
      <c r="G140" s="208" t="s">
        <v>221</v>
      </c>
      <c r="H140" s="209">
        <v>10</v>
      </c>
      <c r="I140" s="210"/>
      <c r="J140" s="211">
        <f>ROUND(I140*H140,2)</f>
        <v>0</v>
      </c>
      <c r="K140" s="207" t="s">
        <v>124</v>
      </c>
      <c r="L140" s="212"/>
      <c r="M140" s="213" t="s">
        <v>1</v>
      </c>
      <c r="N140" s="214" t="s">
        <v>40</v>
      </c>
      <c r="O140" s="89"/>
      <c r="P140" s="196">
        <f>O140*H140</f>
        <v>0</v>
      </c>
      <c r="Q140" s="196">
        <v>0</v>
      </c>
      <c r="R140" s="196">
        <f>Q140*H140</f>
        <v>0</v>
      </c>
      <c r="S140" s="196">
        <v>0</v>
      </c>
      <c r="T140" s="196">
        <f>S140*H140</f>
        <v>0</v>
      </c>
      <c r="U140" s="197" t="s">
        <v>1</v>
      </c>
      <c r="V140" s="36"/>
      <c r="W140" s="36"/>
      <c r="X140" s="36"/>
      <c r="Y140" s="36"/>
      <c r="Z140" s="36"/>
      <c r="AA140" s="36"/>
      <c r="AB140" s="36"/>
      <c r="AC140" s="36"/>
      <c r="AD140" s="36"/>
      <c r="AE140" s="36"/>
      <c r="AR140" s="198" t="s">
        <v>165</v>
      </c>
      <c r="AT140" s="198" t="s">
        <v>130</v>
      </c>
      <c r="AU140" s="198" t="s">
        <v>75</v>
      </c>
      <c r="AY140" s="15" t="s">
        <v>126</v>
      </c>
      <c r="BE140" s="199">
        <f>IF(N140="základní",J140,0)</f>
        <v>0</v>
      </c>
      <c r="BF140" s="199">
        <f>IF(N140="snížená",J140,0)</f>
        <v>0</v>
      </c>
      <c r="BG140" s="199">
        <f>IF(N140="zákl. přenesená",J140,0)</f>
        <v>0</v>
      </c>
      <c r="BH140" s="199">
        <f>IF(N140="sníž. přenesená",J140,0)</f>
        <v>0</v>
      </c>
      <c r="BI140" s="199">
        <f>IF(N140="nulová",J140,0)</f>
        <v>0</v>
      </c>
      <c r="BJ140" s="15" t="s">
        <v>83</v>
      </c>
      <c r="BK140" s="199">
        <f>ROUND(I140*H140,2)</f>
        <v>0</v>
      </c>
      <c r="BL140" s="15" t="s">
        <v>125</v>
      </c>
      <c r="BM140" s="198" t="s">
        <v>1160</v>
      </c>
    </row>
    <row r="141" s="2" customFormat="1">
      <c r="A141" s="36"/>
      <c r="B141" s="37"/>
      <c r="C141" s="38"/>
      <c r="D141" s="200" t="s">
        <v>128</v>
      </c>
      <c r="E141" s="38"/>
      <c r="F141" s="201" t="s">
        <v>1159</v>
      </c>
      <c r="G141" s="38"/>
      <c r="H141" s="38"/>
      <c r="I141" s="202"/>
      <c r="J141" s="38"/>
      <c r="K141" s="38"/>
      <c r="L141" s="42"/>
      <c r="M141" s="203"/>
      <c r="N141" s="204"/>
      <c r="O141" s="89"/>
      <c r="P141" s="89"/>
      <c r="Q141" s="89"/>
      <c r="R141" s="89"/>
      <c r="S141" s="89"/>
      <c r="T141" s="89"/>
      <c r="U141" s="90"/>
      <c r="V141" s="36"/>
      <c r="W141" s="36"/>
      <c r="X141" s="36"/>
      <c r="Y141" s="36"/>
      <c r="Z141" s="36"/>
      <c r="AA141" s="36"/>
      <c r="AB141" s="36"/>
      <c r="AC141" s="36"/>
      <c r="AD141" s="36"/>
      <c r="AE141" s="36"/>
      <c r="AT141" s="15" t="s">
        <v>128</v>
      </c>
      <c r="AU141" s="15" t="s">
        <v>75</v>
      </c>
    </row>
    <row r="142" s="2" customFormat="1" ht="24.15" customHeight="1">
      <c r="A142" s="36"/>
      <c r="B142" s="37"/>
      <c r="C142" s="205" t="s">
        <v>175</v>
      </c>
      <c r="D142" s="205" t="s">
        <v>130</v>
      </c>
      <c r="E142" s="206" t="s">
        <v>1161</v>
      </c>
      <c r="F142" s="207" t="s">
        <v>1162</v>
      </c>
      <c r="G142" s="208" t="s">
        <v>221</v>
      </c>
      <c r="H142" s="209">
        <v>15</v>
      </c>
      <c r="I142" s="210"/>
      <c r="J142" s="211">
        <f>ROUND(I142*H142,2)</f>
        <v>0</v>
      </c>
      <c r="K142" s="207" t="s">
        <v>124</v>
      </c>
      <c r="L142" s="212"/>
      <c r="M142" s="213" t="s">
        <v>1</v>
      </c>
      <c r="N142" s="214" t="s">
        <v>40</v>
      </c>
      <c r="O142" s="89"/>
      <c r="P142" s="196">
        <f>O142*H142</f>
        <v>0</v>
      </c>
      <c r="Q142" s="196">
        <v>0</v>
      </c>
      <c r="R142" s="196">
        <f>Q142*H142</f>
        <v>0</v>
      </c>
      <c r="S142" s="196">
        <v>0</v>
      </c>
      <c r="T142" s="196">
        <f>S142*H142</f>
        <v>0</v>
      </c>
      <c r="U142" s="197" t="s">
        <v>1</v>
      </c>
      <c r="V142" s="36"/>
      <c r="W142" s="36"/>
      <c r="X142" s="36"/>
      <c r="Y142" s="36"/>
      <c r="Z142" s="36"/>
      <c r="AA142" s="36"/>
      <c r="AB142" s="36"/>
      <c r="AC142" s="36"/>
      <c r="AD142" s="36"/>
      <c r="AE142" s="36"/>
      <c r="AR142" s="198" t="s">
        <v>165</v>
      </c>
      <c r="AT142" s="198" t="s">
        <v>130</v>
      </c>
      <c r="AU142" s="198" t="s">
        <v>75</v>
      </c>
      <c r="AY142" s="15" t="s">
        <v>126</v>
      </c>
      <c r="BE142" s="199">
        <f>IF(N142="základní",J142,0)</f>
        <v>0</v>
      </c>
      <c r="BF142" s="199">
        <f>IF(N142="snížená",J142,0)</f>
        <v>0</v>
      </c>
      <c r="BG142" s="199">
        <f>IF(N142="zákl. přenesená",J142,0)</f>
        <v>0</v>
      </c>
      <c r="BH142" s="199">
        <f>IF(N142="sníž. přenesená",J142,0)</f>
        <v>0</v>
      </c>
      <c r="BI142" s="199">
        <f>IF(N142="nulová",J142,0)</f>
        <v>0</v>
      </c>
      <c r="BJ142" s="15" t="s">
        <v>83</v>
      </c>
      <c r="BK142" s="199">
        <f>ROUND(I142*H142,2)</f>
        <v>0</v>
      </c>
      <c r="BL142" s="15" t="s">
        <v>125</v>
      </c>
      <c r="BM142" s="198" t="s">
        <v>1163</v>
      </c>
    </row>
    <row r="143" s="2" customFormat="1">
      <c r="A143" s="36"/>
      <c r="B143" s="37"/>
      <c r="C143" s="38"/>
      <c r="D143" s="200" t="s">
        <v>128</v>
      </c>
      <c r="E143" s="38"/>
      <c r="F143" s="201" t="s">
        <v>1162</v>
      </c>
      <c r="G143" s="38"/>
      <c r="H143" s="38"/>
      <c r="I143" s="202"/>
      <c r="J143" s="38"/>
      <c r="K143" s="38"/>
      <c r="L143" s="42"/>
      <c r="M143" s="203"/>
      <c r="N143" s="204"/>
      <c r="O143" s="89"/>
      <c r="P143" s="89"/>
      <c r="Q143" s="89"/>
      <c r="R143" s="89"/>
      <c r="S143" s="89"/>
      <c r="T143" s="89"/>
      <c r="U143" s="90"/>
      <c r="V143" s="36"/>
      <c r="W143" s="36"/>
      <c r="X143" s="36"/>
      <c r="Y143" s="36"/>
      <c r="Z143" s="36"/>
      <c r="AA143" s="36"/>
      <c r="AB143" s="36"/>
      <c r="AC143" s="36"/>
      <c r="AD143" s="36"/>
      <c r="AE143" s="36"/>
      <c r="AT143" s="15" t="s">
        <v>128</v>
      </c>
      <c r="AU143" s="15" t="s">
        <v>75</v>
      </c>
    </row>
    <row r="144" s="2" customFormat="1" ht="24.15" customHeight="1">
      <c r="A144" s="36"/>
      <c r="B144" s="37"/>
      <c r="C144" s="205" t="s">
        <v>180</v>
      </c>
      <c r="D144" s="205" t="s">
        <v>130</v>
      </c>
      <c r="E144" s="206" t="s">
        <v>1164</v>
      </c>
      <c r="F144" s="207" t="s">
        <v>1165</v>
      </c>
      <c r="G144" s="208" t="s">
        <v>221</v>
      </c>
      <c r="H144" s="209">
        <v>95</v>
      </c>
      <c r="I144" s="210"/>
      <c r="J144" s="211">
        <f>ROUND(I144*H144,2)</f>
        <v>0</v>
      </c>
      <c r="K144" s="207" t="s">
        <v>124</v>
      </c>
      <c r="L144" s="212"/>
      <c r="M144" s="213" t="s">
        <v>1</v>
      </c>
      <c r="N144" s="214" t="s">
        <v>40</v>
      </c>
      <c r="O144" s="89"/>
      <c r="P144" s="196">
        <f>O144*H144</f>
        <v>0</v>
      </c>
      <c r="Q144" s="196">
        <v>0</v>
      </c>
      <c r="R144" s="196">
        <f>Q144*H144</f>
        <v>0</v>
      </c>
      <c r="S144" s="196">
        <v>0</v>
      </c>
      <c r="T144" s="196">
        <f>S144*H144</f>
        <v>0</v>
      </c>
      <c r="U144" s="197" t="s">
        <v>1</v>
      </c>
      <c r="V144" s="36"/>
      <c r="W144" s="36"/>
      <c r="X144" s="36"/>
      <c r="Y144" s="36"/>
      <c r="Z144" s="36"/>
      <c r="AA144" s="36"/>
      <c r="AB144" s="36"/>
      <c r="AC144" s="36"/>
      <c r="AD144" s="36"/>
      <c r="AE144" s="36"/>
      <c r="AR144" s="198" t="s">
        <v>165</v>
      </c>
      <c r="AT144" s="198" t="s">
        <v>130</v>
      </c>
      <c r="AU144" s="198" t="s">
        <v>75</v>
      </c>
      <c r="AY144" s="15" t="s">
        <v>126</v>
      </c>
      <c r="BE144" s="199">
        <f>IF(N144="základní",J144,0)</f>
        <v>0</v>
      </c>
      <c r="BF144" s="199">
        <f>IF(N144="snížená",J144,0)</f>
        <v>0</v>
      </c>
      <c r="BG144" s="199">
        <f>IF(N144="zákl. přenesená",J144,0)</f>
        <v>0</v>
      </c>
      <c r="BH144" s="199">
        <f>IF(N144="sníž. přenesená",J144,0)</f>
        <v>0</v>
      </c>
      <c r="BI144" s="199">
        <f>IF(N144="nulová",J144,0)</f>
        <v>0</v>
      </c>
      <c r="BJ144" s="15" t="s">
        <v>83</v>
      </c>
      <c r="BK144" s="199">
        <f>ROUND(I144*H144,2)</f>
        <v>0</v>
      </c>
      <c r="BL144" s="15" t="s">
        <v>125</v>
      </c>
      <c r="BM144" s="198" t="s">
        <v>1166</v>
      </c>
    </row>
    <row r="145" s="2" customFormat="1">
      <c r="A145" s="36"/>
      <c r="B145" s="37"/>
      <c r="C145" s="38"/>
      <c r="D145" s="200" t="s">
        <v>128</v>
      </c>
      <c r="E145" s="38"/>
      <c r="F145" s="201" t="s">
        <v>1165</v>
      </c>
      <c r="G145" s="38"/>
      <c r="H145" s="38"/>
      <c r="I145" s="202"/>
      <c r="J145" s="38"/>
      <c r="K145" s="38"/>
      <c r="L145" s="42"/>
      <c r="M145" s="203"/>
      <c r="N145" s="204"/>
      <c r="O145" s="89"/>
      <c r="P145" s="89"/>
      <c r="Q145" s="89"/>
      <c r="R145" s="89"/>
      <c r="S145" s="89"/>
      <c r="T145" s="89"/>
      <c r="U145" s="90"/>
      <c r="V145" s="36"/>
      <c r="W145" s="36"/>
      <c r="X145" s="36"/>
      <c r="Y145" s="36"/>
      <c r="Z145" s="36"/>
      <c r="AA145" s="36"/>
      <c r="AB145" s="36"/>
      <c r="AC145" s="36"/>
      <c r="AD145" s="36"/>
      <c r="AE145" s="36"/>
      <c r="AT145" s="15" t="s">
        <v>128</v>
      </c>
      <c r="AU145" s="15" t="s">
        <v>75</v>
      </c>
    </row>
    <row r="146" s="2" customFormat="1" ht="24.15" customHeight="1">
      <c r="A146" s="36"/>
      <c r="B146" s="37"/>
      <c r="C146" s="205" t="s">
        <v>185</v>
      </c>
      <c r="D146" s="205" t="s">
        <v>130</v>
      </c>
      <c r="E146" s="206" t="s">
        <v>1167</v>
      </c>
      <c r="F146" s="207" t="s">
        <v>1168</v>
      </c>
      <c r="G146" s="208" t="s">
        <v>221</v>
      </c>
      <c r="H146" s="209">
        <v>50</v>
      </c>
      <c r="I146" s="210"/>
      <c r="J146" s="211">
        <f>ROUND(I146*H146,2)</f>
        <v>0</v>
      </c>
      <c r="K146" s="207" t="s">
        <v>124</v>
      </c>
      <c r="L146" s="212"/>
      <c r="M146" s="213" t="s">
        <v>1</v>
      </c>
      <c r="N146" s="214" t="s">
        <v>40</v>
      </c>
      <c r="O146" s="89"/>
      <c r="P146" s="196">
        <f>O146*H146</f>
        <v>0</v>
      </c>
      <c r="Q146" s="196">
        <v>0</v>
      </c>
      <c r="R146" s="196">
        <f>Q146*H146</f>
        <v>0</v>
      </c>
      <c r="S146" s="196">
        <v>0</v>
      </c>
      <c r="T146" s="196">
        <f>S146*H146</f>
        <v>0</v>
      </c>
      <c r="U146" s="197" t="s">
        <v>1</v>
      </c>
      <c r="V146" s="36"/>
      <c r="W146" s="36"/>
      <c r="X146" s="36"/>
      <c r="Y146" s="36"/>
      <c r="Z146" s="36"/>
      <c r="AA146" s="36"/>
      <c r="AB146" s="36"/>
      <c r="AC146" s="36"/>
      <c r="AD146" s="36"/>
      <c r="AE146" s="36"/>
      <c r="AR146" s="198" t="s">
        <v>165</v>
      </c>
      <c r="AT146" s="198" t="s">
        <v>130</v>
      </c>
      <c r="AU146" s="198" t="s">
        <v>75</v>
      </c>
      <c r="AY146" s="15" t="s">
        <v>126</v>
      </c>
      <c r="BE146" s="199">
        <f>IF(N146="základní",J146,0)</f>
        <v>0</v>
      </c>
      <c r="BF146" s="199">
        <f>IF(N146="snížená",J146,0)</f>
        <v>0</v>
      </c>
      <c r="BG146" s="199">
        <f>IF(N146="zákl. přenesená",J146,0)</f>
        <v>0</v>
      </c>
      <c r="BH146" s="199">
        <f>IF(N146="sníž. přenesená",J146,0)</f>
        <v>0</v>
      </c>
      <c r="BI146" s="199">
        <f>IF(N146="nulová",J146,0)</f>
        <v>0</v>
      </c>
      <c r="BJ146" s="15" t="s">
        <v>83</v>
      </c>
      <c r="BK146" s="199">
        <f>ROUND(I146*H146,2)</f>
        <v>0</v>
      </c>
      <c r="BL146" s="15" t="s">
        <v>125</v>
      </c>
      <c r="BM146" s="198" t="s">
        <v>1169</v>
      </c>
    </row>
    <row r="147" s="2" customFormat="1">
      <c r="A147" s="36"/>
      <c r="B147" s="37"/>
      <c r="C147" s="38"/>
      <c r="D147" s="200" t="s">
        <v>128</v>
      </c>
      <c r="E147" s="38"/>
      <c r="F147" s="201" t="s">
        <v>1168</v>
      </c>
      <c r="G147" s="38"/>
      <c r="H147" s="38"/>
      <c r="I147" s="202"/>
      <c r="J147" s="38"/>
      <c r="K147" s="38"/>
      <c r="L147" s="42"/>
      <c r="M147" s="203"/>
      <c r="N147" s="204"/>
      <c r="O147" s="89"/>
      <c r="P147" s="89"/>
      <c r="Q147" s="89"/>
      <c r="R147" s="89"/>
      <c r="S147" s="89"/>
      <c r="T147" s="89"/>
      <c r="U147" s="90"/>
      <c r="V147" s="36"/>
      <c r="W147" s="36"/>
      <c r="X147" s="36"/>
      <c r="Y147" s="36"/>
      <c r="Z147" s="36"/>
      <c r="AA147" s="36"/>
      <c r="AB147" s="36"/>
      <c r="AC147" s="36"/>
      <c r="AD147" s="36"/>
      <c r="AE147" s="36"/>
      <c r="AT147" s="15" t="s">
        <v>128</v>
      </c>
      <c r="AU147" s="15" t="s">
        <v>75</v>
      </c>
    </row>
    <row r="148" s="2" customFormat="1" ht="24.15" customHeight="1">
      <c r="A148" s="36"/>
      <c r="B148" s="37"/>
      <c r="C148" s="205" t="s">
        <v>190</v>
      </c>
      <c r="D148" s="205" t="s">
        <v>130</v>
      </c>
      <c r="E148" s="206" t="s">
        <v>1170</v>
      </c>
      <c r="F148" s="207" t="s">
        <v>1171</v>
      </c>
      <c r="G148" s="208" t="s">
        <v>221</v>
      </c>
      <c r="H148" s="209">
        <v>40</v>
      </c>
      <c r="I148" s="210"/>
      <c r="J148" s="211">
        <f>ROUND(I148*H148,2)</f>
        <v>0</v>
      </c>
      <c r="K148" s="207" t="s">
        <v>124</v>
      </c>
      <c r="L148" s="212"/>
      <c r="M148" s="213" t="s">
        <v>1</v>
      </c>
      <c r="N148" s="214" t="s">
        <v>40</v>
      </c>
      <c r="O148" s="89"/>
      <c r="P148" s="196">
        <f>O148*H148</f>
        <v>0</v>
      </c>
      <c r="Q148" s="196">
        <v>0</v>
      </c>
      <c r="R148" s="196">
        <f>Q148*H148</f>
        <v>0</v>
      </c>
      <c r="S148" s="196">
        <v>0</v>
      </c>
      <c r="T148" s="196">
        <f>S148*H148</f>
        <v>0</v>
      </c>
      <c r="U148" s="197" t="s">
        <v>1</v>
      </c>
      <c r="V148" s="36"/>
      <c r="W148" s="36"/>
      <c r="X148" s="36"/>
      <c r="Y148" s="36"/>
      <c r="Z148" s="36"/>
      <c r="AA148" s="36"/>
      <c r="AB148" s="36"/>
      <c r="AC148" s="36"/>
      <c r="AD148" s="36"/>
      <c r="AE148" s="36"/>
      <c r="AR148" s="198" t="s">
        <v>133</v>
      </c>
      <c r="AT148" s="198" t="s">
        <v>130</v>
      </c>
      <c r="AU148" s="198" t="s">
        <v>75</v>
      </c>
      <c r="AY148" s="15" t="s">
        <v>126</v>
      </c>
      <c r="BE148" s="199">
        <f>IF(N148="základní",J148,0)</f>
        <v>0</v>
      </c>
      <c r="BF148" s="199">
        <f>IF(N148="snížená",J148,0)</f>
        <v>0</v>
      </c>
      <c r="BG148" s="199">
        <f>IF(N148="zákl. přenesená",J148,0)</f>
        <v>0</v>
      </c>
      <c r="BH148" s="199">
        <f>IF(N148="sníž. přenesená",J148,0)</f>
        <v>0</v>
      </c>
      <c r="BI148" s="199">
        <f>IF(N148="nulová",J148,0)</f>
        <v>0</v>
      </c>
      <c r="BJ148" s="15" t="s">
        <v>83</v>
      </c>
      <c r="BK148" s="199">
        <f>ROUND(I148*H148,2)</f>
        <v>0</v>
      </c>
      <c r="BL148" s="15" t="s">
        <v>133</v>
      </c>
      <c r="BM148" s="198" t="s">
        <v>1172</v>
      </c>
    </row>
    <row r="149" s="2" customFormat="1">
      <c r="A149" s="36"/>
      <c r="B149" s="37"/>
      <c r="C149" s="38"/>
      <c r="D149" s="200" t="s">
        <v>128</v>
      </c>
      <c r="E149" s="38"/>
      <c r="F149" s="201" t="s">
        <v>1171</v>
      </c>
      <c r="G149" s="38"/>
      <c r="H149" s="38"/>
      <c r="I149" s="202"/>
      <c r="J149" s="38"/>
      <c r="K149" s="38"/>
      <c r="L149" s="42"/>
      <c r="M149" s="203"/>
      <c r="N149" s="204"/>
      <c r="O149" s="89"/>
      <c r="P149" s="89"/>
      <c r="Q149" s="89"/>
      <c r="R149" s="89"/>
      <c r="S149" s="89"/>
      <c r="T149" s="89"/>
      <c r="U149" s="90"/>
      <c r="V149" s="36"/>
      <c r="W149" s="36"/>
      <c r="X149" s="36"/>
      <c r="Y149" s="36"/>
      <c r="Z149" s="36"/>
      <c r="AA149" s="36"/>
      <c r="AB149" s="36"/>
      <c r="AC149" s="36"/>
      <c r="AD149" s="36"/>
      <c r="AE149" s="36"/>
      <c r="AT149" s="15" t="s">
        <v>128</v>
      </c>
      <c r="AU149" s="15" t="s">
        <v>75</v>
      </c>
    </row>
    <row r="150" s="2" customFormat="1" ht="24.15" customHeight="1">
      <c r="A150" s="36"/>
      <c r="B150" s="37"/>
      <c r="C150" s="205" t="s">
        <v>195</v>
      </c>
      <c r="D150" s="205" t="s">
        <v>130</v>
      </c>
      <c r="E150" s="206" t="s">
        <v>1173</v>
      </c>
      <c r="F150" s="207" t="s">
        <v>1174</v>
      </c>
      <c r="G150" s="208" t="s">
        <v>221</v>
      </c>
      <c r="H150" s="209">
        <v>76</v>
      </c>
      <c r="I150" s="210"/>
      <c r="J150" s="211">
        <f>ROUND(I150*H150,2)</f>
        <v>0</v>
      </c>
      <c r="K150" s="207" t="s">
        <v>124</v>
      </c>
      <c r="L150" s="212"/>
      <c r="M150" s="213" t="s">
        <v>1</v>
      </c>
      <c r="N150" s="214" t="s">
        <v>40</v>
      </c>
      <c r="O150" s="89"/>
      <c r="P150" s="196">
        <f>O150*H150</f>
        <v>0</v>
      </c>
      <c r="Q150" s="196">
        <v>0</v>
      </c>
      <c r="R150" s="196">
        <f>Q150*H150</f>
        <v>0</v>
      </c>
      <c r="S150" s="196">
        <v>0</v>
      </c>
      <c r="T150" s="196">
        <f>S150*H150</f>
        <v>0</v>
      </c>
      <c r="U150" s="197" t="s">
        <v>1</v>
      </c>
      <c r="V150" s="36"/>
      <c r="W150" s="36"/>
      <c r="X150" s="36"/>
      <c r="Y150" s="36"/>
      <c r="Z150" s="36"/>
      <c r="AA150" s="36"/>
      <c r="AB150" s="36"/>
      <c r="AC150" s="36"/>
      <c r="AD150" s="36"/>
      <c r="AE150" s="36"/>
      <c r="AR150" s="198" t="s">
        <v>685</v>
      </c>
      <c r="AT150" s="198" t="s">
        <v>130</v>
      </c>
      <c r="AU150" s="198" t="s">
        <v>75</v>
      </c>
      <c r="AY150" s="15" t="s">
        <v>126</v>
      </c>
      <c r="BE150" s="199">
        <f>IF(N150="základní",J150,0)</f>
        <v>0</v>
      </c>
      <c r="BF150" s="199">
        <f>IF(N150="snížená",J150,0)</f>
        <v>0</v>
      </c>
      <c r="BG150" s="199">
        <f>IF(N150="zákl. přenesená",J150,0)</f>
        <v>0</v>
      </c>
      <c r="BH150" s="199">
        <f>IF(N150="sníž. přenesená",J150,0)</f>
        <v>0</v>
      </c>
      <c r="BI150" s="199">
        <f>IF(N150="nulová",J150,0)</f>
        <v>0</v>
      </c>
      <c r="BJ150" s="15" t="s">
        <v>83</v>
      </c>
      <c r="BK150" s="199">
        <f>ROUND(I150*H150,2)</f>
        <v>0</v>
      </c>
      <c r="BL150" s="15" t="s">
        <v>685</v>
      </c>
      <c r="BM150" s="198" t="s">
        <v>1175</v>
      </c>
    </row>
    <row r="151" s="2" customFormat="1">
      <c r="A151" s="36"/>
      <c r="B151" s="37"/>
      <c r="C151" s="38"/>
      <c r="D151" s="200" t="s">
        <v>128</v>
      </c>
      <c r="E151" s="38"/>
      <c r="F151" s="201" t="s">
        <v>1174</v>
      </c>
      <c r="G151" s="38"/>
      <c r="H151" s="38"/>
      <c r="I151" s="202"/>
      <c r="J151" s="38"/>
      <c r="K151" s="38"/>
      <c r="L151" s="42"/>
      <c r="M151" s="203"/>
      <c r="N151" s="204"/>
      <c r="O151" s="89"/>
      <c r="P151" s="89"/>
      <c r="Q151" s="89"/>
      <c r="R151" s="89"/>
      <c r="S151" s="89"/>
      <c r="T151" s="89"/>
      <c r="U151" s="90"/>
      <c r="V151" s="36"/>
      <c r="W151" s="36"/>
      <c r="X151" s="36"/>
      <c r="Y151" s="36"/>
      <c r="Z151" s="36"/>
      <c r="AA151" s="36"/>
      <c r="AB151" s="36"/>
      <c r="AC151" s="36"/>
      <c r="AD151" s="36"/>
      <c r="AE151" s="36"/>
      <c r="AT151" s="15" t="s">
        <v>128</v>
      </c>
      <c r="AU151" s="15" t="s">
        <v>75</v>
      </c>
    </row>
    <row r="152" s="2" customFormat="1" ht="16.5" customHeight="1">
      <c r="A152" s="36"/>
      <c r="B152" s="37"/>
      <c r="C152" s="205" t="s">
        <v>8</v>
      </c>
      <c r="D152" s="205" t="s">
        <v>130</v>
      </c>
      <c r="E152" s="206" t="s">
        <v>1176</v>
      </c>
      <c r="F152" s="207" t="s">
        <v>1177</v>
      </c>
      <c r="G152" s="208" t="s">
        <v>139</v>
      </c>
      <c r="H152" s="209">
        <v>16</v>
      </c>
      <c r="I152" s="210"/>
      <c r="J152" s="211">
        <f>ROUND(I152*H152,2)</f>
        <v>0</v>
      </c>
      <c r="K152" s="207" t="s">
        <v>124</v>
      </c>
      <c r="L152" s="212"/>
      <c r="M152" s="213" t="s">
        <v>1</v>
      </c>
      <c r="N152" s="214" t="s">
        <v>40</v>
      </c>
      <c r="O152" s="89"/>
      <c r="P152" s="196">
        <f>O152*H152</f>
        <v>0</v>
      </c>
      <c r="Q152" s="196">
        <v>0</v>
      </c>
      <c r="R152" s="196">
        <f>Q152*H152</f>
        <v>0</v>
      </c>
      <c r="S152" s="196">
        <v>0</v>
      </c>
      <c r="T152" s="196">
        <f>S152*H152</f>
        <v>0</v>
      </c>
      <c r="U152" s="197" t="s">
        <v>1</v>
      </c>
      <c r="V152" s="36"/>
      <c r="W152" s="36"/>
      <c r="X152" s="36"/>
      <c r="Y152" s="36"/>
      <c r="Z152" s="36"/>
      <c r="AA152" s="36"/>
      <c r="AB152" s="36"/>
      <c r="AC152" s="36"/>
      <c r="AD152" s="36"/>
      <c r="AE152" s="36"/>
      <c r="AR152" s="198" t="s">
        <v>685</v>
      </c>
      <c r="AT152" s="198" t="s">
        <v>130</v>
      </c>
      <c r="AU152" s="198" t="s">
        <v>75</v>
      </c>
      <c r="AY152" s="15" t="s">
        <v>126</v>
      </c>
      <c r="BE152" s="199">
        <f>IF(N152="základní",J152,0)</f>
        <v>0</v>
      </c>
      <c r="BF152" s="199">
        <f>IF(N152="snížená",J152,0)</f>
        <v>0</v>
      </c>
      <c r="BG152" s="199">
        <f>IF(N152="zákl. přenesená",J152,0)</f>
        <v>0</v>
      </c>
      <c r="BH152" s="199">
        <f>IF(N152="sníž. přenesená",J152,0)</f>
        <v>0</v>
      </c>
      <c r="BI152" s="199">
        <f>IF(N152="nulová",J152,0)</f>
        <v>0</v>
      </c>
      <c r="BJ152" s="15" t="s">
        <v>83</v>
      </c>
      <c r="BK152" s="199">
        <f>ROUND(I152*H152,2)</f>
        <v>0</v>
      </c>
      <c r="BL152" s="15" t="s">
        <v>685</v>
      </c>
      <c r="BM152" s="198" t="s">
        <v>1178</v>
      </c>
    </row>
    <row r="153" s="2" customFormat="1">
      <c r="A153" s="36"/>
      <c r="B153" s="37"/>
      <c r="C153" s="38"/>
      <c r="D153" s="200" t="s">
        <v>128</v>
      </c>
      <c r="E153" s="38"/>
      <c r="F153" s="201" t="s">
        <v>1177</v>
      </c>
      <c r="G153" s="38"/>
      <c r="H153" s="38"/>
      <c r="I153" s="202"/>
      <c r="J153" s="38"/>
      <c r="K153" s="38"/>
      <c r="L153" s="42"/>
      <c r="M153" s="203"/>
      <c r="N153" s="204"/>
      <c r="O153" s="89"/>
      <c r="P153" s="89"/>
      <c r="Q153" s="89"/>
      <c r="R153" s="89"/>
      <c r="S153" s="89"/>
      <c r="T153" s="89"/>
      <c r="U153" s="90"/>
      <c r="V153" s="36"/>
      <c r="W153" s="36"/>
      <c r="X153" s="36"/>
      <c r="Y153" s="36"/>
      <c r="Z153" s="36"/>
      <c r="AA153" s="36"/>
      <c r="AB153" s="36"/>
      <c r="AC153" s="36"/>
      <c r="AD153" s="36"/>
      <c r="AE153" s="36"/>
      <c r="AT153" s="15" t="s">
        <v>128</v>
      </c>
      <c r="AU153" s="15" t="s">
        <v>75</v>
      </c>
    </row>
    <row r="154" s="2" customFormat="1" ht="49.05" customHeight="1">
      <c r="A154" s="36"/>
      <c r="B154" s="37"/>
      <c r="C154" s="187" t="s">
        <v>204</v>
      </c>
      <c r="D154" s="187" t="s">
        <v>120</v>
      </c>
      <c r="E154" s="188" t="s">
        <v>1179</v>
      </c>
      <c r="F154" s="189" t="s">
        <v>1180</v>
      </c>
      <c r="G154" s="190" t="s">
        <v>139</v>
      </c>
      <c r="H154" s="191">
        <v>7</v>
      </c>
      <c r="I154" s="192"/>
      <c r="J154" s="193">
        <f>ROUND(I154*H154,2)</f>
        <v>0</v>
      </c>
      <c r="K154" s="189" t="s">
        <v>124</v>
      </c>
      <c r="L154" s="42"/>
      <c r="M154" s="194" t="s">
        <v>1</v>
      </c>
      <c r="N154" s="195" t="s">
        <v>40</v>
      </c>
      <c r="O154" s="89"/>
      <c r="P154" s="196">
        <f>O154*H154</f>
        <v>0</v>
      </c>
      <c r="Q154" s="196">
        <v>0</v>
      </c>
      <c r="R154" s="196">
        <f>Q154*H154</f>
        <v>0</v>
      </c>
      <c r="S154" s="196">
        <v>0</v>
      </c>
      <c r="T154" s="196">
        <f>S154*H154</f>
        <v>0</v>
      </c>
      <c r="U154" s="197" t="s">
        <v>1</v>
      </c>
      <c r="V154" s="36"/>
      <c r="W154" s="36"/>
      <c r="X154" s="36"/>
      <c r="Y154" s="36"/>
      <c r="Z154" s="36"/>
      <c r="AA154" s="36"/>
      <c r="AB154" s="36"/>
      <c r="AC154" s="36"/>
      <c r="AD154" s="36"/>
      <c r="AE154" s="36"/>
      <c r="AR154" s="198" t="s">
        <v>685</v>
      </c>
      <c r="AT154" s="198" t="s">
        <v>120</v>
      </c>
      <c r="AU154" s="198" t="s">
        <v>75</v>
      </c>
      <c r="AY154" s="15" t="s">
        <v>126</v>
      </c>
      <c r="BE154" s="199">
        <f>IF(N154="základní",J154,0)</f>
        <v>0</v>
      </c>
      <c r="BF154" s="199">
        <f>IF(N154="snížená",J154,0)</f>
        <v>0</v>
      </c>
      <c r="BG154" s="199">
        <f>IF(N154="zákl. přenesená",J154,0)</f>
        <v>0</v>
      </c>
      <c r="BH154" s="199">
        <f>IF(N154="sníž. přenesená",J154,0)</f>
        <v>0</v>
      </c>
      <c r="BI154" s="199">
        <f>IF(N154="nulová",J154,0)</f>
        <v>0</v>
      </c>
      <c r="BJ154" s="15" t="s">
        <v>83</v>
      </c>
      <c r="BK154" s="199">
        <f>ROUND(I154*H154,2)</f>
        <v>0</v>
      </c>
      <c r="BL154" s="15" t="s">
        <v>685</v>
      </c>
      <c r="BM154" s="198" t="s">
        <v>1181</v>
      </c>
    </row>
    <row r="155" s="2" customFormat="1">
      <c r="A155" s="36"/>
      <c r="B155" s="37"/>
      <c r="C155" s="38"/>
      <c r="D155" s="200" t="s">
        <v>128</v>
      </c>
      <c r="E155" s="38"/>
      <c r="F155" s="201" t="s">
        <v>1182</v>
      </c>
      <c r="G155" s="38"/>
      <c r="H155" s="38"/>
      <c r="I155" s="202"/>
      <c r="J155" s="38"/>
      <c r="K155" s="38"/>
      <c r="L155" s="42"/>
      <c r="M155" s="203"/>
      <c r="N155" s="204"/>
      <c r="O155" s="89"/>
      <c r="P155" s="89"/>
      <c r="Q155" s="89"/>
      <c r="R155" s="89"/>
      <c r="S155" s="89"/>
      <c r="T155" s="89"/>
      <c r="U155" s="90"/>
      <c r="V155" s="36"/>
      <c r="W155" s="36"/>
      <c r="X155" s="36"/>
      <c r="Y155" s="36"/>
      <c r="Z155" s="36"/>
      <c r="AA155" s="36"/>
      <c r="AB155" s="36"/>
      <c r="AC155" s="36"/>
      <c r="AD155" s="36"/>
      <c r="AE155" s="36"/>
      <c r="AT155" s="15" t="s">
        <v>128</v>
      </c>
      <c r="AU155" s="15" t="s">
        <v>75</v>
      </c>
    </row>
    <row r="156" s="2" customFormat="1" ht="37.8" customHeight="1">
      <c r="A156" s="36"/>
      <c r="B156" s="37"/>
      <c r="C156" s="187" t="s">
        <v>209</v>
      </c>
      <c r="D156" s="187" t="s">
        <v>120</v>
      </c>
      <c r="E156" s="188" t="s">
        <v>1183</v>
      </c>
      <c r="F156" s="189" t="s">
        <v>1184</v>
      </c>
      <c r="G156" s="190" t="s">
        <v>139</v>
      </c>
      <c r="H156" s="191">
        <v>2</v>
      </c>
      <c r="I156" s="192"/>
      <c r="J156" s="193">
        <f>ROUND(I156*H156,2)</f>
        <v>0</v>
      </c>
      <c r="K156" s="189" t="s">
        <v>124</v>
      </c>
      <c r="L156" s="42"/>
      <c r="M156" s="194" t="s">
        <v>1</v>
      </c>
      <c r="N156" s="195" t="s">
        <v>40</v>
      </c>
      <c r="O156" s="89"/>
      <c r="P156" s="196">
        <f>O156*H156</f>
        <v>0</v>
      </c>
      <c r="Q156" s="196">
        <v>0</v>
      </c>
      <c r="R156" s="196">
        <f>Q156*H156</f>
        <v>0</v>
      </c>
      <c r="S156" s="196">
        <v>0</v>
      </c>
      <c r="T156" s="196">
        <f>S156*H156</f>
        <v>0</v>
      </c>
      <c r="U156" s="197" t="s">
        <v>1</v>
      </c>
      <c r="V156" s="36"/>
      <c r="W156" s="36"/>
      <c r="X156" s="36"/>
      <c r="Y156" s="36"/>
      <c r="Z156" s="36"/>
      <c r="AA156" s="36"/>
      <c r="AB156" s="36"/>
      <c r="AC156" s="36"/>
      <c r="AD156" s="36"/>
      <c r="AE156" s="36"/>
      <c r="AR156" s="198" t="s">
        <v>685</v>
      </c>
      <c r="AT156" s="198" t="s">
        <v>120</v>
      </c>
      <c r="AU156" s="198" t="s">
        <v>75</v>
      </c>
      <c r="AY156" s="15" t="s">
        <v>126</v>
      </c>
      <c r="BE156" s="199">
        <f>IF(N156="základní",J156,0)</f>
        <v>0</v>
      </c>
      <c r="BF156" s="199">
        <f>IF(N156="snížená",J156,0)</f>
        <v>0</v>
      </c>
      <c r="BG156" s="199">
        <f>IF(N156="zákl. přenesená",J156,0)</f>
        <v>0</v>
      </c>
      <c r="BH156" s="199">
        <f>IF(N156="sníž. přenesená",J156,0)</f>
        <v>0</v>
      </c>
      <c r="BI156" s="199">
        <f>IF(N156="nulová",J156,0)</f>
        <v>0</v>
      </c>
      <c r="BJ156" s="15" t="s">
        <v>83</v>
      </c>
      <c r="BK156" s="199">
        <f>ROUND(I156*H156,2)</f>
        <v>0</v>
      </c>
      <c r="BL156" s="15" t="s">
        <v>685</v>
      </c>
      <c r="BM156" s="198" t="s">
        <v>1185</v>
      </c>
    </row>
    <row r="157" s="2" customFormat="1">
      <c r="A157" s="36"/>
      <c r="B157" s="37"/>
      <c r="C157" s="38"/>
      <c r="D157" s="200" t="s">
        <v>128</v>
      </c>
      <c r="E157" s="38"/>
      <c r="F157" s="201" t="s">
        <v>1186</v>
      </c>
      <c r="G157" s="38"/>
      <c r="H157" s="38"/>
      <c r="I157" s="202"/>
      <c r="J157" s="38"/>
      <c r="K157" s="38"/>
      <c r="L157" s="42"/>
      <c r="M157" s="203"/>
      <c r="N157" s="204"/>
      <c r="O157" s="89"/>
      <c r="P157" s="89"/>
      <c r="Q157" s="89"/>
      <c r="R157" s="89"/>
      <c r="S157" s="89"/>
      <c r="T157" s="89"/>
      <c r="U157" s="90"/>
      <c r="V157" s="36"/>
      <c r="W157" s="36"/>
      <c r="X157" s="36"/>
      <c r="Y157" s="36"/>
      <c r="Z157" s="36"/>
      <c r="AA157" s="36"/>
      <c r="AB157" s="36"/>
      <c r="AC157" s="36"/>
      <c r="AD157" s="36"/>
      <c r="AE157" s="36"/>
      <c r="AT157" s="15" t="s">
        <v>128</v>
      </c>
      <c r="AU157" s="15" t="s">
        <v>75</v>
      </c>
    </row>
    <row r="158" s="2" customFormat="1" ht="16.5" customHeight="1">
      <c r="A158" s="36"/>
      <c r="B158" s="37"/>
      <c r="C158" s="187" t="s">
        <v>214</v>
      </c>
      <c r="D158" s="187" t="s">
        <v>120</v>
      </c>
      <c r="E158" s="188" t="s">
        <v>1187</v>
      </c>
      <c r="F158" s="189" t="s">
        <v>1188</v>
      </c>
      <c r="G158" s="190" t="s">
        <v>221</v>
      </c>
      <c r="H158" s="191">
        <v>85</v>
      </c>
      <c r="I158" s="192"/>
      <c r="J158" s="193">
        <f>ROUND(I158*H158,2)</f>
        <v>0</v>
      </c>
      <c r="K158" s="189" t="s">
        <v>124</v>
      </c>
      <c r="L158" s="42"/>
      <c r="M158" s="194" t="s">
        <v>1</v>
      </c>
      <c r="N158" s="195" t="s">
        <v>40</v>
      </c>
      <c r="O158" s="89"/>
      <c r="P158" s="196">
        <f>O158*H158</f>
        <v>0</v>
      </c>
      <c r="Q158" s="196">
        <v>0</v>
      </c>
      <c r="R158" s="196">
        <f>Q158*H158</f>
        <v>0</v>
      </c>
      <c r="S158" s="196">
        <v>0</v>
      </c>
      <c r="T158" s="196">
        <f>S158*H158</f>
        <v>0</v>
      </c>
      <c r="U158" s="197" t="s">
        <v>1</v>
      </c>
      <c r="V158" s="36"/>
      <c r="W158" s="36"/>
      <c r="X158" s="36"/>
      <c r="Y158" s="36"/>
      <c r="Z158" s="36"/>
      <c r="AA158" s="36"/>
      <c r="AB158" s="36"/>
      <c r="AC158" s="36"/>
      <c r="AD158" s="36"/>
      <c r="AE158" s="36"/>
      <c r="AR158" s="198" t="s">
        <v>685</v>
      </c>
      <c r="AT158" s="198" t="s">
        <v>120</v>
      </c>
      <c r="AU158" s="198" t="s">
        <v>75</v>
      </c>
      <c r="AY158" s="15" t="s">
        <v>126</v>
      </c>
      <c r="BE158" s="199">
        <f>IF(N158="základní",J158,0)</f>
        <v>0</v>
      </c>
      <c r="BF158" s="199">
        <f>IF(N158="snížená",J158,0)</f>
        <v>0</v>
      </c>
      <c r="BG158" s="199">
        <f>IF(N158="zákl. přenesená",J158,0)</f>
        <v>0</v>
      </c>
      <c r="BH158" s="199">
        <f>IF(N158="sníž. přenesená",J158,0)</f>
        <v>0</v>
      </c>
      <c r="BI158" s="199">
        <f>IF(N158="nulová",J158,0)</f>
        <v>0</v>
      </c>
      <c r="BJ158" s="15" t="s">
        <v>83</v>
      </c>
      <c r="BK158" s="199">
        <f>ROUND(I158*H158,2)</f>
        <v>0</v>
      </c>
      <c r="BL158" s="15" t="s">
        <v>685</v>
      </c>
      <c r="BM158" s="198" t="s">
        <v>1189</v>
      </c>
    </row>
    <row r="159" s="2" customFormat="1">
      <c r="A159" s="36"/>
      <c r="B159" s="37"/>
      <c r="C159" s="38"/>
      <c r="D159" s="200" t="s">
        <v>128</v>
      </c>
      <c r="E159" s="38"/>
      <c r="F159" s="201" t="s">
        <v>1190</v>
      </c>
      <c r="G159" s="38"/>
      <c r="H159" s="38"/>
      <c r="I159" s="202"/>
      <c r="J159" s="38"/>
      <c r="K159" s="38"/>
      <c r="L159" s="42"/>
      <c r="M159" s="203"/>
      <c r="N159" s="204"/>
      <c r="O159" s="89"/>
      <c r="P159" s="89"/>
      <c r="Q159" s="89"/>
      <c r="R159" s="89"/>
      <c r="S159" s="89"/>
      <c r="T159" s="89"/>
      <c r="U159" s="90"/>
      <c r="V159" s="36"/>
      <c r="W159" s="36"/>
      <c r="X159" s="36"/>
      <c r="Y159" s="36"/>
      <c r="Z159" s="36"/>
      <c r="AA159" s="36"/>
      <c r="AB159" s="36"/>
      <c r="AC159" s="36"/>
      <c r="AD159" s="36"/>
      <c r="AE159" s="36"/>
      <c r="AT159" s="15" t="s">
        <v>128</v>
      </c>
      <c r="AU159" s="15" t="s">
        <v>75</v>
      </c>
    </row>
    <row r="160" s="2" customFormat="1" ht="16.5" customHeight="1">
      <c r="A160" s="36"/>
      <c r="B160" s="37"/>
      <c r="C160" s="187" t="s">
        <v>218</v>
      </c>
      <c r="D160" s="187" t="s">
        <v>120</v>
      </c>
      <c r="E160" s="188" t="s">
        <v>1191</v>
      </c>
      <c r="F160" s="189" t="s">
        <v>1192</v>
      </c>
      <c r="G160" s="190" t="s">
        <v>221</v>
      </c>
      <c r="H160" s="191">
        <v>35</v>
      </c>
      <c r="I160" s="192"/>
      <c r="J160" s="193">
        <f>ROUND(I160*H160,2)</f>
        <v>0</v>
      </c>
      <c r="K160" s="189" t="s">
        <v>124</v>
      </c>
      <c r="L160" s="42"/>
      <c r="M160" s="194" t="s">
        <v>1</v>
      </c>
      <c r="N160" s="195" t="s">
        <v>40</v>
      </c>
      <c r="O160" s="89"/>
      <c r="P160" s="196">
        <f>O160*H160</f>
        <v>0</v>
      </c>
      <c r="Q160" s="196">
        <v>0</v>
      </c>
      <c r="R160" s="196">
        <f>Q160*H160</f>
        <v>0</v>
      </c>
      <c r="S160" s="196">
        <v>0</v>
      </c>
      <c r="T160" s="196">
        <f>S160*H160</f>
        <v>0</v>
      </c>
      <c r="U160" s="197" t="s">
        <v>1</v>
      </c>
      <c r="V160" s="36"/>
      <c r="W160" s="36"/>
      <c r="X160" s="36"/>
      <c r="Y160" s="36"/>
      <c r="Z160" s="36"/>
      <c r="AA160" s="36"/>
      <c r="AB160" s="36"/>
      <c r="AC160" s="36"/>
      <c r="AD160" s="36"/>
      <c r="AE160" s="36"/>
      <c r="AR160" s="198" t="s">
        <v>685</v>
      </c>
      <c r="AT160" s="198" t="s">
        <v>120</v>
      </c>
      <c r="AU160" s="198" t="s">
        <v>75</v>
      </c>
      <c r="AY160" s="15" t="s">
        <v>126</v>
      </c>
      <c r="BE160" s="199">
        <f>IF(N160="základní",J160,0)</f>
        <v>0</v>
      </c>
      <c r="BF160" s="199">
        <f>IF(N160="snížená",J160,0)</f>
        <v>0</v>
      </c>
      <c r="BG160" s="199">
        <f>IF(N160="zákl. přenesená",J160,0)</f>
        <v>0</v>
      </c>
      <c r="BH160" s="199">
        <f>IF(N160="sníž. přenesená",J160,0)</f>
        <v>0</v>
      </c>
      <c r="BI160" s="199">
        <f>IF(N160="nulová",J160,0)</f>
        <v>0</v>
      </c>
      <c r="BJ160" s="15" t="s">
        <v>83</v>
      </c>
      <c r="BK160" s="199">
        <f>ROUND(I160*H160,2)</f>
        <v>0</v>
      </c>
      <c r="BL160" s="15" t="s">
        <v>685</v>
      </c>
      <c r="BM160" s="198" t="s">
        <v>1193</v>
      </c>
    </row>
    <row r="161" s="2" customFormat="1">
      <c r="A161" s="36"/>
      <c r="B161" s="37"/>
      <c r="C161" s="38"/>
      <c r="D161" s="200" t="s">
        <v>128</v>
      </c>
      <c r="E161" s="38"/>
      <c r="F161" s="201" t="s">
        <v>1194</v>
      </c>
      <c r="G161" s="38"/>
      <c r="H161" s="38"/>
      <c r="I161" s="202"/>
      <c r="J161" s="38"/>
      <c r="K161" s="38"/>
      <c r="L161" s="42"/>
      <c r="M161" s="203"/>
      <c r="N161" s="204"/>
      <c r="O161" s="89"/>
      <c r="P161" s="89"/>
      <c r="Q161" s="89"/>
      <c r="R161" s="89"/>
      <c r="S161" s="89"/>
      <c r="T161" s="89"/>
      <c r="U161" s="90"/>
      <c r="V161" s="36"/>
      <c r="W161" s="36"/>
      <c r="X161" s="36"/>
      <c r="Y161" s="36"/>
      <c r="Z161" s="36"/>
      <c r="AA161" s="36"/>
      <c r="AB161" s="36"/>
      <c r="AC161" s="36"/>
      <c r="AD161" s="36"/>
      <c r="AE161" s="36"/>
      <c r="AT161" s="15" t="s">
        <v>128</v>
      </c>
      <c r="AU161" s="15" t="s">
        <v>75</v>
      </c>
    </row>
    <row r="162" s="2" customFormat="1" ht="16.5" customHeight="1">
      <c r="A162" s="36"/>
      <c r="B162" s="37"/>
      <c r="C162" s="187" t="s">
        <v>224</v>
      </c>
      <c r="D162" s="187" t="s">
        <v>120</v>
      </c>
      <c r="E162" s="188" t="s">
        <v>1195</v>
      </c>
      <c r="F162" s="189" t="s">
        <v>1196</v>
      </c>
      <c r="G162" s="190" t="s">
        <v>221</v>
      </c>
      <c r="H162" s="191">
        <v>500</v>
      </c>
      <c r="I162" s="192"/>
      <c r="J162" s="193">
        <f>ROUND(I162*H162,2)</f>
        <v>0</v>
      </c>
      <c r="K162" s="189" t="s">
        <v>124</v>
      </c>
      <c r="L162" s="42"/>
      <c r="M162" s="194" t="s">
        <v>1</v>
      </c>
      <c r="N162" s="195" t="s">
        <v>40</v>
      </c>
      <c r="O162" s="89"/>
      <c r="P162" s="196">
        <f>O162*H162</f>
        <v>0</v>
      </c>
      <c r="Q162" s="196">
        <v>0</v>
      </c>
      <c r="R162" s="196">
        <f>Q162*H162</f>
        <v>0</v>
      </c>
      <c r="S162" s="196">
        <v>0</v>
      </c>
      <c r="T162" s="196">
        <f>S162*H162</f>
        <v>0</v>
      </c>
      <c r="U162" s="197" t="s">
        <v>1</v>
      </c>
      <c r="V162" s="36"/>
      <c r="W162" s="36"/>
      <c r="X162" s="36"/>
      <c r="Y162" s="36"/>
      <c r="Z162" s="36"/>
      <c r="AA162" s="36"/>
      <c r="AB162" s="36"/>
      <c r="AC162" s="36"/>
      <c r="AD162" s="36"/>
      <c r="AE162" s="36"/>
      <c r="AR162" s="198" t="s">
        <v>685</v>
      </c>
      <c r="AT162" s="198" t="s">
        <v>120</v>
      </c>
      <c r="AU162" s="198" t="s">
        <v>75</v>
      </c>
      <c r="AY162" s="15" t="s">
        <v>126</v>
      </c>
      <c r="BE162" s="199">
        <f>IF(N162="základní",J162,0)</f>
        <v>0</v>
      </c>
      <c r="BF162" s="199">
        <f>IF(N162="snížená",J162,0)</f>
        <v>0</v>
      </c>
      <c r="BG162" s="199">
        <f>IF(N162="zákl. přenesená",J162,0)</f>
        <v>0</v>
      </c>
      <c r="BH162" s="199">
        <f>IF(N162="sníž. přenesená",J162,0)</f>
        <v>0</v>
      </c>
      <c r="BI162" s="199">
        <f>IF(N162="nulová",J162,0)</f>
        <v>0</v>
      </c>
      <c r="BJ162" s="15" t="s">
        <v>83</v>
      </c>
      <c r="BK162" s="199">
        <f>ROUND(I162*H162,2)</f>
        <v>0</v>
      </c>
      <c r="BL162" s="15" t="s">
        <v>685</v>
      </c>
      <c r="BM162" s="198" t="s">
        <v>1197</v>
      </c>
    </row>
    <row r="163" s="2" customFormat="1">
      <c r="A163" s="36"/>
      <c r="B163" s="37"/>
      <c r="C163" s="38"/>
      <c r="D163" s="200" t="s">
        <v>128</v>
      </c>
      <c r="E163" s="38"/>
      <c r="F163" s="201" t="s">
        <v>1198</v>
      </c>
      <c r="G163" s="38"/>
      <c r="H163" s="38"/>
      <c r="I163" s="202"/>
      <c r="J163" s="38"/>
      <c r="K163" s="38"/>
      <c r="L163" s="42"/>
      <c r="M163" s="203"/>
      <c r="N163" s="204"/>
      <c r="O163" s="89"/>
      <c r="P163" s="89"/>
      <c r="Q163" s="89"/>
      <c r="R163" s="89"/>
      <c r="S163" s="89"/>
      <c r="T163" s="89"/>
      <c r="U163" s="90"/>
      <c r="V163" s="36"/>
      <c r="W163" s="36"/>
      <c r="X163" s="36"/>
      <c r="Y163" s="36"/>
      <c r="Z163" s="36"/>
      <c r="AA163" s="36"/>
      <c r="AB163" s="36"/>
      <c r="AC163" s="36"/>
      <c r="AD163" s="36"/>
      <c r="AE163" s="36"/>
      <c r="AT163" s="15" t="s">
        <v>128</v>
      </c>
      <c r="AU163" s="15" t="s">
        <v>75</v>
      </c>
    </row>
    <row r="164" s="2" customFormat="1" ht="37.8" customHeight="1">
      <c r="A164" s="36"/>
      <c r="B164" s="37"/>
      <c r="C164" s="187" t="s">
        <v>7</v>
      </c>
      <c r="D164" s="187" t="s">
        <v>120</v>
      </c>
      <c r="E164" s="188" t="s">
        <v>1199</v>
      </c>
      <c r="F164" s="189" t="s">
        <v>1200</v>
      </c>
      <c r="G164" s="190" t="s">
        <v>139</v>
      </c>
      <c r="H164" s="191">
        <v>16</v>
      </c>
      <c r="I164" s="192"/>
      <c r="J164" s="193">
        <f>ROUND(I164*H164,2)</f>
        <v>0</v>
      </c>
      <c r="K164" s="189" t="s">
        <v>124</v>
      </c>
      <c r="L164" s="42"/>
      <c r="M164" s="194" t="s">
        <v>1</v>
      </c>
      <c r="N164" s="195" t="s">
        <v>40</v>
      </c>
      <c r="O164" s="89"/>
      <c r="P164" s="196">
        <f>O164*H164</f>
        <v>0</v>
      </c>
      <c r="Q164" s="196">
        <v>0</v>
      </c>
      <c r="R164" s="196">
        <f>Q164*H164</f>
        <v>0</v>
      </c>
      <c r="S164" s="196">
        <v>0</v>
      </c>
      <c r="T164" s="196">
        <f>S164*H164</f>
        <v>0</v>
      </c>
      <c r="U164" s="197" t="s">
        <v>1</v>
      </c>
      <c r="V164" s="36"/>
      <c r="W164" s="36"/>
      <c r="X164" s="36"/>
      <c r="Y164" s="36"/>
      <c r="Z164" s="36"/>
      <c r="AA164" s="36"/>
      <c r="AB164" s="36"/>
      <c r="AC164" s="36"/>
      <c r="AD164" s="36"/>
      <c r="AE164" s="36"/>
      <c r="AR164" s="198" t="s">
        <v>685</v>
      </c>
      <c r="AT164" s="198" t="s">
        <v>120</v>
      </c>
      <c r="AU164" s="198" t="s">
        <v>75</v>
      </c>
      <c r="AY164" s="15" t="s">
        <v>126</v>
      </c>
      <c r="BE164" s="199">
        <f>IF(N164="základní",J164,0)</f>
        <v>0</v>
      </c>
      <c r="BF164" s="199">
        <f>IF(N164="snížená",J164,0)</f>
        <v>0</v>
      </c>
      <c r="BG164" s="199">
        <f>IF(N164="zákl. přenesená",J164,0)</f>
        <v>0</v>
      </c>
      <c r="BH164" s="199">
        <f>IF(N164="sníž. přenesená",J164,0)</f>
        <v>0</v>
      </c>
      <c r="BI164" s="199">
        <f>IF(N164="nulová",J164,0)</f>
        <v>0</v>
      </c>
      <c r="BJ164" s="15" t="s">
        <v>83</v>
      </c>
      <c r="BK164" s="199">
        <f>ROUND(I164*H164,2)</f>
        <v>0</v>
      </c>
      <c r="BL164" s="15" t="s">
        <v>685</v>
      </c>
      <c r="BM164" s="198" t="s">
        <v>1201</v>
      </c>
    </row>
    <row r="165" s="2" customFormat="1">
      <c r="A165" s="36"/>
      <c r="B165" s="37"/>
      <c r="C165" s="38"/>
      <c r="D165" s="200" t="s">
        <v>128</v>
      </c>
      <c r="E165" s="38"/>
      <c r="F165" s="201" t="s">
        <v>1202</v>
      </c>
      <c r="G165" s="38"/>
      <c r="H165" s="38"/>
      <c r="I165" s="202"/>
      <c r="J165" s="38"/>
      <c r="K165" s="38"/>
      <c r="L165" s="42"/>
      <c r="M165" s="203"/>
      <c r="N165" s="204"/>
      <c r="O165" s="89"/>
      <c r="P165" s="89"/>
      <c r="Q165" s="89"/>
      <c r="R165" s="89"/>
      <c r="S165" s="89"/>
      <c r="T165" s="89"/>
      <c r="U165" s="90"/>
      <c r="V165" s="36"/>
      <c r="W165" s="36"/>
      <c r="X165" s="36"/>
      <c r="Y165" s="36"/>
      <c r="Z165" s="36"/>
      <c r="AA165" s="36"/>
      <c r="AB165" s="36"/>
      <c r="AC165" s="36"/>
      <c r="AD165" s="36"/>
      <c r="AE165" s="36"/>
      <c r="AT165" s="15" t="s">
        <v>128</v>
      </c>
      <c r="AU165" s="15" t="s">
        <v>75</v>
      </c>
    </row>
    <row r="166" s="2" customFormat="1" ht="37.8" customHeight="1">
      <c r="A166" s="36"/>
      <c r="B166" s="37"/>
      <c r="C166" s="187" t="s">
        <v>233</v>
      </c>
      <c r="D166" s="187" t="s">
        <v>120</v>
      </c>
      <c r="E166" s="188" t="s">
        <v>1203</v>
      </c>
      <c r="F166" s="189" t="s">
        <v>1204</v>
      </c>
      <c r="G166" s="190" t="s">
        <v>139</v>
      </c>
      <c r="H166" s="191">
        <v>52</v>
      </c>
      <c r="I166" s="192"/>
      <c r="J166" s="193">
        <f>ROUND(I166*H166,2)</f>
        <v>0</v>
      </c>
      <c r="K166" s="189" t="s">
        <v>124</v>
      </c>
      <c r="L166" s="42"/>
      <c r="M166" s="194" t="s">
        <v>1</v>
      </c>
      <c r="N166" s="195" t="s">
        <v>40</v>
      </c>
      <c r="O166" s="89"/>
      <c r="P166" s="196">
        <f>O166*H166</f>
        <v>0</v>
      </c>
      <c r="Q166" s="196">
        <v>0</v>
      </c>
      <c r="R166" s="196">
        <f>Q166*H166</f>
        <v>0</v>
      </c>
      <c r="S166" s="196">
        <v>0</v>
      </c>
      <c r="T166" s="196">
        <f>S166*H166</f>
        <v>0</v>
      </c>
      <c r="U166" s="197" t="s">
        <v>1</v>
      </c>
      <c r="V166" s="36"/>
      <c r="W166" s="36"/>
      <c r="X166" s="36"/>
      <c r="Y166" s="36"/>
      <c r="Z166" s="36"/>
      <c r="AA166" s="36"/>
      <c r="AB166" s="36"/>
      <c r="AC166" s="36"/>
      <c r="AD166" s="36"/>
      <c r="AE166" s="36"/>
      <c r="AR166" s="198" t="s">
        <v>685</v>
      </c>
      <c r="AT166" s="198" t="s">
        <v>120</v>
      </c>
      <c r="AU166" s="198" t="s">
        <v>75</v>
      </c>
      <c r="AY166" s="15" t="s">
        <v>126</v>
      </c>
      <c r="BE166" s="199">
        <f>IF(N166="základní",J166,0)</f>
        <v>0</v>
      </c>
      <c r="BF166" s="199">
        <f>IF(N166="snížená",J166,0)</f>
        <v>0</v>
      </c>
      <c r="BG166" s="199">
        <f>IF(N166="zákl. přenesená",J166,0)</f>
        <v>0</v>
      </c>
      <c r="BH166" s="199">
        <f>IF(N166="sníž. přenesená",J166,0)</f>
        <v>0</v>
      </c>
      <c r="BI166" s="199">
        <f>IF(N166="nulová",J166,0)</f>
        <v>0</v>
      </c>
      <c r="BJ166" s="15" t="s">
        <v>83</v>
      </c>
      <c r="BK166" s="199">
        <f>ROUND(I166*H166,2)</f>
        <v>0</v>
      </c>
      <c r="BL166" s="15" t="s">
        <v>685</v>
      </c>
      <c r="BM166" s="198" t="s">
        <v>1205</v>
      </c>
    </row>
    <row r="167" s="2" customFormat="1">
      <c r="A167" s="36"/>
      <c r="B167" s="37"/>
      <c r="C167" s="38"/>
      <c r="D167" s="200" t="s">
        <v>128</v>
      </c>
      <c r="E167" s="38"/>
      <c r="F167" s="201" t="s">
        <v>1206</v>
      </c>
      <c r="G167" s="38"/>
      <c r="H167" s="38"/>
      <c r="I167" s="202"/>
      <c r="J167" s="38"/>
      <c r="K167" s="38"/>
      <c r="L167" s="42"/>
      <c r="M167" s="203"/>
      <c r="N167" s="204"/>
      <c r="O167" s="89"/>
      <c r="P167" s="89"/>
      <c r="Q167" s="89"/>
      <c r="R167" s="89"/>
      <c r="S167" s="89"/>
      <c r="T167" s="89"/>
      <c r="U167" s="90"/>
      <c r="V167" s="36"/>
      <c r="W167" s="36"/>
      <c r="X167" s="36"/>
      <c r="Y167" s="36"/>
      <c r="Z167" s="36"/>
      <c r="AA167" s="36"/>
      <c r="AB167" s="36"/>
      <c r="AC167" s="36"/>
      <c r="AD167" s="36"/>
      <c r="AE167" s="36"/>
      <c r="AT167" s="15" t="s">
        <v>128</v>
      </c>
      <c r="AU167" s="15" t="s">
        <v>75</v>
      </c>
    </row>
    <row r="168" s="2" customFormat="1" ht="37.8" customHeight="1">
      <c r="A168" s="36"/>
      <c r="B168" s="37"/>
      <c r="C168" s="187" t="s">
        <v>237</v>
      </c>
      <c r="D168" s="187" t="s">
        <v>120</v>
      </c>
      <c r="E168" s="188" t="s">
        <v>1207</v>
      </c>
      <c r="F168" s="189" t="s">
        <v>1208</v>
      </c>
      <c r="G168" s="190" t="s">
        <v>139</v>
      </c>
      <c r="H168" s="191">
        <v>138</v>
      </c>
      <c r="I168" s="192"/>
      <c r="J168" s="193">
        <f>ROUND(I168*H168,2)</f>
        <v>0</v>
      </c>
      <c r="K168" s="189" t="s">
        <v>124</v>
      </c>
      <c r="L168" s="42"/>
      <c r="M168" s="194" t="s">
        <v>1</v>
      </c>
      <c r="N168" s="195" t="s">
        <v>40</v>
      </c>
      <c r="O168" s="89"/>
      <c r="P168" s="196">
        <f>O168*H168</f>
        <v>0</v>
      </c>
      <c r="Q168" s="196">
        <v>0</v>
      </c>
      <c r="R168" s="196">
        <f>Q168*H168</f>
        <v>0</v>
      </c>
      <c r="S168" s="196">
        <v>0</v>
      </c>
      <c r="T168" s="196">
        <f>S168*H168</f>
        <v>0</v>
      </c>
      <c r="U168" s="197" t="s">
        <v>1</v>
      </c>
      <c r="V168" s="36"/>
      <c r="W168" s="36"/>
      <c r="X168" s="36"/>
      <c r="Y168" s="36"/>
      <c r="Z168" s="36"/>
      <c r="AA168" s="36"/>
      <c r="AB168" s="36"/>
      <c r="AC168" s="36"/>
      <c r="AD168" s="36"/>
      <c r="AE168" s="36"/>
      <c r="AR168" s="198" t="s">
        <v>685</v>
      </c>
      <c r="AT168" s="198" t="s">
        <v>120</v>
      </c>
      <c r="AU168" s="198" t="s">
        <v>75</v>
      </c>
      <c r="AY168" s="15" t="s">
        <v>126</v>
      </c>
      <c r="BE168" s="199">
        <f>IF(N168="základní",J168,0)</f>
        <v>0</v>
      </c>
      <c r="BF168" s="199">
        <f>IF(N168="snížená",J168,0)</f>
        <v>0</v>
      </c>
      <c r="BG168" s="199">
        <f>IF(N168="zákl. přenesená",J168,0)</f>
        <v>0</v>
      </c>
      <c r="BH168" s="199">
        <f>IF(N168="sníž. přenesená",J168,0)</f>
        <v>0</v>
      </c>
      <c r="BI168" s="199">
        <f>IF(N168="nulová",J168,0)</f>
        <v>0</v>
      </c>
      <c r="BJ168" s="15" t="s">
        <v>83</v>
      </c>
      <c r="BK168" s="199">
        <f>ROUND(I168*H168,2)</f>
        <v>0</v>
      </c>
      <c r="BL168" s="15" t="s">
        <v>685</v>
      </c>
      <c r="BM168" s="198" t="s">
        <v>1209</v>
      </c>
    </row>
    <row r="169" s="2" customFormat="1">
      <c r="A169" s="36"/>
      <c r="B169" s="37"/>
      <c r="C169" s="38"/>
      <c r="D169" s="200" t="s">
        <v>128</v>
      </c>
      <c r="E169" s="38"/>
      <c r="F169" s="201" t="s">
        <v>1210</v>
      </c>
      <c r="G169" s="38"/>
      <c r="H169" s="38"/>
      <c r="I169" s="202"/>
      <c r="J169" s="38"/>
      <c r="K169" s="38"/>
      <c r="L169" s="42"/>
      <c r="M169" s="203"/>
      <c r="N169" s="204"/>
      <c r="O169" s="89"/>
      <c r="P169" s="89"/>
      <c r="Q169" s="89"/>
      <c r="R169" s="89"/>
      <c r="S169" s="89"/>
      <c r="T169" s="89"/>
      <c r="U169" s="90"/>
      <c r="V169" s="36"/>
      <c r="W169" s="36"/>
      <c r="X169" s="36"/>
      <c r="Y169" s="36"/>
      <c r="Z169" s="36"/>
      <c r="AA169" s="36"/>
      <c r="AB169" s="36"/>
      <c r="AC169" s="36"/>
      <c r="AD169" s="36"/>
      <c r="AE169" s="36"/>
      <c r="AT169" s="15" t="s">
        <v>128</v>
      </c>
      <c r="AU169" s="15" t="s">
        <v>75</v>
      </c>
    </row>
    <row r="170" s="2" customFormat="1" ht="33" customHeight="1">
      <c r="A170" s="36"/>
      <c r="B170" s="37"/>
      <c r="C170" s="187" t="s">
        <v>242</v>
      </c>
      <c r="D170" s="187" t="s">
        <v>120</v>
      </c>
      <c r="E170" s="188" t="s">
        <v>770</v>
      </c>
      <c r="F170" s="189" t="s">
        <v>771</v>
      </c>
      <c r="G170" s="190" t="s">
        <v>221</v>
      </c>
      <c r="H170" s="191">
        <v>400</v>
      </c>
      <c r="I170" s="192"/>
      <c r="J170" s="193">
        <f>ROUND(I170*H170,2)</f>
        <v>0</v>
      </c>
      <c r="K170" s="189" t="s">
        <v>124</v>
      </c>
      <c r="L170" s="42"/>
      <c r="M170" s="194" t="s">
        <v>1</v>
      </c>
      <c r="N170" s="195" t="s">
        <v>40</v>
      </c>
      <c r="O170" s="89"/>
      <c r="P170" s="196">
        <f>O170*H170</f>
        <v>0</v>
      </c>
      <c r="Q170" s="196">
        <v>0</v>
      </c>
      <c r="R170" s="196">
        <f>Q170*H170</f>
        <v>0</v>
      </c>
      <c r="S170" s="196">
        <v>0</v>
      </c>
      <c r="T170" s="196">
        <f>S170*H170</f>
        <v>0</v>
      </c>
      <c r="U170" s="197" t="s">
        <v>1</v>
      </c>
      <c r="V170" s="36"/>
      <c r="W170" s="36"/>
      <c r="X170" s="36"/>
      <c r="Y170" s="36"/>
      <c r="Z170" s="36"/>
      <c r="AA170" s="36"/>
      <c r="AB170" s="36"/>
      <c r="AC170" s="36"/>
      <c r="AD170" s="36"/>
      <c r="AE170" s="36"/>
      <c r="AR170" s="198" t="s">
        <v>685</v>
      </c>
      <c r="AT170" s="198" t="s">
        <v>120</v>
      </c>
      <c r="AU170" s="198" t="s">
        <v>75</v>
      </c>
      <c r="AY170" s="15" t="s">
        <v>126</v>
      </c>
      <c r="BE170" s="199">
        <f>IF(N170="základní",J170,0)</f>
        <v>0</v>
      </c>
      <c r="BF170" s="199">
        <f>IF(N170="snížená",J170,0)</f>
        <v>0</v>
      </c>
      <c r="BG170" s="199">
        <f>IF(N170="zákl. přenesená",J170,0)</f>
        <v>0</v>
      </c>
      <c r="BH170" s="199">
        <f>IF(N170="sníž. přenesená",J170,0)</f>
        <v>0</v>
      </c>
      <c r="BI170" s="199">
        <f>IF(N170="nulová",J170,0)</f>
        <v>0</v>
      </c>
      <c r="BJ170" s="15" t="s">
        <v>83</v>
      </c>
      <c r="BK170" s="199">
        <f>ROUND(I170*H170,2)</f>
        <v>0</v>
      </c>
      <c r="BL170" s="15" t="s">
        <v>685</v>
      </c>
      <c r="BM170" s="198" t="s">
        <v>1211</v>
      </c>
    </row>
    <row r="171" s="2" customFormat="1">
      <c r="A171" s="36"/>
      <c r="B171" s="37"/>
      <c r="C171" s="38"/>
      <c r="D171" s="200" t="s">
        <v>128</v>
      </c>
      <c r="E171" s="38"/>
      <c r="F171" s="201" t="s">
        <v>773</v>
      </c>
      <c r="G171" s="38"/>
      <c r="H171" s="38"/>
      <c r="I171" s="202"/>
      <c r="J171" s="38"/>
      <c r="K171" s="38"/>
      <c r="L171" s="42"/>
      <c r="M171" s="203"/>
      <c r="N171" s="204"/>
      <c r="O171" s="89"/>
      <c r="P171" s="89"/>
      <c r="Q171" s="89"/>
      <c r="R171" s="89"/>
      <c r="S171" s="89"/>
      <c r="T171" s="89"/>
      <c r="U171" s="90"/>
      <c r="V171" s="36"/>
      <c r="W171" s="36"/>
      <c r="X171" s="36"/>
      <c r="Y171" s="36"/>
      <c r="Z171" s="36"/>
      <c r="AA171" s="36"/>
      <c r="AB171" s="36"/>
      <c r="AC171" s="36"/>
      <c r="AD171" s="36"/>
      <c r="AE171" s="36"/>
      <c r="AT171" s="15" t="s">
        <v>128</v>
      </c>
      <c r="AU171" s="15" t="s">
        <v>75</v>
      </c>
    </row>
    <row r="172" s="2" customFormat="1" ht="24.15" customHeight="1">
      <c r="A172" s="36"/>
      <c r="B172" s="37"/>
      <c r="C172" s="187" t="s">
        <v>246</v>
      </c>
      <c r="D172" s="187" t="s">
        <v>120</v>
      </c>
      <c r="E172" s="188" t="s">
        <v>1212</v>
      </c>
      <c r="F172" s="189" t="s">
        <v>1213</v>
      </c>
      <c r="G172" s="190" t="s">
        <v>139</v>
      </c>
      <c r="H172" s="191">
        <v>53</v>
      </c>
      <c r="I172" s="192"/>
      <c r="J172" s="193">
        <f>ROUND(I172*H172,2)</f>
        <v>0</v>
      </c>
      <c r="K172" s="189" t="s">
        <v>124</v>
      </c>
      <c r="L172" s="42"/>
      <c r="M172" s="194" t="s">
        <v>1</v>
      </c>
      <c r="N172" s="195" t="s">
        <v>40</v>
      </c>
      <c r="O172" s="89"/>
      <c r="P172" s="196">
        <f>O172*H172</f>
        <v>0</v>
      </c>
      <c r="Q172" s="196">
        <v>0</v>
      </c>
      <c r="R172" s="196">
        <f>Q172*H172</f>
        <v>0</v>
      </c>
      <c r="S172" s="196">
        <v>0</v>
      </c>
      <c r="T172" s="196">
        <f>S172*H172</f>
        <v>0</v>
      </c>
      <c r="U172" s="197" t="s">
        <v>1</v>
      </c>
      <c r="V172" s="36"/>
      <c r="W172" s="36"/>
      <c r="X172" s="36"/>
      <c r="Y172" s="36"/>
      <c r="Z172" s="36"/>
      <c r="AA172" s="36"/>
      <c r="AB172" s="36"/>
      <c r="AC172" s="36"/>
      <c r="AD172" s="36"/>
      <c r="AE172" s="36"/>
      <c r="AR172" s="198" t="s">
        <v>685</v>
      </c>
      <c r="AT172" s="198" t="s">
        <v>120</v>
      </c>
      <c r="AU172" s="198" t="s">
        <v>75</v>
      </c>
      <c r="AY172" s="15" t="s">
        <v>126</v>
      </c>
      <c r="BE172" s="199">
        <f>IF(N172="základní",J172,0)</f>
        <v>0</v>
      </c>
      <c r="BF172" s="199">
        <f>IF(N172="snížená",J172,0)</f>
        <v>0</v>
      </c>
      <c r="BG172" s="199">
        <f>IF(N172="zákl. přenesená",J172,0)</f>
        <v>0</v>
      </c>
      <c r="BH172" s="199">
        <f>IF(N172="sníž. přenesená",J172,0)</f>
        <v>0</v>
      </c>
      <c r="BI172" s="199">
        <f>IF(N172="nulová",J172,0)</f>
        <v>0</v>
      </c>
      <c r="BJ172" s="15" t="s">
        <v>83</v>
      </c>
      <c r="BK172" s="199">
        <f>ROUND(I172*H172,2)</f>
        <v>0</v>
      </c>
      <c r="BL172" s="15" t="s">
        <v>685</v>
      </c>
      <c r="BM172" s="198" t="s">
        <v>1214</v>
      </c>
    </row>
    <row r="173" s="2" customFormat="1">
      <c r="A173" s="36"/>
      <c r="B173" s="37"/>
      <c r="C173" s="38"/>
      <c r="D173" s="200" t="s">
        <v>128</v>
      </c>
      <c r="E173" s="38"/>
      <c r="F173" s="201" t="s">
        <v>1213</v>
      </c>
      <c r="G173" s="38"/>
      <c r="H173" s="38"/>
      <c r="I173" s="202"/>
      <c r="J173" s="38"/>
      <c r="K173" s="38"/>
      <c r="L173" s="42"/>
      <c r="M173" s="203"/>
      <c r="N173" s="204"/>
      <c r="O173" s="89"/>
      <c r="P173" s="89"/>
      <c r="Q173" s="89"/>
      <c r="R173" s="89"/>
      <c r="S173" s="89"/>
      <c r="T173" s="89"/>
      <c r="U173" s="90"/>
      <c r="V173" s="36"/>
      <c r="W173" s="36"/>
      <c r="X173" s="36"/>
      <c r="Y173" s="36"/>
      <c r="Z173" s="36"/>
      <c r="AA173" s="36"/>
      <c r="AB173" s="36"/>
      <c r="AC173" s="36"/>
      <c r="AD173" s="36"/>
      <c r="AE173" s="36"/>
      <c r="AT173" s="15" t="s">
        <v>128</v>
      </c>
      <c r="AU173" s="15" t="s">
        <v>75</v>
      </c>
    </row>
    <row r="174" s="2" customFormat="1" ht="24.15" customHeight="1">
      <c r="A174" s="36"/>
      <c r="B174" s="37"/>
      <c r="C174" s="187" t="s">
        <v>251</v>
      </c>
      <c r="D174" s="187" t="s">
        <v>120</v>
      </c>
      <c r="E174" s="188" t="s">
        <v>1215</v>
      </c>
      <c r="F174" s="189" t="s">
        <v>1216</v>
      </c>
      <c r="G174" s="190" t="s">
        <v>139</v>
      </c>
      <c r="H174" s="191">
        <v>82</v>
      </c>
      <c r="I174" s="192"/>
      <c r="J174" s="193">
        <f>ROUND(I174*H174,2)</f>
        <v>0</v>
      </c>
      <c r="K174" s="189" t="s">
        <v>124</v>
      </c>
      <c r="L174" s="42"/>
      <c r="M174" s="194" t="s">
        <v>1</v>
      </c>
      <c r="N174" s="195" t="s">
        <v>40</v>
      </c>
      <c r="O174" s="89"/>
      <c r="P174" s="196">
        <f>O174*H174</f>
        <v>0</v>
      </c>
      <c r="Q174" s="196">
        <v>0</v>
      </c>
      <c r="R174" s="196">
        <f>Q174*H174</f>
        <v>0</v>
      </c>
      <c r="S174" s="196">
        <v>0</v>
      </c>
      <c r="T174" s="196">
        <f>S174*H174</f>
        <v>0</v>
      </c>
      <c r="U174" s="197" t="s">
        <v>1</v>
      </c>
      <c r="V174" s="36"/>
      <c r="W174" s="36"/>
      <c r="X174" s="36"/>
      <c r="Y174" s="36"/>
      <c r="Z174" s="36"/>
      <c r="AA174" s="36"/>
      <c r="AB174" s="36"/>
      <c r="AC174" s="36"/>
      <c r="AD174" s="36"/>
      <c r="AE174" s="36"/>
      <c r="AR174" s="198" t="s">
        <v>204</v>
      </c>
      <c r="AT174" s="198" t="s">
        <v>120</v>
      </c>
      <c r="AU174" s="198" t="s">
        <v>75</v>
      </c>
      <c r="AY174" s="15" t="s">
        <v>126</v>
      </c>
      <c r="BE174" s="199">
        <f>IF(N174="základní",J174,0)</f>
        <v>0</v>
      </c>
      <c r="BF174" s="199">
        <f>IF(N174="snížená",J174,0)</f>
        <v>0</v>
      </c>
      <c r="BG174" s="199">
        <f>IF(N174="zákl. přenesená",J174,0)</f>
        <v>0</v>
      </c>
      <c r="BH174" s="199">
        <f>IF(N174="sníž. přenesená",J174,0)</f>
        <v>0</v>
      </c>
      <c r="BI174" s="199">
        <f>IF(N174="nulová",J174,0)</f>
        <v>0</v>
      </c>
      <c r="BJ174" s="15" t="s">
        <v>83</v>
      </c>
      <c r="BK174" s="199">
        <f>ROUND(I174*H174,2)</f>
        <v>0</v>
      </c>
      <c r="BL174" s="15" t="s">
        <v>204</v>
      </c>
      <c r="BM174" s="198" t="s">
        <v>1217</v>
      </c>
    </row>
    <row r="175" s="2" customFormat="1">
      <c r="A175" s="36"/>
      <c r="B175" s="37"/>
      <c r="C175" s="38"/>
      <c r="D175" s="200" t="s">
        <v>128</v>
      </c>
      <c r="E175" s="38"/>
      <c r="F175" s="201" t="s">
        <v>1218</v>
      </c>
      <c r="G175" s="38"/>
      <c r="H175" s="38"/>
      <c r="I175" s="202"/>
      <c r="J175" s="38"/>
      <c r="K175" s="38"/>
      <c r="L175" s="42"/>
      <c r="M175" s="203"/>
      <c r="N175" s="204"/>
      <c r="O175" s="89"/>
      <c r="P175" s="89"/>
      <c r="Q175" s="89"/>
      <c r="R175" s="89"/>
      <c r="S175" s="89"/>
      <c r="T175" s="89"/>
      <c r="U175" s="90"/>
      <c r="V175" s="36"/>
      <c r="W175" s="36"/>
      <c r="X175" s="36"/>
      <c r="Y175" s="36"/>
      <c r="Z175" s="36"/>
      <c r="AA175" s="36"/>
      <c r="AB175" s="36"/>
      <c r="AC175" s="36"/>
      <c r="AD175" s="36"/>
      <c r="AE175" s="36"/>
      <c r="AT175" s="15" t="s">
        <v>128</v>
      </c>
      <c r="AU175" s="15" t="s">
        <v>75</v>
      </c>
    </row>
    <row r="176" s="2" customFormat="1" ht="55.5" customHeight="1">
      <c r="A176" s="36"/>
      <c r="B176" s="37"/>
      <c r="C176" s="187" t="s">
        <v>255</v>
      </c>
      <c r="D176" s="187" t="s">
        <v>120</v>
      </c>
      <c r="E176" s="188" t="s">
        <v>1219</v>
      </c>
      <c r="F176" s="189" t="s">
        <v>1220</v>
      </c>
      <c r="G176" s="190" t="s">
        <v>139</v>
      </c>
      <c r="H176" s="191">
        <v>1</v>
      </c>
      <c r="I176" s="192"/>
      <c r="J176" s="193">
        <f>ROUND(I176*H176,2)</f>
        <v>0</v>
      </c>
      <c r="K176" s="189" t="s">
        <v>124</v>
      </c>
      <c r="L176" s="42"/>
      <c r="M176" s="194" t="s">
        <v>1</v>
      </c>
      <c r="N176" s="195" t="s">
        <v>40</v>
      </c>
      <c r="O176" s="89"/>
      <c r="P176" s="196">
        <f>O176*H176</f>
        <v>0</v>
      </c>
      <c r="Q176" s="196">
        <v>0</v>
      </c>
      <c r="R176" s="196">
        <f>Q176*H176</f>
        <v>0</v>
      </c>
      <c r="S176" s="196">
        <v>0</v>
      </c>
      <c r="T176" s="196">
        <f>S176*H176</f>
        <v>0</v>
      </c>
      <c r="U176" s="197" t="s">
        <v>1</v>
      </c>
      <c r="V176" s="36"/>
      <c r="W176" s="36"/>
      <c r="X176" s="36"/>
      <c r="Y176" s="36"/>
      <c r="Z176" s="36"/>
      <c r="AA176" s="36"/>
      <c r="AB176" s="36"/>
      <c r="AC176" s="36"/>
      <c r="AD176" s="36"/>
      <c r="AE176" s="36"/>
      <c r="AR176" s="198" t="s">
        <v>685</v>
      </c>
      <c r="AT176" s="198" t="s">
        <v>120</v>
      </c>
      <c r="AU176" s="198" t="s">
        <v>75</v>
      </c>
      <c r="AY176" s="15" t="s">
        <v>126</v>
      </c>
      <c r="BE176" s="199">
        <f>IF(N176="základní",J176,0)</f>
        <v>0</v>
      </c>
      <c r="BF176" s="199">
        <f>IF(N176="snížená",J176,0)</f>
        <v>0</v>
      </c>
      <c r="BG176" s="199">
        <f>IF(N176="zákl. přenesená",J176,0)</f>
        <v>0</v>
      </c>
      <c r="BH176" s="199">
        <f>IF(N176="sníž. přenesená",J176,0)</f>
        <v>0</v>
      </c>
      <c r="BI176" s="199">
        <f>IF(N176="nulová",J176,0)</f>
        <v>0</v>
      </c>
      <c r="BJ176" s="15" t="s">
        <v>83</v>
      </c>
      <c r="BK176" s="199">
        <f>ROUND(I176*H176,2)</f>
        <v>0</v>
      </c>
      <c r="BL176" s="15" t="s">
        <v>685</v>
      </c>
      <c r="BM176" s="198" t="s">
        <v>1221</v>
      </c>
    </row>
    <row r="177" s="2" customFormat="1">
      <c r="A177" s="36"/>
      <c r="B177" s="37"/>
      <c r="C177" s="38"/>
      <c r="D177" s="200" t="s">
        <v>128</v>
      </c>
      <c r="E177" s="38"/>
      <c r="F177" s="201" t="s">
        <v>1222</v>
      </c>
      <c r="G177" s="38"/>
      <c r="H177" s="38"/>
      <c r="I177" s="202"/>
      <c r="J177" s="38"/>
      <c r="K177" s="38"/>
      <c r="L177" s="42"/>
      <c r="M177" s="203"/>
      <c r="N177" s="204"/>
      <c r="O177" s="89"/>
      <c r="P177" s="89"/>
      <c r="Q177" s="89"/>
      <c r="R177" s="89"/>
      <c r="S177" s="89"/>
      <c r="T177" s="89"/>
      <c r="U177" s="90"/>
      <c r="V177" s="36"/>
      <c r="W177" s="36"/>
      <c r="X177" s="36"/>
      <c r="Y177" s="36"/>
      <c r="Z177" s="36"/>
      <c r="AA177" s="36"/>
      <c r="AB177" s="36"/>
      <c r="AC177" s="36"/>
      <c r="AD177" s="36"/>
      <c r="AE177" s="36"/>
      <c r="AT177" s="15" t="s">
        <v>128</v>
      </c>
      <c r="AU177" s="15" t="s">
        <v>75</v>
      </c>
    </row>
    <row r="178" s="2" customFormat="1" ht="24.15" customHeight="1">
      <c r="A178" s="36"/>
      <c r="B178" s="37"/>
      <c r="C178" s="187" t="s">
        <v>260</v>
      </c>
      <c r="D178" s="187" t="s">
        <v>120</v>
      </c>
      <c r="E178" s="188" t="s">
        <v>666</v>
      </c>
      <c r="F178" s="189" t="s">
        <v>667</v>
      </c>
      <c r="G178" s="190" t="s">
        <v>139</v>
      </c>
      <c r="H178" s="191">
        <v>10</v>
      </c>
      <c r="I178" s="192"/>
      <c r="J178" s="193">
        <f>ROUND(I178*H178,2)</f>
        <v>0</v>
      </c>
      <c r="K178" s="189" t="s">
        <v>124</v>
      </c>
      <c r="L178" s="42"/>
      <c r="M178" s="194" t="s">
        <v>1</v>
      </c>
      <c r="N178" s="195" t="s">
        <v>40</v>
      </c>
      <c r="O178" s="89"/>
      <c r="P178" s="196">
        <f>O178*H178</f>
        <v>0</v>
      </c>
      <c r="Q178" s="196">
        <v>0</v>
      </c>
      <c r="R178" s="196">
        <f>Q178*H178</f>
        <v>0</v>
      </c>
      <c r="S178" s="196">
        <v>0</v>
      </c>
      <c r="T178" s="196">
        <f>S178*H178</f>
        <v>0</v>
      </c>
      <c r="U178" s="197" t="s">
        <v>1</v>
      </c>
      <c r="V178" s="36"/>
      <c r="W178" s="36"/>
      <c r="X178" s="36"/>
      <c r="Y178" s="36"/>
      <c r="Z178" s="36"/>
      <c r="AA178" s="36"/>
      <c r="AB178" s="36"/>
      <c r="AC178" s="36"/>
      <c r="AD178" s="36"/>
      <c r="AE178" s="36"/>
      <c r="AR178" s="198" t="s">
        <v>204</v>
      </c>
      <c r="AT178" s="198" t="s">
        <v>120</v>
      </c>
      <c r="AU178" s="198" t="s">
        <v>75</v>
      </c>
      <c r="AY178" s="15" t="s">
        <v>126</v>
      </c>
      <c r="BE178" s="199">
        <f>IF(N178="základní",J178,0)</f>
        <v>0</v>
      </c>
      <c r="BF178" s="199">
        <f>IF(N178="snížená",J178,0)</f>
        <v>0</v>
      </c>
      <c r="BG178" s="199">
        <f>IF(N178="zákl. přenesená",J178,0)</f>
        <v>0</v>
      </c>
      <c r="BH178" s="199">
        <f>IF(N178="sníž. přenesená",J178,0)</f>
        <v>0</v>
      </c>
      <c r="BI178" s="199">
        <f>IF(N178="nulová",J178,0)</f>
        <v>0</v>
      </c>
      <c r="BJ178" s="15" t="s">
        <v>83</v>
      </c>
      <c r="BK178" s="199">
        <f>ROUND(I178*H178,2)</f>
        <v>0</v>
      </c>
      <c r="BL178" s="15" t="s">
        <v>204</v>
      </c>
      <c r="BM178" s="198" t="s">
        <v>1223</v>
      </c>
    </row>
    <row r="179" s="2" customFormat="1">
      <c r="A179" s="36"/>
      <c r="B179" s="37"/>
      <c r="C179" s="38"/>
      <c r="D179" s="200" t="s">
        <v>128</v>
      </c>
      <c r="E179" s="38"/>
      <c r="F179" s="201" t="s">
        <v>669</v>
      </c>
      <c r="G179" s="38"/>
      <c r="H179" s="38"/>
      <c r="I179" s="202"/>
      <c r="J179" s="38"/>
      <c r="K179" s="38"/>
      <c r="L179" s="42"/>
      <c r="M179" s="203"/>
      <c r="N179" s="204"/>
      <c r="O179" s="89"/>
      <c r="P179" s="89"/>
      <c r="Q179" s="89"/>
      <c r="R179" s="89"/>
      <c r="S179" s="89"/>
      <c r="T179" s="89"/>
      <c r="U179" s="90"/>
      <c r="V179" s="36"/>
      <c r="W179" s="36"/>
      <c r="X179" s="36"/>
      <c r="Y179" s="36"/>
      <c r="Z179" s="36"/>
      <c r="AA179" s="36"/>
      <c r="AB179" s="36"/>
      <c r="AC179" s="36"/>
      <c r="AD179" s="36"/>
      <c r="AE179" s="36"/>
      <c r="AT179" s="15" t="s">
        <v>128</v>
      </c>
      <c r="AU179" s="15" t="s">
        <v>75</v>
      </c>
    </row>
    <row r="180" s="2" customFormat="1" ht="24.15" customHeight="1">
      <c r="A180" s="36"/>
      <c r="B180" s="37"/>
      <c r="C180" s="187" t="s">
        <v>264</v>
      </c>
      <c r="D180" s="187" t="s">
        <v>120</v>
      </c>
      <c r="E180" s="188" t="s">
        <v>1224</v>
      </c>
      <c r="F180" s="189" t="s">
        <v>1225</v>
      </c>
      <c r="G180" s="190" t="s">
        <v>221</v>
      </c>
      <c r="H180" s="191">
        <v>20</v>
      </c>
      <c r="I180" s="192"/>
      <c r="J180" s="193">
        <f>ROUND(I180*H180,2)</f>
        <v>0</v>
      </c>
      <c r="K180" s="189" t="s">
        <v>1</v>
      </c>
      <c r="L180" s="42"/>
      <c r="M180" s="194" t="s">
        <v>1</v>
      </c>
      <c r="N180" s="195" t="s">
        <v>40</v>
      </c>
      <c r="O180" s="89"/>
      <c r="P180" s="196">
        <f>O180*H180</f>
        <v>0</v>
      </c>
      <c r="Q180" s="196">
        <v>0</v>
      </c>
      <c r="R180" s="196">
        <f>Q180*H180</f>
        <v>0</v>
      </c>
      <c r="S180" s="196">
        <v>0</v>
      </c>
      <c r="T180" s="196">
        <f>S180*H180</f>
        <v>0</v>
      </c>
      <c r="U180" s="197" t="s">
        <v>1</v>
      </c>
      <c r="V180" s="36"/>
      <c r="W180" s="36"/>
      <c r="X180" s="36"/>
      <c r="Y180" s="36"/>
      <c r="Z180" s="36"/>
      <c r="AA180" s="36"/>
      <c r="AB180" s="36"/>
      <c r="AC180" s="36"/>
      <c r="AD180" s="36"/>
      <c r="AE180" s="36"/>
      <c r="AR180" s="198" t="s">
        <v>140</v>
      </c>
      <c r="AT180" s="198" t="s">
        <v>120</v>
      </c>
      <c r="AU180" s="198" t="s">
        <v>75</v>
      </c>
      <c r="AY180" s="15" t="s">
        <v>126</v>
      </c>
      <c r="BE180" s="199">
        <f>IF(N180="základní",J180,0)</f>
        <v>0</v>
      </c>
      <c r="BF180" s="199">
        <f>IF(N180="snížená",J180,0)</f>
        <v>0</v>
      </c>
      <c r="BG180" s="199">
        <f>IF(N180="zákl. přenesená",J180,0)</f>
        <v>0</v>
      </c>
      <c r="BH180" s="199">
        <f>IF(N180="sníž. přenesená",J180,0)</f>
        <v>0</v>
      </c>
      <c r="BI180" s="199">
        <f>IF(N180="nulová",J180,0)</f>
        <v>0</v>
      </c>
      <c r="BJ180" s="15" t="s">
        <v>83</v>
      </c>
      <c r="BK180" s="199">
        <f>ROUND(I180*H180,2)</f>
        <v>0</v>
      </c>
      <c r="BL180" s="15" t="s">
        <v>140</v>
      </c>
      <c r="BM180" s="198" t="s">
        <v>1226</v>
      </c>
    </row>
    <row r="181" s="2" customFormat="1">
      <c r="A181" s="36"/>
      <c r="B181" s="37"/>
      <c r="C181" s="38"/>
      <c r="D181" s="200" t="s">
        <v>128</v>
      </c>
      <c r="E181" s="38"/>
      <c r="F181" s="201" t="s">
        <v>1227</v>
      </c>
      <c r="G181" s="38"/>
      <c r="H181" s="38"/>
      <c r="I181" s="202"/>
      <c r="J181" s="38"/>
      <c r="K181" s="38"/>
      <c r="L181" s="42"/>
      <c r="M181" s="203"/>
      <c r="N181" s="204"/>
      <c r="O181" s="89"/>
      <c r="P181" s="89"/>
      <c r="Q181" s="89"/>
      <c r="R181" s="89"/>
      <c r="S181" s="89"/>
      <c r="T181" s="89"/>
      <c r="U181" s="90"/>
      <c r="V181" s="36"/>
      <c r="W181" s="36"/>
      <c r="X181" s="36"/>
      <c r="Y181" s="36"/>
      <c r="Z181" s="36"/>
      <c r="AA181" s="36"/>
      <c r="AB181" s="36"/>
      <c r="AC181" s="36"/>
      <c r="AD181" s="36"/>
      <c r="AE181" s="36"/>
      <c r="AT181" s="15" t="s">
        <v>128</v>
      </c>
      <c r="AU181" s="15" t="s">
        <v>75</v>
      </c>
    </row>
    <row r="182" s="2" customFormat="1" ht="24.15" customHeight="1">
      <c r="A182" s="36"/>
      <c r="B182" s="37"/>
      <c r="C182" s="187" t="s">
        <v>268</v>
      </c>
      <c r="D182" s="187" t="s">
        <v>120</v>
      </c>
      <c r="E182" s="188" t="s">
        <v>1228</v>
      </c>
      <c r="F182" s="189" t="s">
        <v>1229</v>
      </c>
      <c r="G182" s="190" t="s">
        <v>221</v>
      </c>
      <c r="H182" s="191">
        <v>20</v>
      </c>
      <c r="I182" s="192"/>
      <c r="J182" s="193">
        <f>ROUND(I182*H182,2)</f>
        <v>0</v>
      </c>
      <c r="K182" s="189" t="s">
        <v>1</v>
      </c>
      <c r="L182" s="42"/>
      <c r="M182" s="194" t="s">
        <v>1</v>
      </c>
      <c r="N182" s="195" t="s">
        <v>40</v>
      </c>
      <c r="O182" s="89"/>
      <c r="P182" s="196">
        <f>O182*H182</f>
        <v>0</v>
      </c>
      <c r="Q182" s="196">
        <v>0</v>
      </c>
      <c r="R182" s="196">
        <f>Q182*H182</f>
        <v>0</v>
      </c>
      <c r="S182" s="196">
        <v>0</v>
      </c>
      <c r="T182" s="196">
        <f>S182*H182</f>
        <v>0</v>
      </c>
      <c r="U182" s="197" t="s">
        <v>1</v>
      </c>
      <c r="V182" s="36"/>
      <c r="W182" s="36"/>
      <c r="X182" s="36"/>
      <c r="Y182" s="36"/>
      <c r="Z182" s="36"/>
      <c r="AA182" s="36"/>
      <c r="AB182" s="36"/>
      <c r="AC182" s="36"/>
      <c r="AD182" s="36"/>
      <c r="AE182" s="36"/>
      <c r="AR182" s="198" t="s">
        <v>140</v>
      </c>
      <c r="AT182" s="198" t="s">
        <v>120</v>
      </c>
      <c r="AU182" s="198" t="s">
        <v>75</v>
      </c>
      <c r="AY182" s="15" t="s">
        <v>126</v>
      </c>
      <c r="BE182" s="199">
        <f>IF(N182="základní",J182,0)</f>
        <v>0</v>
      </c>
      <c r="BF182" s="199">
        <f>IF(N182="snížená",J182,0)</f>
        <v>0</v>
      </c>
      <c r="BG182" s="199">
        <f>IF(N182="zákl. přenesená",J182,0)</f>
        <v>0</v>
      </c>
      <c r="BH182" s="199">
        <f>IF(N182="sníž. přenesená",J182,0)</f>
        <v>0</v>
      </c>
      <c r="BI182" s="199">
        <f>IF(N182="nulová",J182,0)</f>
        <v>0</v>
      </c>
      <c r="BJ182" s="15" t="s">
        <v>83</v>
      </c>
      <c r="BK182" s="199">
        <f>ROUND(I182*H182,2)</f>
        <v>0</v>
      </c>
      <c r="BL182" s="15" t="s">
        <v>140</v>
      </c>
      <c r="BM182" s="198" t="s">
        <v>1230</v>
      </c>
    </row>
    <row r="183" s="2" customFormat="1">
      <c r="A183" s="36"/>
      <c r="B183" s="37"/>
      <c r="C183" s="38"/>
      <c r="D183" s="200" t="s">
        <v>128</v>
      </c>
      <c r="E183" s="38"/>
      <c r="F183" s="201" t="s">
        <v>1231</v>
      </c>
      <c r="G183" s="38"/>
      <c r="H183" s="38"/>
      <c r="I183" s="202"/>
      <c r="J183" s="38"/>
      <c r="K183" s="38"/>
      <c r="L183" s="42"/>
      <c r="M183" s="203"/>
      <c r="N183" s="204"/>
      <c r="O183" s="89"/>
      <c r="P183" s="89"/>
      <c r="Q183" s="89"/>
      <c r="R183" s="89"/>
      <c r="S183" s="89"/>
      <c r="T183" s="89"/>
      <c r="U183" s="90"/>
      <c r="V183" s="36"/>
      <c r="W183" s="36"/>
      <c r="X183" s="36"/>
      <c r="Y183" s="36"/>
      <c r="Z183" s="36"/>
      <c r="AA183" s="36"/>
      <c r="AB183" s="36"/>
      <c r="AC183" s="36"/>
      <c r="AD183" s="36"/>
      <c r="AE183" s="36"/>
      <c r="AT183" s="15" t="s">
        <v>128</v>
      </c>
      <c r="AU183" s="15" t="s">
        <v>75</v>
      </c>
    </row>
    <row r="184" s="2" customFormat="1" ht="33" customHeight="1">
      <c r="A184" s="36"/>
      <c r="B184" s="37"/>
      <c r="C184" s="187" t="s">
        <v>273</v>
      </c>
      <c r="D184" s="187" t="s">
        <v>120</v>
      </c>
      <c r="E184" s="188" t="s">
        <v>1232</v>
      </c>
      <c r="F184" s="189" t="s">
        <v>1233</v>
      </c>
      <c r="G184" s="190" t="s">
        <v>867</v>
      </c>
      <c r="H184" s="191">
        <v>2.2000000000000002</v>
      </c>
      <c r="I184" s="192"/>
      <c r="J184" s="193">
        <f>ROUND(I184*H184,2)</f>
        <v>0</v>
      </c>
      <c r="K184" s="189" t="s">
        <v>1</v>
      </c>
      <c r="L184" s="42"/>
      <c r="M184" s="194" t="s">
        <v>1</v>
      </c>
      <c r="N184" s="195" t="s">
        <v>40</v>
      </c>
      <c r="O184" s="89"/>
      <c r="P184" s="196">
        <f>O184*H184</f>
        <v>0</v>
      </c>
      <c r="Q184" s="196">
        <v>0.10100000000000001</v>
      </c>
      <c r="R184" s="196">
        <f>Q184*H184</f>
        <v>0.22220000000000004</v>
      </c>
      <c r="S184" s="196">
        <v>0</v>
      </c>
      <c r="T184" s="196">
        <f>S184*H184</f>
        <v>0</v>
      </c>
      <c r="U184" s="197" t="s">
        <v>1</v>
      </c>
      <c r="V184" s="36"/>
      <c r="W184" s="36"/>
      <c r="X184" s="36"/>
      <c r="Y184" s="36"/>
      <c r="Z184" s="36"/>
      <c r="AA184" s="36"/>
      <c r="AB184" s="36"/>
      <c r="AC184" s="36"/>
      <c r="AD184" s="36"/>
      <c r="AE184" s="36"/>
      <c r="AR184" s="198" t="s">
        <v>140</v>
      </c>
      <c r="AT184" s="198" t="s">
        <v>120</v>
      </c>
      <c r="AU184" s="198" t="s">
        <v>75</v>
      </c>
      <c r="AY184" s="15" t="s">
        <v>126</v>
      </c>
      <c r="BE184" s="199">
        <f>IF(N184="základní",J184,0)</f>
        <v>0</v>
      </c>
      <c r="BF184" s="199">
        <f>IF(N184="snížená",J184,0)</f>
        <v>0</v>
      </c>
      <c r="BG184" s="199">
        <f>IF(N184="zákl. přenesená",J184,0)</f>
        <v>0</v>
      </c>
      <c r="BH184" s="199">
        <f>IF(N184="sníž. přenesená",J184,0)</f>
        <v>0</v>
      </c>
      <c r="BI184" s="199">
        <f>IF(N184="nulová",J184,0)</f>
        <v>0</v>
      </c>
      <c r="BJ184" s="15" t="s">
        <v>83</v>
      </c>
      <c r="BK184" s="199">
        <f>ROUND(I184*H184,2)</f>
        <v>0</v>
      </c>
      <c r="BL184" s="15" t="s">
        <v>140</v>
      </c>
      <c r="BM184" s="198" t="s">
        <v>1234</v>
      </c>
    </row>
    <row r="185" s="2" customFormat="1">
      <c r="A185" s="36"/>
      <c r="B185" s="37"/>
      <c r="C185" s="38"/>
      <c r="D185" s="200" t="s">
        <v>128</v>
      </c>
      <c r="E185" s="38"/>
      <c r="F185" s="201" t="s">
        <v>1235</v>
      </c>
      <c r="G185" s="38"/>
      <c r="H185" s="38"/>
      <c r="I185" s="202"/>
      <c r="J185" s="38"/>
      <c r="K185" s="38"/>
      <c r="L185" s="42"/>
      <c r="M185" s="203"/>
      <c r="N185" s="204"/>
      <c r="O185" s="89"/>
      <c r="P185" s="89"/>
      <c r="Q185" s="89"/>
      <c r="R185" s="89"/>
      <c r="S185" s="89"/>
      <c r="T185" s="89"/>
      <c r="U185" s="90"/>
      <c r="V185" s="36"/>
      <c r="W185" s="36"/>
      <c r="X185" s="36"/>
      <c r="Y185" s="36"/>
      <c r="Z185" s="36"/>
      <c r="AA185" s="36"/>
      <c r="AB185" s="36"/>
      <c r="AC185" s="36"/>
      <c r="AD185" s="36"/>
      <c r="AE185" s="36"/>
      <c r="AT185" s="15" t="s">
        <v>128</v>
      </c>
      <c r="AU185" s="15" t="s">
        <v>75</v>
      </c>
    </row>
    <row r="186" s="2" customFormat="1" ht="16.5" customHeight="1">
      <c r="A186" s="36"/>
      <c r="B186" s="37"/>
      <c r="C186" s="205" t="s">
        <v>277</v>
      </c>
      <c r="D186" s="205" t="s">
        <v>130</v>
      </c>
      <c r="E186" s="206" t="s">
        <v>1236</v>
      </c>
      <c r="F186" s="207" t="s">
        <v>1237</v>
      </c>
      <c r="G186" s="208" t="s">
        <v>123</v>
      </c>
      <c r="H186" s="209">
        <v>8.25</v>
      </c>
      <c r="I186" s="210"/>
      <c r="J186" s="211">
        <f>ROUND(I186*H186,2)</f>
        <v>0</v>
      </c>
      <c r="K186" s="207" t="s">
        <v>1</v>
      </c>
      <c r="L186" s="212"/>
      <c r="M186" s="213" t="s">
        <v>1</v>
      </c>
      <c r="N186" s="214" t="s">
        <v>40</v>
      </c>
      <c r="O186" s="89"/>
      <c r="P186" s="196">
        <f>O186*H186</f>
        <v>0</v>
      </c>
      <c r="Q186" s="196">
        <v>2.234</v>
      </c>
      <c r="R186" s="196">
        <f>Q186*H186</f>
        <v>18.430499999999999</v>
      </c>
      <c r="S186" s="196">
        <v>0</v>
      </c>
      <c r="T186" s="196">
        <f>S186*H186</f>
        <v>0</v>
      </c>
      <c r="U186" s="197" t="s">
        <v>1</v>
      </c>
      <c r="V186" s="36"/>
      <c r="W186" s="36"/>
      <c r="X186" s="36"/>
      <c r="Y186" s="36"/>
      <c r="Z186" s="36"/>
      <c r="AA186" s="36"/>
      <c r="AB186" s="36"/>
      <c r="AC186" s="36"/>
      <c r="AD186" s="36"/>
      <c r="AE186" s="36"/>
      <c r="AR186" s="198" t="s">
        <v>133</v>
      </c>
      <c r="AT186" s="198" t="s">
        <v>130</v>
      </c>
      <c r="AU186" s="198" t="s">
        <v>75</v>
      </c>
      <c r="AY186" s="15" t="s">
        <v>126</v>
      </c>
      <c r="BE186" s="199">
        <f>IF(N186="základní",J186,0)</f>
        <v>0</v>
      </c>
      <c r="BF186" s="199">
        <f>IF(N186="snížená",J186,0)</f>
        <v>0</v>
      </c>
      <c r="BG186" s="199">
        <f>IF(N186="zákl. přenesená",J186,0)</f>
        <v>0</v>
      </c>
      <c r="BH186" s="199">
        <f>IF(N186="sníž. přenesená",J186,0)</f>
        <v>0</v>
      </c>
      <c r="BI186" s="199">
        <f>IF(N186="nulová",J186,0)</f>
        <v>0</v>
      </c>
      <c r="BJ186" s="15" t="s">
        <v>83</v>
      </c>
      <c r="BK186" s="199">
        <f>ROUND(I186*H186,2)</f>
        <v>0</v>
      </c>
      <c r="BL186" s="15" t="s">
        <v>133</v>
      </c>
      <c r="BM186" s="198" t="s">
        <v>1238</v>
      </c>
    </row>
    <row r="187" s="2" customFormat="1">
      <c r="A187" s="36"/>
      <c r="B187" s="37"/>
      <c r="C187" s="38"/>
      <c r="D187" s="200" t="s">
        <v>128</v>
      </c>
      <c r="E187" s="38"/>
      <c r="F187" s="201" t="s">
        <v>1237</v>
      </c>
      <c r="G187" s="38"/>
      <c r="H187" s="38"/>
      <c r="I187" s="202"/>
      <c r="J187" s="38"/>
      <c r="K187" s="38"/>
      <c r="L187" s="42"/>
      <c r="M187" s="203"/>
      <c r="N187" s="204"/>
      <c r="O187" s="89"/>
      <c r="P187" s="89"/>
      <c r="Q187" s="89"/>
      <c r="R187" s="89"/>
      <c r="S187" s="89"/>
      <c r="T187" s="89"/>
      <c r="U187" s="90"/>
      <c r="V187" s="36"/>
      <c r="W187" s="36"/>
      <c r="X187" s="36"/>
      <c r="Y187" s="36"/>
      <c r="Z187" s="36"/>
      <c r="AA187" s="36"/>
      <c r="AB187" s="36"/>
      <c r="AC187" s="36"/>
      <c r="AD187" s="36"/>
      <c r="AE187" s="36"/>
      <c r="AT187" s="15" t="s">
        <v>128</v>
      </c>
      <c r="AU187" s="15" t="s">
        <v>75</v>
      </c>
    </row>
    <row r="188" s="2" customFormat="1" ht="16.5" customHeight="1">
      <c r="A188" s="36"/>
      <c r="B188" s="37"/>
      <c r="C188" s="205" t="s">
        <v>282</v>
      </c>
      <c r="D188" s="205" t="s">
        <v>130</v>
      </c>
      <c r="E188" s="206" t="s">
        <v>1239</v>
      </c>
      <c r="F188" s="207" t="s">
        <v>1240</v>
      </c>
      <c r="G188" s="208" t="s">
        <v>867</v>
      </c>
      <c r="H188" s="209">
        <v>11</v>
      </c>
      <c r="I188" s="210"/>
      <c r="J188" s="211">
        <f>ROUND(I188*H188,2)</f>
        <v>0</v>
      </c>
      <c r="K188" s="207" t="s">
        <v>1</v>
      </c>
      <c r="L188" s="212"/>
      <c r="M188" s="213" t="s">
        <v>1</v>
      </c>
      <c r="N188" s="214" t="s">
        <v>40</v>
      </c>
      <c r="O188" s="89"/>
      <c r="P188" s="196">
        <f>O188*H188</f>
        <v>0</v>
      </c>
      <c r="Q188" s="196">
        <v>0.108</v>
      </c>
      <c r="R188" s="196">
        <f>Q188*H188</f>
        <v>1.1879999999999999</v>
      </c>
      <c r="S188" s="196">
        <v>0</v>
      </c>
      <c r="T188" s="196">
        <f>S188*H188</f>
        <v>0</v>
      </c>
      <c r="U188" s="197" t="s">
        <v>1</v>
      </c>
      <c r="V188" s="36"/>
      <c r="W188" s="36"/>
      <c r="X188" s="36"/>
      <c r="Y188" s="36"/>
      <c r="Z188" s="36"/>
      <c r="AA188" s="36"/>
      <c r="AB188" s="36"/>
      <c r="AC188" s="36"/>
      <c r="AD188" s="36"/>
      <c r="AE188" s="36"/>
      <c r="AR188" s="198" t="s">
        <v>133</v>
      </c>
      <c r="AT188" s="198" t="s">
        <v>130</v>
      </c>
      <c r="AU188" s="198" t="s">
        <v>75</v>
      </c>
      <c r="AY188" s="15" t="s">
        <v>126</v>
      </c>
      <c r="BE188" s="199">
        <f>IF(N188="základní",J188,0)</f>
        <v>0</v>
      </c>
      <c r="BF188" s="199">
        <f>IF(N188="snížená",J188,0)</f>
        <v>0</v>
      </c>
      <c r="BG188" s="199">
        <f>IF(N188="zákl. přenesená",J188,0)</f>
        <v>0</v>
      </c>
      <c r="BH188" s="199">
        <f>IF(N188="sníž. přenesená",J188,0)</f>
        <v>0</v>
      </c>
      <c r="BI188" s="199">
        <f>IF(N188="nulová",J188,0)</f>
        <v>0</v>
      </c>
      <c r="BJ188" s="15" t="s">
        <v>83</v>
      </c>
      <c r="BK188" s="199">
        <f>ROUND(I188*H188,2)</f>
        <v>0</v>
      </c>
      <c r="BL188" s="15" t="s">
        <v>133</v>
      </c>
      <c r="BM188" s="198" t="s">
        <v>1241</v>
      </c>
    </row>
    <row r="189" s="2" customFormat="1">
      <c r="A189" s="36"/>
      <c r="B189" s="37"/>
      <c r="C189" s="38"/>
      <c r="D189" s="200" t="s">
        <v>128</v>
      </c>
      <c r="E189" s="38"/>
      <c r="F189" s="201" t="s">
        <v>1240</v>
      </c>
      <c r="G189" s="38"/>
      <c r="H189" s="38"/>
      <c r="I189" s="202"/>
      <c r="J189" s="38"/>
      <c r="K189" s="38"/>
      <c r="L189" s="42"/>
      <c r="M189" s="203"/>
      <c r="N189" s="204"/>
      <c r="O189" s="89"/>
      <c r="P189" s="89"/>
      <c r="Q189" s="89"/>
      <c r="R189" s="89"/>
      <c r="S189" s="89"/>
      <c r="T189" s="89"/>
      <c r="U189" s="90"/>
      <c r="V189" s="36"/>
      <c r="W189" s="36"/>
      <c r="X189" s="36"/>
      <c r="Y189" s="36"/>
      <c r="Z189" s="36"/>
      <c r="AA189" s="36"/>
      <c r="AB189" s="36"/>
      <c r="AC189" s="36"/>
      <c r="AD189" s="36"/>
      <c r="AE189" s="36"/>
      <c r="AT189" s="15" t="s">
        <v>128</v>
      </c>
      <c r="AU189" s="15" t="s">
        <v>75</v>
      </c>
    </row>
    <row r="190" s="2" customFormat="1" ht="24.15" customHeight="1">
      <c r="A190" s="36"/>
      <c r="B190" s="37"/>
      <c r="C190" s="187" t="s">
        <v>287</v>
      </c>
      <c r="D190" s="187" t="s">
        <v>120</v>
      </c>
      <c r="E190" s="188" t="s">
        <v>1242</v>
      </c>
      <c r="F190" s="189" t="s">
        <v>1243</v>
      </c>
      <c r="G190" s="190" t="s">
        <v>139</v>
      </c>
      <c r="H190" s="191">
        <v>2</v>
      </c>
      <c r="I190" s="192"/>
      <c r="J190" s="193">
        <f>ROUND(I190*H190,2)</f>
        <v>0</v>
      </c>
      <c r="K190" s="189" t="s">
        <v>1</v>
      </c>
      <c r="L190" s="42"/>
      <c r="M190" s="194" t="s">
        <v>1</v>
      </c>
      <c r="N190" s="195" t="s">
        <v>40</v>
      </c>
      <c r="O190" s="89"/>
      <c r="P190" s="196">
        <f>O190*H190</f>
        <v>0</v>
      </c>
      <c r="Q190" s="196">
        <v>0</v>
      </c>
      <c r="R190" s="196">
        <f>Q190*H190</f>
        <v>0</v>
      </c>
      <c r="S190" s="196">
        <v>0.002</v>
      </c>
      <c r="T190" s="196">
        <f>S190*H190</f>
        <v>0.0040000000000000001</v>
      </c>
      <c r="U190" s="197" t="s">
        <v>1</v>
      </c>
      <c r="V190" s="36"/>
      <c r="W190" s="36"/>
      <c r="X190" s="36"/>
      <c r="Y190" s="36"/>
      <c r="Z190" s="36"/>
      <c r="AA190" s="36"/>
      <c r="AB190" s="36"/>
      <c r="AC190" s="36"/>
      <c r="AD190" s="36"/>
      <c r="AE190" s="36"/>
      <c r="AR190" s="198" t="s">
        <v>125</v>
      </c>
      <c r="AT190" s="198" t="s">
        <v>120</v>
      </c>
      <c r="AU190" s="198" t="s">
        <v>75</v>
      </c>
      <c r="AY190" s="15" t="s">
        <v>126</v>
      </c>
      <c r="BE190" s="199">
        <f>IF(N190="základní",J190,0)</f>
        <v>0</v>
      </c>
      <c r="BF190" s="199">
        <f>IF(N190="snížená",J190,0)</f>
        <v>0</v>
      </c>
      <c r="BG190" s="199">
        <f>IF(N190="zákl. přenesená",J190,0)</f>
        <v>0</v>
      </c>
      <c r="BH190" s="199">
        <f>IF(N190="sníž. přenesená",J190,0)</f>
        <v>0</v>
      </c>
      <c r="BI190" s="199">
        <f>IF(N190="nulová",J190,0)</f>
        <v>0</v>
      </c>
      <c r="BJ190" s="15" t="s">
        <v>83</v>
      </c>
      <c r="BK190" s="199">
        <f>ROUND(I190*H190,2)</f>
        <v>0</v>
      </c>
      <c r="BL190" s="15" t="s">
        <v>125</v>
      </c>
      <c r="BM190" s="198" t="s">
        <v>1244</v>
      </c>
    </row>
    <row r="191" s="2" customFormat="1">
      <c r="A191" s="36"/>
      <c r="B191" s="37"/>
      <c r="C191" s="38"/>
      <c r="D191" s="200" t="s">
        <v>128</v>
      </c>
      <c r="E191" s="38"/>
      <c r="F191" s="201" t="s">
        <v>1245</v>
      </c>
      <c r="G191" s="38"/>
      <c r="H191" s="38"/>
      <c r="I191" s="202"/>
      <c r="J191" s="38"/>
      <c r="K191" s="38"/>
      <c r="L191" s="42"/>
      <c r="M191" s="203"/>
      <c r="N191" s="204"/>
      <c r="O191" s="89"/>
      <c r="P191" s="89"/>
      <c r="Q191" s="89"/>
      <c r="R191" s="89"/>
      <c r="S191" s="89"/>
      <c r="T191" s="89"/>
      <c r="U191" s="90"/>
      <c r="V191" s="36"/>
      <c r="W191" s="36"/>
      <c r="X191" s="36"/>
      <c r="Y191" s="36"/>
      <c r="Z191" s="36"/>
      <c r="AA191" s="36"/>
      <c r="AB191" s="36"/>
      <c r="AC191" s="36"/>
      <c r="AD191" s="36"/>
      <c r="AE191" s="36"/>
      <c r="AT191" s="15" t="s">
        <v>128</v>
      </c>
      <c r="AU191" s="15" t="s">
        <v>75</v>
      </c>
    </row>
    <row r="192" s="2" customFormat="1" ht="24.15" customHeight="1">
      <c r="A192" s="36"/>
      <c r="B192" s="37"/>
      <c r="C192" s="187" t="s">
        <v>291</v>
      </c>
      <c r="D192" s="187" t="s">
        <v>120</v>
      </c>
      <c r="E192" s="188" t="s">
        <v>1246</v>
      </c>
      <c r="F192" s="189" t="s">
        <v>1247</v>
      </c>
      <c r="G192" s="190" t="s">
        <v>139</v>
      </c>
      <c r="H192" s="191">
        <v>4</v>
      </c>
      <c r="I192" s="192"/>
      <c r="J192" s="193">
        <f>ROUND(I192*H192,2)</f>
        <v>0</v>
      </c>
      <c r="K192" s="189" t="s">
        <v>1</v>
      </c>
      <c r="L192" s="42"/>
      <c r="M192" s="194" t="s">
        <v>1</v>
      </c>
      <c r="N192" s="195" t="s">
        <v>40</v>
      </c>
      <c r="O192" s="89"/>
      <c r="P192" s="196">
        <f>O192*H192</f>
        <v>0</v>
      </c>
      <c r="Q192" s="196">
        <v>0</v>
      </c>
      <c r="R192" s="196">
        <f>Q192*H192</f>
        <v>0</v>
      </c>
      <c r="S192" s="196">
        <v>0.002</v>
      </c>
      <c r="T192" s="196">
        <f>S192*H192</f>
        <v>0.0080000000000000002</v>
      </c>
      <c r="U192" s="197" t="s">
        <v>1</v>
      </c>
      <c r="V192" s="36"/>
      <c r="W192" s="36"/>
      <c r="X192" s="36"/>
      <c r="Y192" s="36"/>
      <c r="Z192" s="36"/>
      <c r="AA192" s="36"/>
      <c r="AB192" s="36"/>
      <c r="AC192" s="36"/>
      <c r="AD192" s="36"/>
      <c r="AE192" s="36"/>
      <c r="AR192" s="198" t="s">
        <v>125</v>
      </c>
      <c r="AT192" s="198" t="s">
        <v>120</v>
      </c>
      <c r="AU192" s="198" t="s">
        <v>75</v>
      </c>
      <c r="AY192" s="15" t="s">
        <v>126</v>
      </c>
      <c r="BE192" s="199">
        <f>IF(N192="základní",J192,0)</f>
        <v>0</v>
      </c>
      <c r="BF192" s="199">
        <f>IF(N192="snížená",J192,0)</f>
        <v>0</v>
      </c>
      <c r="BG192" s="199">
        <f>IF(N192="zákl. přenesená",J192,0)</f>
        <v>0</v>
      </c>
      <c r="BH192" s="199">
        <f>IF(N192="sníž. přenesená",J192,0)</f>
        <v>0</v>
      </c>
      <c r="BI192" s="199">
        <f>IF(N192="nulová",J192,0)</f>
        <v>0</v>
      </c>
      <c r="BJ192" s="15" t="s">
        <v>83</v>
      </c>
      <c r="BK192" s="199">
        <f>ROUND(I192*H192,2)</f>
        <v>0</v>
      </c>
      <c r="BL192" s="15" t="s">
        <v>125</v>
      </c>
      <c r="BM192" s="198" t="s">
        <v>1248</v>
      </c>
    </row>
    <row r="193" s="2" customFormat="1">
      <c r="A193" s="36"/>
      <c r="B193" s="37"/>
      <c r="C193" s="38"/>
      <c r="D193" s="200" t="s">
        <v>128</v>
      </c>
      <c r="E193" s="38"/>
      <c r="F193" s="201" t="s">
        <v>1249</v>
      </c>
      <c r="G193" s="38"/>
      <c r="H193" s="38"/>
      <c r="I193" s="202"/>
      <c r="J193" s="38"/>
      <c r="K193" s="38"/>
      <c r="L193" s="42"/>
      <c r="M193" s="203"/>
      <c r="N193" s="204"/>
      <c r="O193" s="89"/>
      <c r="P193" s="89"/>
      <c r="Q193" s="89"/>
      <c r="R193" s="89"/>
      <c r="S193" s="89"/>
      <c r="T193" s="89"/>
      <c r="U193" s="90"/>
      <c r="V193" s="36"/>
      <c r="W193" s="36"/>
      <c r="X193" s="36"/>
      <c r="Y193" s="36"/>
      <c r="Z193" s="36"/>
      <c r="AA193" s="36"/>
      <c r="AB193" s="36"/>
      <c r="AC193" s="36"/>
      <c r="AD193" s="36"/>
      <c r="AE193" s="36"/>
      <c r="AT193" s="15" t="s">
        <v>128</v>
      </c>
      <c r="AU193" s="15" t="s">
        <v>75</v>
      </c>
    </row>
    <row r="194" s="2" customFormat="1" ht="33" customHeight="1">
      <c r="A194" s="36"/>
      <c r="B194" s="37"/>
      <c r="C194" s="187" t="s">
        <v>296</v>
      </c>
      <c r="D194" s="187" t="s">
        <v>120</v>
      </c>
      <c r="E194" s="188" t="s">
        <v>1250</v>
      </c>
      <c r="F194" s="189" t="s">
        <v>1251</v>
      </c>
      <c r="G194" s="190" t="s">
        <v>139</v>
      </c>
      <c r="H194" s="191">
        <v>1</v>
      </c>
      <c r="I194" s="192"/>
      <c r="J194" s="193">
        <f>ROUND(I194*H194,2)</f>
        <v>0</v>
      </c>
      <c r="K194" s="189" t="s">
        <v>1</v>
      </c>
      <c r="L194" s="42"/>
      <c r="M194" s="194" t="s">
        <v>1</v>
      </c>
      <c r="N194" s="195" t="s">
        <v>40</v>
      </c>
      <c r="O194" s="89"/>
      <c r="P194" s="196">
        <f>O194*H194</f>
        <v>0</v>
      </c>
      <c r="Q194" s="196">
        <v>0</v>
      </c>
      <c r="R194" s="196">
        <f>Q194*H194</f>
        <v>0</v>
      </c>
      <c r="S194" s="196">
        <v>0.027</v>
      </c>
      <c r="T194" s="196">
        <f>S194*H194</f>
        <v>0.027</v>
      </c>
      <c r="U194" s="197" t="s">
        <v>1</v>
      </c>
      <c r="V194" s="36"/>
      <c r="W194" s="36"/>
      <c r="X194" s="36"/>
      <c r="Y194" s="36"/>
      <c r="Z194" s="36"/>
      <c r="AA194" s="36"/>
      <c r="AB194" s="36"/>
      <c r="AC194" s="36"/>
      <c r="AD194" s="36"/>
      <c r="AE194" s="36"/>
      <c r="AR194" s="198" t="s">
        <v>125</v>
      </c>
      <c r="AT194" s="198" t="s">
        <v>120</v>
      </c>
      <c r="AU194" s="198" t="s">
        <v>75</v>
      </c>
      <c r="AY194" s="15" t="s">
        <v>126</v>
      </c>
      <c r="BE194" s="199">
        <f>IF(N194="základní",J194,0)</f>
        <v>0</v>
      </c>
      <c r="BF194" s="199">
        <f>IF(N194="snížená",J194,0)</f>
        <v>0</v>
      </c>
      <c r="BG194" s="199">
        <f>IF(N194="zákl. přenesená",J194,0)</f>
        <v>0</v>
      </c>
      <c r="BH194" s="199">
        <f>IF(N194="sníž. přenesená",J194,0)</f>
        <v>0</v>
      </c>
      <c r="BI194" s="199">
        <f>IF(N194="nulová",J194,0)</f>
        <v>0</v>
      </c>
      <c r="BJ194" s="15" t="s">
        <v>83</v>
      </c>
      <c r="BK194" s="199">
        <f>ROUND(I194*H194,2)</f>
        <v>0</v>
      </c>
      <c r="BL194" s="15" t="s">
        <v>125</v>
      </c>
      <c r="BM194" s="198" t="s">
        <v>1252</v>
      </c>
    </row>
    <row r="195" s="2" customFormat="1">
      <c r="A195" s="36"/>
      <c r="B195" s="37"/>
      <c r="C195" s="38"/>
      <c r="D195" s="200" t="s">
        <v>128</v>
      </c>
      <c r="E195" s="38"/>
      <c r="F195" s="201" t="s">
        <v>1253</v>
      </c>
      <c r="G195" s="38"/>
      <c r="H195" s="38"/>
      <c r="I195" s="202"/>
      <c r="J195" s="38"/>
      <c r="K195" s="38"/>
      <c r="L195" s="42"/>
      <c r="M195" s="203"/>
      <c r="N195" s="204"/>
      <c r="O195" s="89"/>
      <c r="P195" s="89"/>
      <c r="Q195" s="89"/>
      <c r="R195" s="89"/>
      <c r="S195" s="89"/>
      <c r="T195" s="89"/>
      <c r="U195" s="90"/>
      <c r="V195" s="36"/>
      <c r="W195" s="36"/>
      <c r="X195" s="36"/>
      <c r="Y195" s="36"/>
      <c r="Z195" s="36"/>
      <c r="AA195" s="36"/>
      <c r="AB195" s="36"/>
      <c r="AC195" s="36"/>
      <c r="AD195" s="36"/>
      <c r="AE195" s="36"/>
      <c r="AT195" s="15" t="s">
        <v>128</v>
      </c>
      <c r="AU195" s="15" t="s">
        <v>75</v>
      </c>
    </row>
    <row r="196" s="2" customFormat="1" ht="24.15" customHeight="1">
      <c r="A196" s="36"/>
      <c r="B196" s="37"/>
      <c r="C196" s="187" t="s">
        <v>300</v>
      </c>
      <c r="D196" s="187" t="s">
        <v>120</v>
      </c>
      <c r="E196" s="188" t="s">
        <v>1254</v>
      </c>
      <c r="F196" s="189" t="s">
        <v>1255</v>
      </c>
      <c r="G196" s="190" t="s">
        <v>221</v>
      </c>
      <c r="H196" s="191">
        <v>20</v>
      </c>
      <c r="I196" s="192"/>
      <c r="J196" s="193">
        <f>ROUND(I196*H196,2)</f>
        <v>0</v>
      </c>
      <c r="K196" s="189" t="s">
        <v>1</v>
      </c>
      <c r="L196" s="42"/>
      <c r="M196" s="194" t="s">
        <v>1</v>
      </c>
      <c r="N196" s="195" t="s">
        <v>40</v>
      </c>
      <c r="O196" s="89"/>
      <c r="P196" s="196">
        <f>O196*H196</f>
        <v>0</v>
      </c>
      <c r="Q196" s="196">
        <v>0</v>
      </c>
      <c r="R196" s="196">
        <f>Q196*H196</f>
        <v>0</v>
      </c>
      <c r="S196" s="196">
        <v>0.0060000000000000001</v>
      </c>
      <c r="T196" s="196">
        <f>S196*H196</f>
        <v>0.12</v>
      </c>
      <c r="U196" s="197" t="s">
        <v>1</v>
      </c>
      <c r="V196" s="36"/>
      <c r="W196" s="36"/>
      <c r="X196" s="36"/>
      <c r="Y196" s="36"/>
      <c r="Z196" s="36"/>
      <c r="AA196" s="36"/>
      <c r="AB196" s="36"/>
      <c r="AC196" s="36"/>
      <c r="AD196" s="36"/>
      <c r="AE196" s="36"/>
      <c r="AR196" s="198" t="s">
        <v>125</v>
      </c>
      <c r="AT196" s="198" t="s">
        <v>120</v>
      </c>
      <c r="AU196" s="198" t="s">
        <v>75</v>
      </c>
      <c r="AY196" s="15" t="s">
        <v>126</v>
      </c>
      <c r="BE196" s="199">
        <f>IF(N196="základní",J196,0)</f>
        <v>0</v>
      </c>
      <c r="BF196" s="199">
        <f>IF(N196="snížená",J196,0)</f>
        <v>0</v>
      </c>
      <c r="BG196" s="199">
        <f>IF(N196="zákl. přenesená",J196,0)</f>
        <v>0</v>
      </c>
      <c r="BH196" s="199">
        <f>IF(N196="sníž. přenesená",J196,0)</f>
        <v>0</v>
      </c>
      <c r="BI196" s="199">
        <f>IF(N196="nulová",J196,0)</f>
        <v>0</v>
      </c>
      <c r="BJ196" s="15" t="s">
        <v>83</v>
      </c>
      <c r="BK196" s="199">
        <f>ROUND(I196*H196,2)</f>
        <v>0</v>
      </c>
      <c r="BL196" s="15" t="s">
        <v>125</v>
      </c>
      <c r="BM196" s="198" t="s">
        <v>1256</v>
      </c>
    </row>
    <row r="197" s="2" customFormat="1">
      <c r="A197" s="36"/>
      <c r="B197" s="37"/>
      <c r="C197" s="38"/>
      <c r="D197" s="200" t="s">
        <v>128</v>
      </c>
      <c r="E197" s="38"/>
      <c r="F197" s="201" t="s">
        <v>1257</v>
      </c>
      <c r="G197" s="38"/>
      <c r="H197" s="38"/>
      <c r="I197" s="202"/>
      <c r="J197" s="38"/>
      <c r="K197" s="38"/>
      <c r="L197" s="42"/>
      <c r="M197" s="203"/>
      <c r="N197" s="204"/>
      <c r="O197" s="89"/>
      <c r="P197" s="89"/>
      <c r="Q197" s="89"/>
      <c r="R197" s="89"/>
      <c r="S197" s="89"/>
      <c r="T197" s="89"/>
      <c r="U197" s="90"/>
      <c r="V197" s="36"/>
      <c r="W197" s="36"/>
      <c r="X197" s="36"/>
      <c r="Y197" s="36"/>
      <c r="Z197" s="36"/>
      <c r="AA197" s="36"/>
      <c r="AB197" s="36"/>
      <c r="AC197" s="36"/>
      <c r="AD197" s="36"/>
      <c r="AE197" s="36"/>
      <c r="AT197" s="15" t="s">
        <v>128</v>
      </c>
      <c r="AU197" s="15" t="s">
        <v>75</v>
      </c>
    </row>
    <row r="198" s="2" customFormat="1" ht="24.15" customHeight="1">
      <c r="A198" s="36"/>
      <c r="B198" s="37"/>
      <c r="C198" s="187" t="s">
        <v>305</v>
      </c>
      <c r="D198" s="187" t="s">
        <v>120</v>
      </c>
      <c r="E198" s="188" t="s">
        <v>1258</v>
      </c>
      <c r="F198" s="189" t="s">
        <v>1259</v>
      </c>
      <c r="G198" s="190" t="s">
        <v>221</v>
      </c>
      <c r="H198" s="191">
        <v>2</v>
      </c>
      <c r="I198" s="192"/>
      <c r="J198" s="193">
        <f>ROUND(I198*H198,2)</f>
        <v>0</v>
      </c>
      <c r="K198" s="189" t="s">
        <v>1</v>
      </c>
      <c r="L198" s="42"/>
      <c r="M198" s="194" t="s">
        <v>1</v>
      </c>
      <c r="N198" s="195" t="s">
        <v>40</v>
      </c>
      <c r="O198" s="89"/>
      <c r="P198" s="196">
        <f>O198*H198</f>
        <v>0</v>
      </c>
      <c r="Q198" s="196">
        <v>0</v>
      </c>
      <c r="R198" s="196">
        <f>Q198*H198</f>
        <v>0</v>
      </c>
      <c r="S198" s="196">
        <v>0.017999999999999999</v>
      </c>
      <c r="T198" s="196">
        <f>S198*H198</f>
        <v>0.035999999999999997</v>
      </c>
      <c r="U198" s="197" t="s">
        <v>1</v>
      </c>
      <c r="V198" s="36"/>
      <c r="W198" s="36"/>
      <c r="X198" s="36"/>
      <c r="Y198" s="36"/>
      <c r="Z198" s="36"/>
      <c r="AA198" s="36"/>
      <c r="AB198" s="36"/>
      <c r="AC198" s="36"/>
      <c r="AD198" s="36"/>
      <c r="AE198" s="36"/>
      <c r="AR198" s="198" t="s">
        <v>125</v>
      </c>
      <c r="AT198" s="198" t="s">
        <v>120</v>
      </c>
      <c r="AU198" s="198" t="s">
        <v>75</v>
      </c>
      <c r="AY198" s="15" t="s">
        <v>126</v>
      </c>
      <c r="BE198" s="199">
        <f>IF(N198="základní",J198,0)</f>
        <v>0</v>
      </c>
      <c r="BF198" s="199">
        <f>IF(N198="snížená",J198,0)</f>
        <v>0</v>
      </c>
      <c r="BG198" s="199">
        <f>IF(N198="zákl. přenesená",J198,0)</f>
        <v>0</v>
      </c>
      <c r="BH198" s="199">
        <f>IF(N198="sníž. přenesená",J198,0)</f>
        <v>0</v>
      </c>
      <c r="BI198" s="199">
        <f>IF(N198="nulová",J198,0)</f>
        <v>0</v>
      </c>
      <c r="BJ198" s="15" t="s">
        <v>83</v>
      </c>
      <c r="BK198" s="199">
        <f>ROUND(I198*H198,2)</f>
        <v>0</v>
      </c>
      <c r="BL198" s="15" t="s">
        <v>125</v>
      </c>
      <c r="BM198" s="198" t="s">
        <v>1260</v>
      </c>
    </row>
    <row r="199" s="2" customFormat="1">
      <c r="A199" s="36"/>
      <c r="B199" s="37"/>
      <c r="C199" s="38"/>
      <c r="D199" s="200" t="s">
        <v>128</v>
      </c>
      <c r="E199" s="38"/>
      <c r="F199" s="201" t="s">
        <v>1261</v>
      </c>
      <c r="G199" s="38"/>
      <c r="H199" s="38"/>
      <c r="I199" s="202"/>
      <c r="J199" s="38"/>
      <c r="K199" s="38"/>
      <c r="L199" s="42"/>
      <c r="M199" s="203"/>
      <c r="N199" s="204"/>
      <c r="O199" s="89"/>
      <c r="P199" s="89"/>
      <c r="Q199" s="89"/>
      <c r="R199" s="89"/>
      <c r="S199" s="89"/>
      <c r="T199" s="89"/>
      <c r="U199" s="90"/>
      <c r="V199" s="36"/>
      <c r="W199" s="36"/>
      <c r="X199" s="36"/>
      <c r="Y199" s="36"/>
      <c r="Z199" s="36"/>
      <c r="AA199" s="36"/>
      <c r="AB199" s="36"/>
      <c r="AC199" s="36"/>
      <c r="AD199" s="36"/>
      <c r="AE199" s="36"/>
      <c r="AT199" s="15" t="s">
        <v>128</v>
      </c>
      <c r="AU199" s="15" t="s">
        <v>75</v>
      </c>
    </row>
    <row r="200" s="2" customFormat="1" ht="21.75" customHeight="1">
      <c r="A200" s="36"/>
      <c r="B200" s="37"/>
      <c r="C200" s="187" t="s">
        <v>309</v>
      </c>
      <c r="D200" s="187" t="s">
        <v>120</v>
      </c>
      <c r="E200" s="188" t="s">
        <v>1262</v>
      </c>
      <c r="F200" s="189" t="s">
        <v>1263</v>
      </c>
      <c r="G200" s="190" t="s">
        <v>867</v>
      </c>
      <c r="H200" s="191">
        <v>1</v>
      </c>
      <c r="I200" s="192"/>
      <c r="J200" s="193">
        <f>ROUND(I200*H200,2)</f>
        <v>0</v>
      </c>
      <c r="K200" s="189" t="s">
        <v>1</v>
      </c>
      <c r="L200" s="42"/>
      <c r="M200" s="194" t="s">
        <v>1</v>
      </c>
      <c r="N200" s="195" t="s">
        <v>40</v>
      </c>
      <c r="O200" s="89"/>
      <c r="P200" s="196">
        <f>O200*H200</f>
        <v>0</v>
      </c>
      <c r="Q200" s="196">
        <v>0.040000000000000001</v>
      </c>
      <c r="R200" s="196">
        <f>Q200*H200</f>
        <v>0.040000000000000001</v>
      </c>
      <c r="S200" s="196">
        <v>0</v>
      </c>
      <c r="T200" s="196">
        <f>S200*H200</f>
        <v>0</v>
      </c>
      <c r="U200" s="197" t="s">
        <v>1</v>
      </c>
      <c r="V200" s="36"/>
      <c r="W200" s="36"/>
      <c r="X200" s="36"/>
      <c r="Y200" s="36"/>
      <c r="Z200" s="36"/>
      <c r="AA200" s="36"/>
      <c r="AB200" s="36"/>
      <c r="AC200" s="36"/>
      <c r="AD200" s="36"/>
      <c r="AE200" s="36"/>
      <c r="AR200" s="198" t="s">
        <v>125</v>
      </c>
      <c r="AT200" s="198" t="s">
        <v>120</v>
      </c>
      <c r="AU200" s="198" t="s">
        <v>75</v>
      </c>
      <c r="AY200" s="15" t="s">
        <v>126</v>
      </c>
      <c r="BE200" s="199">
        <f>IF(N200="základní",J200,0)</f>
        <v>0</v>
      </c>
      <c r="BF200" s="199">
        <f>IF(N200="snížená",J200,0)</f>
        <v>0</v>
      </c>
      <c r="BG200" s="199">
        <f>IF(N200="zákl. přenesená",J200,0)</f>
        <v>0</v>
      </c>
      <c r="BH200" s="199">
        <f>IF(N200="sníž. přenesená",J200,0)</f>
        <v>0</v>
      </c>
      <c r="BI200" s="199">
        <f>IF(N200="nulová",J200,0)</f>
        <v>0</v>
      </c>
      <c r="BJ200" s="15" t="s">
        <v>83</v>
      </c>
      <c r="BK200" s="199">
        <f>ROUND(I200*H200,2)</f>
        <v>0</v>
      </c>
      <c r="BL200" s="15" t="s">
        <v>125</v>
      </c>
      <c r="BM200" s="198" t="s">
        <v>1264</v>
      </c>
    </row>
    <row r="201" s="2" customFormat="1">
      <c r="A201" s="36"/>
      <c r="B201" s="37"/>
      <c r="C201" s="38"/>
      <c r="D201" s="200" t="s">
        <v>128</v>
      </c>
      <c r="E201" s="38"/>
      <c r="F201" s="201" t="s">
        <v>1265</v>
      </c>
      <c r="G201" s="38"/>
      <c r="H201" s="38"/>
      <c r="I201" s="202"/>
      <c r="J201" s="38"/>
      <c r="K201" s="38"/>
      <c r="L201" s="42"/>
      <c r="M201" s="203"/>
      <c r="N201" s="204"/>
      <c r="O201" s="89"/>
      <c r="P201" s="89"/>
      <c r="Q201" s="89"/>
      <c r="R201" s="89"/>
      <c r="S201" s="89"/>
      <c r="T201" s="89"/>
      <c r="U201" s="90"/>
      <c r="V201" s="36"/>
      <c r="W201" s="36"/>
      <c r="X201" s="36"/>
      <c r="Y201" s="36"/>
      <c r="Z201" s="36"/>
      <c r="AA201" s="36"/>
      <c r="AB201" s="36"/>
      <c r="AC201" s="36"/>
      <c r="AD201" s="36"/>
      <c r="AE201" s="36"/>
      <c r="AT201" s="15" t="s">
        <v>128</v>
      </c>
      <c r="AU201" s="15" t="s">
        <v>75</v>
      </c>
    </row>
    <row r="202" s="2" customFormat="1" ht="21.75" customHeight="1">
      <c r="A202" s="36"/>
      <c r="B202" s="37"/>
      <c r="C202" s="187" t="s">
        <v>314</v>
      </c>
      <c r="D202" s="187" t="s">
        <v>120</v>
      </c>
      <c r="E202" s="188" t="s">
        <v>1266</v>
      </c>
      <c r="F202" s="189" t="s">
        <v>1267</v>
      </c>
      <c r="G202" s="190" t="s">
        <v>867</v>
      </c>
      <c r="H202" s="191">
        <v>1</v>
      </c>
      <c r="I202" s="192"/>
      <c r="J202" s="193">
        <f>ROUND(I202*H202,2)</f>
        <v>0</v>
      </c>
      <c r="K202" s="189" t="s">
        <v>1</v>
      </c>
      <c r="L202" s="42"/>
      <c r="M202" s="194" t="s">
        <v>1</v>
      </c>
      <c r="N202" s="195" t="s">
        <v>40</v>
      </c>
      <c r="O202" s="89"/>
      <c r="P202" s="196">
        <f>O202*H202</f>
        <v>0</v>
      </c>
      <c r="Q202" s="196">
        <v>0.0373</v>
      </c>
      <c r="R202" s="196">
        <f>Q202*H202</f>
        <v>0.0373</v>
      </c>
      <c r="S202" s="196">
        <v>0</v>
      </c>
      <c r="T202" s="196">
        <f>S202*H202</f>
        <v>0</v>
      </c>
      <c r="U202" s="197" t="s">
        <v>1</v>
      </c>
      <c r="V202" s="36"/>
      <c r="W202" s="36"/>
      <c r="X202" s="36"/>
      <c r="Y202" s="36"/>
      <c r="Z202" s="36"/>
      <c r="AA202" s="36"/>
      <c r="AB202" s="36"/>
      <c r="AC202" s="36"/>
      <c r="AD202" s="36"/>
      <c r="AE202" s="36"/>
      <c r="AR202" s="198" t="s">
        <v>125</v>
      </c>
      <c r="AT202" s="198" t="s">
        <v>120</v>
      </c>
      <c r="AU202" s="198" t="s">
        <v>75</v>
      </c>
      <c r="AY202" s="15" t="s">
        <v>126</v>
      </c>
      <c r="BE202" s="199">
        <f>IF(N202="základní",J202,0)</f>
        <v>0</v>
      </c>
      <c r="BF202" s="199">
        <f>IF(N202="snížená",J202,0)</f>
        <v>0</v>
      </c>
      <c r="BG202" s="199">
        <f>IF(N202="zákl. přenesená",J202,0)</f>
        <v>0</v>
      </c>
      <c r="BH202" s="199">
        <f>IF(N202="sníž. přenesená",J202,0)</f>
        <v>0</v>
      </c>
      <c r="BI202" s="199">
        <f>IF(N202="nulová",J202,0)</f>
        <v>0</v>
      </c>
      <c r="BJ202" s="15" t="s">
        <v>83</v>
      </c>
      <c r="BK202" s="199">
        <f>ROUND(I202*H202,2)</f>
        <v>0</v>
      </c>
      <c r="BL202" s="15" t="s">
        <v>125</v>
      </c>
      <c r="BM202" s="198" t="s">
        <v>1268</v>
      </c>
    </row>
    <row r="203" s="2" customFormat="1">
      <c r="A203" s="36"/>
      <c r="B203" s="37"/>
      <c r="C203" s="38"/>
      <c r="D203" s="200" t="s">
        <v>128</v>
      </c>
      <c r="E203" s="38"/>
      <c r="F203" s="201" t="s">
        <v>1269</v>
      </c>
      <c r="G203" s="38"/>
      <c r="H203" s="38"/>
      <c r="I203" s="202"/>
      <c r="J203" s="38"/>
      <c r="K203" s="38"/>
      <c r="L203" s="42"/>
      <c r="M203" s="203"/>
      <c r="N203" s="204"/>
      <c r="O203" s="89"/>
      <c r="P203" s="89"/>
      <c r="Q203" s="89"/>
      <c r="R203" s="89"/>
      <c r="S203" s="89"/>
      <c r="T203" s="89"/>
      <c r="U203" s="90"/>
      <c r="V203" s="36"/>
      <c r="W203" s="36"/>
      <c r="X203" s="36"/>
      <c r="Y203" s="36"/>
      <c r="Z203" s="36"/>
      <c r="AA203" s="36"/>
      <c r="AB203" s="36"/>
      <c r="AC203" s="36"/>
      <c r="AD203" s="36"/>
      <c r="AE203" s="36"/>
      <c r="AT203" s="15" t="s">
        <v>128</v>
      </c>
      <c r="AU203" s="15" t="s">
        <v>75</v>
      </c>
    </row>
    <row r="204" s="2" customFormat="1" ht="21.75" customHeight="1">
      <c r="A204" s="36"/>
      <c r="B204" s="37"/>
      <c r="C204" s="187" t="s">
        <v>318</v>
      </c>
      <c r="D204" s="187" t="s">
        <v>120</v>
      </c>
      <c r="E204" s="188" t="s">
        <v>1270</v>
      </c>
      <c r="F204" s="189" t="s">
        <v>1271</v>
      </c>
      <c r="G204" s="190" t="s">
        <v>867</v>
      </c>
      <c r="H204" s="191">
        <v>1</v>
      </c>
      <c r="I204" s="192"/>
      <c r="J204" s="193">
        <f>ROUND(I204*H204,2)</f>
        <v>0</v>
      </c>
      <c r="K204" s="189" t="s">
        <v>1</v>
      </c>
      <c r="L204" s="42"/>
      <c r="M204" s="194" t="s">
        <v>1</v>
      </c>
      <c r="N204" s="195" t="s">
        <v>40</v>
      </c>
      <c r="O204" s="89"/>
      <c r="P204" s="196">
        <f>O204*H204</f>
        <v>0</v>
      </c>
      <c r="Q204" s="196">
        <v>0.040000000000000001</v>
      </c>
      <c r="R204" s="196">
        <f>Q204*H204</f>
        <v>0.040000000000000001</v>
      </c>
      <c r="S204" s="196">
        <v>0</v>
      </c>
      <c r="T204" s="196">
        <f>S204*H204</f>
        <v>0</v>
      </c>
      <c r="U204" s="197" t="s">
        <v>1</v>
      </c>
      <c r="V204" s="36"/>
      <c r="W204" s="36"/>
      <c r="X204" s="36"/>
      <c r="Y204" s="36"/>
      <c r="Z204" s="36"/>
      <c r="AA204" s="36"/>
      <c r="AB204" s="36"/>
      <c r="AC204" s="36"/>
      <c r="AD204" s="36"/>
      <c r="AE204" s="36"/>
      <c r="AR204" s="198" t="s">
        <v>125</v>
      </c>
      <c r="AT204" s="198" t="s">
        <v>120</v>
      </c>
      <c r="AU204" s="198" t="s">
        <v>75</v>
      </c>
      <c r="AY204" s="15" t="s">
        <v>126</v>
      </c>
      <c r="BE204" s="199">
        <f>IF(N204="základní",J204,0)</f>
        <v>0</v>
      </c>
      <c r="BF204" s="199">
        <f>IF(N204="snížená",J204,0)</f>
        <v>0</v>
      </c>
      <c r="BG204" s="199">
        <f>IF(N204="zákl. přenesená",J204,0)</f>
        <v>0</v>
      </c>
      <c r="BH204" s="199">
        <f>IF(N204="sníž. přenesená",J204,0)</f>
        <v>0</v>
      </c>
      <c r="BI204" s="199">
        <f>IF(N204="nulová",J204,0)</f>
        <v>0</v>
      </c>
      <c r="BJ204" s="15" t="s">
        <v>83</v>
      </c>
      <c r="BK204" s="199">
        <f>ROUND(I204*H204,2)</f>
        <v>0</v>
      </c>
      <c r="BL204" s="15" t="s">
        <v>125</v>
      </c>
      <c r="BM204" s="198" t="s">
        <v>1272</v>
      </c>
    </row>
    <row r="205" s="2" customFormat="1">
      <c r="A205" s="36"/>
      <c r="B205" s="37"/>
      <c r="C205" s="38"/>
      <c r="D205" s="200" t="s">
        <v>128</v>
      </c>
      <c r="E205" s="38"/>
      <c r="F205" s="201" t="s">
        <v>1273</v>
      </c>
      <c r="G205" s="38"/>
      <c r="H205" s="38"/>
      <c r="I205" s="202"/>
      <c r="J205" s="38"/>
      <c r="K205" s="38"/>
      <c r="L205" s="42"/>
      <c r="M205" s="203"/>
      <c r="N205" s="204"/>
      <c r="O205" s="89"/>
      <c r="P205" s="89"/>
      <c r="Q205" s="89"/>
      <c r="R205" s="89"/>
      <c r="S205" s="89"/>
      <c r="T205" s="89"/>
      <c r="U205" s="90"/>
      <c r="V205" s="36"/>
      <c r="W205" s="36"/>
      <c r="X205" s="36"/>
      <c r="Y205" s="36"/>
      <c r="Z205" s="36"/>
      <c r="AA205" s="36"/>
      <c r="AB205" s="36"/>
      <c r="AC205" s="36"/>
      <c r="AD205" s="36"/>
      <c r="AE205" s="36"/>
      <c r="AT205" s="15" t="s">
        <v>128</v>
      </c>
      <c r="AU205" s="15" t="s">
        <v>75</v>
      </c>
    </row>
    <row r="206" s="2" customFormat="1" ht="21.75" customHeight="1">
      <c r="A206" s="36"/>
      <c r="B206" s="37"/>
      <c r="C206" s="187" t="s">
        <v>322</v>
      </c>
      <c r="D206" s="187" t="s">
        <v>120</v>
      </c>
      <c r="E206" s="188" t="s">
        <v>1274</v>
      </c>
      <c r="F206" s="189" t="s">
        <v>1275</v>
      </c>
      <c r="G206" s="190" t="s">
        <v>867</v>
      </c>
      <c r="H206" s="191">
        <v>1</v>
      </c>
      <c r="I206" s="192"/>
      <c r="J206" s="193">
        <f>ROUND(I206*H206,2)</f>
        <v>0</v>
      </c>
      <c r="K206" s="189" t="s">
        <v>1</v>
      </c>
      <c r="L206" s="42"/>
      <c r="M206" s="194" t="s">
        <v>1</v>
      </c>
      <c r="N206" s="195" t="s">
        <v>40</v>
      </c>
      <c r="O206" s="89"/>
      <c r="P206" s="196">
        <f>O206*H206</f>
        <v>0</v>
      </c>
      <c r="Q206" s="196">
        <v>0.037999999999999999</v>
      </c>
      <c r="R206" s="196">
        <f>Q206*H206</f>
        <v>0.037999999999999999</v>
      </c>
      <c r="S206" s="196">
        <v>0</v>
      </c>
      <c r="T206" s="196">
        <f>S206*H206</f>
        <v>0</v>
      </c>
      <c r="U206" s="197" t="s">
        <v>1</v>
      </c>
      <c r="V206" s="36"/>
      <c r="W206" s="36"/>
      <c r="X206" s="36"/>
      <c r="Y206" s="36"/>
      <c r="Z206" s="36"/>
      <c r="AA206" s="36"/>
      <c r="AB206" s="36"/>
      <c r="AC206" s="36"/>
      <c r="AD206" s="36"/>
      <c r="AE206" s="36"/>
      <c r="AR206" s="198" t="s">
        <v>125</v>
      </c>
      <c r="AT206" s="198" t="s">
        <v>120</v>
      </c>
      <c r="AU206" s="198" t="s">
        <v>75</v>
      </c>
      <c r="AY206" s="15" t="s">
        <v>126</v>
      </c>
      <c r="BE206" s="199">
        <f>IF(N206="základní",J206,0)</f>
        <v>0</v>
      </c>
      <c r="BF206" s="199">
        <f>IF(N206="snížená",J206,0)</f>
        <v>0</v>
      </c>
      <c r="BG206" s="199">
        <f>IF(N206="zákl. přenesená",J206,0)</f>
        <v>0</v>
      </c>
      <c r="BH206" s="199">
        <f>IF(N206="sníž. přenesená",J206,0)</f>
        <v>0</v>
      </c>
      <c r="BI206" s="199">
        <f>IF(N206="nulová",J206,0)</f>
        <v>0</v>
      </c>
      <c r="BJ206" s="15" t="s">
        <v>83</v>
      </c>
      <c r="BK206" s="199">
        <f>ROUND(I206*H206,2)</f>
        <v>0</v>
      </c>
      <c r="BL206" s="15" t="s">
        <v>125</v>
      </c>
      <c r="BM206" s="198" t="s">
        <v>1276</v>
      </c>
    </row>
    <row r="207" s="2" customFormat="1">
      <c r="A207" s="36"/>
      <c r="B207" s="37"/>
      <c r="C207" s="38"/>
      <c r="D207" s="200" t="s">
        <v>128</v>
      </c>
      <c r="E207" s="38"/>
      <c r="F207" s="201" t="s">
        <v>1277</v>
      </c>
      <c r="G207" s="38"/>
      <c r="H207" s="38"/>
      <c r="I207" s="202"/>
      <c r="J207" s="38"/>
      <c r="K207" s="38"/>
      <c r="L207" s="42"/>
      <c r="M207" s="203"/>
      <c r="N207" s="204"/>
      <c r="O207" s="89"/>
      <c r="P207" s="89"/>
      <c r="Q207" s="89"/>
      <c r="R207" s="89"/>
      <c r="S207" s="89"/>
      <c r="T207" s="89"/>
      <c r="U207" s="90"/>
      <c r="V207" s="36"/>
      <c r="W207" s="36"/>
      <c r="X207" s="36"/>
      <c r="Y207" s="36"/>
      <c r="Z207" s="36"/>
      <c r="AA207" s="36"/>
      <c r="AB207" s="36"/>
      <c r="AC207" s="36"/>
      <c r="AD207" s="36"/>
      <c r="AE207" s="36"/>
      <c r="AT207" s="15" t="s">
        <v>128</v>
      </c>
      <c r="AU207" s="15" t="s">
        <v>75</v>
      </c>
    </row>
    <row r="208" s="2" customFormat="1" ht="21.75" customHeight="1">
      <c r="A208" s="36"/>
      <c r="B208" s="37"/>
      <c r="C208" s="187" t="s">
        <v>327</v>
      </c>
      <c r="D208" s="187" t="s">
        <v>120</v>
      </c>
      <c r="E208" s="188" t="s">
        <v>1278</v>
      </c>
      <c r="F208" s="189" t="s">
        <v>1279</v>
      </c>
      <c r="G208" s="190" t="s">
        <v>867</v>
      </c>
      <c r="H208" s="191">
        <v>4</v>
      </c>
      <c r="I208" s="192"/>
      <c r="J208" s="193">
        <f>ROUND(I208*H208,2)</f>
        <v>0</v>
      </c>
      <c r="K208" s="189" t="s">
        <v>1</v>
      </c>
      <c r="L208" s="42"/>
      <c r="M208" s="194" t="s">
        <v>1</v>
      </c>
      <c r="N208" s="195" t="s">
        <v>40</v>
      </c>
      <c r="O208" s="89"/>
      <c r="P208" s="196">
        <f>O208*H208</f>
        <v>0</v>
      </c>
      <c r="Q208" s="196">
        <v>0.037999999999999999</v>
      </c>
      <c r="R208" s="196">
        <f>Q208*H208</f>
        <v>0.152</v>
      </c>
      <c r="S208" s="196">
        <v>0</v>
      </c>
      <c r="T208" s="196">
        <f>S208*H208</f>
        <v>0</v>
      </c>
      <c r="U208" s="197" t="s">
        <v>1</v>
      </c>
      <c r="V208" s="36"/>
      <c r="W208" s="36"/>
      <c r="X208" s="36"/>
      <c r="Y208" s="36"/>
      <c r="Z208" s="36"/>
      <c r="AA208" s="36"/>
      <c r="AB208" s="36"/>
      <c r="AC208" s="36"/>
      <c r="AD208" s="36"/>
      <c r="AE208" s="36"/>
      <c r="AR208" s="198" t="s">
        <v>125</v>
      </c>
      <c r="AT208" s="198" t="s">
        <v>120</v>
      </c>
      <c r="AU208" s="198" t="s">
        <v>75</v>
      </c>
      <c r="AY208" s="15" t="s">
        <v>126</v>
      </c>
      <c r="BE208" s="199">
        <f>IF(N208="základní",J208,0)</f>
        <v>0</v>
      </c>
      <c r="BF208" s="199">
        <f>IF(N208="snížená",J208,0)</f>
        <v>0</v>
      </c>
      <c r="BG208" s="199">
        <f>IF(N208="zákl. přenesená",J208,0)</f>
        <v>0</v>
      </c>
      <c r="BH208" s="199">
        <f>IF(N208="sníž. přenesená",J208,0)</f>
        <v>0</v>
      </c>
      <c r="BI208" s="199">
        <f>IF(N208="nulová",J208,0)</f>
        <v>0</v>
      </c>
      <c r="BJ208" s="15" t="s">
        <v>83</v>
      </c>
      <c r="BK208" s="199">
        <f>ROUND(I208*H208,2)</f>
        <v>0</v>
      </c>
      <c r="BL208" s="15" t="s">
        <v>125</v>
      </c>
      <c r="BM208" s="198" t="s">
        <v>1280</v>
      </c>
    </row>
    <row r="209" s="2" customFormat="1">
      <c r="A209" s="36"/>
      <c r="B209" s="37"/>
      <c r="C209" s="38"/>
      <c r="D209" s="200" t="s">
        <v>128</v>
      </c>
      <c r="E209" s="38"/>
      <c r="F209" s="201" t="s">
        <v>1281</v>
      </c>
      <c r="G209" s="38"/>
      <c r="H209" s="38"/>
      <c r="I209" s="202"/>
      <c r="J209" s="38"/>
      <c r="K209" s="38"/>
      <c r="L209" s="42"/>
      <c r="M209" s="203"/>
      <c r="N209" s="204"/>
      <c r="O209" s="89"/>
      <c r="P209" s="89"/>
      <c r="Q209" s="89"/>
      <c r="R209" s="89"/>
      <c r="S209" s="89"/>
      <c r="T209" s="89"/>
      <c r="U209" s="90"/>
      <c r="V209" s="36"/>
      <c r="W209" s="36"/>
      <c r="X209" s="36"/>
      <c r="Y209" s="36"/>
      <c r="Z209" s="36"/>
      <c r="AA209" s="36"/>
      <c r="AB209" s="36"/>
      <c r="AC209" s="36"/>
      <c r="AD209" s="36"/>
      <c r="AE209" s="36"/>
      <c r="AT209" s="15" t="s">
        <v>128</v>
      </c>
      <c r="AU209" s="15" t="s">
        <v>75</v>
      </c>
    </row>
    <row r="210" s="2" customFormat="1" ht="21.75" customHeight="1">
      <c r="A210" s="36"/>
      <c r="B210" s="37"/>
      <c r="C210" s="187" t="s">
        <v>331</v>
      </c>
      <c r="D210" s="187" t="s">
        <v>120</v>
      </c>
      <c r="E210" s="188" t="s">
        <v>1282</v>
      </c>
      <c r="F210" s="189" t="s">
        <v>1283</v>
      </c>
      <c r="G210" s="190" t="s">
        <v>867</v>
      </c>
      <c r="H210" s="191">
        <v>4</v>
      </c>
      <c r="I210" s="192"/>
      <c r="J210" s="193">
        <f>ROUND(I210*H210,2)</f>
        <v>0</v>
      </c>
      <c r="K210" s="189" t="s">
        <v>1</v>
      </c>
      <c r="L210" s="42"/>
      <c r="M210" s="194" t="s">
        <v>1</v>
      </c>
      <c r="N210" s="195" t="s">
        <v>40</v>
      </c>
      <c r="O210" s="89"/>
      <c r="P210" s="196">
        <f>O210*H210</f>
        <v>0</v>
      </c>
      <c r="Q210" s="196">
        <v>0.0373</v>
      </c>
      <c r="R210" s="196">
        <f>Q210*H210</f>
        <v>0.1492</v>
      </c>
      <c r="S210" s="196">
        <v>0</v>
      </c>
      <c r="T210" s="196">
        <f>S210*H210</f>
        <v>0</v>
      </c>
      <c r="U210" s="197" t="s">
        <v>1</v>
      </c>
      <c r="V210" s="36"/>
      <c r="W210" s="36"/>
      <c r="X210" s="36"/>
      <c r="Y210" s="36"/>
      <c r="Z210" s="36"/>
      <c r="AA210" s="36"/>
      <c r="AB210" s="36"/>
      <c r="AC210" s="36"/>
      <c r="AD210" s="36"/>
      <c r="AE210" s="36"/>
      <c r="AR210" s="198" t="s">
        <v>125</v>
      </c>
      <c r="AT210" s="198" t="s">
        <v>120</v>
      </c>
      <c r="AU210" s="198" t="s">
        <v>75</v>
      </c>
      <c r="AY210" s="15" t="s">
        <v>126</v>
      </c>
      <c r="BE210" s="199">
        <f>IF(N210="základní",J210,0)</f>
        <v>0</v>
      </c>
      <c r="BF210" s="199">
        <f>IF(N210="snížená",J210,0)</f>
        <v>0</v>
      </c>
      <c r="BG210" s="199">
        <f>IF(N210="zákl. přenesená",J210,0)</f>
        <v>0</v>
      </c>
      <c r="BH210" s="199">
        <f>IF(N210="sníž. přenesená",J210,0)</f>
        <v>0</v>
      </c>
      <c r="BI210" s="199">
        <f>IF(N210="nulová",J210,0)</f>
        <v>0</v>
      </c>
      <c r="BJ210" s="15" t="s">
        <v>83</v>
      </c>
      <c r="BK210" s="199">
        <f>ROUND(I210*H210,2)</f>
        <v>0</v>
      </c>
      <c r="BL210" s="15" t="s">
        <v>125</v>
      </c>
      <c r="BM210" s="198" t="s">
        <v>1284</v>
      </c>
    </row>
    <row r="211" s="2" customFormat="1">
      <c r="A211" s="36"/>
      <c r="B211" s="37"/>
      <c r="C211" s="38"/>
      <c r="D211" s="200" t="s">
        <v>128</v>
      </c>
      <c r="E211" s="38"/>
      <c r="F211" s="201" t="s">
        <v>1285</v>
      </c>
      <c r="G211" s="38"/>
      <c r="H211" s="38"/>
      <c r="I211" s="202"/>
      <c r="J211" s="38"/>
      <c r="K211" s="38"/>
      <c r="L211" s="42"/>
      <c r="M211" s="203"/>
      <c r="N211" s="204"/>
      <c r="O211" s="89"/>
      <c r="P211" s="89"/>
      <c r="Q211" s="89"/>
      <c r="R211" s="89"/>
      <c r="S211" s="89"/>
      <c r="T211" s="89"/>
      <c r="U211" s="90"/>
      <c r="V211" s="36"/>
      <c r="W211" s="36"/>
      <c r="X211" s="36"/>
      <c r="Y211" s="36"/>
      <c r="Z211" s="36"/>
      <c r="AA211" s="36"/>
      <c r="AB211" s="36"/>
      <c r="AC211" s="36"/>
      <c r="AD211" s="36"/>
      <c r="AE211" s="36"/>
      <c r="AT211" s="15" t="s">
        <v>128</v>
      </c>
      <c r="AU211" s="15" t="s">
        <v>75</v>
      </c>
    </row>
    <row r="212" s="2" customFormat="1" ht="24.15" customHeight="1">
      <c r="A212" s="36"/>
      <c r="B212" s="37"/>
      <c r="C212" s="187" t="s">
        <v>336</v>
      </c>
      <c r="D212" s="187" t="s">
        <v>120</v>
      </c>
      <c r="E212" s="188" t="s">
        <v>1286</v>
      </c>
      <c r="F212" s="189" t="s">
        <v>1287</v>
      </c>
      <c r="G212" s="190" t="s">
        <v>867</v>
      </c>
      <c r="H212" s="191">
        <v>2</v>
      </c>
      <c r="I212" s="192"/>
      <c r="J212" s="193">
        <f>ROUND(I212*H212,2)</f>
        <v>0</v>
      </c>
      <c r="K212" s="189" t="s">
        <v>1</v>
      </c>
      <c r="L212" s="42"/>
      <c r="M212" s="194" t="s">
        <v>1</v>
      </c>
      <c r="N212" s="195" t="s">
        <v>40</v>
      </c>
      <c r="O212" s="89"/>
      <c r="P212" s="196">
        <f>O212*H212</f>
        <v>0</v>
      </c>
      <c r="Q212" s="196">
        <v>0</v>
      </c>
      <c r="R212" s="196">
        <f>Q212*H212</f>
        <v>0</v>
      </c>
      <c r="S212" s="196">
        <v>0</v>
      </c>
      <c r="T212" s="196">
        <f>S212*H212</f>
        <v>0</v>
      </c>
      <c r="U212" s="197" t="s">
        <v>1</v>
      </c>
      <c r="V212" s="36"/>
      <c r="W212" s="36"/>
      <c r="X212" s="36"/>
      <c r="Y212" s="36"/>
      <c r="Z212" s="36"/>
      <c r="AA212" s="36"/>
      <c r="AB212" s="36"/>
      <c r="AC212" s="36"/>
      <c r="AD212" s="36"/>
      <c r="AE212" s="36"/>
      <c r="AR212" s="198" t="s">
        <v>204</v>
      </c>
      <c r="AT212" s="198" t="s">
        <v>120</v>
      </c>
      <c r="AU212" s="198" t="s">
        <v>75</v>
      </c>
      <c r="AY212" s="15" t="s">
        <v>126</v>
      </c>
      <c r="BE212" s="199">
        <f>IF(N212="základní",J212,0)</f>
        <v>0</v>
      </c>
      <c r="BF212" s="199">
        <f>IF(N212="snížená",J212,0)</f>
        <v>0</v>
      </c>
      <c r="BG212" s="199">
        <f>IF(N212="zákl. přenesená",J212,0)</f>
        <v>0</v>
      </c>
      <c r="BH212" s="199">
        <f>IF(N212="sníž. přenesená",J212,0)</f>
        <v>0</v>
      </c>
      <c r="BI212" s="199">
        <f>IF(N212="nulová",J212,0)</f>
        <v>0</v>
      </c>
      <c r="BJ212" s="15" t="s">
        <v>83</v>
      </c>
      <c r="BK212" s="199">
        <f>ROUND(I212*H212,2)</f>
        <v>0</v>
      </c>
      <c r="BL212" s="15" t="s">
        <v>204</v>
      </c>
      <c r="BM212" s="198" t="s">
        <v>1288</v>
      </c>
    </row>
    <row r="213" s="2" customFormat="1">
      <c r="A213" s="36"/>
      <c r="B213" s="37"/>
      <c r="C213" s="38"/>
      <c r="D213" s="200" t="s">
        <v>128</v>
      </c>
      <c r="E213" s="38"/>
      <c r="F213" s="201" t="s">
        <v>1289</v>
      </c>
      <c r="G213" s="38"/>
      <c r="H213" s="38"/>
      <c r="I213" s="202"/>
      <c r="J213" s="38"/>
      <c r="K213" s="38"/>
      <c r="L213" s="42"/>
      <c r="M213" s="203"/>
      <c r="N213" s="204"/>
      <c r="O213" s="89"/>
      <c r="P213" s="89"/>
      <c r="Q213" s="89"/>
      <c r="R213" s="89"/>
      <c r="S213" s="89"/>
      <c r="T213" s="89"/>
      <c r="U213" s="90"/>
      <c r="V213" s="36"/>
      <c r="W213" s="36"/>
      <c r="X213" s="36"/>
      <c r="Y213" s="36"/>
      <c r="Z213" s="36"/>
      <c r="AA213" s="36"/>
      <c r="AB213" s="36"/>
      <c r="AC213" s="36"/>
      <c r="AD213" s="36"/>
      <c r="AE213" s="36"/>
      <c r="AT213" s="15" t="s">
        <v>128</v>
      </c>
      <c r="AU213" s="15" t="s">
        <v>75</v>
      </c>
    </row>
    <row r="214" s="2" customFormat="1" ht="16.5" customHeight="1">
      <c r="A214" s="36"/>
      <c r="B214" s="37"/>
      <c r="C214" s="205" t="s">
        <v>340</v>
      </c>
      <c r="D214" s="205" t="s">
        <v>130</v>
      </c>
      <c r="E214" s="206" t="s">
        <v>1290</v>
      </c>
      <c r="F214" s="207" t="s">
        <v>1291</v>
      </c>
      <c r="G214" s="208" t="s">
        <v>155</v>
      </c>
      <c r="H214" s="209">
        <v>0.002</v>
      </c>
      <c r="I214" s="210"/>
      <c r="J214" s="211">
        <f>ROUND(I214*H214,2)</f>
        <v>0</v>
      </c>
      <c r="K214" s="207" t="s">
        <v>1</v>
      </c>
      <c r="L214" s="212"/>
      <c r="M214" s="213" t="s">
        <v>1</v>
      </c>
      <c r="N214" s="214" t="s">
        <v>40</v>
      </c>
      <c r="O214" s="89"/>
      <c r="P214" s="196">
        <f>O214*H214</f>
        <v>0</v>
      </c>
      <c r="Q214" s="196">
        <v>1</v>
      </c>
      <c r="R214" s="196">
        <f>Q214*H214</f>
        <v>0.002</v>
      </c>
      <c r="S214" s="196">
        <v>0</v>
      </c>
      <c r="T214" s="196">
        <f>S214*H214</f>
        <v>0</v>
      </c>
      <c r="U214" s="197" t="s">
        <v>1</v>
      </c>
      <c r="V214" s="36"/>
      <c r="W214" s="36"/>
      <c r="X214" s="36"/>
      <c r="Y214" s="36"/>
      <c r="Z214" s="36"/>
      <c r="AA214" s="36"/>
      <c r="AB214" s="36"/>
      <c r="AC214" s="36"/>
      <c r="AD214" s="36"/>
      <c r="AE214" s="36"/>
      <c r="AR214" s="198" t="s">
        <v>277</v>
      </c>
      <c r="AT214" s="198" t="s">
        <v>130</v>
      </c>
      <c r="AU214" s="198" t="s">
        <v>75</v>
      </c>
      <c r="AY214" s="15" t="s">
        <v>126</v>
      </c>
      <c r="BE214" s="199">
        <f>IF(N214="základní",J214,0)</f>
        <v>0</v>
      </c>
      <c r="BF214" s="199">
        <f>IF(N214="snížená",J214,0)</f>
        <v>0</v>
      </c>
      <c r="BG214" s="199">
        <f>IF(N214="zákl. přenesená",J214,0)</f>
        <v>0</v>
      </c>
      <c r="BH214" s="199">
        <f>IF(N214="sníž. přenesená",J214,0)</f>
        <v>0</v>
      </c>
      <c r="BI214" s="199">
        <f>IF(N214="nulová",J214,0)</f>
        <v>0</v>
      </c>
      <c r="BJ214" s="15" t="s">
        <v>83</v>
      </c>
      <c r="BK214" s="199">
        <f>ROUND(I214*H214,2)</f>
        <v>0</v>
      </c>
      <c r="BL214" s="15" t="s">
        <v>204</v>
      </c>
      <c r="BM214" s="198" t="s">
        <v>1292</v>
      </c>
    </row>
    <row r="215" s="2" customFormat="1">
      <c r="A215" s="36"/>
      <c r="B215" s="37"/>
      <c r="C215" s="38"/>
      <c r="D215" s="200" t="s">
        <v>128</v>
      </c>
      <c r="E215" s="38"/>
      <c r="F215" s="201" t="s">
        <v>1291</v>
      </c>
      <c r="G215" s="38"/>
      <c r="H215" s="38"/>
      <c r="I215" s="202"/>
      <c r="J215" s="38"/>
      <c r="K215" s="38"/>
      <c r="L215" s="42"/>
      <c r="M215" s="203"/>
      <c r="N215" s="204"/>
      <c r="O215" s="89"/>
      <c r="P215" s="89"/>
      <c r="Q215" s="89"/>
      <c r="R215" s="89"/>
      <c r="S215" s="89"/>
      <c r="T215" s="89"/>
      <c r="U215" s="90"/>
      <c r="V215" s="36"/>
      <c r="W215" s="36"/>
      <c r="X215" s="36"/>
      <c r="Y215" s="36"/>
      <c r="Z215" s="36"/>
      <c r="AA215" s="36"/>
      <c r="AB215" s="36"/>
      <c r="AC215" s="36"/>
      <c r="AD215" s="36"/>
      <c r="AE215" s="36"/>
      <c r="AT215" s="15" t="s">
        <v>128</v>
      </c>
      <c r="AU215" s="15" t="s">
        <v>75</v>
      </c>
    </row>
    <row r="216" s="2" customFormat="1">
      <c r="A216" s="36"/>
      <c r="B216" s="37"/>
      <c r="C216" s="38"/>
      <c r="D216" s="200" t="s">
        <v>158</v>
      </c>
      <c r="E216" s="38"/>
      <c r="F216" s="215" t="s">
        <v>1293</v>
      </c>
      <c r="G216" s="38"/>
      <c r="H216" s="38"/>
      <c r="I216" s="202"/>
      <c r="J216" s="38"/>
      <c r="K216" s="38"/>
      <c r="L216" s="42"/>
      <c r="M216" s="203"/>
      <c r="N216" s="204"/>
      <c r="O216" s="89"/>
      <c r="P216" s="89"/>
      <c r="Q216" s="89"/>
      <c r="R216" s="89"/>
      <c r="S216" s="89"/>
      <c r="T216" s="89"/>
      <c r="U216" s="90"/>
      <c r="V216" s="36"/>
      <c r="W216" s="36"/>
      <c r="X216" s="36"/>
      <c r="Y216" s="36"/>
      <c r="Z216" s="36"/>
      <c r="AA216" s="36"/>
      <c r="AB216" s="36"/>
      <c r="AC216" s="36"/>
      <c r="AD216" s="36"/>
      <c r="AE216" s="36"/>
      <c r="AT216" s="15" t="s">
        <v>158</v>
      </c>
      <c r="AU216" s="15" t="s">
        <v>75</v>
      </c>
    </row>
    <row r="217" s="2" customFormat="1" ht="24.15" customHeight="1">
      <c r="A217" s="36"/>
      <c r="B217" s="37"/>
      <c r="C217" s="187" t="s">
        <v>345</v>
      </c>
      <c r="D217" s="187" t="s">
        <v>120</v>
      </c>
      <c r="E217" s="188" t="s">
        <v>1294</v>
      </c>
      <c r="F217" s="189" t="s">
        <v>1295</v>
      </c>
      <c r="G217" s="190" t="s">
        <v>867</v>
      </c>
      <c r="H217" s="191">
        <v>1</v>
      </c>
      <c r="I217" s="192"/>
      <c r="J217" s="193">
        <f>ROUND(I217*H217,2)</f>
        <v>0</v>
      </c>
      <c r="K217" s="189" t="s">
        <v>1</v>
      </c>
      <c r="L217" s="42"/>
      <c r="M217" s="194" t="s">
        <v>1</v>
      </c>
      <c r="N217" s="195" t="s">
        <v>40</v>
      </c>
      <c r="O217" s="89"/>
      <c r="P217" s="196">
        <f>O217*H217</f>
        <v>0</v>
      </c>
      <c r="Q217" s="196">
        <v>0.00040000000000000002</v>
      </c>
      <c r="R217" s="196">
        <f>Q217*H217</f>
        <v>0.00040000000000000002</v>
      </c>
      <c r="S217" s="196">
        <v>0</v>
      </c>
      <c r="T217" s="196">
        <f>S217*H217</f>
        <v>0</v>
      </c>
      <c r="U217" s="197" t="s">
        <v>1</v>
      </c>
      <c r="V217" s="36"/>
      <c r="W217" s="36"/>
      <c r="X217" s="36"/>
      <c r="Y217" s="36"/>
      <c r="Z217" s="36"/>
      <c r="AA217" s="36"/>
      <c r="AB217" s="36"/>
      <c r="AC217" s="36"/>
      <c r="AD217" s="36"/>
      <c r="AE217" s="36"/>
      <c r="AR217" s="198" t="s">
        <v>204</v>
      </c>
      <c r="AT217" s="198" t="s">
        <v>120</v>
      </c>
      <c r="AU217" s="198" t="s">
        <v>75</v>
      </c>
      <c r="AY217" s="15" t="s">
        <v>126</v>
      </c>
      <c r="BE217" s="199">
        <f>IF(N217="základní",J217,0)</f>
        <v>0</v>
      </c>
      <c r="BF217" s="199">
        <f>IF(N217="snížená",J217,0)</f>
        <v>0</v>
      </c>
      <c r="BG217" s="199">
        <f>IF(N217="zákl. přenesená",J217,0)</f>
        <v>0</v>
      </c>
      <c r="BH217" s="199">
        <f>IF(N217="sníž. přenesená",J217,0)</f>
        <v>0</v>
      </c>
      <c r="BI217" s="199">
        <f>IF(N217="nulová",J217,0)</f>
        <v>0</v>
      </c>
      <c r="BJ217" s="15" t="s">
        <v>83</v>
      </c>
      <c r="BK217" s="199">
        <f>ROUND(I217*H217,2)</f>
        <v>0</v>
      </c>
      <c r="BL217" s="15" t="s">
        <v>204</v>
      </c>
      <c r="BM217" s="198" t="s">
        <v>1296</v>
      </c>
    </row>
    <row r="218" s="2" customFormat="1">
      <c r="A218" s="36"/>
      <c r="B218" s="37"/>
      <c r="C218" s="38"/>
      <c r="D218" s="200" t="s">
        <v>128</v>
      </c>
      <c r="E218" s="38"/>
      <c r="F218" s="201" t="s">
        <v>1297</v>
      </c>
      <c r="G218" s="38"/>
      <c r="H218" s="38"/>
      <c r="I218" s="202"/>
      <c r="J218" s="38"/>
      <c r="K218" s="38"/>
      <c r="L218" s="42"/>
      <c r="M218" s="203"/>
      <c r="N218" s="204"/>
      <c r="O218" s="89"/>
      <c r="P218" s="89"/>
      <c r="Q218" s="89"/>
      <c r="R218" s="89"/>
      <c r="S218" s="89"/>
      <c r="T218" s="89"/>
      <c r="U218" s="90"/>
      <c r="V218" s="36"/>
      <c r="W218" s="36"/>
      <c r="X218" s="36"/>
      <c r="Y218" s="36"/>
      <c r="Z218" s="36"/>
      <c r="AA218" s="36"/>
      <c r="AB218" s="36"/>
      <c r="AC218" s="36"/>
      <c r="AD218" s="36"/>
      <c r="AE218" s="36"/>
      <c r="AT218" s="15" t="s">
        <v>128</v>
      </c>
      <c r="AU218" s="15" t="s">
        <v>75</v>
      </c>
    </row>
    <row r="219" s="2" customFormat="1" ht="16.5" customHeight="1">
      <c r="A219" s="36"/>
      <c r="B219" s="37"/>
      <c r="C219" s="205" t="s">
        <v>349</v>
      </c>
      <c r="D219" s="205" t="s">
        <v>130</v>
      </c>
      <c r="E219" s="206" t="s">
        <v>1298</v>
      </c>
      <c r="F219" s="207" t="s">
        <v>1299</v>
      </c>
      <c r="G219" s="208" t="s">
        <v>867</v>
      </c>
      <c r="H219" s="209">
        <v>2.4420000000000002</v>
      </c>
      <c r="I219" s="210"/>
      <c r="J219" s="211">
        <f>ROUND(I219*H219,2)</f>
        <v>0</v>
      </c>
      <c r="K219" s="207" t="s">
        <v>1</v>
      </c>
      <c r="L219" s="212"/>
      <c r="M219" s="213" t="s">
        <v>1</v>
      </c>
      <c r="N219" s="214" t="s">
        <v>40</v>
      </c>
      <c r="O219" s="89"/>
      <c r="P219" s="196">
        <f>O219*H219</f>
        <v>0</v>
      </c>
      <c r="Q219" s="196">
        <v>0.0047999999999999996</v>
      </c>
      <c r="R219" s="196">
        <f>Q219*H219</f>
        <v>0.0117216</v>
      </c>
      <c r="S219" s="196">
        <v>0</v>
      </c>
      <c r="T219" s="196">
        <f>S219*H219</f>
        <v>0</v>
      </c>
      <c r="U219" s="197" t="s">
        <v>1</v>
      </c>
      <c r="V219" s="36"/>
      <c r="W219" s="36"/>
      <c r="X219" s="36"/>
      <c r="Y219" s="36"/>
      <c r="Z219" s="36"/>
      <c r="AA219" s="36"/>
      <c r="AB219" s="36"/>
      <c r="AC219" s="36"/>
      <c r="AD219" s="36"/>
      <c r="AE219" s="36"/>
      <c r="AR219" s="198" t="s">
        <v>277</v>
      </c>
      <c r="AT219" s="198" t="s">
        <v>130</v>
      </c>
      <c r="AU219" s="198" t="s">
        <v>75</v>
      </c>
      <c r="AY219" s="15" t="s">
        <v>126</v>
      </c>
      <c r="BE219" s="199">
        <f>IF(N219="základní",J219,0)</f>
        <v>0</v>
      </c>
      <c r="BF219" s="199">
        <f>IF(N219="snížená",J219,0)</f>
        <v>0</v>
      </c>
      <c r="BG219" s="199">
        <f>IF(N219="zákl. přenesená",J219,0)</f>
        <v>0</v>
      </c>
      <c r="BH219" s="199">
        <f>IF(N219="sníž. přenesená",J219,0)</f>
        <v>0</v>
      </c>
      <c r="BI219" s="199">
        <f>IF(N219="nulová",J219,0)</f>
        <v>0</v>
      </c>
      <c r="BJ219" s="15" t="s">
        <v>83</v>
      </c>
      <c r="BK219" s="199">
        <f>ROUND(I219*H219,2)</f>
        <v>0</v>
      </c>
      <c r="BL219" s="15" t="s">
        <v>204</v>
      </c>
      <c r="BM219" s="198" t="s">
        <v>1300</v>
      </c>
    </row>
    <row r="220" s="2" customFormat="1">
      <c r="A220" s="36"/>
      <c r="B220" s="37"/>
      <c r="C220" s="38"/>
      <c r="D220" s="200" t="s">
        <v>128</v>
      </c>
      <c r="E220" s="38"/>
      <c r="F220" s="201" t="s">
        <v>1299</v>
      </c>
      <c r="G220" s="38"/>
      <c r="H220" s="38"/>
      <c r="I220" s="202"/>
      <c r="J220" s="38"/>
      <c r="K220" s="38"/>
      <c r="L220" s="42"/>
      <c r="M220" s="203"/>
      <c r="N220" s="204"/>
      <c r="O220" s="89"/>
      <c r="P220" s="89"/>
      <c r="Q220" s="89"/>
      <c r="R220" s="89"/>
      <c r="S220" s="89"/>
      <c r="T220" s="89"/>
      <c r="U220" s="90"/>
      <c r="V220" s="36"/>
      <c r="W220" s="36"/>
      <c r="X220" s="36"/>
      <c r="Y220" s="36"/>
      <c r="Z220" s="36"/>
      <c r="AA220" s="36"/>
      <c r="AB220" s="36"/>
      <c r="AC220" s="36"/>
      <c r="AD220" s="36"/>
      <c r="AE220" s="36"/>
      <c r="AT220" s="15" t="s">
        <v>128</v>
      </c>
      <c r="AU220" s="15" t="s">
        <v>75</v>
      </c>
    </row>
    <row r="221" s="2" customFormat="1" ht="24.15" customHeight="1">
      <c r="A221" s="36"/>
      <c r="B221" s="37"/>
      <c r="C221" s="187" t="s">
        <v>354</v>
      </c>
      <c r="D221" s="187" t="s">
        <v>120</v>
      </c>
      <c r="E221" s="188" t="s">
        <v>1301</v>
      </c>
      <c r="F221" s="189" t="s">
        <v>1302</v>
      </c>
      <c r="G221" s="190" t="s">
        <v>867</v>
      </c>
      <c r="H221" s="191">
        <v>50</v>
      </c>
      <c r="I221" s="192"/>
      <c r="J221" s="193">
        <f>ROUND(I221*H221,2)</f>
        <v>0</v>
      </c>
      <c r="K221" s="189" t="s">
        <v>1</v>
      </c>
      <c r="L221" s="42"/>
      <c r="M221" s="194" t="s">
        <v>1</v>
      </c>
      <c r="N221" s="195" t="s">
        <v>40</v>
      </c>
      <c r="O221" s="89"/>
      <c r="P221" s="196">
        <f>O221*H221</f>
        <v>0</v>
      </c>
      <c r="Q221" s="196">
        <v>0.00029</v>
      </c>
      <c r="R221" s="196">
        <f>Q221*H221</f>
        <v>0.014500000000000001</v>
      </c>
      <c r="S221" s="196">
        <v>0</v>
      </c>
      <c r="T221" s="196">
        <f>S221*H221</f>
        <v>0</v>
      </c>
      <c r="U221" s="197" t="s">
        <v>1</v>
      </c>
      <c r="V221" s="36"/>
      <c r="W221" s="36"/>
      <c r="X221" s="36"/>
      <c r="Y221" s="36"/>
      <c r="Z221" s="36"/>
      <c r="AA221" s="36"/>
      <c r="AB221" s="36"/>
      <c r="AC221" s="36"/>
      <c r="AD221" s="36"/>
      <c r="AE221" s="36"/>
      <c r="AR221" s="198" t="s">
        <v>204</v>
      </c>
      <c r="AT221" s="198" t="s">
        <v>120</v>
      </c>
      <c r="AU221" s="198" t="s">
        <v>75</v>
      </c>
      <c r="AY221" s="15" t="s">
        <v>126</v>
      </c>
      <c r="BE221" s="199">
        <f>IF(N221="základní",J221,0)</f>
        <v>0</v>
      </c>
      <c r="BF221" s="199">
        <f>IF(N221="snížená",J221,0)</f>
        <v>0</v>
      </c>
      <c r="BG221" s="199">
        <f>IF(N221="zákl. přenesená",J221,0)</f>
        <v>0</v>
      </c>
      <c r="BH221" s="199">
        <f>IF(N221="sníž. přenesená",J221,0)</f>
        <v>0</v>
      </c>
      <c r="BI221" s="199">
        <f>IF(N221="nulová",J221,0)</f>
        <v>0</v>
      </c>
      <c r="BJ221" s="15" t="s">
        <v>83</v>
      </c>
      <c r="BK221" s="199">
        <f>ROUND(I221*H221,2)</f>
        <v>0</v>
      </c>
      <c r="BL221" s="15" t="s">
        <v>204</v>
      </c>
      <c r="BM221" s="198" t="s">
        <v>1303</v>
      </c>
    </row>
    <row r="222" s="2" customFormat="1">
      <c r="A222" s="36"/>
      <c r="B222" s="37"/>
      <c r="C222" s="38"/>
      <c r="D222" s="200" t="s">
        <v>128</v>
      </c>
      <c r="E222" s="38"/>
      <c r="F222" s="201" t="s">
        <v>1304</v>
      </c>
      <c r="G222" s="38"/>
      <c r="H222" s="38"/>
      <c r="I222" s="202"/>
      <c r="J222" s="38"/>
      <c r="K222" s="38"/>
      <c r="L222" s="42"/>
      <c r="M222" s="203"/>
      <c r="N222" s="204"/>
      <c r="O222" s="89"/>
      <c r="P222" s="89"/>
      <c r="Q222" s="89"/>
      <c r="R222" s="89"/>
      <c r="S222" s="89"/>
      <c r="T222" s="89"/>
      <c r="U222" s="90"/>
      <c r="V222" s="36"/>
      <c r="W222" s="36"/>
      <c r="X222" s="36"/>
      <c r="Y222" s="36"/>
      <c r="Z222" s="36"/>
      <c r="AA222" s="36"/>
      <c r="AB222" s="36"/>
      <c r="AC222" s="36"/>
      <c r="AD222" s="36"/>
      <c r="AE222" s="36"/>
      <c r="AT222" s="15" t="s">
        <v>128</v>
      </c>
      <c r="AU222" s="15" t="s">
        <v>75</v>
      </c>
    </row>
    <row r="223" s="2" customFormat="1" ht="24.15" customHeight="1">
      <c r="A223" s="36"/>
      <c r="B223" s="37"/>
      <c r="C223" s="187" t="s">
        <v>359</v>
      </c>
      <c r="D223" s="187" t="s">
        <v>120</v>
      </c>
      <c r="E223" s="188" t="s">
        <v>1305</v>
      </c>
      <c r="F223" s="189" t="s">
        <v>1306</v>
      </c>
      <c r="G223" s="190" t="s">
        <v>155</v>
      </c>
      <c r="H223" s="191">
        <v>25.5</v>
      </c>
      <c r="I223" s="192"/>
      <c r="J223" s="193">
        <f>ROUND(I223*H223,2)</f>
        <v>0</v>
      </c>
      <c r="K223" s="189" t="s">
        <v>1</v>
      </c>
      <c r="L223" s="42"/>
      <c r="M223" s="194" t="s">
        <v>1</v>
      </c>
      <c r="N223" s="195" t="s">
        <v>40</v>
      </c>
      <c r="O223" s="89"/>
      <c r="P223" s="196">
        <f>O223*H223</f>
        <v>0</v>
      </c>
      <c r="Q223" s="196">
        <v>0</v>
      </c>
      <c r="R223" s="196">
        <f>Q223*H223</f>
        <v>0</v>
      </c>
      <c r="S223" s="196">
        <v>0</v>
      </c>
      <c r="T223" s="196">
        <f>S223*H223</f>
        <v>0</v>
      </c>
      <c r="U223" s="197" t="s">
        <v>1</v>
      </c>
      <c r="V223" s="36"/>
      <c r="W223" s="36"/>
      <c r="X223" s="36"/>
      <c r="Y223" s="36"/>
      <c r="Z223" s="36"/>
      <c r="AA223" s="36"/>
      <c r="AB223" s="36"/>
      <c r="AC223" s="36"/>
      <c r="AD223" s="36"/>
      <c r="AE223" s="36"/>
      <c r="AR223" s="198" t="s">
        <v>140</v>
      </c>
      <c r="AT223" s="198" t="s">
        <v>120</v>
      </c>
      <c r="AU223" s="198" t="s">
        <v>75</v>
      </c>
      <c r="AY223" s="15" t="s">
        <v>126</v>
      </c>
      <c r="BE223" s="199">
        <f>IF(N223="základní",J223,0)</f>
        <v>0</v>
      </c>
      <c r="BF223" s="199">
        <f>IF(N223="snížená",J223,0)</f>
        <v>0</v>
      </c>
      <c r="BG223" s="199">
        <f>IF(N223="zákl. přenesená",J223,0)</f>
        <v>0</v>
      </c>
      <c r="BH223" s="199">
        <f>IF(N223="sníž. přenesená",J223,0)</f>
        <v>0</v>
      </c>
      <c r="BI223" s="199">
        <f>IF(N223="nulová",J223,0)</f>
        <v>0</v>
      </c>
      <c r="BJ223" s="15" t="s">
        <v>83</v>
      </c>
      <c r="BK223" s="199">
        <f>ROUND(I223*H223,2)</f>
        <v>0</v>
      </c>
      <c r="BL223" s="15" t="s">
        <v>140</v>
      </c>
      <c r="BM223" s="198" t="s">
        <v>1307</v>
      </c>
    </row>
    <row r="224" s="2" customFormat="1">
      <c r="A224" s="36"/>
      <c r="B224" s="37"/>
      <c r="C224" s="38"/>
      <c r="D224" s="200" t="s">
        <v>128</v>
      </c>
      <c r="E224" s="38"/>
      <c r="F224" s="201" t="s">
        <v>1308</v>
      </c>
      <c r="G224" s="38"/>
      <c r="H224" s="38"/>
      <c r="I224" s="202"/>
      <c r="J224" s="38"/>
      <c r="K224" s="38"/>
      <c r="L224" s="42"/>
      <c r="M224" s="203"/>
      <c r="N224" s="204"/>
      <c r="O224" s="89"/>
      <c r="P224" s="89"/>
      <c r="Q224" s="89"/>
      <c r="R224" s="89"/>
      <c r="S224" s="89"/>
      <c r="T224" s="89"/>
      <c r="U224" s="90"/>
      <c r="V224" s="36"/>
      <c r="W224" s="36"/>
      <c r="X224" s="36"/>
      <c r="Y224" s="36"/>
      <c r="Z224" s="36"/>
      <c r="AA224" s="36"/>
      <c r="AB224" s="36"/>
      <c r="AC224" s="36"/>
      <c r="AD224" s="36"/>
      <c r="AE224" s="36"/>
      <c r="AT224" s="15" t="s">
        <v>128</v>
      </c>
      <c r="AU224" s="15" t="s">
        <v>75</v>
      </c>
    </row>
    <row r="225" s="2" customFormat="1" ht="24.15" customHeight="1">
      <c r="A225" s="36"/>
      <c r="B225" s="37"/>
      <c r="C225" s="187" t="s">
        <v>364</v>
      </c>
      <c r="D225" s="187" t="s">
        <v>120</v>
      </c>
      <c r="E225" s="188" t="s">
        <v>1309</v>
      </c>
      <c r="F225" s="189" t="s">
        <v>1310</v>
      </c>
      <c r="G225" s="190" t="s">
        <v>1311</v>
      </c>
      <c r="H225" s="191">
        <v>50</v>
      </c>
      <c r="I225" s="192"/>
      <c r="J225" s="193">
        <f>ROUND(I225*H225,2)</f>
        <v>0</v>
      </c>
      <c r="K225" s="189" t="s">
        <v>1</v>
      </c>
      <c r="L225" s="42"/>
      <c r="M225" s="194" t="s">
        <v>1</v>
      </c>
      <c r="N225" s="195" t="s">
        <v>40</v>
      </c>
      <c r="O225" s="89"/>
      <c r="P225" s="196">
        <f>O225*H225</f>
        <v>0</v>
      </c>
      <c r="Q225" s="196">
        <v>0</v>
      </c>
      <c r="R225" s="196">
        <f>Q225*H225</f>
        <v>0</v>
      </c>
      <c r="S225" s="196">
        <v>0</v>
      </c>
      <c r="T225" s="196">
        <f>S225*H225</f>
        <v>0</v>
      </c>
      <c r="U225" s="197" t="s">
        <v>1</v>
      </c>
      <c r="V225" s="36"/>
      <c r="W225" s="36"/>
      <c r="X225" s="36"/>
      <c r="Y225" s="36"/>
      <c r="Z225" s="36"/>
      <c r="AA225" s="36"/>
      <c r="AB225" s="36"/>
      <c r="AC225" s="36"/>
      <c r="AD225" s="36"/>
      <c r="AE225" s="36"/>
      <c r="AR225" s="198" t="s">
        <v>140</v>
      </c>
      <c r="AT225" s="198" t="s">
        <v>120</v>
      </c>
      <c r="AU225" s="198" t="s">
        <v>75</v>
      </c>
      <c r="AY225" s="15" t="s">
        <v>126</v>
      </c>
      <c r="BE225" s="199">
        <f>IF(N225="základní",J225,0)</f>
        <v>0</v>
      </c>
      <c r="BF225" s="199">
        <f>IF(N225="snížená",J225,0)</f>
        <v>0</v>
      </c>
      <c r="BG225" s="199">
        <f>IF(N225="zákl. přenesená",J225,0)</f>
        <v>0</v>
      </c>
      <c r="BH225" s="199">
        <f>IF(N225="sníž. přenesená",J225,0)</f>
        <v>0</v>
      </c>
      <c r="BI225" s="199">
        <f>IF(N225="nulová",J225,0)</f>
        <v>0</v>
      </c>
      <c r="BJ225" s="15" t="s">
        <v>83</v>
      </c>
      <c r="BK225" s="199">
        <f>ROUND(I225*H225,2)</f>
        <v>0</v>
      </c>
      <c r="BL225" s="15" t="s">
        <v>140</v>
      </c>
      <c r="BM225" s="198" t="s">
        <v>1312</v>
      </c>
    </row>
    <row r="226" s="2" customFormat="1">
      <c r="A226" s="36"/>
      <c r="B226" s="37"/>
      <c r="C226" s="38"/>
      <c r="D226" s="200" t="s">
        <v>128</v>
      </c>
      <c r="E226" s="38"/>
      <c r="F226" s="201" t="s">
        <v>1313</v>
      </c>
      <c r="G226" s="38"/>
      <c r="H226" s="38"/>
      <c r="I226" s="202"/>
      <c r="J226" s="38"/>
      <c r="K226" s="38"/>
      <c r="L226" s="42"/>
      <c r="M226" s="203"/>
      <c r="N226" s="204"/>
      <c r="O226" s="89"/>
      <c r="P226" s="89"/>
      <c r="Q226" s="89"/>
      <c r="R226" s="89"/>
      <c r="S226" s="89"/>
      <c r="T226" s="89"/>
      <c r="U226" s="90"/>
      <c r="V226" s="36"/>
      <c r="W226" s="36"/>
      <c r="X226" s="36"/>
      <c r="Y226" s="36"/>
      <c r="Z226" s="36"/>
      <c r="AA226" s="36"/>
      <c r="AB226" s="36"/>
      <c r="AC226" s="36"/>
      <c r="AD226" s="36"/>
      <c r="AE226" s="36"/>
      <c r="AT226" s="15" t="s">
        <v>128</v>
      </c>
      <c r="AU226" s="15" t="s">
        <v>75</v>
      </c>
    </row>
    <row r="227" s="2" customFormat="1" ht="24.15" customHeight="1">
      <c r="A227" s="36"/>
      <c r="B227" s="37"/>
      <c r="C227" s="205" t="s">
        <v>369</v>
      </c>
      <c r="D227" s="205" t="s">
        <v>130</v>
      </c>
      <c r="E227" s="206" t="s">
        <v>1314</v>
      </c>
      <c r="F227" s="207" t="s">
        <v>1315</v>
      </c>
      <c r="G227" s="208" t="s">
        <v>221</v>
      </c>
      <c r="H227" s="209">
        <v>291</v>
      </c>
      <c r="I227" s="210"/>
      <c r="J227" s="211">
        <f>ROUND(I227*H227,2)</f>
        <v>0</v>
      </c>
      <c r="K227" s="207" t="s">
        <v>124</v>
      </c>
      <c r="L227" s="212"/>
      <c r="M227" s="213" t="s">
        <v>1</v>
      </c>
      <c r="N227" s="214" t="s">
        <v>40</v>
      </c>
      <c r="O227" s="89"/>
      <c r="P227" s="196">
        <f>O227*H227</f>
        <v>0</v>
      </c>
      <c r="Q227" s="196">
        <v>0</v>
      </c>
      <c r="R227" s="196">
        <f>Q227*H227</f>
        <v>0</v>
      </c>
      <c r="S227" s="196">
        <v>0</v>
      </c>
      <c r="T227" s="196">
        <f>S227*H227</f>
        <v>0</v>
      </c>
      <c r="U227" s="197" t="s">
        <v>1</v>
      </c>
      <c r="V227" s="36"/>
      <c r="W227" s="36"/>
      <c r="X227" s="36"/>
      <c r="Y227" s="36"/>
      <c r="Z227" s="36"/>
      <c r="AA227" s="36"/>
      <c r="AB227" s="36"/>
      <c r="AC227" s="36"/>
      <c r="AD227" s="36"/>
      <c r="AE227" s="36"/>
      <c r="AR227" s="198" t="s">
        <v>165</v>
      </c>
      <c r="AT227" s="198" t="s">
        <v>130</v>
      </c>
      <c r="AU227" s="198" t="s">
        <v>75</v>
      </c>
      <c r="AY227" s="15" t="s">
        <v>126</v>
      </c>
      <c r="BE227" s="199">
        <f>IF(N227="základní",J227,0)</f>
        <v>0</v>
      </c>
      <c r="BF227" s="199">
        <f>IF(N227="snížená",J227,0)</f>
        <v>0</v>
      </c>
      <c r="BG227" s="199">
        <f>IF(N227="zákl. přenesená",J227,0)</f>
        <v>0</v>
      </c>
      <c r="BH227" s="199">
        <f>IF(N227="sníž. přenesená",J227,0)</f>
        <v>0</v>
      </c>
      <c r="BI227" s="199">
        <f>IF(N227="nulová",J227,0)</f>
        <v>0</v>
      </c>
      <c r="BJ227" s="15" t="s">
        <v>83</v>
      </c>
      <c r="BK227" s="199">
        <f>ROUND(I227*H227,2)</f>
        <v>0</v>
      </c>
      <c r="BL227" s="15" t="s">
        <v>125</v>
      </c>
      <c r="BM227" s="198" t="s">
        <v>1316</v>
      </c>
    </row>
    <row r="228" s="2" customFormat="1">
      <c r="A228" s="36"/>
      <c r="B228" s="37"/>
      <c r="C228" s="38"/>
      <c r="D228" s="200" t="s">
        <v>128</v>
      </c>
      <c r="E228" s="38"/>
      <c r="F228" s="201" t="s">
        <v>1315</v>
      </c>
      <c r="G228" s="38"/>
      <c r="H228" s="38"/>
      <c r="I228" s="202"/>
      <c r="J228" s="38"/>
      <c r="K228" s="38"/>
      <c r="L228" s="42"/>
      <c r="M228" s="203"/>
      <c r="N228" s="204"/>
      <c r="O228" s="89"/>
      <c r="P228" s="89"/>
      <c r="Q228" s="89"/>
      <c r="R228" s="89"/>
      <c r="S228" s="89"/>
      <c r="T228" s="89"/>
      <c r="U228" s="90"/>
      <c r="V228" s="36"/>
      <c r="W228" s="36"/>
      <c r="X228" s="36"/>
      <c r="Y228" s="36"/>
      <c r="Z228" s="36"/>
      <c r="AA228" s="36"/>
      <c r="AB228" s="36"/>
      <c r="AC228" s="36"/>
      <c r="AD228" s="36"/>
      <c r="AE228" s="36"/>
      <c r="AT228" s="15" t="s">
        <v>128</v>
      </c>
      <c r="AU228" s="15" t="s">
        <v>75</v>
      </c>
    </row>
    <row r="229" s="2" customFormat="1" ht="24.15" customHeight="1">
      <c r="A229" s="36"/>
      <c r="B229" s="37"/>
      <c r="C229" s="205" t="s">
        <v>374</v>
      </c>
      <c r="D229" s="205" t="s">
        <v>130</v>
      </c>
      <c r="E229" s="206" t="s">
        <v>1317</v>
      </c>
      <c r="F229" s="207" t="s">
        <v>1318</v>
      </c>
      <c r="G229" s="208" t="s">
        <v>221</v>
      </c>
      <c r="H229" s="209">
        <v>250</v>
      </c>
      <c r="I229" s="210"/>
      <c r="J229" s="211">
        <f>ROUND(I229*H229,2)</f>
        <v>0</v>
      </c>
      <c r="K229" s="207" t="s">
        <v>124</v>
      </c>
      <c r="L229" s="212"/>
      <c r="M229" s="213" t="s">
        <v>1</v>
      </c>
      <c r="N229" s="214" t="s">
        <v>40</v>
      </c>
      <c r="O229" s="89"/>
      <c r="P229" s="196">
        <f>O229*H229</f>
        <v>0</v>
      </c>
      <c r="Q229" s="196">
        <v>0</v>
      </c>
      <c r="R229" s="196">
        <f>Q229*H229</f>
        <v>0</v>
      </c>
      <c r="S229" s="196">
        <v>0</v>
      </c>
      <c r="T229" s="196">
        <f>S229*H229</f>
        <v>0</v>
      </c>
      <c r="U229" s="197" t="s">
        <v>1</v>
      </c>
      <c r="V229" s="36"/>
      <c r="W229" s="36"/>
      <c r="X229" s="36"/>
      <c r="Y229" s="36"/>
      <c r="Z229" s="36"/>
      <c r="AA229" s="36"/>
      <c r="AB229" s="36"/>
      <c r="AC229" s="36"/>
      <c r="AD229" s="36"/>
      <c r="AE229" s="36"/>
      <c r="AR229" s="198" t="s">
        <v>165</v>
      </c>
      <c r="AT229" s="198" t="s">
        <v>130</v>
      </c>
      <c r="AU229" s="198" t="s">
        <v>75</v>
      </c>
      <c r="AY229" s="15" t="s">
        <v>126</v>
      </c>
      <c r="BE229" s="199">
        <f>IF(N229="základní",J229,0)</f>
        <v>0</v>
      </c>
      <c r="BF229" s="199">
        <f>IF(N229="snížená",J229,0)</f>
        <v>0</v>
      </c>
      <c r="BG229" s="199">
        <f>IF(N229="zákl. přenesená",J229,0)</f>
        <v>0</v>
      </c>
      <c r="BH229" s="199">
        <f>IF(N229="sníž. přenesená",J229,0)</f>
        <v>0</v>
      </c>
      <c r="BI229" s="199">
        <f>IF(N229="nulová",J229,0)</f>
        <v>0</v>
      </c>
      <c r="BJ229" s="15" t="s">
        <v>83</v>
      </c>
      <c r="BK229" s="199">
        <f>ROUND(I229*H229,2)</f>
        <v>0</v>
      </c>
      <c r="BL229" s="15" t="s">
        <v>125</v>
      </c>
      <c r="BM229" s="198" t="s">
        <v>1319</v>
      </c>
    </row>
    <row r="230" s="2" customFormat="1">
      <c r="A230" s="36"/>
      <c r="B230" s="37"/>
      <c r="C230" s="38"/>
      <c r="D230" s="200" t="s">
        <v>128</v>
      </c>
      <c r="E230" s="38"/>
      <c r="F230" s="201" t="s">
        <v>1318</v>
      </c>
      <c r="G230" s="38"/>
      <c r="H230" s="38"/>
      <c r="I230" s="202"/>
      <c r="J230" s="38"/>
      <c r="K230" s="38"/>
      <c r="L230" s="42"/>
      <c r="M230" s="203"/>
      <c r="N230" s="204"/>
      <c r="O230" s="89"/>
      <c r="P230" s="89"/>
      <c r="Q230" s="89"/>
      <c r="R230" s="89"/>
      <c r="S230" s="89"/>
      <c r="T230" s="89"/>
      <c r="U230" s="90"/>
      <c r="V230" s="36"/>
      <c r="W230" s="36"/>
      <c r="X230" s="36"/>
      <c r="Y230" s="36"/>
      <c r="Z230" s="36"/>
      <c r="AA230" s="36"/>
      <c r="AB230" s="36"/>
      <c r="AC230" s="36"/>
      <c r="AD230" s="36"/>
      <c r="AE230" s="36"/>
      <c r="AT230" s="15" t="s">
        <v>128</v>
      </c>
      <c r="AU230" s="15" t="s">
        <v>75</v>
      </c>
    </row>
    <row r="231" s="2" customFormat="1" ht="33" customHeight="1">
      <c r="A231" s="36"/>
      <c r="B231" s="37"/>
      <c r="C231" s="205" t="s">
        <v>378</v>
      </c>
      <c r="D231" s="205" t="s">
        <v>130</v>
      </c>
      <c r="E231" s="206" t="s">
        <v>1320</v>
      </c>
      <c r="F231" s="207" t="s">
        <v>1321</v>
      </c>
      <c r="G231" s="208" t="s">
        <v>221</v>
      </c>
      <c r="H231" s="209">
        <v>50</v>
      </c>
      <c r="I231" s="210"/>
      <c r="J231" s="211">
        <f>ROUND(I231*H231,2)</f>
        <v>0</v>
      </c>
      <c r="K231" s="207" t="s">
        <v>124</v>
      </c>
      <c r="L231" s="212"/>
      <c r="M231" s="213" t="s">
        <v>1</v>
      </c>
      <c r="N231" s="214" t="s">
        <v>40</v>
      </c>
      <c r="O231" s="89"/>
      <c r="P231" s="196">
        <f>O231*H231</f>
        <v>0</v>
      </c>
      <c r="Q231" s="196">
        <v>0</v>
      </c>
      <c r="R231" s="196">
        <f>Q231*H231</f>
        <v>0</v>
      </c>
      <c r="S231" s="196">
        <v>0</v>
      </c>
      <c r="T231" s="196">
        <f>S231*H231</f>
        <v>0</v>
      </c>
      <c r="U231" s="197" t="s">
        <v>1</v>
      </c>
      <c r="V231" s="36"/>
      <c r="W231" s="36"/>
      <c r="X231" s="36"/>
      <c r="Y231" s="36"/>
      <c r="Z231" s="36"/>
      <c r="AA231" s="36"/>
      <c r="AB231" s="36"/>
      <c r="AC231" s="36"/>
      <c r="AD231" s="36"/>
      <c r="AE231" s="36"/>
      <c r="AR231" s="198" t="s">
        <v>165</v>
      </c>
      <c r="AT231" s="198" t="s">
        <v>130</v>
      </c>
      <c r="AU231" s="198" t="s">
        <v>75</v>
      </c>
      <c r="AY231" s="15" t="s">
        <v>126</v>
      </c>
      <c r="BE231" s="199">
        <f>IF(N231="základní",J231,0)</f>
        <v>0</v>
      </c>
      <c r="BF231" s="199">
        <f>IF(N231="snížená",J231,0)</f>
        <v>0</v>
      </c>
      <c r="BG231" s="199">
        <f>IF(N231="zákl. přenesená",J231,0)</f>
        <v>0</v>
      </c>
      <c r="BH231" s="199">
        <f>IF(N231="sníž. přenesená",J231,0)</f>
        <v>0</v>
      </c>
      <c r="BI231" s="199">
        <f>IF(N231="nulová",J231,0)</f>
        <v>0</v>
      </c>
      <c r="BJ231" s="15" t="s">
        <v>83</v>
      </c>
      <c r="BK231" s="199">
        <f>ROUND(I231*H231,2)</f>
        <v>0</v>
      </c>
      <c r="BL231" s="15" t="s">
        <v>125</v>
      </c>
      <c r="BM231" s="198" t="s">
        <v>1322</v>
      </c>
    </row>
    <row r="232" s="2" customFormat="1">
      <c r="A232" s="36"/>
      <c r="B232" s="37"/>
      <c r="C232" s="38"/>
      <c r="D232" s="200" t="s">
        <v>128</v>
      </c>
      <c r="E232" s="38"/>
      <c r="F232" s="201" t="s">
        <v>1321</v>
      </c>
      <c r="G232" s="38"/>
      <c r="H232" s="38"/>
      <c r="I232" s="202"/>
      <c r="J232" s="38"/>
      <c r="K232" s="38"/>
      <c r="L232" s="42"/>
      <c r="M232" s="203"/>
      <c r="N232" s="204"/>
      <c r="O232" s="89"/>
      <c r="P232" s="89"/>
      <c r="Q232" s="89"/>
      <c r="R232" s="89"/>
      <c r="S232" s="89"/>
      <c r="T232" s="89"/>
      <c r="U232" s="90"/>
      <c r="V232" s="36"/>
      <c r="W232" s="36"/>
      <c r="X232" s="36"/>
      <c r="Y232" s="36"/>
      <c r="Z232" s="36"/>
      <c r="AA232" s="36"/>
      <c r="AB232" s="36"/>
      <c r="AC232" s="36"/>
      <c r="AD232" s="36"/>
      <c r="AE232" s="36"/>
      <c r="AT232" s="15" t="s">
        <v>128</v>
      </c>
      <c r="AU232" s="15" t="s">
        <v>75</v>
      </c>
    </row>
    <row r="233" s="2" customFormat="1" ht="33" customHeight="1">
      <c r="A233" s="36"/>
      <c r="B233" s="37"/>
      <c r="C233" s="205" t="s">
        <v>383</v>
      </c>
      <c r="D233" s="205" t="s">
        <v>130</v>
      </c>
      <c r="E233" s="206" t="s">
        <v>1323</v>
      </c>
      <c r="F233" s="207" t="s">
        <v>1324</v>
      </c>
      <c r="G233" s="208" t="s">
        <v>221</v>
      </c>
      <c r="H233" s="209">
        <v>50</v>
      </c>
      <c r="I233" s="210"/>
      <c r="J233" s="211">
        <f>ROUND(I233*H233,2)</f>
        <v>0</v>
      </c>
      <c r="K233" s="207" t="s">
        <v>124</v>
      </c>
      <c r="L233" s="212"/>
      <c r="M233" s="213" t="s">
        <v>1</v>
      </c>
      <c r="N233" s="214" t="s">
        <v>40</v>
      </c>
      <c r="O233" s="89"/>
      <c r="P233" s="196">
        <f>O233*H233</f>
        <v>0</v>
      </c>
      <c r="Q233" s="196">
        <v>0</v>
      </c>
      <c r="R233" s="196">
        <f>Q233*H233</f>
        <v>0</v>
      </c>
      <c r="S233" s="196">
        <v>0</v>
      </c>
      <c r="T233" s="196">
        <f>S233*H233</f>
        <v>0</v>
      </c>
      <c r="U233" s="197" t="s">
        <v>1</v>
      </c>
      <c r="V233" s="36"/>
      <c r="W233" s="36"/>
      <c r="X233" s="36"/>
      <c r="Y233" s="36"/>
      <c r="Z233" s="36"/>
      <c r="AA233" s="36"/>
      <c r="AB233" s="36"/>
      <c r="AC233" s="36"/>
      <c r="AD233" s="36"/>
      <c r="AE233" s="36"/>
      <c r="AR233" s="198" t="s">
        <v>165</v>
      </c>
      <c r="AT233" s="198" t="s">
        <v>130</v>
      </c>
      <c r="AU233" s="198" t="s">
        <v>75</v>
      </c>
      <c r="AY233" s="15" t="s">
        <v>126</v>
      </c>
      <c r="BE233" s="199">
        <f>IF(N233="základní",J233,0)</f>
        <v>0</v>
      </c>
      <c r="BF233" s="199">
        <f>IF(N233="snížená",J233,0)</f>
        <v>0</v>
      </c>
      <c r="BG233" s="199">
        <f>IF(N233="zákl. přenesená",J233,0)</f>
        <v>0</v>
      </c>
      <c r="BH233" s="199">
        <f>IF(N233="sníž. přenesená",J233,0)</f>
        <v>0</v>
      </c>
      <c r="BI233" s="199">
        <f>IF(N233="nulová",J233,0)</f>
        <v>0</v>
      </c>
      <c r="BJ233" s="15" t="s">
        <v>83</v>
      </c>
      <c r="BK233" s="199">
        <f>ROUND(I233*H233,2)</f>
        <v>0</v>
      </c>
      <c r="BL233" s="15" t="s">
        <v>125</v>
      </c>
      <c r="BM233" s="198" t="s">
        <v>1325</v>
      </c>
    </row>
    <row r="234" s="2" customFormat="1">
      <c r="A234" s="36"/>
      <c r="B234" s="37"/>
      <c r="C234" s="38"/>
      <c r="D234" s="200" t="s">
        <v>128</v>
      </c>
      <c r="E234" s="38"/>
      <c r="F234" s="201" t="s">
        <v>1324</v>
      </c>
      <c r="G234" s="38"/>
      <c r="H234" s="38"/>
      <c r="I234" s="202"/>
      <c r="J234" s="38"/>
      <c r="K234" s="38"/>
      <c r="L234" s="42"/>
      <c r="M234" s="203"/>
      <c r="N234" s="204"/>
      <c r="O234" s="89"/>
      <c r="P234" s="89"/>
      <c r="Q234" s="89"/>
      <c r="R234" s="89"/>
      <c r="S234" s="89"/>
      <c r="T234" s="89"/>
      <c r="U234" s="90"/>
      <c r="V234" s="36"/>
      <c r="W234" s="36"/>
      <c r="X234" s="36"/>
      <c r="Y234" s="36"/>
      <c r="Z234" s="36"/>
      <c r="AA234" s="36"/>
      <c r="AB234" s="36"/>
      <c r="AC234" s="36"/>
      <c r="AD234" s="36"/>
      <c r="AE234" s="36"/>
      <c r="AT234" s="15" t="s">
        <v>128</v>
      </c>
      <c r="AU234" s="15" t="s">
        <v>75</v>
      </c>
    </row>
    <row r="235" s="2" customFormat="1" ht="16.5" customHeight="1">
      <c r="A235" s="36"/>
      <c r="B235" s="37"/>
      <c r="C235" s="205" t="s">
        <v>387</v>
      </c>
      <c r="D235" s="205" t="s">
        <v>130</v>
      </c>
      <c r="E235" s="206" t="s">
        <v>1326</v>
      </c>
      <c r="F235" s="207" t="s">
        <v>1327</v>
      </c>
      <c r="G235" s="208" t="s">
        <v>638</v>
      </c>
      <c r="H235" s="209">
        <v>225</v>
      </c>
      <c r="I235" s="210"/>
      <c r="J235" s="211">
        <f>ROUND(I235*H235,2)</f>
        <v>0</v>
      </c>
      <c r="K235" s="207" t="s">
        <v>124</v>
      </c>
      <c r="L235" s="212"/>
      <c r="M235" s="213" t="s">
        <v>1</v>
      </c>
      <c r="N235" s="214" t="s">
        <v>40</v>
      </c>
      <c r="O235" s="89"/>
      <c r="P235" s="196">
        <f>O235*H235</f>
        <v>0</v>
      </c>
      <c r="Q235" s="196">
        <v>0</v>
      </c>
      <c r="R235" s="196">
        <f>Q235*H235</f>
        <v>0</v>
      </c>
      <c r="S235" s="196">
        <v>0</v>
      </c>
      <c r="T235" s="196">
        <f>S235*H235</f>
        <v>0</v>
      </c>
      <c r="U235" s="197" t="s">
        <v>1</v>
      </c>
      <c r="V235" s="36"/>
      <c r="W235" s="36"/>
      <c r="X235" s="36"/>
      <c r="Y235" s="36"/>
      <c r="Z235" s="36"/>
      <c r="AA235" s="36"/>
      <c r="AB235" s="36"/>
      <c r="AC235" s="36"/>
      <c r="AD235" s="36"/>
      <c r="AE235" s="36"/>
      <c r="AR235" s="198" t="s">
        <v>133</v>
      </c>
      <c r="AT235" s="198" t="s">
        <v>130</v>
      </c>
      <c r="AU235" s="198" t="s">
        <v>75</v>
      </c>
      <c r="AY235" s="15" t="s">
        <v>126</v>
      </c>
      <c r="BE235" s="199">
        <f>IF(N235="základní",J235,0)</f>
        <v>0</v>
      </c>
      <c r="BF235" s="199">
        <f>IF(N235="snížená",J235,0)</f>
        <v>0</v>
      </c>
      <c r="BG235" s="199">
        <f>IF(N235="zákl. přenesená",J235,0)</f>
        <v>0</v>
      </c>
      <c r="BH235" s="199">
        <f>IF(N235="sníž. přenesená",J235,0)</f>
        <v>0</v>
      </c>
      <c r="BI235" s="199">
        <f>IF(N235="nulová",J235,0)</f>
        <v>0</v>
      </c>
      <c r="BJ235" s="15" t="s">
        <v>83</v>
      </c>
      <c r="BK235" s="199">
        <f>ROUND(I235*H235,2)</f>
        <v>0</v>
      </c>
      <c r="BL235" s="15" t="s">
        <v>133</v>
      </c>
      <c r="BM235" s="198" t="s">
        <v>1328</v>
      </c>
    </row>
    <row r="236" s="2" customFormat="1">
      <c r="A236" s="36"/>
      <c r="B236" s="37"/>
      <c r="C236" s="38"/>
      <c r="D236" s="200" t="s">
        <v>128</v>
      </c>
      <c r="E236" s="38"/>
      <c r="F236" s="201" t="s">
        <v>1327</v>
      </c>
      <c r="G236" s="38"/>
      <c r="H236" s="38"/>
      <c r="I236" s="202"/>
      <c r="J236" s="38"/>
      <c r="K236" s="38"/>
      <c r="L236" s="42"/>
      <c r="M236" s="203"/>
      <c r="N236" s="204"/>
      <c r="O236" s="89"/>
      <c r="P236" s="89"/>
      <c r="Q236" s="89"/>
      <c r="R236" s="89"/>
      <c r="S236" s="89"/>
      <c r="T236" s="89"/>
      <c r="U236" s="90"/>
      <c r="V236" s="36"/>
      <c r="W236" s="36"/>
      <c r="X236" s="36"/>
      <c r="Y236" s="36"/>
      <c r="Z236" s="36"/>
      <c r="AA236" s="36"/>
      <c r="AB236" s="36"/>
      <c r="AC236" s="36"/>
      <c r="AD236" s="36"/>
      <c r="AE236" s="36"/>
      <c r="AT236" s="15" t="s">
        <v>128</v>
      </c>
      <c r="AU236" s="15" t="s">
        <v>75</v>
      </c>
    </row>
    <row r="237" s="2" customFormat="1" ht="44.25" customHeight="1">
      <c r="A237" s="36"/>
      <c r="B237" s="37"/>
      <c r="C237" s="187" t="s">
        <v>392</v>
      </c>
      <c r="D237" s="187" t="s">
        <v>120</v>
      </c>
      <c r="E237" s="188" t="s">
        <v>1329</v>
      </c>
      <c r="F237" s="189" t="s">
        <v>1330</v>
      </c>
      <c r="G237" s="190" t="s">
        <v>221</v>
      </c>
      <c r="H237" s="191">
        <v>120</v>
      </c>
      <c r="I237" s="192"/>
      <c r="J237" s="193">
        <f>ROUND(I237*H237,2)</f>
        <v>0</v>
      </c>
      <c r="K237" s="189" t="s">
        <v>124</v>
      </c>
      <c r="L237" s="42"/>
      <c r="M237" s="194" t="s">
        <v>1</v>
      </c>
      <c r="N237" s="195" t="s">
        <v>40</v>
      </c>
      <c r="O237" s="89"/>
      <c r="P237" s="196">
        <f>O237*H237</f>
        <v>0</v>
      </c>
      <c r="Q237" s="196">
        <v>0</v>
      </c>
      <c r="R237" s="196">
        <f>Q237*H237</f>
        <v>0</v>
      </c>
      <c r="S237" s="196">
        <v>0</v>
      </c>
      <c r="T237" s="196">
        <f>S237*H237</f>
        <v>0</v>
      </c>
      <c r="U237" s="197" t="s">
        <v>1</v>
      </c>
      <c r="V237" s="36"/>
      <c r="W237" s="36"/>
      <c r="X237" s="36"/>
      <c r="Y237" s="36"/>
      <c r="Z237" s="36"/>
      <c r="AA237" s="36"/>
      <c r="AB237" s="36"/>
      <c r="AC237" s="36"/>
      <c r="AD237" s="36"/>
      <c r="AE237" s="36"/>
      <c r="AR237" s="198" t="s">
        <v>685</v>
      </c>
      <c r="AT237" s="198" t="s">
        <v>120</v>
      </c>
      <c r="AU237" s="198" t="s">
        <v>75</v>
      </c>
      <c r="AY237" s="15" t="s">
        <v>126</v>
      </c>
      <c r="BE237" s="199">
        <f>IF(N237="základní",J237,0)</f>
        <v>0</v>
      </c>
      <c r="BF237" s="199">
        <f>IF(N237="snížená",J237,0)</f>
        <v>0</v>
      </c>
      <c r="BG237" s="199">
        <f>IF(N237="zákl. přenesená",J237,0)</f>
        <v>0</v>
      </c>
      <c r="BH237" s="199">
        <f>IF(N237="sníž. přenesená",J237,0)</f>
        <v>0</v>
      </c>
      <c r="BI237" s="199">
        <f>IF(N237="nulová",J237,0)</f>
        <v>0</v>
      </c>
      <c r="BJ237" s="15" t="s">
        <v>83</v>
      </c>
      <c r="BK237" s="199">
        <f>ROUND(I237*H237,2)</f>
        <v>0</v>
      </c>
      <c r="BL237" s="15" t="s">
        <v>685</v>
      </c>
      <c r="BM237" s="198" t="s">
        <v>1331</v>
      </c>
    </row>
    <row r="238" s="2" customFormat="1">
      <c r="A238" s="36"/>
      <c r="B238" s="37"/>
      <c r="C238" s="38"/>
      <c r="D238" s="200" t="s">
        <v>128</v>
      </c>
      <c r="E238" s="38"/>
      <c r="F238" s="201" t="s">
        <v>1332</v>
      </c>
      <c r="G238" s="38"/>
      <c r="H238" s="38"/>
      <c r="I238" s="202"/>
      <c r="J238" s="38"/>
      <c r="K238" s="38"/>
      <c r="L238" s="42"/>
      <c r="M238" s="203"/>
      <c r="N238" s="204"/>
      <c r="O238" s="89"/>
      <c r="P238" s="89"/>
      <c r="Q238" s="89"/>
      <c r="R238" s="89"/>
      <c r="S238" s="89"/>
      <c r="T238" s="89"/>
      <c r="U238" s="90"/>
      <c r="V238" s="36"/>
      <c r="W238" s="36"/>
      <c r="X238" s="36"/>
      <c r="Y238" s="36"/>
      <c r="Z238" s="36"/>
      <c r="AA238" s="36"/>
      <c r="AB238" s="36"/>
      <c r="AC238" s="36"/>
      <c r="AD238" s="36"/>
      <c r="AE238" s="36"/>
      <c r="AT238" s="15" t="s">
        <v>128</v>
      </c>
      <c r="AU238" s="15" t="s">
        <v>75</v>
      </c>
    </row>
    <row r="239" s="2" customFormat="1" ht="37.8" customHeight="1">
      <c r="A239" s="36"/>
      <c r="B239" s="37"/>
      <c r="C239" s="187" t="s">
        <v>396</v>
      </c>
      <c r="D239" s="187" t="s">
        <v>120</v>
      </c>
      <c r="E239" s="188" t="s">
        <v>1333</v>
      </c>
      <c r="F239" s="189" t="s">
        <v>1334</v>
      </c>
      <c r="G239" s="190" t="s">
        <v>221</v>
      </c>
      <c r="H239" s="191">
        <v>400</v>
      </c>
      <c r="I239" s="192"/>
      <c r="J239" s="193">
        <f>ROUND(I239*H239,2)</f>
        <v>0</v>
      </c>
      <c r="K239" s="189" t="s">
        <v>124</v>
      </c>
      <c r="L239" s="42"/>
      <c r="M239" s="194" t="s">
        <v>1</v>
      </c>
      <c r="N239" s="195" t="s">
        <v>40</v>
      </c>
      <c r="O239" s="89"/>
      <c r="P239" s="196">
        <f>O239*H239</f>
        <v>0</v>
      </c>
      <c r="Q239" s="196">
        <v>0</v>
      </c>
      <c r="R239" s="196">
        <f>Q239*H239</f>
        <v>0</v>
      </c>
      <c r="S239" s="196">
        <v>0</v>
      </c>
      <c r="T239" s="196">
        <f>S239*H239</f>
        <v>0</v>
      </c>
      <c r="U239" s="197" t="s">
        <v>1</v>
      </c>
      <c r="V239" s="36"/>
      <c r="W239" s="36"/>
      <c r="X239" s="36"/>
      <c r="Y239" s="36"/>
      <c r="Z239" s="36"/>
      <c r="AA239" s="36"/>
      <c r="AB239" s="36"/>
      <c r="AC239" s="36"/>
      <c r="AD239" s="36"/>
      <c r="AE239" s="36"/>
      <c r="AR239" s="198" t="s">
        <v>685</v>
      </c>
      <c r="AT239" s="198" t="s">
        <v>120</v>
      </c>
      <c r="AU239" s="198" t="s">
        <v>75</v>
      </c>
      <c r="AY239" s="15" t="s">
        <v>126</v>
      </c>
      <c r="BE239" s="199">
        <f>IF(N239="základní",J239,0)</f>
        <v>0</v>
      </c>
      <c r="BF239" s="199">
        <f>IF(N239="snížená",J239,0)</f>
        <v>0</v>
      </c>
      <c r="BG239" s="199">
        <f>IF(N239="zákl. přenesená",J239,0)</f>
        <v>0</v>
      </c>
      <c r="BH239" s="199">
        <f>IF(N239="sníž. přenesená",J239,0)</f>
        <v>0</v>
      </c>
      <c r="BI239" s="199">
        <f>IF(N239="nulová",J239,0)</f>
        <v>0</v>
      </c>
      <c r="BJ239" s="15" t="s">
        <v>83</v>
      </c>
      <c r="BK239" s="199">
        <f>ROUND(I239*H239,2)</f>
        <v>0</v>
      </c>
      <c r="BL239" s="15" t="s">
        <v>685</v>
      </c>
      <c r="BM239" s="198" t="s">
        <v>1335</v>
      </c>
    </row>
    <row r="240" s="2" customFormat="1">
      <c r="A240" s="36"/>
      <c r="B240" s="37"/>
      <c r="C240" s="38"/>
      <c r="D240" s="200" t="s">
        <v>128</v>
      </c>
      <c r="E240" s="38"/>
      <c r="F240" s="201" t="s">
        <v>1336</v>
      </c>
      <c r="G240" s="38"/>
      <c r="H240" s="38"/>
      <c r="I240" s="202"/>
      <c r="J240" s="38"/>
      <c r="K240" s="38"/>
      <c r="L240" s="42"/>
      <c r="M240" s="203"/>
      <c r="N240" s="204"/>
      <c r="O240" s="89"/>
      <c r="P240" s="89"/>
      <c r="Q240" s="89"/>
      <c r="R240" s="89"/>
      <c r="S240" s="89"/>
      <c r="T240" s="89"/>
      <c r="U240" s="90"/>
      <c r="V240" s="36"/>
      <c r="W240" s="36"/>
      <c r="X240" s="36"/>
      <c r="Y240" s="36"/>
      <c r="Z240" s="36"/>
      <c r="AA240" s="36"/>
      <c r="AB240" s="36"/>
      <c r="AC240" s="36"/>
      <c r="AD240" s="36"/>
      <c r="AE240" s="36"/>
      <c r="AT240" s="15" t="s">
        <v>128</v>
      </c>
      <c r="AU240" s="15" t="s">
        <v>75</v>
      </c>
    </row>
    <row r="241" s="2" customFormat="1" ht="16.5" customHeight="1">
      <c r="A241" s="36"/>
      <c r="B241" s="37"/>
      <c r="C241" s="187" t="s">
        <v>401</v>
      </c>
      <c r="D241" s="187" t="s">
        <v>120</v>
      </c>
      <c r="E241" s="188" t="s">
        <v>1337</v>
      </c>
      <c r="F241" s="189" t="s">
        <v>1338</v>
      </c>
      <c r="G241" s="190" t="s">
        <v>221</v>
      </c>
      <c r="H241" s="191">
        <v>300</v>
      </c>
      <c r="I241" s="192"/>
      <c r="J241" s="193">
        <f>ROUND(I241*H241,2)</f>
        <v>0</v>
      </c>
      <c r="K241" s="189" t="s">
        <v>124</v>
      </c>
      <c r="L241" s="42"/>
      <c r="M241" s="194" t="s">
        <v>1</v>
      </c>
      <c r="N241" s="195" t="s">
        <v>40</v>
      </c>
      <c r="O241" s="89"/>
      <c r="P241" s="196">
        <f>O241*H241</f>
        <v>0</v>
      </c>
      <c r="Q241" s="196">
        <v>0</v>
      </c>
      <c r="R241" s="196">
        <f>Q241*H241</f>
        <v>0</v>
      </c>
      <c r="S241" s="196">
        <v>0</v>
      </c>
      <c r="T241" s="196">
        <f>S241*H241</f>
        <v>0</v>
      </c>
      <c r="U241" s="197" t="s">
        <v>1</v>
      </c>
      <c r="V241" s="36"/>
      <c r="W241" s="36"/>
      <c r="X241" s="36"/>
      <c r="Y241" s="36"/>
      <c r="Z241" s="36"/>
      <c r="AA241" s="36"/>
      <c r="AB241" s="36"/>
      <c r="AC241" s="36"/>
      <c r="AD241" s="36"/>
      <c r="AE241" s="36"/>
      <c r="AR241" s="198" t="s">
        <v>685</v>
      </c>
      <c r="AT241" s="198" t="s">
        <v>120</v>
      </c>
      <c r="AU241" s="198" t="s">
        <v>75</v>
      </c>
      <c r="AY241" s="15" t="s">
        <v>126</v>
      </c>
      <c r="BE241" s="199">
        <f>IF(N241="základní",J241,0)</f>
        <v>0</v>
      </c>
      <c r="BF241" s="199">
        <f>IF(N241="snížená",J241,0)</f>
        <v>0</v>
      </c>
      <c r="BG241" s="199">
        <f>IF(N241="zákl. přenesená",J241,0)</f>
        <v>0</v>
      </c>
      <c r="BH241" s="199">
        <f>IF(N241="sníž. přenesená",J241,0)</f>
        <v>0</v>
      </c>
      <c r="BI241" s="199">
        <f>IF(N241="nulová",J241,0)</f>
        <v>0</v>
      </c>
      <c r="BJ241" s="15" t="s">
        <v>83</v>
      </c>
      <c r="BK241" s="199">
        <f>ROUND(I241*H241,2)</f>
        <v>0</v>
      </c>
      <c r="BL241" s="15" t="s">
        <v>685</v>
      </c>
      <c r="BM241" s="198" t="s">
        <v>1339</v>
      </c>
    </row>
    <row r="242" s="2" customFormat="1">
      <c r="A242" s="36"/>
      <c r="B242" s="37"/>
      <c r="C242" s="38"/>
      <c r="D242" s="200" t="s">
        <v>128</v>
      </c>
      <c r="E242" s="38"/>
      <c r="F242" s="201" t="s">
        <v>1340</v>
      </c>
      <c r="G242" s="38"/>
      <c r="H242" s="38"/>
      <c r="I242" s="202"/>
      <c r="J242" s="38"/>
      <c r="K242" s="38"/>
      <c r="L242" s="42"/>
      <c r="M242" s="203"/>
      <c r="N242" s="204"/>
      <c r="O242" s="89"/>
      <c r="P242" s="89"/>
      <c r="Q242" s="89"/>
      <c r="R242" s="89"/>
      <c r="S242" s="89"/>
      <c r="T242" s="89"/>
      <c r="U242" s="90"/>
      <c r="V242" s="36"/>
      <c r="W242" s="36"/>
      <c r="X242" s="36"/>
      <c r="Y242" s="36"/>
      <c r="Z242" s="36"/>
      <c r="AA242" s="36"/>
      <c r="AB242" s="36"/>
      <c r="AC242" s="36"/>
      <c r="AD242" s="36"/>
      <c r="AE242" s="36"/>
      <c r="AT242" s="15" t="s">
        <v>128</v>
      </c>
      <c r="AU242" s="15" t="s">
        <v>75</v>
      </c>
    </row>
    <row r="243" s="2" customFormat="1" ht="24.15" customHeight="1">
      <c r="A243" s="36"/>
      <c r="B243" s="37"/>
      <c r="C243" s="205" t="s">
        <v>405</v>
      </c>
      <c r="D243" s="205" t="s">
        <v>130</v>
      </c>
      <c r="E243" s="206" t="s">
        <v>1341</v>
      </c>
      <c r="F243" s="207" t="s">
        <v>1342</v>
      </c>
      <c r="G243" s="208" t="s">
        <v>139</v>
      </c>
      <c r="H243" s="209">
        <v>1</v>
      </c>
      <c r="I243" s="210"/>
      <c r="J243" s="211">
        <f>ROUND(I243*H243,2)</f>
        <v>0</v>
      </c>
      <c r="K243" s="207" t="s">
        <v>124</v>
      </c>
      <c r="L243" s="212"/>
      <c r="M243" s="213" t="s">
        <v>1</v>
      </c>
      <c r="N243" s="214" t="s">
        <v>40</v>
      </c>
      <c r="O243" s="89"/>
      <c r="P243" s="196">
        <f>O243*H243</f>
        <v>0</v>
      </c>
      <c r="Q243" s="196">
        <v>0</v>
      </c>
      <c r="R243" s="196">
        <f>Q243*H243</f>
        <v>0</v>
      </c>
      <c r="S243" s="196">
        <v>0</v>
      </c>
      <c r="T243" s="196">
        <f>S243*H243</f>
        <v>0</v>
      </c>
      <c r="U243" s="197" t="s">
        <v>1</v>
      </c>
      <c r="V243" s="36"/>
      <c r="W243" s="36"/>
      <c r="X243" s="36"/>
      <c r="Y243" s="36"/>
      <c r="Z243" s="36"/>
      <c r="AA243" s="36"/>
      <c r="AB243" s="36"/>
      <c r="AC243" s="36"/>
      <c r="AD243" s="36"/>
      <c r="AE243" s="36"/>
      <c r="AR243" s="198" t="s">
        <v>133</v>
      </c>
      <c r="AT243" s="198" t="s">
        <v>130</v>
      </c>
      <c r="AU243" s="198" t="s">
        <v>75</v>
      </c>
      <c r="AY243" s="15" t="s">
        <v>126</v>
      </c>
      <c r="BE243" s="199">
        <f>IF(N243="základní",J243,0)</f>
        <v>0</v>
      </c>
      <c r="BF243" s="199">
        <f>IF(N243="snížená",J243,0)</f>
        <v>0</v>
      </c>
      <c r="BG243" s="199">
        <f>IF(N243="zákl. přenesená",J243,0)</f>
        <v>0</v>
      </c>
      <c r="BH243" s="199">
        <f>IF(N243="sníž. přenesená",J243,0)</f>
        <v>0</v>
      </c>
      <c r="BI243" s="199">
        <f>IF(N243="nulová",J243,0)</f>
        <v>0</v>
      </c>
      <c r="BJ243" s="15" t="s">
        <v>83</v>
      </c>
      <c r="BK243" s="199">
        <f>ROUND(I243*H243,2)</f>
        <v>0</v>
      </c>
      <c r="BL243" s="15" t="s">
        <v>133</v>
      </c>
      <c r="BM243" s="198" t="s">
        <v>1343</v>
      </c>
    </row>
    <row r="244" s="2" customFormat="1">
      <c r="A244" s="36"/>
      <c r="B244" s="37"/>
      <c r="C244" s="38"/>
      <c r="D244" s="200" t="s">
        <v>128</v>
      </c>
      <c r="E244" s="38"/>
      <c r="F244" s="201" t="s">
        <v>1342</v>
      </c>
      <c r="G244" s="38"/>
      <c r="H244" s="38"/>
      <c r="I244" s="202"/>
      <c r="J244" s="38"/>
      <c r="K244" s="38"/>
      <c r="L244" s="42"/>
      <c r="M244" s="203"/>
      <c r="N244" s="204"/>
      <c r="O244" s="89"/>
      <c r="P244" s="89"/>
      <c r="Q244" s="89"/>
      <c r="R244" s="89"/>
      <c r="S244" s="89"/>
      <c r="T244" s="89"/>
      <c r="U244" s="90"/>
      <c r="V244" s="36"/>
      <c r="W244" s="36"/>
      <c r="X244" s="36"/>
      <c r="Y244" s="36"/>
      <c r="Z244" s="36"/>
      <c r="AA244" s="36"/>
      <c r="AB244" s="36"/>
      <c r="AC244" s="36"/>
      <c r="AD244" s="36"/>
      <c r="AE244" s="36"/>
      <c r="AT244" s="15" t="s">
        <v>128</v>
      </c>
      <c r="AU244" s="15" t="s">
        <v>75</v>
      </c>
    </row>
    <row r="245" s="2" customFormat="1" ht="24.15" customHeight="1">
      <c r="A245" s="36"/>
      <c r="B245" s="37"/>
      <c r="C245" s="205" t="s">
        <v>410</v>
      </c>
      <c r="D245" s="205" t="s">
        <v>130</v>
      </c>
      <c r="E245" s="206" t="s">
        <v>1344</v>
      </c>
      <c r="F245" s="207" t="s">
        <v>1345</v>
      </c>
      <c r="G245" s="208" t="s">
        <v>139</v>
      </c>
      <c r="H245" s="209">
        <v>1</v>
      </c>
      <c r="I245" s="210"/>
      <c r="J245" s="211">
        <f>ROUND(I245*H245,2)</f>
        <v>0</v>
      </c>
      <c r="K245" s="207" t="s">
        <v>124</v>
      </c>
      <c r="L245" s="212"/>
      <c r="M245" s="213" t="s">
        <v>1</v>
      </c>
      <c r="N245" s="214" t="s">
        <v>40</v>
      </c>
      <c r="O245" s="89"/>
      <c r="P245" s="196">
        <f>O245*H245</f>
        <v>0</v>
      </c>
      <c r="Q245" s="196">
        <v>0</v>
      </c>
      <c r="R245" s="196">
        <f>Q245*H245</f>
        <v>0</v>
      </c>
      <c r="S245" s="196">
        <v>0</v>
      </c>
      <c r="T245" s="196">
        <f>S245*H245</f>
        <v>0</v>
      </c>
      <c r="U245" s="197" t="s">
        <v>1</v>
      </c>
      <c r="V245" s="36"/>
      <c r="W245" s="36"/>
      <c r="X245" s="36"/>
      <c r="Y245" s="36"/>
      <c r="Z245" s="36"/>
      <c r="AA245" s="36"/>
      <c r="AB245" s="36"/>
      <c r="AC245" s="36"/>
      <c r="AD245" s="36"/>
      <c r="AE245" s="36"/>
      <c r="AR245" s="198" t="s">
        <v>133</v>
      </c>
      <c r="AT245" s="198" t="s">
        <v>130</v>
      </c>
      <c r="AU245" s="198" t="s">
        <v>75</v>
      </c>
      <c r="AY245" s="15" t="s">
        <v>126</v>
      </c>
      <c r="BE245" s="199">
        <f>IF(N245="základní",J245,0)</f>
        <v>0</v>
      </c>
      <c r="BF245" s="199">
        <f>IF(N245="snížená",J245,0)</f>
        <v>0</v>
      </c>
      <c r="BG245" s="199">
        <f>IF(N245="zákl. přenesená",J245,0)</f>
        <v>0</v>
      </c>
      <c r="BH245" s="199">
        <f>IF(N245="sníž. přenesená",J245,0)</f>
        <v>0</v>
      </c>
      <c r="BI245" s="199">
        <f>IF(N245="nulová",J245,0)</f>
        <v>0</v>
      </c>
      <c r="BJ245" s="15" t="s">
        <v>83</v>
      </c>
      <c r="BK245" s="199">
        <f>ROUND(I245*H245,2)</f>
        <v>0</v>
      </c>
      <c r="BL245" s="15" t="s">
        <v>133</v>
      </c>
      <c r="BM245" s="198" t="s">
        <v>1346</v>
      </c>
    </row>
    <row r="246" s="2" customFormat="1">
      <c r="A246" s="36"/>
      <c r="B246" s="37"/>
      <c r="C246" s="38"/>
      <c r="D246" s="200" t="s">
        <v>128</v>
      </c>
      <c r="E246" s="38"/>
      <c r="F246" s="201" t="s">
        <v>1345</v>
      </c>
      <c r="G246" s="38"/>
      <c r="H246" s="38"/>
      <c r="I246" s="202"/>
      <c r="J246" s="38"/>
      <c r="K246" s="38"/>
      <c r="L246" s="42"/>
      <c r="M246" s="203"/>
      <c r="N246" s="204"/>
      <c r="O246" s="89"/>
      <c r="P246" s="89"/>
      <c r="Q246" s="89"/>
      <c r="R246" s="89"/>
      <c r="S246" s="89"/>
      <c r="T246" s="89"/>
      <c r="U246" s="90"/>
      <c r="V246" s="36"/>
      <c r="W246" s="36"/>
      <c r="X246" s="36"/>
      <c r="Y246" s="36"/>
      <c r="Z246" s="36"/>
      <c r="AA246" s="36"/>
      <c r="AB246" s="36"/>
      <c r="AC246" s="36"/>
      <c r="AD246" s="36"/>
      <c r="AE246" s="36"/>
      <c r="AT246" s="15" t="s">
        <v>128</v>
      </c>
      <c r="AU246" s="15" t="s">
        <v>75</v>
      </c>
    </row>
    <row r="247" s="2" customFormat="1" ht="33" customHeight="1">
      <c r="A247" s="36"/>
      <c r="B247" s="37"/>
      <c r="C247" s="187" t="s">
        <v>414</v>
      </c>
      <c r="D247" s="187" t="s">
        <v>120</v>
      </c>
      <c r="E247" s="188" t="s">
        <v>1347</v>
      </c>
      <c r="F247" s="189" t="s">
        <v>1348</v>
      </c>
      <c r="G247" s="190" t="s">
        <v>139</v>
      </c>
      <c r="H247" s="191">
        <v>2</v>
      </c>
      <c r="I247" s="192"/>
      <c r="J247" s="193">
        <f>ROUND(I247*H247,2)</f>
        <v>0</v>
      </c>
      <c r="K247" s="189" t="s">
        <v>124</v>
      </c>
      <c r="L247" s="42"/>
      <c r="M247" s="194" t="s">
        <v>1</v>
      </c>
      <c r="N247" s="195" t="s">
        <v>40</v>
      </c>
      <c r="O247" s="89"/>
      <c r="P247" s="196">
        <f>O247*H247</f>
        <v>0</v>
      </c>
      <c r="Q247" s="196">
        <v>0</v>
      </c>
      <c r="R247" s="196">
        <f>Q247*H247</f>
        <v>0</v>
      </c>
      <c r="S247" s="196">
        <v>0</v>
      </c>
      <c r="T247" s="196">
        <f>S247*H247</f>
        <v>0</v>
      </c>
      <c r="U247" s="197" t="s">
        <v>1</v>
      </c>
      <c r="V247" s="36"/>
      <c r="W247" s="36"/>
      <c r="X247" s="36"/>
      <c r="Y247" s="36"/>
      <c r="Z247" s="36"/>
      <c r="AA247" s="36"/>
      <c r="AB247" s="36"/>
      <c r="AC247" s="36"/>
      <c r="AD247" s="36"/>
      <c r="AE247" s="36"/>
      <c r="AR247" s="198" t="s">
        <v>685</v>
      </c>
      <c r="AT247" s="198" t="s">
        <v>120</v>
      </c>
      <c r="AU247" s="198" t="s">
        <v>75</v>
      </c>
      <c r="AY247" s="15" t="s">
        <v>126</v>
      </c>
      <c r="BE247" s="199">
        <f>IF(N247="základní",J247,0)</f>
        <v>0</v>
      </c>
      <c r="BF247" s="199">
        <f>IF(N247="snížená",J247,0)</f>
        <v>0</v>
      </c>
      <c r="BG247" s="199">
        <f>IF(N247="zákl. přenesená",J247,0)</f>
        <v>0</v>
      </c>
      <c r="BH247" s="199">
        <f>IF(N247="sníž. přenesená",J247,0)</f>
        <v>0</v>
      </c>
      <c r="BI247" s="199">
        <f>IF(N247="nulová",J247,0)</f>
        <v>0</v>
      </c>
      <c r="BJ247" s="15" t="s">
        <v>83</v>
      </c>
      <c r="BK247" s="199">
        <f>ROUND(I247*H247,2)</f>
        <v>0</v>
      </c>
      <c r="BL247" s="15" t="s">
        <v>685</v>
      </c>
      <c r="BM247" s="198" t="s">
        <v>1349</v>
      </c>
    </row>
    <row r="248" s="2" customFormat="1">
      <c r="A248" s="36"/>
      <c r="B248" s="37"/>
      <c r="C248" s="38"/>
      <c r="D248" s="200" t="s">
        <v>128</v>
      </c>
      <c r="E248" s="38"/>
      <c r="F248" s="201" t="s">
        <v>1350</v>
      </c>
      <c r="G248" s="38"/>
      <c r="H248" s="38"/>
      <c r="I248" s="202"/>
      <c r="J248" s="38"/>
      <c r="K248" s="38"/>
      <c r="L248" s="42"/>
      <c r="M248" s="203"/>
      <c r="N248" s="204"/>
      <c r="O248" s="89"/>
      <c r="P248" s="89"/>
      <c r="Q248" s="89"/>
      <c r="R248" s="89"/>
      <c r="S248" s="89"/>
      <c r="T248" s="89"/>
      <c r="U248" s="90"/>
      <c r="V248" s="36"/>
      <c r="W248" s="36"/>
      <c r="X248" s="36"/>
      <c r="Y248" s="36"/>
      <c r="Z248" s="36"/>
      <c r="AA248" s="36"/>
      <c r="AB248" s="36"/>
      <c r="AC248" s="36"/>
      <c r="AD248" s="36"/>
      <c r="AE248" s="36"/>
      <c r="AT248" s="15" t="s">
        <v>128</v>
      </c>
      <c r="AU248" s="15" t="s">
        <v>75</v>
      </c>
    </row>
    <row r="249" s="2" customFormat="1" ht="16.5" customHeight="1">
      <c r="A249" s="36"/>
      <c r="B249" s="37"/>
      <c r="C249" s="187" t="s">
        <v>419</v>
      </c>
      <c r="D249" s="187" t="s">
        <v>120</v>
      </c>
      <c r="E249" s="188" t="s">
        <v>1351</v>
      </c>
      <c r="F249" s="189" t="s">
        <v>1352</v>
      </c>
      <c r="G249" s="190" t="s">
        <v>139</v>
      </c>
      <c r="H249" s="191">
        <v>1</v>
      </c>
      <c r="I249" s="192"/>
      <c r="J249" s="193">
        <f>ROUND(I249*H249,2)</f>
        <v>0</v>
      </c>
      <c r="K249" s="189" t="s">
        <v>124</v>
      </c>
      <c r="L249" s="42"/>
      <c r="M249" s="194" t="s">
        <v>1</v>
      </c>
      <c r="N249" s="195" t="s">
        <v>40</v>
      </c>
      <c r="O249" s="89"/>
      <c r="P249" s="196">
        <f>O249*H249</f>
        <v>0</v>
      </c>
      <c r="Q249" s="196">
        <v>0</v>
      </c>
      <c r="R249" s="196">
        <f>Q249*H249</f>
        <v>0</v>
      </c>
      <c r="S249" s="196">
        <v>0</v>
      </c>
      <c r="T249" s="196">
        <f>S249*H249</f>
        <v>0</v>
      </c>
      <c r="U249" s="197" t="s">
        <v>1</v>
      </c>
      <c r="V249" s="36"/>
      <c r="W249" s="36"/>
      <c r="X249" s="36"/>
      <c r="Y249" s="36"/>
      <c r="Z249" s="36"/>
      <c r="AA249" s="36"/>
      <c r="AB249" s="36"/>
      <c r="AC249" s="36"/>
      <c r="AD249" s="36"/>
      <c r="AE249" s="36"/>
      <c r="AR249" s="198" t="s">
        <v>685</v>
      </c>
      <c r="AT249" s="198" t="s">
        <v>120</v>
      </c>
      <c r="AU249" s="198" t="s">
        <v>75</v>
      </c>
      <c r="AY249" s="15" t="s">
        <v>126</v>
      </c>
      <c r="BE249" s="199">
        <f>IF(N249="základní",J249,0)</f>
        <v>0</v>
      </c>
      <c r="BF249" s="199">
        <f>IF(N249="snížená",J249,0)</f>
        <v>0</v>
      </c>
      <c r="BG249" s="199">
        <f>IF(N249="zákl. přenesená",J249,0)</f>
        <v>0</v>
      </c>
      <c r="BH249" s="199">
        <f>IF(N249="sníž. přenesená",J249,0)</f>
        <v>0</v>
      </c>
      <c r="BI249" s="199">
        <f>IF(N249="nulová",J249,0)</f>
        <v>0</v>
      </c>
      <c r="BJ249" s="15" t="s">
        <v>83</v>
      </c>
      <c r="BK249" s="199">
        <f>ROUND(I249*H249,2)</f>
        <v>0</v>
      </c>
      <c r="BL249" s="15" t="s">
        <v>685</v>
      </c>
      <c r="BM249" s="198" t="s">
        <v>1353</v>
      </c>
    </row>
    <row r="250" s="2" customFormat="1">
      <c r="A250" s="36"/>
      <c r="B250" s="37"/>
      <c r="C250" s="38"/>
      <c r="D250" s="200" t="s">
        <v>128</v>
      </c>
      <c r="E250" s="38"/>
      <c r="F250" s="201" t="s">
        <v>1354</v>
      </c>
      <c r="G250" s="38"/>
      <c r="H250" s="38"/>
      <c r="I250" s="202"/>
      <c r="J250" s="38"/>
      <c r="K250" s="38"/>
      <c r="L250" s="42"/>
      <c r="M250" s="203"/>
      <c r="N250" s="204"/>
      <c r="O250" s="89"/>
      <c r="P250" s="89"/>
      <c r="Q250" s="89"/>
      <c r="R250" s="89"/>
      <c r="S250" s="89"/>
      <c r="T250" s="89"/>
      <c r="U250" s="90"/>
      <c r="V250" s="36"/>
      <c r="W250" s="36"/>
      <c r="X250" s="36"/>
      <c r="Y250" s="36"/>
      <c r="Z250" s="36"/>
      <c r="AA250" s="36"/>
      <c r="AB250" s="36"/>
      <c r="AC250" s="36"/>
      <c r="AD250" s="36"/>
      <c r="AE250" s="36"/>
      <c r="AT250" s="15" t="s">
        <v>128</v>
      </c>
      <c r="AU250" s="15" t="s">
        <v>75</v>
      </c>
    </row>
    <row r="251" s="2" customFormat="1" ht="24.15" customHeight="1">
      <c r="A251" s="36"/>
      <c r="B251" s="37"/>
      <c r="C251" s="187" t="s">
        <v>140</v>
      </c>
      <c r="D251" s="187" t="s">
        <v>120</v>
      </c>
      <c r="E251" s="188" t="s">
        <v>1355</v>
      </c>
      <c r="F251" s="189" t="s">
        <v>1356</v>
      </c>
      <c r="G251" s="190" t="s">
        <v>221</v>
      </c>
      <c r="H251" s="191">
        <v>150</v>
      </c>
      <c r="I251" s="192"/>
      <c r="J251" s="193">
        <f>ROUND(I251*H251,2)</f>
        <v>0</v>
      </c>
      <c r="K251" s="189" t="s">
        <v>124</v>
      </c>
      <c r="L251" s="42"/>
      <c r="M251" s="194" t="s">
        <v>1</v>
      </c>
      <c r="N251" s="195" t="s">
        <v>40</v>
      </c>
      <c r="O251" s="89"/>
      <c r="P251" s="196">
        <f>O251*H251</f>
        <v>0</v>
      </c>
      <c r="Q251" s="196">
        <v>0</v>
      </c>
      <c r="R251" s="196">
        <f>Q251*H251</f>
        <v>0</v>
      </c>
      <c r="S251" s="196">
        <v>0</v>
      </c>
      <c r="T251" s="196">
        <f>S251*H251</f>
        <v>0</v>
      </c>
      <c r="U251" s="197" t="s">
        <v>1</v>
      </c>
      <c r="V251" s="36"/>
      <c r="W251" s="36"/>
      <c r="X251" s="36"/>
      <c r="Y251" s="36"/>
      <c r="Z251" s="36"/>
      <c r="AA251" s="36"/>
      <c r="AB251" s="36"/>
      <c r="AC251" s="36"/>
      <c r="AD251" s="36"/>
      <c r="AE251" s="36"/>
      <c r="AR251" s="198" t="s">
        <v>685</v>
      </c>
      <c r="AT251" s="198" t="s">
        <v>120</v>
      </c>
      <c r="AU251" s="198" t="s">
        <v>75</v>
      </c>
      <c r="AY251" s="15" t="s">
        <v>126</v>
      </c>
      <c r="BE251" s="199">
        <f>IF(N251="základní",J251,0)</f>
        <v>0</v>
      </c>
      <c r="BF251" s="199">
        <f>IF(N251="snížená",J251,0)</f>
        <v>0</v>
      </c>
      <c r="BG251" s="199">
        <f>IF(N251="zákl. přenesená",J251,0)</f>
        <v>0</v>
      </c>
      <c r="BH251" s="199">
        <f>IF(N251="sníž. přenesená",J251,0)</f>
        <v>0</v>
      </c>
      <c r="BI251" s="199">
        <f>IF(N251="nulová",J251,0)</f>
        <v>0</v>
      </c>
      <c r="BJ251" s="15" t="s">
        <v>83</v>
      </c>
      <c r="BK251" s="199">
        <f>ROUND(I251*H251,2)</f>
        <v>0</v>
      </c>
      <c r="BL251" s="15" t="s">
        <v>685</v>
      </c>
      <c r="BM251" s="198" t="s">
        <v>1357</v>
      </c>
    </row>
    <row r="252" s="2" customFormat="1">
      <c r="A252" s="36"/>
      <c r="B252" s="37"/>
      <c r="C252" s="38"/>
      <c r="D252" s="200" t="s">
        <v>128</v>
      </c>
      <c r="E252" s="38"/>
      <c r="F252" s="201" t="s">
        <v>1358</v>
      </c>
      <c r="G252" s="38"/>
      <c r="H252" s="38"/>
      <c r="I252" s="202"/>
      <c r="J252" s="38"/>
      <c r="K252" s="38"/>
      <c r="L252" s="42"/>
      <c r="M252" s="203"/>
      <c r="N252" s="204"/>
      <c r="O252" s="89"/>
      <c r="P252" s="89"/>
      <c r="Q252" s="89"/>
      <c r="R252" s="89"/>
      <c r="S252" s="89"/>
      <c r="T252" s="89"/>
      <c r="U252" s="90"/>
      <c r="V252" s="36"/>
      <c r="W252" s="36"/>
      <c r="X252" s="36"/>
      <c r="Y252" s="36"/>
      <c r="Z252" s="36"/>
      <c r="AA252" s="36"/>
      <c r="AB252" s="36"/>
      <c r="AC252" s="36"/>
      <c r="AD252" s="36"/>
      <c r="AE252" s="36"/>
      <c r="AT252" s="15" t="s">
        <v>128</v>
      </c>
      <c r="AU252" s="15" t="s">
        <v>75</v>
      </c>
    </row>
    <row r="253" s="2" customFormat="1" ht="55.5" customHeight="1">
      <c r="A253" s="36"/>
      <c r="B253" s="37"/>
      <c r="C253" s="187" t="s">
        <v>427</v>
      </c>
      <c r="D253" s="187" t="s">
        <v>120</v>
      </c>
      <c r="E253" s="188" t="s">
        <v>1359</v>
      </c>
      <c r="F253" s="189" t="s">
        <v>1360</v>
      </c>
      <c r="G253" s="190" t="s">
        <v>155</v>
      </c>
      <c r="H253" s="191">
        <v>4</v>
      </c>
      <c r="I253" s="192"/>
      <c r="J253" s="193">
        <f>ROUND(I253*H253,2)</f>
        <v>0</v>
      </c>
      <c r="K253" s="189" t="s">
        <v>124</v>
      </c>
      <c r="L253" s="42"/>
      <c r="M253" s="194" t="s">
        <v>1</v>
      </c>
      <c r="N253" s="195" t="s">
        <v>40</v>
      </c>
      <c r="O253" s="89"/>
      <c r="P253" s="196">
        <f>O253*H253</f>
        <v>0</v>
      </c>
      <c r="Q253" s="196">
        <v>0</v>
      </c>
      <c r="R253" s="196">
        <f>Q253*H253</f>
        <v>0</v>
      </c>
      <c r="S253" s="196">
        <v>0</v>
      </c>
      <c r="T253" s="196">
        <f>S253*H253</f>
        <v>0</v>
      </c>
      <c r="U253" s="197" t="s">
        <v>1</v>
      </c>
      <c r="V253" s="36"/>
      <c r="W253" s="36"/>
      <c r="X253" s="36"/>
      <c r="Y253" s="36"/>
      <c r="Z253" s="36"/>
      <c r="AA253" s="36"/>
      <c r="AB253" s="36"/>
      <c r="AC253" s="36"/>
      <c r="AD253" s="36"/>
      <c r="AE253" s="36"/>
      <c r="AR253" s="198" t="s">
        <v>685</v>
      </c>
      <c r="AT253" s="198" t="s">
        <v>120</v>
      </c>
      <c r="AU253" s="198" t="s">
        <v>75</v>
      </c>
      <c r="AY253" s="15" t="s">
        <v>126</v>
      </c>
      <c r="BE253" s="199">
        <f>IF(N253="základní",J253,0)</f>
        <v>0</v>
      </c>
      <c r="BF253" s="199">
        <f>IF(N253="snížená",J253,0)</f>
        <v>0</v>
      </c>
      <c r="BG253" s="199">
        <f>IF(N253="zákl. přenesená",J253,0)</f>
        <v>0</v>
      </c>
      <c r="BH253" s="199">
        <f>IF(N253="sníž. přenesená",J253,0)</f>
        <v>0</v>
      </c>
      <c r="BI253" s="199">
        <f>IF(N253="nulová",J253,0)</f>
        <v>0</v>
      </c>
      <c r="BJ253" s="15" t="s">
        <v>83</v>
      </c>
      <c r="BK253" s="199">
        <f>ROUND(I253*H253,2)</f>
        <v>0</v>
      </c>
      <c r="BL253" s="15" t="s">
        <v>685</v>
      </c>
      <c r="BM253" s="198" t="s">
        <v>1361</v>
      </c>
    </row>
    <row r="254" s="2" customFormat="1">
      <c r="A254" s="36"/>
      <c r="B254" s="37"/>
      <c r="C254" s="38"/>
      <c r="D254" s="200" t="s">
        <v>128</v>
      </c>
      <c r="E254" s="38"/>
      <c r="F254" s="201" t="s">
        <v>1362</v>
      </c>
      <c r="G254" s="38"/>
      <c r="H254" s="38"/>
      <c r="I254" s="202"/>
      <c r="J254" s="38"/>
      <c r="K254" s="38"/>
      <c r="L254" s="42"/>
      <c r="M254" s="203"/>
      <c r="N254" s="204"/>
      <c r="O254" s="89"/>
      <c r="P254" s="89"/>
      <c r="Q254" s="89"/>
      <c r="R254" s="89"/>
      <c r="S254" s="89"/>
      <c r="T254" s="89"/>
      <c r="U254" s="90"/>
      <c r="V254" s="36"/>
      <c r="W254" s="36"/>
      <c r="X254" s="36"/>
      <c r="Y254" s="36"/>
      <c r="Z254" s="36"/>
      <c r="AA254" s="36"/>
      <c r="AB254" s="36"/>
      <c r="AC254" s="36"/>
      <c r="AD254" s="36"/>
      <c r="AE254" s="36"/>
      <c r="AT254" s="15" t="s">
        <v>128</v>
      </c>
      <c r="AU254" s="15" t="s">
        <v>75</v>
      </c>
    </row>
    <row r="255" s="2" customFormat="1">
      <c r="A255" s="36"/>
      <c r="B255" s="37"/>
      <c r="C255" s="38"/>
      <c r="D255" s="200" t="s">
        <v>158</v>
      </c>
      <c r="E255" s="38"/>
      <c r="F255" s="215" t="s">
        <v>159</v>
      </c>
      <c r="G255" s="38"/>
      <c r="H255" s="38"/>
      <c r="I255" s="202"/>
      <c r="J255" s="38"/>
      <c r="K255" s="38"/>
      <c r="L255" s="42"/>
      <c r="M255" s="203"/>
      <c r="N255" s="204"/>
      <c r="O255" s="89"/>
      <c r="P255" s="89"/>
      <c r="Q255" s="89"/>
      <c r="R255" s="89"/>
      <c r="S255" s="89"/>
      <c r="T255" s="89"/>
      <c r="U255" s="90"/>
      <c r="V255" s="36"/>
      <c r="W255" s="36"/>
      <c r="X255" s="36"/>
      <c r="Y255" s="36"/>
      <c r="Z255" s="36"/>
      <c r="AA255" s="36"/>
      <c r="AB255" s="36"/>
      <c r="AC255" s="36"/>
      <c r="AD255" s="36"/>
      <c r="AE255" s="36"/>
      <c r="AT255" s="15" t="s">
        <v>158</v>
      </c>
      <c r="AU255" s="15" t="s">
        <v>75</v>
      </c>
    </row>
    <row r="256" s="2" customFormat="1" ht="55.5" customHeight="1">
      <c r="A256" s="36"/>
      <c r="B256" s="37"/>
      <c r="C256" s="187" t="s">
        <v>431</v>
      </c>
      <c r="D256" s="187" t="s">
        <v>120</v>
      </c>
      <c r="E256" s="188" t="s">
        <v>733</v>
      </c>
      <c r="F256" s="189" t="s">
        <v>734</v>
      </c>
      <c r="G256" s="190" t="s">
        <v>155</v>
      </c>
      <c r="H256" s="191">
        <v>2</v>
      </c>
      <c r="I256" s="192"/>
      <c r="J256" s="193">
        <f>ROUND(I256*H256,2)</f>
        <v>0</v>
      </c>
      <c r="K256" s="189" t="s">
        <v>124</v>
      </c>
      <c r="L256" s="42"/>
      <c r="M256" s="194" t="s">
        <v>1</v>
      </c>
      <c r="N256" s="195" t="s">
        <v>40</v>
      </c>
      <c r="O256" s="89"/>
      <c r="P256" s="196">
        <f>O256*H256</f>
        <v>0</v>
      </c>
      <c r="Q256" s="196">
        <v>0</v>
      </c>
      <c r="R256" s="196">
        <f>Q256*H256</f>
        <v>0</v>
      </c>
      <c r="S256" s="196">
        <v>0</v>
      </c>
      <c r="T256" s="196">
        <f>S256*H256</f>
        <v>0</v>
      </c>
      <c r="U256" s="197" t="s">
        <v>1</v>
      </c>
      <c r="V256" s="36"/>
      <c r="W256" s="36"/>
      <c r="X256" s="36"/>
      <c r="Y256" s="36"/>
      <c r="Z256" s="36"/>
      <c r="AA256" s="36"/>
      <c r="AB256" s="36"/>
      <c r="AC256" s="36"/>
      <c r="AD256" s="36"/>
      <c r="AE256" s="36"/>
      <c r="AR256" s="198" t="s">
        <v>125</v>
      </c>
      <c r="AT256" s="198" t="s">
        <v>120</v>
      </c>
      <c r="AU256" s="198" t="s">
        <v>75</v>
      </c>
      <c r="AY256" s="15" t="s">
        <v>126</v>
      </c>
      <c r="BE256" s="199">
        <f>IF(N256="základní",J256,0)</f>
        <v>0</v>
      </c>
      <c r="BF256" s="199">
        <f>IF(N256="snížená",J256,0)</f>
        <v>0</v>
      </c>
      <c r="BG256" s="199">
        <f>IF(N256="zákl. přenesená",J256,0)</f>
        <v>0</v>
      </c>
      <c r="BH256" s="199">
        <f>IF(N256="sníž. přenesená",J256,0)</f>
        <v>0</v>
      </c>
      <c r="BI256" s="199">
        <f>IF(N256="nulová",J256,0)</f>
        <v>0</v>
      </c>
      <c r="BJ256" s="15" t="s">
        <v>83</v>
      </c>
      <c r="BK256" s="199">
        <f>ROUND(I256*H256,2)</f>
        <v>0</v>
      </c>
      <c r="BL256" s="15" t="s">
        <v>125</v>
      </c>
      <c r="BM256" s="198" t="s">
        <v>1363</v>
      </c>
    </row>
    <row r="257" s="2" customFormat="1">
      <c r="A257" s="36"/>
      <c r="B257" s="37"/>
      <c r="C257" s="38"/>
      <c r="D257" s="200" t="s">
        <v>128</v>
      </c>
      <c r="E257" s="38"/>
      <c r="F257" s="201" t="s">
        <v>736</v>
      </c>
      <c r="G257" s="38"/>
      <c r="H257" s="38"/>
      <c r="I257" s="202"/>
      <c r="J257" s="38"/>
      <c r="K257" s="38"/>
      <c r="L257" s="42"/>
      <c r="M257" s="203"/>
      <c r="N257" s="204"/>
      <c r="O257" s="89"/>
      <c r="P257" s="89"/>
      <c r="Q257" s="89"/>
      <c r="R257" s="89"/>
      <c r="S257" s="89"/>
      <c r="T257" s="89"/>
      <c r="U257" s="90"/>
      <c r="V257" s="36"/>
      <c r="W257" s="36"/>
      <c r="X257" s="36"/>
      <c r="Y257" s="36"/>
      <c r="Z257" s="36"/>
      <c r="AA257" s="36"/>
      <c r="AB257" s="36"/>
      <c r="AC257" s="36"/>
      <c r="AD257" s="36"/>
      <c r="AE257" s="36"/>
      <c r="AT257" s="15" t="s">
        <v>128</v>
      </c>
      <c r="AU257" s="15" t="s">
        <v>75</v>
      </c>
    </row>
    <row r="258" s="2" customFormat="1">
      <c r="A258" s="36"/>
      <c r="B258" s="37"/>
      <c r="C258" s="38"/>
      <c r="D258" s="200" t="s">
        <v>158</v>
      </c>
      <c r="E258" s="38"/>
      <c r="F258" s="215" t="s">
        <v>159</v>
      </c>
      <c r="G258" s="38"/>
      <c r="H258" s="38"/>
      <c r="I258" s="202"/>
      <c r="J258" s="38"/>
      <c r="K258" s="38"/>
      <c r="L258" s="42"/>
      <c r="M258" s="203"/>
      <c r="N258" s="204"/>
      <c r="O258" s="89"/>
      <c r="P258" s="89"/>
      <c r="Q258" s="89"/>
      <c r="R258" s="89"/>
      <c r="S258" s="89"/>
      <c r="T258" s="89"/>
      <c r="U258" s="90"/>
      <c r="V258" s="36"/>
      <c r="W258" s="36"/>
      <c r="X258" s="36"/>
      <c r="Y258" s="36"/>
      <c r="Z258" s="36"/>
      <c r="AA258" s="36"/>
      <c r="AB258" s="36"/>
      <c r="AC258" s="36"/>
      <c r="AD258" s="36"/>
      <c r="AE258" s="36"/>
      <c r="AT258" s="15" t="s">
        <v>158</v>
      </c>
      <c r="AU258" s="15" t="s">
        <v>75</v>
      </c>
    </row>
    <row r="259" s="2" customFormat="1" ht="44.25" customHeight="1">
      <c r="A259" s="36"/>
      <c r="B259" s="37"/>
      <c r="C259" s="187" t="s">
        <v>436</v>
      </c>
      <c r="D259" s="187" t="s">
        <v>120</v>
      </c>
      <c r="E259" s="188" t="s">
        <v>1364</v>
      </c>
      <c r="F259" s="189" t="s">
        <v>1365</v>
      </c>
      <c r="G259" s="190" t="s">
        <v>221</v>
      </c>
      <c r="H259" s="191">
        <v>20</v>
      </c>
      <c r="I259" s="192"/>
      <c r="J259" s="193">
        <f>ROUND(I259*H259,2)</f>
        <v>0</v>
      </c>
      <c r="K259" s="189" t="s">
        <v>1</v>
      </c>
      <c r="L259" s="42"/>
      <c r="M259" s="194" t="s">
        <v>1</v>
      </c>
      <c r="N259" s="195" t="s">
        <v>40</v>
      </c>
      <c r="O259" s="89"/>
      <c r="P259" s="196">
        <f>O259*H259</f>
        <v>0</v>
      </c>
      <c r="Q259" s="196">
        <v>0.0044000000000000003</v>
      </c>
      <c r="R259" s="196">
        <f>Q259*H259</f>
        <v>0.088000000000000009</v>
      </c>
      <c r="S259" s="196">
        <v>0</v>
      </c>
      <c r="T259" s="196">
        <f>S259*H259</f>
        <v>0</v>
      </c>
      <c r="U259" s="197" t="s">
        <v>1</v>
      </c>
      <c r="V259" s="36"/>
      <c r="W259" s="36"/>
      <c r="X259" s="36"/>
      <c r="Y259" s="36"/>
      <c r="Z259" s="36"/>
      <c r="AA259" s="36"/>
      <c r="AB259" s="36"/>
      <c r="AC259" s="36"/>
      <c r="AD259" s="36"/>
      <c r="AE259" s="36"/>
      <c r="AR259" s="198" t="s">
        <v>125</v>
      </c>
      <c r="AT259" s="198" t="s">
        <v>120</v>
      </c>
      <c r="AU259" s="198" t="s">
        <v>75</v>
      </c>
      <c r="AY259" s="15" t="s">
        <v>126</v>
      </c>
      <c r="BE259" s="199">
        <f>IF(N259="základní",J259,0)</f>
        <v>0</v>
      </c>
      <c r="BF259" s="199">
        <f>IF(N259="snížená",J259,0)</f>
        <v>0</v>
      </c>
      <c r="BG259" s="199">
        <f>IF(N259="zákl. přenesená",J259,0)</f>
        <v>0</v>
      </c>
      <c r="BH259" s="199">
        <f>IF(N259="sníž. přenesená",J259,0)</f>
        <v>0</v>
      </c>
      <c r="BI259" s="199">
        <f>IF(N259="nulová",J259,0)</f>
        <v>0</v>
      </c>
      <c r="BJ259" s="15" t="s">
        <v>83</v>
      </c>
      <c r="BK259" s="199">
        <f>ROUND(I259*H259,2)</f>
        <v>0</v>
      </c>
      <c r="BL259" s="15" t="s">
        <v>125</v>
      </c>
      <c r="BM259" s="198" t="s">
        <v>1366</v>
      </c>
    </row>
    <row r="260" s="2" customFormat="1">
      <c r="A260" s="36"/>
      <c r="B260" s="37"/>
      <c r="C260" s="38"/>
      <c r="D260" s="200" t="s">
        <v>128</v>
      </c>
      <c r="E260" s="38"/>
      <c r="F260" s="201" t="s">
        <v>1367</v>
      </c>
      <c r="G260" s="38"/>
      <c r="H260" s="38"/>
      <c r="I260" s="202"/>
      <c r="J260" s="38"/>
      <c r="K260" s="38"/>
      <c r="L260" s="42"/>
      <c r="M260" s="203"/>
      <c r="N260" s="204"/>
      <c r="O260" s="89"/>
      <c r="P260" s="89"/>
      <c r="Q260" s="89"/>
      <c r="R260" s="89"/>
      <c r="S260" s="89"/>
      <c r="T260" s="89"/>
      <c r="U260" s="90"/>
      <c r="V260" s="36"/>
      <c r="W260" s="36"/>
      <c r="X260" s="36"/>
      <c r="Y260" s="36"/>
      <c r="Z260" s="36"/>
      <c r="AA260" s="36"/>
      <c r="AB260" s="36"/>
      <c r="AC260" s="36"/>
      <c r="AD260" s="36"/>
      <c r="AE260" s="36"/>
      <c r="AT260" s="15" t="s">
        <v>128</v>
      </c>
      <c r="AU260" s="15" t="s">
        <v>75</v>
      </c>
    </row>
    <row r="261" s="2" customFormat="1" ht="16.5" customHeight="1">
      <c r="A261" s="36"/>
      <c r="B261" s="37"/>
      <c r="C261" s="205" t="s">
        <v>440</v>
      </c>
      <c r="D261" s="205" t="s">
        <v>130</v>
      </c>
      <c r="E261" s="206" t="s">
        <v>1368</v>
      </c>
      <c r="F261" s="207" t="s">
        <v>1369</v>
      </c>
      <c r="G261" s="208" t="s">
        <v>221</v>
      </c>
      <c r="H261" s="209">
        <v>32</v>
      </c>
      <c r="I261" s="210"/>
      <c r="J261" s="211">
        <f>ROUND(I261*H261,2)</f>
        <v>0</v>
      </c>
      <c r="K261" s="207" t="s">
        <v>1</v>
      </c>
      <c r="L261" s="212"/>
      <c r="M261" s="213" t="s">
        <v>1</v>
      </c>
      <c r="N261" s="214" t="s">
        <v>40</v>
      </c>
      <c r="O261" s="89"/>
      <c r="P261" s="196">
        <f>O261*H261</f>
        <v>0</v>
      </c>
      <c r="Q261" s="196">
        <v>0.0035799999999999998</v>
      </c>
      <c r="R261" s="196">
        <f>Q261*H261</f>
        <v>0.11456</v>
      </c>
      <c r="S261" s="196">
        <v>0</v>
      </c>
      <c r="T261" s="196">
        <f>S261*H261</f>
        <v>0</v>
      </c>
      <c r="U261" s="197" t="s">
        <v>1</v>
      </c>
      <c r="V261" s="36"/>
      <c r="W261" s="36"/>
      <c r="X261" s="36"/>
      <c r="Y261" s="36"/>
      <c r="Z261" s="36"/>
      <c r="AA261" s="36"/>
      <c r="AB261" s="36"/>
      <c r="AC261" s="36"/>
      <c r="AD261" s="36"/>
      <c r="AE261" s="36"/>
      <c r="AR261" s="198" t="s">
        <v>165</v>
      </c>
      <c r="AT261" s="198" t="s">
        <v>130</v>
      </c>
      <c r="AU261" s="198" t="s">
        <v>75</v>
      </c>
      <c r="AY261" s="15" t="s">
        <v>126</v>
      </c>
      <c r="BE261" s="199">
        <f>IF(N261="základní",J261,0)</f>
        <v>0</v>
      </c>
      <c r="BF261" s="199">
        <f>IF(N261="snížená",J261,0)</f>
        <v>0</v>
      </c>
      <c r="BG261" s="199">
        <f>IF(N261="zákl. přenesená",J261,0)</f>
        <v>0</v>
      </c>
      <c r="BH261" s="199">
        <f>IF(N261="sníž. přenesená",J261,0)</f>
        <v>0</v>
      </c>
      <c r="BI261" s="199">
        <f>IF(N261="nulová",J261,0)</f>
        <v>0</v>
      </c>
      <c r="BJ261" s="15" t="s">
        <v>83</v>
      </c>
      <c r="BK261" s="199">
        <f>ROUND(I261*H261,2)</f>
        <v>0</v>
      </c>
      <c r="BL261" s="15" t="s">
        <v>125</v>
      </c>
      <c r="BM261" s="198" t="s">
        <v>1370</v>
      </c>
    </row>
    <row r="262" s="2" customFormat="1">
      <c r="A262" s="36"/>
      <c r="B262" s="37"/>
      <c r="C262" s="38"/>
      <c r="D262" s="200" t="s">
        <v>128</v>
      </c>
      <c r="E262" s="38"/>
      <c r="F262" s="201" t="s">
        <v>1369</v>
      </c>
      <c r="G262" s="38"/>
      <c r="H262" s="38"/>
      <c r="I262" s="202"/>
      <c r="J262" s="38"/>
      <c r="K262" s="38"/>
      <c r="L262" s="42"/>
      <c r="M262" s="203"/>
      <c r="N262" s="204"/>
      <c r="O262" s="89"/>
      <c r="P262" s="89"/>
      <c r="Q262" s="89"/>
      <c r="R262" s="89"/>
      <c r="S262" s="89"/>
      <c r="T262" s="89"/>
      <c r="U262" s="90"/>
      <c r="V262" s="36"/>
      <c r="W262" s="36"/>
      <c r="X262" s="36"/>
      <c r="Y262" s="36"/>
      <c r="Z262" s="36"/>
      <c r="AA262" s="36"/>
      <c r="AB262" s="36"/>
      <c r="AC262" s="36"/>
      <c r="AD262" s="36"/>
      <c r="AE262" s="36"/>
      <c r="AT262" s="15" t="s">
        <v>128</v>
      </c>
      <c r="AU262" s="15" t="s">
        <v>75</v>
      </c>
    </row>
    <row r="263" s="2" customFormat="1" ht="24.15" customHeight="1">
      <c r="A263" s="36"/>
      <c r="B263" s="37"/>
      <c r="C263" s="187" t="s">
        <v>445</v>
      </c>
      <c r="D263" s="187" t="s">
        <v>120</v>
      </c>
      <c r="E263" s="188" t="s">
        <v>1371</v>
      </c>
      <c r="F263" s="189" t="s">
        <v>1372</v>
      </c>
      <c r="G263" s="190" t="s">
        <v>123</v>
      </c>
      <c r="H263" s="191">
        <v>8</v>
      </c>
      <c r="I263" s="192"/>
      <c r="J263" s="193">
        <f>ROUND(I263*H263,2)</f>
        <v>0</v>
      </c>
      <c r="K263" s="189" t="s">
        <v>1</v>
      </c>
      <c r="L263" s="42"/>
      <c r="M263" s="194" t="s">
        <v>1</v>
      </c>
      <c r="N263" s="195" t="s">
        <v>40</v>
      </c>
      <c r="O263" s="89"/>
      <c r="P263" s="196">
        <f>O263*H263</f>
        <v>0</v>
      </c>
      <c r="Q263" s="196">
        <v>0</v>
      </c>
      <c r="R263" s="196">
        <f>Q263*H263</f>
        <v>0</v>
      </c>
      <c r="S263" s="196">
        <v>0</v>
      </c>
      <c r="T263" s="196">
        <f>S263*H263</f>
        <v>0</v>
      </c>
      <c r="U263" s="197" t="s">
        <v>1</v>
      </c>
      <c r="V263" s="36"/>
      <c r="W263" s="36"/>
      <c r="X263" s="36"/>
      <c r="Y263" s="36"/>
      <c r="Z263" s="36"/>
      <c r="AA263" s="36"/>
      <c r="AB263" s="36"/>
      <c r="AC263" s="36"/>
      <c r="AD263" s="36"/>
      <c r="AE263" s="36"/>
      <c r="AR263" s="198" t="s">
        <v>140</v>
      </c>
      <c r="AT263" s="198" t="s">
        <v>120</v>
      </c>
      <c r="AU263" s="198" t="s">
        <v>75</v>
      </c>
      <c r="AY263" s="15" t="s">
        <v>126</v>
      </c>
      <c r="BE263" s="199">
        <f>IF(N263="základní",J263,0)</f>
        <v>0</v>
      </c>
      <c r="BF263" s="199">
        <f>IF(N263="snížená",J263,0)</f>
        <v>0</v>
      </c>
      <c r="BG263" s="199">
        <f>IF(N263="zákl. přenesená",J263,0)</f>
        <v>0</v>
      </c>
      <c r="BH263" s="199">
        <f>IF(N263="sníž. přenesená",J263,0)</f>
        <v>0</v>
      </c>
      <c r="BI263" s="199">
        <f>IF(N263="nulová",J263,0)</f>
        <v>0</v>
      </c>
      <c r="BJ263" s="15" t="s">
        <v>83</v>
      </c>
      <c r="BK263" s="199">
        <f>ROUND(I263*H263,2)</f>
        <v>0</v>
      </c>
      <c r="BL263" s="15" t="s">
        <v>140</v>
      </c>
      <c r="BM263" s="198" t="s">
        <v>1373</v>
      </c>
    </row>
    <row r="264" s="2" customFormat="1">
      <c r="A264" s="36"/>
      <c r="B264" s="37"/>
      <c r="C264" s="38"/>
      <c r="D264" s="200" t="s">
        <v>128</v>
      </c>
      <c r="E264" s="38"/>
      <c r="F264" s="201" t="s">
        <v>1374</v>
      </c>
      <c r="G264" s="38"/>
      <c r="H264" s="38"/>
      <c r="I264" s="202"/>
      <c r="J264" s="38"/>
      <c r="K264" s="38"/>
      <c r="L264" s="42"/>
      <c r="M264" s="203"/>
      <c r="N264" s="204"/>
      <c r="O264" s="89"/>
      <c r="P264" s="89"/>
      <c r="Q264" s="89"/>
      <c r="R264" s="89"/>
      <c r="S264" s="89"/>
      <c r="T264" s="89"/>
      <c r="U264" s="90"/>
      <c r="V264" s="36"/>
      <c r="W264" s="36"/>
      <c r="X264" s="36"/>
      <c r="Y264" s="36"/>
      <c r="Z264" s="36"/>
      <c r="AA264" s="36"/>
      <c r="AB264" s="36"/>
      <c r="AC264" s="36"/>
      <c r="AD264" s="36"/>
      <c r="AE264" s="36"/>
      <c r="AT264" s="15" t="s">
        <v>128</v>
      </c>
      <c r="AU264" s="15" t="s">
        <v>75</v>
      </c>
    </row>
    <row r="265" s="2" customFormat="1" ht="16.5" customHeight="1">
      <c r="A265" s="36"/>
      <c r="B265" s="37"/>
      <c r="C265" s="187" t="s">
        <v>449</v>
      </c>
      <c r="D265" s="187" t="s">
        <v>120</v>
      </c>
      <c r="E265" s="188" t="s">
        <v>1375</v>
      </c>
      <c r="F265" s="189" t="s">
        <v>1376</v>
      </c>
      <c r="G265" s="190" t="s">
        <v>123</v>
      </c>
      <c r="H265" s="191">
        <v>8.4000000000000004</v>
      </c>
      <c r="I265" s="192"/>
      <c r="J265" s="193">
        <f>ROUND(I265*H265,2)</f>
        <v>0</v>
      </c>
      <c r="K265" s="189" t="s">
        <v>1</v>
      </c>
      <c r="L265" s="42"/>
      <c r="M265" s="194" t="s">
        <v>1</v>
      </c>
      <c r="N265" s="195" t="s">
        <v>40</v>
      </c>
      <c r="O265" s="89"/>
      <c r="P265" s="196">
        <f>O265*H265</f>
        <v>0</v>
      </c>
      <c r="Q265" s="196">
        <v>0</v>
      </c>
      <c r="R265" s="196">
        <f>Q265*H265</f>
        <v>0</v>
      </c>
      <c r="S265" s="196">
        <v>0</v>
      </c>
      <c r="T265" s="196">
        <f>S265*H265</f>
        <v>0</v>
      </c>
      <c r="U265" s="197" t="s">
        <v>1</v>
      </c>
      <c r="V265" s="36"/>
      <c r="W265" s="36"/>
      <c r="X265" s="36"/>
      <c r="Y265" s="36"/>
      <c r="Z265" s="36"/>
      <c r="AA265" s="36"/>
      <c r="AB265" s="36"/>
      <c r="AC265" s="36"/>
      <c r="AD265" s="36"/>
      <c r="AE265" s="36"/>
      <c r="AR265" s="198" t="s">
        <v>140</v>
      </c>
      <c r="AT265" s="198" t="s">
        <v>120</v>
      </c>
      <c r="AU265" s="198" t="s">
        <v>75</v>
      </c>
      <c r="AY265" s="15" t="s">
        <v>126</v>
      </c>
      <c r="BE265" s="199">
        <f>IF(N265="základní",J265,0)</f>
        <v>0</v>
      </c>
      <c r="BF265" s="199">
        <f>IF(N265="snížená",J265,0)</f>
        <v>0</v>
      </c>
      <c r="BG265" s="199">
        <f>IF(N265="zákl. přenesená",J265,0)</f>
        <v>0</v>
      </c>
      <c r="BH265" s="199">
        <f>IF(N265="sníž. přenesená",J265,0)</f>
        <v>0</v>
      </c>
      <c r="BI265" s="199">
        <f>IF(N265="nulová",J265,0)</f>
        <v>0</v>
      </c>
      <c r="BJ265" s="15" t="s">
        <v>83</v>
      </c>
      <c r="BK265" s="199">
        <f>ROUND(I265*H265,2)</f>
        <v>0</v>
      </c>
      <c r="BL265" s="15" t="s">
        <v>140</v>
      </c>
      <c r="BM265" s="198" t="s">
        <v>1377</v>
      </c>
    </row>
    <row r="266" s="2" customFormat="1">
      <c r="A266" s="36"/>
      <c r="B266" s="37"/>
      <c r="C266" s="38"/>
      <c r="D266" s="200" t="s">
        <v>128</v>
      </c>
      <c r="E266" s="38"/>
      <c r="F266" s="201" t="s">
        <v>1378</v>
      </c>
      <c r="G266" s="38"/>
      <c r="H266" s="38"/>
      <c r="I266" s="202"/>
      <c r="J266" s="38"/>
      <c r="K266" s="38"/>
      <c r="L266" s="42"/>
      <c r="M266" s="203"/>
      <c r="N266" s="204"/>
      <c r="O266" s="89"/>
      <c r="P266" s="89"/>
      <c r="Q266" s="89"/>
      <c r="R266" s="89"/>
      <c r="S266" s="89"/>
      <c r="T266" s="89"/>
      <c r="U266" s="90"/>
      <c r="V266" s="36"/>
      <c r="W266" s="36"/>
      <c r="X266" s="36"/>
      <c r="Y266" s="36"/>
      <c r="Z266" s="36"/>
      <c r="AA266" s="36"/>
      <c r="AB266" s="36"/>
      <c r="AC266" s="36"/>
      <c r="AD266" s="36"/>
      <c r="AE266" s="36"/>
      <c r="AT266" s="15" t="s">
        <v>128</v>
      </c>
      <c r="AU266" s="15" t="s">
        <v>75</v>
      </c>
    </row>
    <row r="267" s="2" customFormat="1" ht="24.15" customHeight="1">
      <c r="A267" s="36"/>
      <c r="B267" s="37"/>
      <c r="C267" s="187" t="s">
        <v>454</v>
      </c>
      <c r="D267" s="187" t="s">
        <v>120</v>
      </c>
      <c r="E267" s="188" t="s">
        <v>1379</v>
      </c>
      <c r="F267" s="189" t="s">
        <v>1380</v>
      </c>
      <c r="G267" s="190" t="s">
        <v>221</v>
      </c>
      <c r="H267" s="191">
        <v>110</v>
      </c>
      <c r="I267" s="192"/>
      <c r="J267" s="193">
        <f>ROUND(I267*H267,2)</f>
        <v>0</v>
      </c>
      <c r="K267" s="189" t="s">
        <v>1</v>
      </c>
      <c r="L267" s="42"/>
      <c r="M267" s="194" t="s">
        <v>1</v>
      </c>
      <c r="N267" s="195" t="s">
        <v>40</v>
      </c>
      <c r="O267" s="89"/>
      <c r="P267" s="196">
        <f>O267*H267</f>
        <v>0</v>
      </c>
      <c r="Q267" s="196">
        <v>0</v>
      </c>
      <c r="R267" s="196">
        <f>Q267*H267</f>
        <v>0</v>
      </c>
      <c r="S267" s="196">
        <v>0</v>
      </c>
      <c r="T267" s="196">
        <f>S267*H267</f>
        <v>0</v>
      </c>
      <c r="U267" s="197" t="s">
        <v>1</v>
      </c>
      <c r="V267" s="36"/>
      <c r="W267" s="36"/>
      <c r="X267" s="36"/>
      <c r="Y267" s="36"/>
      <c r="Z267" s="36"/>
      <c r="AA267" s="36"/>
      <c r="AB267" s="36"/>
      <c r="AC267" s="36"/>
      <c r="AD267" s="36"/>
      <c r="AE267" s="36"/>
      <c r="AR267" s="198" t="s">
        <v>140</v>
      </c>
      <c r="AT267" s="198" t="s">
        <v>120</v>
      </c>
      <c r="AU267" s="198" t="s">
        <v>75</v>
      </c>
      <c r="AY267" s="15" t="s">
        <v>126</v>
      </c>
      <c r="BE267" s="199">
        <f>IF(N267="základní",J267,0)</f>
        <v>0</v>
      </c>
      <c r="BF267" s="199">
        <f>IF(N267="snížená",J267,0)</f>
        <v>0</v>
      </c>
      <c r="BG267" s="199">
        <f>IF(N267="zákl. přenesená",J267,0)</f>
        <v>0</v>
      </c>
      <c r="BH267" s="199">
        <f>IF(N267="sníž. přenesená",J267,0)</f>
        <v>0</v>
      </c>
      <c r="BI267" s="199">
        <f>IF(N267="nulová",J267,0)</f>
        <v>0</v>
      </c>
      <c r="BJ267" s="15" t="s">
        <v>83</v>
      </c>
      <c r="BK267" s="199">
        <f>ROUND(I267*H267,2)</f>
        <v>0</v>
      </c>
      <c r="BL267" s="15" t="s">
        <v>140</v>
      </c>
      <c r="BM267" s="198" t="s">
        <v>1381</v>
      </c>
    </row>
    <row r="268" s="2" customFormat="1">
      <c r="A268" s="36"/>
      <c r="B268" s="37"/>
      <c r="C268" s="38"/>
      <c r="D268" s="200" t="s">
        <v>128</v>
      </c>
      <c r="E268" s="38"/>
      <c r="F268" s="201" t="s">
        <v>1382</v>
      </c>
      <c r="G268" s="38"/>
      <c r="H268" s="38"/>
      <c r="I268" s="202"/>
      <c r="J268" s="38"/>
      <c r="K268" s="38"/>
      <c r="L268" s="42"/>
      <c r="M268" s="203"/>
      <c r="N268" s="204"/>
      <c r="O268" s="89"/>
      <c r="P268" s="89"/>
      <c r="Q268" s="89"/>
      <c r="R268" s="89"/>
      <c r="S268" s="89"/>
      <c r="T268" s="89"/>
      <c r="U268" s="90"/>
      <c r="V268" s="36"/>
      <c r="W268" s="36"/>
      <c r="X268" s="36"/>
      <c r="Y268" s="36"/>
      <c r="Z268" s="36"/>
      <c r="AA268" s="36"/>
      <c r="AB268" s="36"/>
      <c r="AC268" s="36"/>
      <c r="AD268" s="36"/>
      <c r="AE268" s="36"/>
      <c r="AT268" s="15" t="s">
        <v>128</v>
      </c>
      <c r="AU268" s="15" t="s">
        <v>75</v>
      </c>
    </row>
    <row r="269" s="2" customFormat="1" ht="24.15" customHeight="1">
      <c r="A269" s="36"/>
      <c r="B269" s="37"/>
      <c r="C269" s="187" t="s">
        <v>458</v>
      </c>
      <c r="D269" s="187" t="s">
        <v>120</v>
      </c>
      <c r="E269" s="188" t="s">
        <v>1383</v>
      </c>
      <c r="F269" s="189" t="s">
        <v>1384</v>
      </c>
      <c r="G269" s="190" t="s">
        <v>123</v>
      </c>
      <c r="H269" s="191">
        <v>14</v>
      </c>
      <c r="I269" s="192"/>
      <c r="J269" s="193">
        <f>ROUND(I269*H269,2)</f>
        <v>0</v>
      </c>
      <c r="K269" s="189" t="s">
        <v>1</v>
      </c>
      <c r="L269" s="42"/>
      <c r="M269" s="194" t="s">
        <v>1</v>
      </c>
      <c r="N269" s="195" t="s">
        <v>40</v>
      </c>
      <c r="O269" s="89"/>
      <c r="P269" s="196">
        <f>O269*H269</f>
        <v>0</v>
      </c>
      <c r="Q269" s="196">
        <v>0</v>
      </c>
      <c r="R269" s="196">
        <f>Q269*H269</f>
        <v>0</v>
      </c>
      <c r="S269" s="196">
        <v>0</v>
      </c>
      <c r="T269" s="196">
        <f>S269*H269</f>
        <v>0</v>
      </c>
      <c r="U269" s="197" t="s">
        <v>1</v>
      </c>
      <c r="V269" s="36"/>
      <c r="W269" s="36"/>
      <c r="X269" s="36"/>
      <c r="Y269" s="36"/>
      <c r="Z269" s="36"/>
      <c r="AA269" s="36"/>
      <c r="AB269" s="36"/>
      <c r="AC269" s="36"/>
      <c r="AD269" s="36"/>
      <c r="AE269" s="36"/>
      <c r="AR269" s="198" t="s">
        <v>140</v>
      </c>
      <c r="AT269" s="198" t="s">
        <v>120</v>
      </c>
      <c r="AU269" s="198" t="s">
        <v>75</v>
      </c>
      <c r="AY269" s="15" t="s">
        <v>126</v>
      </c>
      <c r="BE269" s="199">
        <f>IF(N269="základní",J269,0)</f>
        <v>0</v>
      </c>
      <c r="BF269" s="199">
        <f>IF(N269="snížená",J269,0)</f>
        <v>0</v>
      </c>
      <c r="BG269" s="199">
        <f>IF(N269="zákl. přenesená",J269,0)</f>
        <v>0</v>
      </c>
      <c r="BH269" s="199">
        <f>IF(N269="sníž. přenesená",J269,0)</f>
        <v>0</v>
      </c>
      <c r="BI269" s="199">
        <f>IF(N269="nulová",J269,0)</f>
        <v>0</v>
      </c>
      <c r="BJ269" s="15" t="s">
        <v>83</v>
      </c>
      <c r="BK269" s="199">
        <f>ROUND(I269*H269,2)</f>
        <v>0</v>
      </c>
      <c r="BL269" s="15" t="s">
        <v>140</v>
      </c>
      <c r="BM269" s="198" t="s">
        <v>1385</v>
      </c>
    </row>
    <row r="270" s="2" customFormat="1">
      <c r="A270" s="36"/>
      <c r="B270" s="37"/>
      <c r="C270" s="38"/>
      <c r="D270" s="200" t="s">
        <v>128</v>
      </c>
      <c r="E270" s="38"/>
      <c r="F270" s="201" t="s">
        <v>1386</v>
      </c>
      <c r="G270" s="38"/>
      <c r="H270" s="38"/>
      <c r="I270" s="202"/>
      <c r="J270" s="38"/>
      <c r="K270" s="38"/>
      <c r="L270" s="42"/>
      <c r="M270" s="203"/>
      <c r="N270" s="204"/>
      <c r="O270" s="89"/>
      <c r="P270" s="89"/>
      <c r="Q270" s="89"/>
      <c r="R270" s="89"/>
      <c r="S270" s="89"/>
      <c r="T270" s="89"/>
      <c r="U270" s="90"/>
      <c r="V270" s="36"/>
      <c r="W270" s="36"/>
      <c r="X270" s="36"/>
      <c r="Y270" s="36"/>
      <c r="Z270" s="36"/>
      <c r="AA270" s="36"/>
      <c r="AB270" s="36"/>
      <c r="AC270" s="36"/>
      <c r="AD270" s="36"/>
      <c r="AE270" s="36"/>
      <c r="AT270" s="15" t="s">
        <v>128</v>
      </c>
      <c r="AU270" s="15" t="s">
        <v>75</v>
      </c>
    </row>
    <row r="271" s="2" customFormat="1" ht="24.15" customHeight="1">
      <c r="A271" s="36"/>
      <c r="B271" s="37"/>
      <c r="C271" s="187" t="s">
        <v>463</v>
      </c>
      <c r="D271" s="187" t="s">
        <v>120</v>
      </c>
      <c r="E271" s="188" t="s">
        <v>1387</v>
      </c>
      <c r="F271" s="189" t="s">
        <v>1388</v>
      </c>
      <c r="G271" s="190" t="s">
        <v>221</v>
      </c>
      <c r="H271" s="191">
        <v>385</v>
      </c>
      <c r="I271" s="192"/>
      <c r="J271" s="193">
        <f>ROUND(I271*H271,2)</f>
        <v>0</v>
      </c>
      <c r="K271" s="189" t="s">
        <v>1</v>
      </c>
      <c r="L271" s="42"/>
      <c r="M271" s="194" t="s">
        <v>1</v>
      </c>
      <c r="N271" s="195" t="s">
        <v>40</v>
      </c>
      <c r="O271" s="89"/>
      <c r="P271" s="196">
        <f>O271*H271</f>
        <v>0</v>
      </c>
      <c r="Q271" s="196">
        <v>0.20300000000000001</v>
      </c>
      <c r="R271" s="196">
        <f>Q271*H271</f>
        <v>78.155000000000001</v>
      </c>
      <c r="S271" s="196">
        <v>0</v>
      </c>
      <c r="T271" s="196">
        <f>S271*H271</f>
        <v>0</v>
      </c>
      <c r="U271" s="197" t="s">
        <v>1</v>
      </c>
      <c r="V271" s="36"/>
      <c r="W271" s="36"/>
      <c r="X271" s="36"/>
      <c r="Y271" s="36"/>
      <c r="Z271" s="36"/>
      <c r="AA271" s="36"/>
      <c r="AB271" s="36"/>
      <c r="AC271" s="36"/>
      <c r="AD271" s="36"/>
      <c r="AE271" s="36"/>
      <c r="AR271" s="198" t="s">
        <v>140</v>
      </c>
      <c r="AT271" s="198" t="s">
        <v>120</v>
      </c>
      <c r="AU271" s="198" t="s">
        <v>75</v>
      </c>
      <c r="AY271" s="15" t="s">
        <v>126</v>
      </c>
      <c r="BE271" s="199">
        <f>IF(N271="základní",J271,0)</f>
        <v>0</v>
      </c>
      <c r="BF271" s="199">
        <f>IF(N271="snížená",J271,0)</f>
        <v>0</v>
      </c>
      <c r="BG271" s="199">
        <f>IF(N271="zákl. přenesená",J271,0)</f>
        <v>0</v>
      </c>
      <c r="BH271" s="199">
        <f>IF(N271="sníž. přenesená",J271,0)</f>
        <v>0</v>
      </c>
      <c r="BI271" s="199">
        <f>IF(N271="nulová",J271,0)</f>
        <v>0</v>
      </c>
      <c r="BJ271" s="15" t="s">
        <v>83</v>
      </c>
      <c r="BK271" s="199">
        <f>ROUND(I271*H271,2)</f>
        <v>0</v>
      </c>
      <c r="BL271" s="15" t="s">
        <v>140</v>
      </c>
      <c r="BM271" s="198" t="s">
        <v>1389</v>
      </c>
    </row>
    <row r="272" s="2" customFormat="1">
      <c r="A272" s="36"/>
      <c r="B272" s="37"/>
      <c r="C272" s="38"/>
      <c r="D272" s="200" t="s">
        <v>128</v>
      </c>
      <c r="E272" s="38"/>
      <c r="F272" s="201" t="s">
        <v>1390</v>
      </c>
      <c r="G272" s="38"/>
      <c r="H272" s="38"/>
      <c r="I272" s="202"/>
      <c r="J272" s="38"/>
      <c r="K272" s="38"/>
      <c r="L272" s="42"/>
      <c r="M272" s="203"/>
      <c r="N272" s="204"/>
      <c r="O272" s="89"/>
      <c r="P272" s="89"/>
      <c r="Q272" s="89"/>
      <c r="R272" s="89"/>
      <c r="S272" s="89"/>
      <c r="T272" s="89"/>
      <c r="U272" s="90"/>
      <c r="V272" s="36"/>
      <c r="W272" s="36"/>
      <c r="X272" s="36"/>
      <c r="Y272" s="36"/>
      <c r="Z272" s="36"/>
      <c r="AA272" s="36"/>
      <c r="AB272" s="36"/>
      <c r="AC272" s="36"/>
      <c r="AD272" s="36"/>
      <c r="AE272" s="36"/>
      <c r="AT272" s="15" t="s">
        <v>128</v>
      </c>
      <c r="AU272" s="15" t="s">
        <v>75</v>
      </c>
    </row>
    <row r="273" s="2" customFormat="1">
      <c r="A273" s="36"/>
      <c r="B273" s="37"/>
      <c r="C273" s="38"/>
      <c r="D273" s="200" t="s">
        <v>158</v>
      </c>
      <c r="E273" s="38"/>
      <c r="F273" s="215" t="s">
        <v>1391</v>
      </c>
      <c r="G273" s="38"/>
      <c r="H273" s="38"/>
      <c r="I273" s="202"/>
      <c r="J273" s="38"/>
      <c r="K273" s="38"/>
      <c r="L273" s="42"/>
      <c r="M273" s="203"/>
      <c r="N273" s="204"/>
      <c r="O273" s="89"/>
      <c r="P273" s="89"/>
      <c r="Q273" s="89"/>
      <c r="R273" s="89"/>
      <c r="S273" s="89"/>
      <c r="T273" s="89"/>
      <c r="U273" s="90"/>
      <c r="V273" s="36"/>
      <c r="W273" s="36"/>
      <c r="X273" s="36"/>
      <c r="Y273" s="36"/>
      <c r="Z273" s="36"/>
      <c r="AA273" s="36"/>
      <c r="AB273" s="36"/>
      <c r="AC273" s="36"/>
      <c r="AD273" s="36"/>
      <c r="AE273" s="36"/>
      <c r="AT273" s="15" t="s">
        <v>158</v>
      </c>
      <c r="AU273" s="15" t="s">
        <v>75</v>
      </c>
    </row>
    <row r="274" s="2" customFormat="1" ht="16.5" customHeight="1">
      <c r="A274" s="36"/>
      <c r="B274" s="37"/>
      <c r="C274" s="205" t="s">
        <v>467</v>
      </c>
      <c r="D274" s="205" t="s">
        <v>130</v>
      </c>
      <c r="E274" s="206" t="s">
        <v>1392</v>
      </c>
      <c r="F274" s="207" t="s">
        <v>1393</v>
      </c>
      <c r="G274" s="208" t="s">
        <v>155</v>
      </c>
      <c r="H274" s="209">
        <v>5</v>
      </c>
      <c r="I274" s="210"/>
      <c r="J274" s="211">
        <f>ROUND(I274*H274,2)</f>
        <v>0</v>
      </c>
      <c r="K274" s="207" t="s">
        <v>1</v>
      </c>
      <c r="L274" s="212"/>
      <c r="M274" s="213" t="s">
        <v>1</v>
      </c>
      <c r="N274" s="214" t="s">
        <v>40</v>
      </c>
      <c r="O274" s="89"/>
      <c r="P274" s="196">
        <f>O274*H274</f>
        <v>0</v>
      </c>
      <c r="Q274" s="196">
        <v>1</v>
      </c>
      <c r="R274" s="196">
        <f>Q274*H274</f>
        <v>5</v>
      </c>
      <c r="S274" s="196">
        <v>0</v>
      </c>
      <c r="T274" s="196">
        <f>S274*H274</f>
        <v>0</v>
      </c>
      <c r="U274" s="197" t="s">
        <v>1</v>
      </c>
      <c r="V274" s="36"/>
      <c r="W274" s="36"/>
      <c r="X274" s="36"/>
      <c r="Y274" s="36"/>
      <c r="Z274" s="36"/>
      <c r="AA274" s="36"/>
      <c r="AB274" s="36"/>
      <c r="AC274" s="36"/>
      <c r="AD274" s="36"/>
      <c r="AE274" s="36"/>
      <c r="AR274" s="198" t="s">
        <v>165</v>
      </c>
      <c r="AT274" s="198" t="s">
        <v>130</v>
      </c>
      <c r="AU274" s="198" t="s">
        <v>75</v>
      </c>
      <c r="AY274" s="15" t="s">
        <v>126</v>
      </c>
      <c r="BE274" s="199">
        <f>IF(N274="základní",J274,0)</f>
        <v>0</v>
      </c>
      <c r="BF274" s="199">
        <f>IF(N274="snížená",J274,0)</f>
        <v>0</v>
      </c>
      <c r="BG274" s="199">
        <f>IF(N274="zákl. přenesená",J274,0)</f>
        <v>0</v>
      </c>
      <c r="BH274" s="199">
        <f>IF(N274="sníž. přenesená",J274,0)</f>
        <v>0</v>
      </c>
      <c r="BI274" s="199">
        <f>IF(N274="nulová",J274,0)</f>
        <v>0</v>
      </c>
      <c r="BJ274" s="15" t="s">
        <v>83</v>
      </c>
      <c r="BK274" s="199">
        <f>ROUND(I274*H274,2)</f>
        <v>0</v>
      </c>
      <c r="BL274" s="15" t="s">
        <v>125</v>
      </c>
      <c r="BM274" s="198" t="s">
        <v>1394</v>
      </c>
    </row>
    <row r="275" s="2" customFormat="1">
      <c r="A275" s="36"/>
      <c r="B275" s="37"/>
      <c r="C275" s="38"/>
      <c r="D275" s="200" t="s">
        <v>128</v>
      </c>
      <c r="E275" s="38"/>
      <c r="F275" s="201" t="s">
        <v>1393</v>
      </c>
      <c r="G275" s="38"/>
      <c r="H275" s="38"/>
      <c r="I275" s="202"/>
      <c r="J275" s="38"/>
      <c r="K275" s="38"/>
      <c r="L275" s="42"/>
      <c r="M275" s="203"/>
      <c r="N275" s="204"/>
      <c r="O275" s="89"/>
      <c r="P275" s="89"/>
      <c r="Q275" s="89"/>
      <c r="R275" s="89"/>
      <c r="S275" s="89"/>
      <c r="T275" s="89"/>
      <c r="U275" s="90"/>
      <c r="V275" s="36"/>
      <c r="W275" s="36"/>
      <c r="X275" s="36"/>
      <c r="Y275" s="36"/>
      <c r="Z275" s="36"/>
      <c r="AA275" s="36"/>
      <c r="AB275" s="36"/>
      <c r="AC275" s="36"/>
      <c r="AD275" s="36"/>
      <c r="AE275" s="36"/>
      <c r="AT275" s="15" t="s">
        <v>128</v>
      </c>
      <c r="AU275" s="15" t="s">
        <v>75</v>
      </c>
    </row>
    <row r="276" s="2" customFormat="1" ht="24.15" customHeight="1">
      <c r="A276" s="36"/>
      <c r="B276" s="37"/>
      <c r="C276" s="187" t="s">
        <v>472</v>
      </c>
      <c r="D276" s="187" t="s">
        <v>120</v>
      </c>
      <c r="E276" s="188" t="s">
        <v>1395</v>
      </c>
      <c r="F276" s="189" t="s">
        <v>1396</v>
      </c>
      <c r="G276" s="190" t="s">
        <v>221</v>
      </c>
      <c r="H276" s="191">
        <v>200</v>
      </c>
      <c r="I276" s="192"/>
      <c r="J276" s="193">
        <f>ROUND(I276*H276,2)</f>
        <v>0</v>
      </c>
      <c r="K276" s="189" t="s">
        <v>1</v>
      </c>
      <c r="L276" s="42"/>
      <c r="M276" s="194" t="s">
        <v>1</v>
      </c>
      <c r="N276" s="195" t="s">
        <v>40</v>
      </c>
      <c r="O276" s="89"/>
      <c r="P276" s="196">
        <f>O276*H276</f>
        <v>0</v>
      </c>
      <c r="Q276" s="196">
        <v>0</v>
      </c>
      <c r="R276" s="196">
        <f>Q276*H276</f>
        <v>0</v>
      </c>
      <c r="S276" s="196">
        <v>0</v>
      </c>
      <c r="T276" s="196">
        <f>S276*H276</f>
        <v>0</v>
      </c>
      <c r="U276" s="197" t="s">
        <v>1</v>
      </c>
      <c r="V276" s="36"/>
      <c r="W276" s="36"/>
      <c r="X276" s="36"/>
      <c r="Y276" s="36"/>
      <c r="Z276" s="36"/>
      <c r="AA276" s="36"/>
      <c r="AB276" s="36"/>
      <c r="AC276" s="36"/>
      <c r="AD276" s="36"/>
      <c r="AE276" s="36"/>
      <c r="AR276" s="198" t="s">
        <v>140</v>
      </c>
      <c r="AT276" s="198" t="s">
        <v>120</v>
      </c>
      <c r="AU276" s="198" t="s">
        <v>75</v>
      </c>
      <c r="AY276" s="15" t="s">
        <v>126</v>
      </c>
      <c r="BE276" s="199">
        <f>IF(N276="základní",J276,0)</f>
        <v>0</v>
      </c>
      <c r="BF276" s="199">
        <f>IF(N276="snížená",J276,0)</f>
        <v>0</v>
      </c>
      <c r="BG276" s="199">
        <f>IF(N276="zákl. přenesená",J276,0)</f>
        <v>0</v>
      </c>
      <c r="BH276" s="199">
        <f>IF(N276="sníž. přenesená",J276,0)</f>
        <v>0</v>
      </c>
      <c r="BI276" s="199">
        <f>IF(N276="nulová",J276,0)</f>
        <v>0</v>
      </c>
      <c r="BJ276" s="15" t="s">
        <v>83</v>
      </c>
      <c r="BK276" s="199">
        <f>ROUND(I276*H276,2)</f>
        <v>0</v>
      </c>
      <c r="BL276" s="15" t="s">
        <v>140</v>
      </c>
      <c r="BM276" s="198" t="s">
        <v>1397</v>
      </c>
    </row>
    <row r="277" s="2" customFormat="1">
      <c r="A277" s="36"/>
      <c r="B277" s="37"/>
      <c r="C277" s="38"/>
      <c r="D277" s="200" t="s">
        <v>128</v>
      </c>
      <c r="E277" s="38"/>
      <c r="F277" s="201" t="s">
        <v>1398</v>
      </c>
      <c r="G277" s="38"/>
      <c r="H277" s="38"/>
      <c r="I277" s="202"/>
      <c r="J277" s="38"/>
      <c r="K277" s="38"/>
      <c r="L277" s="42"/>
      <c r="M277" s="203"/>
      <c r="N277" s="204"/>
      <c r="O277" s="89"/>
      <c r="P277" s="89"/>
      <c r="Q277" s="89"/>
      <c r="R277" s="89"/>
      <c r="S277" s="89"/>
      <c r="T277" s="89"/>
      <c r="U277" s="90"/>
      <c r="V277" s="36"/>
      <c r="W277" s="36"/>
      <c r="X277" s="36"/>
      <c r="Y277" s="36"/>
      <c r="Z277" s="36"/>
      <c r="AA277" s="36"/>
      <c r="AB277" s="36"/>
      <c r="AC277" s="36"/>
      <c r="AD277" s="36"/>
      <c r="AE277" s="36"/>
      <c r="AT277" s="15" t="s">
        <v>128</v>
      </c>
      <c r="AU277" s="15" t="s">
        <v>75</v>
      </c>
    </row>
    <row r="278" s="2" customFormat="1" ht="16.5" customHeight="1">
      <c r="A278" s="36"/>
      <c r="B278" s="37"/>
      <c r="C278" s="187" t="s">
        <v>476</v>
      </c>
      <c r="D278" s="187" t="s">
        <v>120</v>
      </c>
      <c r="E278" s="188" t="s">
        <v>1399</v>
      </c>
      <c r="F278" s="189" t="s">
        <v>1400</v>
      </c>
      <c r="G278" s="190" t="s">
        <v>1401</v>
      </c>
      <c r="H278" s="191">
        <v>1</v>
      </c>
      <c r="I278" s="192"/>
      <c r="J278" s="193">
        <f>ROUND(I278*H278,2)</f>
        <v>0</v>
      </c>
      <c r="K278" s="189" t="s">
        <v>1</v>
      </c>
      <c r="L278" s="42"/>
      <c r="M278" s="194" t="s">
        <v>1</v>
      </c>
      <c r="N278" s="195" t="s">
        <v>40</v>
      </c>
      <c r="O278" s="89"/>
      <c r="P278" s="196">
        <f>O278*H278</f>
        <v>0</v>
      </c>
      <c r="Q278" s="196">
        <v>0</v>
      </c>
      <c r="R278" s="196">
        <f>Q278*H278</f>
        <v>0</v>
      </c>
      <c r="S278" s="196">
        <v>0</v>
      </c>
      <c r="T278" s="196">
        <f>S278*H278</f>
        <v>0</v>
      </c>
      <c r="U278" s="197" t="s">
        <v>1</v>
      </c>
      <c r="V278" s="36"/>
      <c r="W278" s="36"/>
      <c r="X278" s="36"/>
      <c r="Y278" s="36"/>
      <c r="Z278" s="36"/>
      <c r="AA278" s="36"/>
      <c r="AB278" s="36"/>
      <c r="AC278" s="36"/>
      <c r="AD278" s="36"/>
      <c r="AE278" s="36"/>
      <c r="AR278" s="198" t="s">
        <v>1402</v>
      </c>
      <c r="AT278" s="198" t="s">
        <v>120</v>
      </c>
      <c r="AU278" s="198" t="s">
        <v>75</v>
      </c>
      <c r="AY278" s="15" t="s">
        <v>126</v>
      </c>
      <c r="BE278" s="199">
        <f>IF(N278="základní",J278,0)</f>
        <v>0</v>
      </c>
      <c r="BF278" s="199">
        <f>IF(N278="snížená",J278,0)</f>
        <v>0</v>
      </c>
      <c r="BG278" s="199">
        <f>IF(N278="zákl. přenesená",J278,0)</f>
        <v>0</v>
      </c>
      <c r="BH278" s="199">
        <f>IF(N278="sníž. přenesená",J278,0)</f>
        <v>0</v>
      </c>
      <c r="BI278" s="199">
        <f>IF(N278="nulová",J278,0)</f>
        <v>0</v>
      </c>
      <c r="BJ278" s="15" t="s">
        <v>83</v>
      </c>
      <c r="BK278" s="199">
        <f>ROUND(I278*H278,2)</f>
        <v>0</v>
      </c>
      <c r="BL278" s="15" t="s">
        <v>1402</v>
      </c>
      <c r="BM278" s="198" t="s">
        <v>1403</v>
      </c>
    </row>
    <row r="279" s="2" customFormat="1">
      <c r="A279" s="36"/>
      <c r="B279" s="37"/>
      <c r="C279" s="38"/>
      <c r="D279" s="200" t="s">
        <v>128</v>
      </c>
      <c r="E279" s="38"/>
      <c r="F279" s="201" t="s">
        <v>1400</v>
      </c>
      <c r="G279" s="38"/>
      <c r="H279" s="38"/>
      <c r="I279" s="202"/>
      <c r="J279" s="38"/>
      <c r="K279" s="38"/>
      <c r="L279" s="42"/>
      <c r="M279" s="203"/>
      <c r="N279" s="204"/>
      <c r="O279" s="89"/>
      <c r="P279" s="89"/>
      <c r="Q279" s="89"/>
      <c r="R279" s="89"/>
      <c r="S279" s="89"/>
      <c r="T279" s="89"/>
      <c r="U279" s="90"/>
      <c r="V279" s="36"/>
      <c r="W279" s="36"/>
      <c r="X279" s="36"/>
      <c r="Y279" s="36"/>
      <c r="Z279" s="36"/>
      <c r="AA279" s="36"/>
      <c r="AB279" s="36"/>
      <c r="AC279" s="36"/>
      <c r="AD279" s="36"/>
      <c r="AE279" s="36"/>
      <c r="AT279" s="15" t="s">
        <v>128</v>
      </c>
      <c r="AU279" s="15" t="s">
        <v>75</v>
      </c>
    </row>
    <row r="280" s="2" customFormat="1">
      <c r="A280" s="36"/>
      <c r="B280" s="37"/>
      <c r="C280" s="38"/>
      <c r="D280" s="200" t="s">
        <v>158</v>
      </c>
      <c r="E280" s="38"/>
      <c r="F280" s="215" t="s">
        <v>1404</v>
      </c>
      <c r="G280" s="38"/>
      <c r="H280" s="38"/>
      <c r="I280" s="202"/>
      <c r="J280" s="38"/>
      <c r="K280" s="38"/>
      <c r="L280" s="42"/>
      <c r="M280" s="203"/>
      <c r="N280" s="204"/>
      <c r="O280" s="89"/>
      <c r="P280" s="89"/>
      <c r="Q280" s="89"/>
      <c r="R280" s="89"/>
      <c r="S280" s="89"/>
      <c r="T280" s="89"/>
      <c r="U280" s="90"/>
      <c r="V280" s="36"/>
      <c r="W280" s="36"/>
      <c r="X280" s="36"/>
      <c r="Y280" s="36"/>
      <c r="Z280" s="36"/>
      <c r="AA280" s="36"/>
      <c r="AB280" s="36"/>
      <c r="AC280" s="36"/>
      <c r="AD280" s="36"/>
      <c r="AE280" s="36"/>
      <c r="AT280" s="15" t="s">
        <v>158</v>
      </c>
      <c r="AU280" s="15" t="s">
        <v>75</v>
      </c>
    </row>
    <row r="281" s="2" customFormat="1" ht="24.15" customHeight="1">
      <c r="A281" s="36"/>
      <c r="B281" s="37"/>
      <c r="C281" s="205" t="s">
        <v>481</v>
      </c>
      <c r="D281" s="205" t="s">
        <v>130</v>
      </c>
      <c r="E281" s="206" t="s">
        <v>1405</v>
      </c>
      <c r="F281" s="207" t="s">
        <v>1406</v>
      </c>
      <c r="G281" s="208" t="s">
        <v>139</v>
      </c>
      <c r="H281" s="209">
        <v>1</v>
      </c>
      <c r="I281" s="210"/>
      <c r="J281" s="211">
        <f>ROUND(I281*H281,2)</f>
        <v>0</v>
      </c>
      <c r="K281" s="207" t="s">
        <v>124</v>
      </c>
      <c r="L281" s="212"/>
      <c r="M281" s="213" t="s">
        <v>1</v>
      </c>
      <c r="N281" s="214" t="s">
        <v>40</v>
      </c>
      <c r="O281" s="89"/>
      <c r="P281" s="196">
        <f>O281*H281</f>
        <v>0</v>
      </c>
      <c r="Q281" s="196">
        <v>0</v>
      </c>
      <c r="R281" s="196">
        <f>Q281*H281</f>
        <v>0</v>
      </c>
      <c r="S281" s="196">
        <v>0</v>
      </c>
      <c r="T281" s="196">
        <f>S281*H281</f>
        <v>0</v>
      </c>
      <c r="U281" s="197" t="s">
        <v>1</v>
      </c>
      <c r="V281" s="36"/>
      <c r="W281" s="36"/>
      <c r="X281" s="36"/>
      <c r="Y281" s="36"/>
      <c r="Z281" s="36"/>
      <c r="AA281" s="36"/>
      <c r="AB281" s="36"/>
      <c r="AC281" s="36"/>
      <c r="AD281" s="36"/>
      <c r="AE281" s="36"/>
      <c r="AR281" s="198" t="s">
        <v>133</v>
      </c>
      <c r="AT281" s="198" t="s">
        <v>130</v>
      </c>
      <c r="AU281" s="198" t="s">
        <v>75</v>
      </c>
      <c r="AY281" s="15" t="s">
        <v>126</v>
      </c>
      <c r="BE281" s="199">
        <f>IF(N281="základní",J281,0)</f>
        <v>0</v>
      </c>
      <c r="BF281" s="199">
        <f>IF(N281="snížená",J281,0)</f>
        <v>0</v>
      </c>
      <c r="BG281" s="199">
        <f>IF(N281="zákl. přenesená",J281,0)</f>
        <v>0</v>
      </c>
      <c r="BH281" s="199">
        <f>IF(N281="sníž. přenesená",J281,0)</f>
        <v>0</v>
      </c>
      <c r="BI281" s="199">
        <f>IF(N281="nulová",J281,0)</f>
        <v>0</v>
      </c>
      <c r="BJ281" s="15" t="s">
        <v>83</v>
      </c>
      <c r="BK281" s="199">
        <f>ROUND(I281*H281,2)</f>
        <v>0</v>
      </c>
      <c r="BL281" s="15" t="s">
        <v>133</v>
      </c>
      <c r="BM281" s="198" t="s">
        <v>1407</v>
      </c>
    </row>
    <row r="282" s="2" customFormat="1">
      <c r="A282" s="36"/>
      <c r="B282" s="37"/>
      <c r="C282" s="38"/>
      <c r="D282" s="200" t="s">
        <v>128</v>
      </c>
      <c r="E282" s="38"/>
      <c r="F282" s="201" t="s">
        <v>1406</v>
      </c>
      <c r="G282" s="38"/>
      <c r="H282" s="38"/>
      <c r="I282" s="202"/>
      <c r="J282" s="38"/>
      <c r="K282" s="38"/>
      <c r="L282" s="42"/>
      <c r="M282" s="203"/>
      <c r="N282" s="204"/>
      <c r="O282" s="89"/>
      <c r="P282" s="89"/>
      <c r="Q282" s="89"/>
      <c r="R282" s="89"/>
      <c r="S282" s="89"/>
      <c r="T282" s="89"/>
      <c r="U282" s="90"/>
      <c r="V282" s="36"/>
      <c r="W282" s="36"/>
      <c r="X282" s="36"/>
      <c r="Y282" s="36"/>
      <c r="Z282" s="36"/>
      <c r="AA282" s="36"/>
      <c r="AB282" s="36"/>
      <c r="AC282" s="36"/>
      <c r="AD282" s="36"/>
      <c r="AE282" s="36"/>
      <c r="AT282" s="15" t="s">
        <v>128</v>
      </c>
      <c r="AU282" s="15" t="s">
        <v>75</v>
      </c>
    </row>
    <row r="283" s="2" customFormat="1">
      <c r="A283" s="36"/>
      <c r="B283" s="37"/>
      <c r="C283" s="38"/>
      <c r="D283" s="200" t="s">
        <v>158</v>
      </c>
      <c r="E283" s="38"/>
      <c r="F283" s="215" t="s">
        <v>1408</v>
      </c>
      <c r="G283" s="38"/>
      <c r="H283" s="38"/>
      <c r="I283" s="202"/>
      <c r="J283" s="38"/>
      <c r="K283" s="38"/>
      <c r="L283" s="42"/>
      <c r="M283" s="203"/>
      <c r="N283" s="204"/>
      <c r="O283" s="89"/>
      <c r="P283" s="89"/>
      <c r="Q283" s="89"/>
      <c r="R283" s="89"/>
      <c r="S283" s="89"/>
      <c r="T283" s="89"/>
      <c r="U283" s="90"/>
      <c r="V283" s="36"/>
      <c r="W283" s="36"/>
      <c r="X283" s="36"/>
      <c r="Y283" s="36"/>
      <c r="Z283" s="36"/>
      <c r="AA283" s="36"/>
      <c r="AB283" s="36"/>
      <c r="AC283" s="36"/>
      <c r="AD283" s="36"/>
      <c r="AE283" s="36"/>
      <c r="AT283" s="15" t="s">
        <v>158</v>
      </c>
      <c r="AU283" s="15" t="s">
        <v>75</v>
      </c>
    </row>
    <row r="284" s="2" customFormat="1" ht="33" customHeight="1">
      <c r="A284" s="36"/>
      <c r="B284" s="37"/>
      <c r="C284" s="187" t="s">
        <v>485</v>
      </c>
      <c r="D284" s="187" t="s">
        <v>120</v>
      </c>
      <c r="E284" s="188" t="s">
        <v>1409</v>
      </c>
      <c r="F284" s="189" t="s">
        <v>1410</v>
      </c>
      <c r="G284" s="190" t="s">
        <v>139</v>
      </c>
      <c r="H284" s="191">
        <v>13</v>
      </c>
      <c r="I284" s="192"/>
      <c r="J284" s="193">
        <f>ROUND(I284*H284,2)</f>
        <v>0</v>
      </c>
      <c r="K284" s="189" t="s">
        <v>124</v>
      </c>
      <c r="L284" s="42"/>
      <c r="M284" s="194" t="s">
        <v>1</v>
      </c>
      <c r="N284" s="195" t="s">
        <v>40</v>
      </c>
      <c r="O284" s="89"/>
      <c r="P284" s="196">
        <f>O284*H284</f>
        <v>0</v>
      </c>
      <c r="Q284" s="196">
        <v>0</v>
      </c>
      <c r="R284" s="196">
        <f>Q284*H284</f>
        <v>0</v>
      </c>
      <c r="S284" s="196">
        <v>0</v>
      </c>
      <c r="T284" s="196">
        <f>S284*H284</f>
        <v>0</v>
      </c>
      <c r="U284" s="197" t="s">
        <v>1</v>
      </c>
      <c r="V284" s="36"/>
      <c r="W284" s="36"/>
      <c r="X284" s="36"/>
      <c r="Y284" s="36"/>
      <c r="Z284" s="36"/>
      <c r="AA284" s="36"/>
      <c r="AB284" s="36"/>
      <c r="AC284" s="36"/>
      <c r="AD284" s="36"/>
      <c r="AE284" s="36"/>
      <c r="AR284" s="198" t="s">
        <v>685</v>
      </c>
      <c r="AT284" s="198" t="s">
        <v>120</v>
      </c>
      <c r="AU284" s="198" t="s">
        <v>75</v>
      </c>
      <c r="AY284" s="15" t="s">
        <v>126</v>
      </c>
      <c r="BE284" s="199">
        <f>IF(N284="základní",J284,0)</f>
        <v>0</v>
      </c>
      <c r="BF284" s="199">
        <f>IF(N284="snížená",J284,0)</f>
        <v>0</v>
      </c>
      <c r="BG284" s="199">
        <f>IF(N284="zákl. přenesená",J284,0)</f>
        <v>0</v>
      </c>
      <c r="BH284" s="199">
        <f>IF(N284="sníž. přenesená",J284,0)</f>
        <v>0</v>
      </c>
      <c r="BI284" s="199">
        <f>IF(N284="nulová",J284,0)</f>
        <v>0</v>
      </c>
      <c r="BJ284" s="15" t="s">
        <v>83</v>
      </c>
      <c r="BK284" s="199">
        <f>ROUND(I284*H284,2)</f>
        <v>0</v>
      </c>
      <c r="BL284" s="15" t="s">
        <v>685</v>
      </c>
      <c r="BM284" s="198" t="s">
        <v>1411</v>
      </c>
    </row>
    <row r="285" s="2" customFormat="1">
      <c r="A285" s="36"/>
      <c r="B285" s="37"/>
      <c r="C285" s="38"/>
      <c r="D285" s="200" t="s">
        <v>128</v>
      </c>
      <c r="E285" s="38"/>
      <c r="F285" s="201" t="s">
        <v>1412</v>
      </c>
      <c r="G285" s="38"/>
      <c r="H285" s="38"/>
      <c r="I285" s="202"/>
      <c r="J285" s="38"/>
      <c r="K285" s="38"/>
      <c r="L285" s="42"/>
      <c r="M285" s="203"/>
      <c r="N285" s="204"/>
      <c r="O285" s="89"/>
      <c r="P285" s="89"/>
      <c r="Q285" s="89"/>
      <c r="R285" s="89"/>
      <c r="S285" s="89"/>
      <c r="T285" s="89"/>
      <c r="U285" s="90"/>
      <c r="V285" s="36"/>
      <c r="W285" s="36"/>
      <c r="X285" s="36"/>
      <c r="Y285" s="36"/>
      <c r="Z285" s="36"/>
      <c r="AA285" s="36"/>
      <c r="AB285" s="36"/>
      <c r="AC285" s="36"/>
      <c r="AD285" s="36"/>
      <c r="AE285" s="36"/>
      <c r="AT285" s="15" t="s">
        <v>128</v>
      </c>
      <c r="AU285" s="15" t="s">
        <v>75</v>
      </c>
    </row>
    <row r="286" s="2" customFormat="1" ht="33" customHeight="1">
      <c r="A286" s="36"/>
      <c r="B286" s="37"/>
      <c r="C286" s="205" t="s">
        <v>490</v>
      </c>
      <c r="D286" s="205" t="s">
        <v>130</v>
      </c>
      <c r="E286" s="206" t="s">
        <v>1413</v>
      </c>
      <c r="F286" s="207" t="s">
        <v>1414</v>
      </c>
      <c r="G286" s="208" t="s">
        <v>139</v>
      </c>
      <c r="H286" s="209">
        <v>2</v>
      </c>
      <c r="I286" s="210"/>
      <c r="J286" s="211">
        <f>ROUND(I286*H286,2)</f>
        <v>0</v>
      </c>
      <c r="K286" s="207" t="s">
        <v>1</v>
      </c>
      <c r="L286" s="212"/>
      <c r="M286" s="213" t="s">
        <v>1</v>
      </c>
      <c r="N286" s="214" t="s">
        <v>40</v>
      </c>
      <c r="O286" s="89"/>
      <c r="P286" s="196">
        <f>O286*H286</f>
        <v>0</v>
      </c>
      <c r="Q286" s="196">
        <v>0</v>
      </c>
      <c r="R286" s="196">
        <f>Q286*H286</f>
        <v>0</v>
      </c>
      <c r="S286" s="196">
        <v>0</v>
      </c>
      <c r="T286" s="196">
        <f>S286*H286</f>
        <v>0</v>
      </c>
      <c r="U286" s="197" t="s">
        <v>1</v>
      </c>
      <c r="V286" s="36"/>
      <c r="W286" s="36"/>
      <c r="X286" s="36"/>
      <c r="Y286" s="36"/>
      <c r="Z286" s="36"/>
      <c r="AA286" s="36"/>
      <c r="AB286" s="36"/>
      <c r="AC286" s="36"/>
      <c r="AD286" s="36"/>
      <c r="AE286" s="36"/>
      <c r="AR286" s="198" t="s">
        <v>1415</v>
      </c>
      <c r="AT286" s="198" t="s">
        <v>130</v>
      </c>
      <c r="AU286" s="198" t="s">
        <v>75</v>
      </c>
      <c r="AY286" s="15" t="s">
        <v>126</v>
      </c>
      <c r="BE286" s="199">
        <f>IF(N286="základní",J286,0)</f>
        <v>0</v>
      </c>
      <c r="BF286" s="199">
        <f>IF(N286="snížená",J286,0)</f>
        <v>0</v>
      </c>
      <c r="BG286" s="199">
        <f>IF(N286="zákl. přenesená",J286,0)</f>
        <v>0</v>
      </c>
      <c r="BH286" s="199">
        <f>IF(N286="sníž. přenesená",J286,0)</f>
        <v>0</v>
      </c>
      <c r="BI286" s="199">
        <f>IF(N286="nulová",J286,0)</f>
        <v>0</v>
      </c>
      <c r="BJ286" s="15" t="s">
        <v>83</v>
      </c>
      <c r="BK286" s="199">
        <f>ROUND(I286*H286,2)</f>
        <v>0</v>
      </c>
      <c r="BL286" s="15" t="s">
        <v>140</v>
      </c>
      <c r="BM286" s="198" t="s">
        <v>1416</v>
      </c>
    </row>
    <row r="287" s="2" customFormat="1">
      <c r="A287" s="36"/>
      <c r="B287" s="37"/>
      <c r="C287" s="38"/>
      <c r="D287" s="200" t="s">
        <v>128</v>
      </c>
      <c r="E287" s="38"/>
      <c r="F287" s="201" t="s">
        <v>1414</v>
      </c>
      <c r="G287" s="38"/>
      <c r="H287" s="38"/>
      <c r="I287" s="202"/>
      <c r="J287" s="38"/>
      <c r="K287" s="38"/>
      <c r="L287" s="42"/>
      <c r="M287" s="203"/>
      <c r="N287" s="204"/>
      <c r="O287" s="89"/>
      <c r="P287" s="89"/>
      <c r="Q287" s="89"/>
      <c r="R287" s="89"/>
      <c r="S287" s="89"/>
      <c r="T287" s="89"/>
      <c r="U287" s="90"/>
      <c r="V287" s="36"/>
      <c r="W287" s="36"/>
      <c r="X287" s="36"/>
      <c r="Y287" s="36"/>
      <c r="Z287" s="36"/>
      <c r="AA287" s="36"/>
      <c r="AB287" s="36"/>
      <c r="AC287" s="36"/>
      <c r="AD287" s="36"/>
      <c r="AE287" s="36"/>
      <c r="AT287" s="15" t="s">
        <v>128</v>
      </c>
      <c r="AU287" s="15" t="s">
        <v>75</v>
      </c>
    </row>
    <row r="288" s="2" customFormat="1">
      <c r="A288" s="36"/>
      <c r="B288" s="37"/>
      <c r="C288" s="38"/>
      <c r="D288" s="200" t="s">
        <v>158</v>
      </c>
      <c r="E288" s="38"/>
      <c r="F288" s="215" t="s">
        <v>1417</v>
      </c>
      <c r="G288" s="38"/>
      <c r="H288" s="38"/>
      <c r="I288" s="202"/>
      <c r="J288" s="38"/>
      <c r="K288" s="38"/>
      <c r="L288" s="42"/>
      <c r="M288" s="203"/>
      <c r="N288" s="204"/>
      <c r="O288" s="89"/>
      <c r="P288" s="89"/>
      <c r="Q288" s="89"/>
      <c r="R288" s="89"/>
      <c r="S288" s="89"/>
      <c r="T288" s="89"/>
      <c r="U288" s="90"/>
      <c r="V288" s="36"/>
      <c r="W288" s="36"/>
      <c r="X288" s="36"/>
      <c r="Y288" s="36"/>
      <c r="Z288" s="36"/>
      <c r="AA288" s="36"/>
      <c r="AB288" s="36"/>
      <c r="AC288" s="36"/>
      <c r="AD288" s="36"/>
      <c r="AE288" s="36"/>
      <c r="AT288" s="15" t="s">
        <v>158</v>
      </c>
      <c r="AU288" s="15" t="s">
        <v>75</v>
      </c>
    </row>
    <row r="289" s="2" customFormat="1" ht="37.8" customHeight="1">
      <c r="A289" s="36"/>
      <c r="B289" s="37"/>
      <c r="C289" s="205" t="s">
        <v>494</v>
      </c>
      <c r="D289" s="205" t="s">
        <v>130</v>
      </c>
      <c r="E289" s="206" t="s">
        <v>1418</v>
      </c>
      <c r="F289" s="207" t="s">
        <v>1419</v>
      </c>
      <c r="G289" s="208" t="s">
        <v>139</v>
      </c>
      <c r="H289" s="209">
        <v>2</v>
      </c>
      <c r="I289" s="210"/>
      <c r="J289" s="211">
        <f>ROUND(I289*H289,2)</f>
        <v>0</v>
      </c>
      <c r="K289" s="207" t="s">
        <v>124</v>
      </c>
      <c r="L289" s="212"/>
      <c r="M289" s="213" t="s">
        <v>1</v>
      </c>
      <c r="N289" s="214" t="s">
        <v>40</v>
      </c>
      <c r="O289" s="89"/>
      <c r="P289" s="196">
        <f>O289*H289</f>
        <v>0</v>
      </c>
      <c r="Q289" s="196">
        <v>0</v>
      </c>
      <c r="R289" s="196">
        <f>Q289*H289</f>
        <v>0</v>
      </c>
      <c r="S289" s="196">
        <v>0</v>
      </c>
      <c r="T289" s="196">
        <f>S289*H289</f>
        <v>0</v>
      </c>
      <c r="U289" s="197" t="s">
        <v>1</v>
      </c>
      <c r="V289" s="36"/>
      <c r="W289" s="36"/>
      <c r="X289" s="36"/>
      <c r="Y289" s="36"/>
      <c r="Z289" s="36"/>
      <c r="AA289" s="36"/>
      <c r="AB289" s="36"/>
      <c r="AC289" s="36"/>
      <c r="AD289" s="36"/>
      <c r="AE289" s="36"/>
      <c r="AR289" s="198" t="s">
        <v>133</v>
      </c>
      <c r="AT289" s="198" t="s">
        <v>130</v>
      </c>
      <c r="AU289" s="198" t="s">
        <v>75</v>
      </c>
      <c r="AY289" s="15" t="s">
        <v>126</v>
      </c>
      <c r="BE289" s="199">
        <f>IF(N289="základní",J289,0)</f>
        <v>0</v>
      </c>
      <c r="BF289" s="199">
        <f>IF(N289="snížená",J289,0)</f>
        <v>0</v>
      </c>
      <c r="BG289" s="199">
        <f>IF(N289="zákl. přenesená",J289,0)</f>
        <v>0</v>
      </c>
      <c r="BH289" s="199">
        <f>IF(N289="sníž. přenesená",J289,0)</f>
        <v>0</v>
      </c>
      <c r="BI289" s="199">
        <f>IF(N289="nulová",J289,0)</f>
        <v>0</v>
      </c>
      <c r="BJ289" s="15" t="s">
        <v>83</v>
      </c>
      <c r="BK289" s="199">
        <f>ROUND(I289*H289,2)</f>
        <v>0</v>
      </c>
      <c r="BL289" s="15" t="s">
        <v>133</v>
      </c>
      <c r="BM289" s="198" t="s">
        <v>1420</v>
      </c>
    </row>
    <row r="290" s="2" customFormat="1">
      <c r="A290" s="36"/>
      <c r="B290" s="37"/>
      <c r="C290" s="38"/>
      <c r="D290" s="200" t="s">
        <v>128</v>
      </c>
      <c r="E290" s="38"/>
      <c r="F290" s="201" t="s">
        <v>1419</v>
      </c>
      <c r="G290" s="38"/>
      <c r="H290" s="38"/>
      <c r="I290" s="202"/>
      <c r="J290" s="38"/>
      <c r="K290" s="38"/>
      <c r="L290" s="42"/>
      <c r="M290" s="203"/>
      <c r="N290" s="204"/>
      <c r="O290" s="89"/>
      <c r="P290" s="89"/>
      <c r="Q290" s="89"/>
      <c r="R290" s="89"/>
      <c r="S290" s="89"/>
      <c r="T290" s="89"/>
      <c r="U290" s="90"/>
      <c r="V290" s="36"/>
      <c r="W290" s="36"/>
      <c r="X290" s="36"/>
      <c r="Y290" s="36"/>
      <c r="Z290" s="36"/>
      <c r="AA290" s="36"/>
      <c r="AB290" s="36"/>
      <c r="AC290" s="36"/>
      <c r="AD290" s="36"/>
      <c r="AE290" s="36"/>
      <c r="AT290" s="15" t="s">
        <v>128</v>
      </c>
      <c r="AU290" s="15" t="s">
        <v>75</v>
      </c>
    </row>
    <row r="291" s="2" customFormat="1">
      <c r="A291" s="36"/>
      <c r="B291" s="37"/>
      <c r="C291" s="38"/>
      <c r="D291" s="200" t="s">
        <v>158</v>
      </c>
      <c r="E291" s="38"/>
      <c r="F291" s="215" t="s">
        <v>1421</v>
      </c>
      <c r="G291" s="38"/>
      <c r="H291" s="38"/>
      <c r="I291" s="202"/>
      <c r="J291" s="38"/>
      <c r="K291" s="38"/>
      <c r="L291" s="42"/>
      <c r="M291" s="203"/>
      <c r="N291" s="204"/>
      <c r="O291" s="89"/>
      <c r="P291" s="89"/>
      <c r="Q291" s="89"/>
      <c r="R291" s="89"/>
      <c r="S291" s="89"/>
      <c r="T291" s="89"/>
      <c r="U291" s="90"/>
      <c r="V291" s="36"/>
      <c r="W291" s="36"/>
      <c r="X291" s="36"/>
      <c r="Y291" s="36"/>
      <c r="Z291" s="36"/>
      <c r="AA291" s="36"/>
      <c r="AB291" s="36"/>
      <c r="AC291" s="36"/>
      <c r="AD291" s="36"/>
      <c r="AE291" s="36"/>
      <c r="AT291" s="15" t="s">
        <v>158</v>
      </c>
      <c r="AU291" s="15" t="s">
        <v>75</v>
      </c>
    </row>
    <row r="292" s="2" customFormat="1" ht="37.8" customHeight="1">
      <c r="A292" s="36"/>
      <c r="B292" s="37"/>
      <c r="C292" s="205" t="s">
        <v>499</v>
      </c>
      <c r="D292" s="205" t="s">
        <v>130</v>
      </c>
      <c r="E292" s="206" t="s">
        <v>1422</v>
      </c>
      <c r="F292" s="207" t="s">
        <v>1423</v>
      </c>
      <c r="G292" s="208" t="s">
        <v>139</v>
      </c>
      <c r="H292" s="209">
        <v>4</v>
      </c>
      <c r="I292" s="210"/>
      <c r="J292" s="211">
        <f>ROUND(I292*H292,2)</f>
        <v>0</v>
      </c>
      <c r="K292" s="207" t="s">
        <v>124</v>
      </c>
      <c r="L292" s="212"/>
      <c r="M292" s="213" t="s">
        <v>1</v>
      </c>
      <c r="N292" s="214" t="s">
        <v>40</v>
      </c>
      <c r="O292" s="89"/>
      <c r="P292" s="196">
        <f>O292*H292</f>
        <v>0</v>
      </c>
      <c r="Q292" s="196">
        <v>0</v>
      </c>
      <c r="R292" s="196">
        <f>Q292*H292</f>
        <v>0</v>
      </c>
      <c r="S292" s="196">
        <v>0</v>
      </c>
      <c r="T292" s="196">
        <f>S292*H292</f>
        <v>0</v>
      </c>
      <c r="U292" s="197" t="s">
        <v>1</v>
      </c>
      <c r="V292" s="36"/>
      <c r="W292" s="36"/>
      <c r="X292" s="36"/>
      <c r="Y292" s="36"/>
      <c r="Z292" s="36"/>
      <c r="AA292" s="36"/>
      <c r="AB292" s="36"/>
      <c r="AC292" s="36"/>
      <c r="AD292" s="36"/>
      <c r="AE292" s="36"/>
      <c r="AR292" s="198" t="s">
        <v>133</v>
      </c>
      <c r="AT292" s="198" t="s">
        <v>130</v>
      </c>
      <c r="AU292" s="198" t="s">
        <v>75</v>
      </c>
      <c r="AY292" s="15" t="s">
        <v>126</v>
      </c>
      <c r="BE292" s="199">
        <f>IF(N292="základní",J292,0)</f>
        <v>0</v>
      </c>
      <c r="BF292" s="199">
        <f>IF(N292="snížená",J292,0)</f>
        <v>0</v>
      </c>
      <c r="BG292" s="199">
        <f>IF(N292="zákl. přenesená",J292,0)</f>
        <v>0</v>
      </c>
      <c r="BH292" s="199">
        <f>IF(N292="sníž. přenesená",J292,0)</f>
        <v>0</v>
      </c>
      <c r="BI292" s="199">
        <f>IF(N292="nulová",J292,0)</f>
        <v>0</v>
      </c>
      <c r="BJ292" s="15" t="s">
        <v>83</v>
      </c>
      <c r="BK292" s="199">
        <f>ROUND(I292*H292,2)</f>
        <v>0</v>
      </c>
      <c r="BL292" s="15" t="s">
        <v>133</v>
      </c>
      <c r="BM292" s="198" t="s">
        <v>1424</v>
      </c>
    </row>
    <row r="293" s="2" customFormat="1">
      <c r="A293" s="36"/>
      <c r="B293" s="37"/>
      <c r="C293" s="38"/>
      <c r="D293" s="200" t="s">
        <v>128</v>
      </c>
      <c r="E293" s="38"/>
      <c r="F293" s="201" t="s">
        <v>1423</v>
      </c>
      <c r="G293" s="38"/>
      <c r="H293" s="38"/>
      <c r="I293" s="202"/>
      <c r="J293" s="38"/>
      <c r="K293" s="38"/>
      <c r="L293" s="42"/>
      <c r="M293" s="203"/>
      <c r="N293" s="204"/>
      <c r="O293" s="89"/>
      <c r="P293" s="89"/>
      <c r="Q293" s="89"/>
      <c r="R293" s="89"/>
      <c r="S293" s="89"/>
      <c r="T293" s="89"/>
      <c r="U293" s="90"/>
      <c r="V293" s="36"/>
      <c r="W293" s="36"/>
      <c r="X293" s="36"/>
      <c r="Y293" s="36"/>
      <c r="Z293" s="36"/>
      <c r="AA293" s="36"/>
      <c r="AB293" s="36"/>
      <c r="AC293" s="36"/>
      <c r="AD293" s="36"/>
      <c r="AE293" s="36"/>
      <c r="AT293" s="15" t="s">
        <v>128</v>
      </c>
      <c r="AU293" s="15" t="s">
        <v>75</v>
      </c>
    </row>
    <row r="294" s="2" customFormat="1">
      <c r="A294" s="36"/>
      <c r="B294" s="37"/>
      <c r="C294" s="38"/>
      <c r="D294" s="200" t="s">
        <v>158</v>
      </c>
      <c r="E294" s="38"/>
      <c r="F294" s="215" t="s">
        <v>1425</v>
      </c>
      <c r="G294" s="38"/>
      <c r="H294" s="38"/>
      <c r="I294" s="202"/>
      <c r="J294" s="38"/>
      <c r="K294" s="38"/>
      <c r="L294" s="42"/>
      <c r="M294" s="203"/>
      <c r="N294" s="204"/>
      <c r="O294" s="89"/>
      <c r="P294" s="89"/>
      <c r="Q294" s="89"/>
      <c r="R294" s="89"/>
      <c r="S294" s="89"/>
      <c r="T294" s="89"/>
      <c r="U294" s="90"/>
      <c r="V294" s="36"/>
      <c r="W294" s="36"/>
      <c r="X294" s="36"/>
      <c r="Y294" s="36"/>
      <c r="Z294" s="36"/>
      <c r="AA294" s="36"/>
      <c r="AB294" s="36"/>
      <c r="AC294" s="36"/>
      <c r="AD294" s="36"/>
      <c r="AE294" s="36"/>
      <c r="AT294" s="15" t="s">
        <v>158</v>
      </c>
      <c r="AU294" s="15" t="s">
        <v>75</v>
      </c>
    </row>
    <row r="295" s="2" customFormat="1" ht="37.8" customHeight="1">
      <c r="A295" s="36"/>
      <c r="B295" s="37"/>
      <c r="C295" s="205" t="s">
        <v>503</v>
      </c>
      <c r="D295" s="205" t="s">
        <v>130</v>
      </c>
      <c r="E295" s="206" t="s">
        <v>1426</v>
      </c>
      <c r="F295" s="207" t="s">
        <v>1427</v>
      </c>
      <c r="G295" s="208" t="s">
        <v>139</v>
      </c>
      <c r="H295" s="209">
        <v>2</v>
      </c>
      <c r="I295" s="210"/>
      <c r="J295" s="211">
        <f>ROUND(I295*H295,2)</f>
        <v>0</v>
      </c>
      <c r="K295" s="207" t="s">
        <v>124</v>
      </c>
      <c r="L295" s="212"/>
      <c r="M295" s="213" t="s">
        <v>1</v>
      </c>
      <c r="N295" s="214" t="s">
        <v>40</v>
      </c>
      <c r="O295" s="89"/>
      <c r="P295" s="196">
        <f>O295*H295</f>
        <v>0</v>
      </c>
      <c r="Q295" s="196">
        <v>0</v>
      </c>
      <c r="R295" s="196">
        <f>Q295*H295</f>
        <v>0</v>
      </c>
      <c r="S295" s="196">
        <v>0</v>
      </c>
      <c r="T295" s="196">
        <f>S295*H295</f>
        <v>0</v>
      </c>
      <c r="U295" s="197" t="s">
        <v>1</v>
      </c>
      <c r="V295" s="36"/>
      <c r="W295" s="36"/>
      <c r="X295" s="36"/>
      <c r="Y295" s="36"/>
      <c r="Z295" s="36"/>
      <c r="AA295" s="36"/>
      <c r="AB295" s="36"/>
      <c r="AC295" s="36"/>
      <c r="AD295" s="36"/>
      <c r="AE295" s="36"/>
      <c r="AR295" s="198" t="s">
        <v>133</v>
      </c>
      <c r="AT295" s="198" t="s">
        <v>130</v>
      </c>
      <c r="AU295" s="198" t="s">
        <v>75</v>
      </c>
      <c r="AY295" s="15" t="s">
        <v>126</v>
      </c>
      <c r="BE295" s="199">
        <f>IF(N295="základní",J295,0)</f>
        <v>0</v>
      </c>
      <c r="BF295" s="199">
        <f>IF(N295="snížená",J295,0)</f>
        <v>0</v>
      </c>
      <c r="BG295" s="199">
        <f>IF(N295="zákl. přenesená",J295,0)</f>
        <v>0</v>
      </c>
      <c r="BH295" s="199">
        <f>IF(N295="sníž. přenesená",J295,0)</f>
        <v>0</v>
      </c>
      <c r="BI295" s="199">
        <f>IF(N295="nulová",J295,0)</f>
        <v>0</v>
      </c>
      <c r="BJ295" s="15" t="s">
        <v>83</v>
      </c>
      <c r="BK295" s="199">
        <f>ROUND(I295*H295,2)</f>
        <v>0</v>
      </c>
      <c r="BL295" s="15" t="s">
        <v>133</v>
      </c>
      <c r="BM295" s="198" t="s">
        <v>1428</v>
      </c>
    </row>
    <row r="296" s="2" customFormat="1">
      <c r="A296" s="36"/>
      <c r="B296" s="37"/>
      <c r="C296" s="38"/>
      <c r="D296" s="200" t="s">
        <v>128</v>
      </c>
      <c r="E296" s="38"/>
      <c r="F296" s="201" t="s">
        <v>1427</v>
      </c>
      <c r="G296" s="38"/>
      <c r="H296" s="38"/>
      <c r="I296" s="202"/>
      <c r="J296" s="38"/>
      <c r="K296" s="38"/>
      <c r="L296" s="42"/>
      <c r="M296" s="203"/>
      <c r="N296" s="204"/>
      <c r="O296" s="89"/>
      <c r="P296" s="89"/>
      <c r="Q296" s="89"/>
      <c r="R296" s="89"/>
      <c r="S296" s="89"/>
      <c r="T296" s="89"/>
      <c r="U296" s="90"/>
      <c r="V296" s="36"/>
      <c r="W296" s="36"/>
      <c r="X296" s="36"/>
      <c r="Y296" s="36"/>
      <c r="Z296" s="36"/>
      <c r="AA296" s="36"/>
      <c r="AB296" s="36"/>
      <c r="AC296" s="36"/>
      <c r="AD296" s="36"/>
      <c r="AE296" s="36"/>
      <c r="AT296" s="15" t="s">
        <v>128</v>
      </c>
      <c r="AU296" s="15" t="s">
        <v>75</v>
      </c>
    </row>
    <row r="297" s="2" customFormat="1">
      <c r="A297" s="36"/>
      <c r="B297" s="37"/>
      <c r="C297" s="38"/>
      <c r="D297" s="200" t="s">
        <v>158</v>
      </c>
      <c r="E297" s="38"/>
      <c r="F297" s="215" t="s">
        <v>1429</v>
      </c>
      <c r="G297" s="38"/>
      <c r="H297" s="38"/>
      <c r="I297" s="202"/>
      <c r="J297" s="38"/>
      <c r="K297" s="38"/>
      <c r="L297" s="42"/>
      <c r="M297" s="203"/>
      <c r="N297" s="204"/>
      <c r="O297" s="89"/>
      <c r="P297" s="89"/>
      <c r="Q297" s="89"/>
      <c r="R297" s="89"/>
      <c r="S297" s="89"/>
      <c r="T297" s="89"/>
      <c r="U297" s="90"/>
      <c r="V297" s="36"/>
      <c r="W297" s="36"/>
      <c r="X297" s="36"/>
      <c r="Y297" s="36"/>
      <c r="Z297" s="36"/>
      <c r="AA297" s="36"/>
      <c r="AB297" s="36"/>
      <c r="AC297" s="36"/>
      <c r="AD297" s="36"/>
      <c r="AE297" s="36"/>
      <c r="AT297" s="15" t="s">
        <v>158</v>
      </c>
      <c r="AU297" s="15" t="s">
        <v>75</v>
      </c>
    </row>
    <row r="298" s="2" customFormat="1" ht="37.8" customHeight="1">
      <c r="A298" s="36"/>
      <c r="B298" s="37"/>
      <c r="C298" s="205" t="s">
        <v>508</v>
      </c>
      <c r="D298" s="205" t="s">
        <v>130</v>
      </c>
      <c r="E298" s="206" t="s">
        <v>1430</v>
      </c>
      <c r="F298" s="207" t="s">
        <v>1431</v>
      </c>
      <c r="G298" s="208" t="s">
        <v>139</v>
      </c>
      <c r="H298" s="209">
        <v>2</v>
      </c>
      <c r="I298" s="210"/>
      <c r="J298" s="211">
        <f>ROUND(I298*H298,2)</f>
        <v>0</v>
      </c>
      <c r="K298" s="207" t="s">
        <v>124</v>
      </c>
      <c r="L298" s="212"/>
      <c r="M298" s="213" t="s">
        <v>1</v>
      </c>
      <c r="N298" s="214" t="s">
        <v>40</v>
      </c>
      <c r="O298" s="89"/>
      <c r="P298" s="196">
        <f>O298*H298</f>
        <v>0</v>
      </c>
      <c r="Q298" s="196">
        <v>0</v>
      </c>
      <c r="R298" s="196">
        <f>Q298*H298</f>
        <v>0</v>
      </c>
      <c r="S298" s="196">
        <v>0</v>
      </c>
      <c r="T298" s="196">
        <f>S298*H298</f>
        <v>0</v>
      </c>
      <c r="U298" s="197" t="s">
        <v>1</v>
      </c>
      <c r="V298" s="36"/>
      <c r="W298" s="36"/>
      <c r="X298" s="36"/>
      <c r="Y298" s="36"/>
      <c r="Z298" s="36"/>
      <c r="AA298" s="36"/>
      <c r="AB298" s="36"/>
      <c r="AC298" s="36"/>
      <c r="AD298" s="36"/>
      <c r="AE298" s="36"/>
      <c r="AR298" s="198" t="s">
        <v>133</v>
      </c>
      <c r="AT298" s="198" t="s">
        <v>130</v>
      </c>
      <c r="AU298" s="198" t="s">
        <v>75</v>
      </c>
      <c r="AY298" s="15" t="s">
        <v>126</v>
      </c>
      <c r="BE298" s="199">
        <f>IF(N298="základní",J298,0)</f>
        <v>0</v>
      </c>
      <c r="BF298" s="199">
        <f>IF(N298="snížená",J298,0)</f>
        <v>0</v>
      </c>
      <c r="BG298" s="199">
        <f>IF(N298="zákl. přenesená",J298,0)</f>
        <v>0</v>
      </c>
      <c r="BH298" s="199">
        <f>IF(N298="sníž. přenesená",J298,0)</f>
        <v>0</v>
      </c>
      <c r="BI298" s="199">
        <f>IF(N298="nulová",J298,0)</f>
        <v>0</v>
      </c>
      <c r="BJ298" s="15" t="s">
        <v>83</v>
      </c>
      <c r="BK298" s="199">
        <f>ROUND(I298*H298,2)</f>
        <v>0</v>
      </c>
      <c r="BL298" s="15" t="s">
        <v>133</v>
      </c>
      <c r="BM298" s="198" t="s">
        <v>1432</v>
      </c>
    </row>
    <row r="299" s="2" customFormat="1">
      <c r="A299" s="36"/>
      <c r="B299" s="37"/>
      <c r="C299" s="38"/>
      <c r="D299" s="200" t="s">
        <v>128</v>
      </c>
      <c r="E299" s="38"/>
      <c r="F299" s="201" t="s">
        <v>1431</v>
      </c>
      <c r="G299" s="38"/>
      <c r="H299" s="38"/>
      <c r="I299" s="202"/>
      <c r="J299" s="38"/>
      <c r="K299" s="38"/>
      <c r="L299" s="42"/>
      <c r="M299" s="203"/>
      <c r="N299" s="204"/>
      <c r="O299" s="89"/>
      <c r="P299" s="89"/>
      <c r="Q299" s="89"/>
      <c r="R299" s="89"/>
      <c r="S299" s="89"/>
      <c r="T299" s="89"/>
      <c r="U299" s="90"/>
      <c r="V299" s="36"/>
      <c r="W299" s="36"/>
      <c r="X299" s="36"/>
      <c r="Y299" s="36"/>
      <c r="Z299" s="36"/>
      <c r="AA299" s="36"/>
      <c r="AB299" s="36"/>
      <c r="AC299" s="36"/>
      <c r="AD299" s="36"/>
      <c r="AE299" s="36"/>
      <c r="AT299" s="15" t="s">
        <v>128</v>
      </c>
      <c r="AU299" s="15" t="s">
        <v>75</v>
      </c>
    </row>
    <row r="300" s="2" customFormat="1">
      <c r="A300" s="36"/>
      <c r="B300" s="37"/>
      <c r="C300" s="38"/>
      <c r="D300" s="200" t="s">
        <v>158</v>
      </c>
      <c r="E300" s="38"/>
      <c r="F300" s="215" t="s">
        <v>1433</v>
      </c>
      <c r="G300" s="38"/>
      <c r="H300" s="38"/>
      <c r="I300" s="202"/>
      <c r="J300" s="38"/>
      <c r="K300" s="38"/>
      <c r="L300" s="42"/>
      <c r="M300" s="203"/>
      <c r="N300" s="204"/>
      <c r="O300" s="89"/>
      <c r="P300" s="89"/>
      <c r="Q300" s="89"/>
      <c r="R300" s="89"/>
      <c r="S300" s="89"/>
      <c r="T300" s="89"/>
      <c r="U300" s="90"/>
      <c r="V300" s="36"/>
      <c r="W300" s="36"/>
      <c r="X300" s="36"/>
      <c r="Y300" s="36"/>
      <c r="Z300" s="36"/>
      <c r="AA300" s="36"/>
      <c r="AB300" s="36"/>
      <c r="AC300" s="36"/>
      <c r="AD300" s="36"/>
      <c r="AE300" s="36"/>
      <c r="AT300" s="15" t="s">
        <v>158</v>
      </c>
      <c r="AU300" s="15" t="s">
        <v>75</v>
      </c>
    </row>
    <row r="301" s="2" customFormat="1" ht="24.15" customHeight="1">
      <c r="A301" s="36"/>
      <c r="B301" s="37"/>
      <c r="C301" s="205" t="s">
        <v>512</v>
      </c>
      <c r="D301" s="205" t="s">
        <v>130</v>
      </c>
      <c r="E301" s="206" t="s">
        <v>1434</v>
      </c>
      <c r="F301" s="207" t="s">
        <v>1435</v>
      </c>
      <c r="G301" s="208" t="s">
        <v>139</v>
      </c>
      <c r="H301" s="209">
        <v>2</v>
      </c>
      <c r="I301" s="210"/>
      <c r="J301" s="211">
        <f>ROUND(I301*H301,2)</f>
        <v>0</v>
      </c>
      <c r="K301" s="207" t="s">
        <v>124</v>
      </c>
      <c r="L301" s="212"/>
      <c r="M301" s="213" t="s">
        <v>1</v>
      </c>
      <c r="N301" s="214" t="s">
        <v>40</v>
      </c>
      <c r="O301" s="89"/>
      <c r="P301" s="196">
        <f>O301*H301</f>
        <v>0</v>
      </c>
      <c r="Q301" s="196">
        <v>0</v>
      </c>
      <c r="R301" s="196">
        <f>Q301*H301</f>
        <v>0</v>
      </c>
      <c r="S301" s="196">
        <v>0</v>
      </c>
      <c r="T301" s="196">
        <f>S301*H301</f>
        <v>0</v>
      </c>
      <c r="U301" s="197" t="s">
        <v>1</v>
      </c>
      <c r="V301" s="36"/>
      <c r="W301" s="36"/>
      <c r="X301" s="36"/>
      <c r="Y301" s="36"/>
      <c r="Z301" s="36"/>
      <c r="AA301" s="36"/>
      <c r="AB301" s="36"/>
      <c r="AC301" s="36"/>
      <c r="AD301" s="36"/>
      <c r="AE301" s="36"/>
      <c r="AR301" s="198" t="s">
        <v>133</v>
      </c>
      <c r="AT301" s="198" t="s">
        <v>130</v>
      </c>
      <c r="AU301" s="198" t="s">
        <v>75</v>
      </c>
      <c r="AY301" s="15" t="s">
        <v>126</v>
      </c>
      <c r="BE301" s="199">
        <f>IF(N301="základní",J301,0)</f>
        <v>0</v>
      </c>
      <c r="BF301" s="199">
        <f>IF(N301="snížená",J301,0)</f>
        <v>0</v>
      </c>
      <c r="BG301" s="199">
        <f>IF(N301="zákl. přenesená",J301,0)</f>
        <v>0</v>
      </c>
      <c r="BH301" s="199">
        <f>IF(N301="sníž. přenesená",J301,0)</f>
        <v>0</v>
      </c>
      <c r="BI301" s="199">
        <f>IF(N301="nulová",J301,0)</f>
        <v>0</v>
      </c>
      <c r="BJ301" s="15" t="s">
        <v>83</v>
      </c>
      <c r="BK301" s="199">
        <f>ROUND(I301*H301,2)</f>
        <v>0</v>
      </c>
      <c r="BL301" s="15" t="s">
        <v>133</v>
      </c>
      <c r="BM301" s="198" t="s">
        <v>1436</v>
      </c>
    </row>
    <row r="302" s="2" customFormat="1">
      <c r="A302" s="36"/>
      <c r="B302" s="37"/>
      <c r="C302" s="38"/>
      <c r="D302" s="200" t="s">
        <v>128</v>
      </c>
      <c r="E302" s="38"/>
      <c r="F302" s="201" t="s">
        <v>1435</v>
      </c>
      <c r="G302" s="38"/>
      <c r="H302" s="38"/>
      <c r="I302" s="202"/>
      <c r="J302" s="38"/>
      <c r="K302" s="38"/>
      <c r="L302" s="42"/>
      <c r="M302" s="203"/>
      <c r="N302" s="204"/>
      <c r="O302" s="89"/>
      <c r="P302" s="89"/>
      <c r="Q302" s="89"/>
      <c r="R302" s="89"/>
      <c r="S302" s="89"/>
      <c r="T302" s="89"/>
      <c r="U302" s="90"/>
      <c r="V302" s="36"/>
      <c r="W302" s="36"/>
      <c r="X302" s="36"/>
      <c r="Y302" s="36"/>
      <c r="Z302" s="36"/>
      <c r="AA302" s="36"/>
      <c r="AB302" s="36"/>
      <c r="AC302" s="36"/>
      <c r="AD302" s="36"/>
      <c r="AE302" s="36"/>
      <c r="AT302" s="15" t="s">
        <v>128</v>
      </c>
      <c r="AU302" s="15" t="s">
        <v>75</v>
      </c>
    </row>
    <row r="303" s="2" customFormat="1">
      <c r="A303" s="36"/>
      <c r="B303" s="37"/>
      <c r="C303" s="38"/>
      <c r="D303" s="200" t="s">
        <v>158</v>
      </c>
      <c r="E303" s="38"/>
      <c r="F303" s="215" t="s">
        <v>1437</v>
      </c>
      <c r="G303" s="38"/>
      <c r="H303" s="38"/>
      <c r="I303" s="202"/>
      <c r="J303" s="38"/>
      <c r="K303" s="38"/>
      <c r="L303" s="42"/>
      <c r="M303" s="203"/>
      <c r="N303" s="204"/>
      <c r="O303" s="89"/>
      <c r="P303" s="89"/>
      <c r="Q303" s="89"/>
      <c r="R303" s="89"/>
      <c r="S303" s="89"/>
      <c r="T303" s="89"/>
      <c r="U303" s="90"/>
      <c r="V303" s="36"/>
      <c r="W303" s="36"/>
      <c r="X303" s="36"/>
      <c r="Y303" s="36"/>
      <c r="Z303" s="36"/>
      <c r="AA303" s="36"/>
      <c r="AB303" s="36"/>
      <c r="AC303" s="36"/>
      <c r="AD303" s="36"/>
      <c r="AE303" s="36"/>
      <c r="AT303" s="15" t="s">
        <v>158</v>
      </c>
      <c r="AU303" s="15" t="s">
        <v>75</v>
      </c>
    </row>
    <row r="304" s="2" customFormat="1" ht="24.15" customHeight="1">
      <c r="A304" s="36"/>
      <c r="B304" s="37"/>
      <c r="C304" s="205" t="s">
        <v>517</v>
      </c>
      <c r="D304" s="205" t="s">
        <v>130</v>
      </c>
      <c r="E304" s="206" t="s">
        <v>1405</v>
      </c>
      <c r="F304" s="207" t="s">
        <v>1406</v>
      </c>
      <c r="G304" s="208" t="s">
        <v>139</v>
      </c>
      <c r="H304" s="209">
        <v>1</v>
      </c>
      <c r="I304" s="210"/>
      <c r="J304" s="211">
        <f>ROUND(I304*H304,2)</f>
        <v>0</v>
      </c>
      <c r="K304" s="207" t="s">
        <v>124</v>
      </c>
      <c r="L304" s="212"/>
      <c r="M304" s="213" t="s">
        <v>1</v>
      </c>
      <c r="N304" s="214" t="s">
        <v>40</v>
      </c>
      <c r="O304" s="89"/>
      <c r="P304" s="196">
        <f>O304*H304</f>
        <v>0</v>
      </c>
      <c r="Q304" s="196">
        <v>0</v>
      </c>
      <c r="R304" s="196">
        <f>Q304*H304</f>
        <v>0</v>
      </c>
      <c r="S304" s="196">
        <v>0</v>
      </c>
      <c r="T304" s="196">
        <f>S304*H304</f>
        <v>0</v>
      </c>
      <c r="U304" s="197" t="s">
        <v>1</v>
      </c>
      <c r="V304" s="36"/>
      <c r="W304" s="36"/>
      <c r="X304" s="36"/>
      <c r="Y304" s="36"/>
      <c r="Z304" s="36"/>
      <c r="AA304" s="36"/>
      <c r="AB304" s="36"/>
      <c r="AC304" s="36"/>
      <c r="AD304" s="36"/>
      <c r="AE304" s="36"/>
      <c r="AR304" s="198" t="s">
        <v>133</v>
      </c>
      <c r="AT304" s="198" t="s">
        <v>130</v>
      </c>
      <c r="AU304" s="198" t="s">
        <v>75</v>
      </c>
      <c r="AY304" s="15" t="s">
        <v>126</v>
      </c>
      <c r="BE304" s="199">
        <f>IF(N304="základní",J304,0)</f>
        <v>0</v>
      </c>
      <c r="BF304" s="199">
        <f>IF(N304="snížená",J304,0)</f>
        <v>0</v>
      </c>
      <c r="BG304" s="199">
        <f>IF(N304="zákl. přenesená",J304,0)</f>
        <v>0</v>
      </c>
      <c r="BH304" s="199">
        <f>IF(N304="sníž. přenesená",J304,0)</f>
        <v>0</v>
      </c>
      <c r="BI304" s="199">
        <f>IF(N304="nulová",J304,0)</f>
        <v>0</v>
      </c>
      <c r="BJ304" s="15" t="s">
        <v>83</v>
      </c>
      <c r="BK304" s="199">
        <f>ROUND(I304*H304,2)</f>
        <v>0</v>
      </c>
      <c r="BL304" s="15" t="s">
        <v>133</v>
      </c>
      <c r="BM304" s="198" t="s">
        <v>1438</v>
      </c>
    </row>
    <row r="305" s="2" customFormat="1">
      <c r="A305" s="36"/>
      <c r="B305" s="37"/>
      <c r="C305" s="38"/>
      <c r="D305" s="200" t="s">
        <v>128</v>
      </c>
      <c r="E305" s="38"/>
      <c r="F305" s="201" t="s">
        <v>1406</v>
      </c>
      <c r="G305" s="38"/>
      <c r="H305" s="38"/>
      <c r="I305" s="202"/>
      <c r="J305" s="38"/>
      <c r="K305" s="38"/>
      <c r="L305" s="42"/>
      <c r="M305" s="203"/>
      <c r="N305" s="204"/>
      <c r="O305" s="89"/>
      <c r="P305" s="89"/>
      <c r="Q305" s="89"/>
      <c r="R305" s="89"/>
      <c r="S305" s="89"/>
      <c r="T305" s="89"/>
      <c r="U305" s="90"/>
      <c r="V305" s="36"/>
      <c r="W305" s="36"/>
      <c r="X305" s="36"/>
      <c r="Y305" s="36"/>
      <c r="Z305" s="36"/>
      <c r="AA305" s="36"/>
      <c r="AB305" s="36"/>
      <c r="AC305" s="36"/>
      <c r="AD305" s="36"/>
      <c r="AE305" s="36"/>
      <c r="AT305" s="15" t="s">
        <v>128</v>
      </c>
      <c r="AU305" s="15" t="s">
        <v>75</v>
      </c>
    </row>
    <row r="306" s="2" customFormat="1">
      <c r="A306" s="36"/>
      <c r="B306" s="37"/>
      <c r="C306" s="38"/>
      <c r="D306" s="200" t="s">
        <v>158</v>
      </c>
      <c r="E306" s="38"/>
      <c r="F306" s="215" t="s">
        <v>1408</v>
      </c>
      <c r="G306" s="38"/>
      <c r="H306" s="38"/>
      <c r="I306" s="202"/>
      <c r="J306" s="38"/>
      <c r="K306" s="38"/>
      <c r="L306" s="42"/>
      <c r="M306" s="203"/>
      <c r="N306" s="204"/>
      <c r="O306" s="89"/>
      <c r="P306" s="89"/>
      <c r="Q306" s="89"/>
      <c r="R306" s="89"/>
      <c r="S306" s="89"/>
      <c r="T306" s="89"/>
      <c r="U306" s="90"/>
      <c r="V306" s="36"/>
      <c r="W306" s="36"/>
      <c r="X306" s="36"/>
      <c r="Y306" s="36"/>
      <c r="Z306" s="36"/>
      <c r="AA306" s="36"/>
      <c r="AB306" s="36"/>
      <c r="AC306" s="36"/>
      <c r="AD306" s="36"/>
      <c r="AE306" s="36"/>
      <c r="AT306" s="15" t="s">
        <v>158</v>
      </c>
      <c r="AU306" s="15" t="s">
        <v>75</v>
      </c>
    </row>
    <row r="307" s="2" customFormat="1" ht="24.15" customHeight="1">
      <c r="A307" s="36"/>
      <c r="B307" s="37"/>
      <c r="C307" s="187" t="s">
        <v>521</v>
      </c>
      <c r="D307" s="187" t="s">
        <v>120</v>
      </c>
      <c r="E307" s="188" t="s">
        <v>1439</v>
      </c>
      <c r="F307" s="189" t="s">
        <v>1440</v>
      </c>
      <c r="G307" s="190" t="s">
        <v>139</v>
      </c>
      <c r="H307" s="191">
        <v>2</v>
      </c>
      <c r="I307" s="192"/>
      <c r="J307" s="193">
        <f>ROUND(I307*H307,2)</f>
        <v>0</v>
      </c>
      <c r="K307" s="189" t="s">
        <v>124</v>
      </c>
      <c r="L307" s="42"/>
      <c r="M307" s="194" t="s">
        <v>1</v>
      </c>
      <c r="N307" s="195" t="s">
        <v>40</v>
      </c>
      <c r="O307" s="89"/>
      <c r="P307" s="196">
        <f>O307*H307</f>
        <v>0</v>
      </c>
      <c r="Q307" s="196">
        <v>0</v>
      </c>
      <c r="R307" s="196">
        <f>Q307*H307</f>
        <v>0</v>
      </c>
      <c r="S307" s="196">
        <v>0</v>
      </c>
      <c r="T307" s="196">
        <f>S307*H307</f>
        <v>0</v>
      </c>
      <c r="U307" s="197" t="s">
        <v>1</v>
      </c>
      <c r="V307" s="36"/>
      <c r="W307" s="36"/>
      <c r="X307" s="36"/>
      <c r="Y307" s="36"/>
      <c r="Z307" s="36"/>
      <c r="AA307" s="36"/>
      <c r="AB307" s="36"/>
      <c r="AC307" s="36"/>
      <c r="AD307" s="36"/>
      <c r="AE307" s="36"/>
      <c r="AR307" s="198" t="s">
        <v>685</v>
      </c>
      <c r="AT307" s="198" t="s">
        <v>120</v>
      </c>
      <c r="AU307" s="198" t="s">
        <v>75</v>
      </c>
      <c r="AY307" s="15" t="s">
        <v>126</v>
      </c>
      <c r="BE307" s="199">
        <f>IF(N307="základní",J307,0)</f>
        <v>0</v>
      </c>
      <c r="BF307" s="199">
        <f>IF(N307="snížená",J307,0)</f>
        <v>0</v>
      </c>
      <c r="BG307" s="199">
        <f>IF(N307="zákl. přenesená",J307,0)</f>
        <v>0</v>
      </c>
      <c r="BH307" s="199">
        <f>IF(N307="sníž. přenesená",J307,0)</f>
        <v>0</v>
      </c>
      <c r="BI307" s="199">
        <f>IF(N307="nulová",J307,0)</f>
        <v>0</v>
      </c>
      <c r="BJ307" s="15" t="s">
        <v>83</v>
      </c>
      <c r="BK307" s="199">
        <f>ROUND(I307*H307,2)</f>
        <v>0</v>
      </c>
      <c r="BL307" s="15" t="s">
        <v>685</v>
      </c>
      <c r="BM307" s="198" t="s">
        <v>1441</v>
      </c>
    </row>
    <row r="308" s="2" customFormat="1">
      <c r="A308" s="36"/>
      <c r="B308" s="37"/>
      <c r="C308" s="38"/>
      <c r="D308" s="200" t="s">
        <v>128</v>
      </c>
      <c r="E308" s="38"/>
      <c r="F308" s="201" t="s">
        <v>1442</v>
      </c>
      <c r="G308" s="38"/>
      <c r="H308" s="38"/>
      <c r="I308" s="202"/>
      <c r="J308" s="38"/>
      <c r="K308" s="38"/>
      <c r="L308" s="42"/>
      <c r="M308" s="203"/>
      <c r="N308" s="204"/>
      <c r="O308" s="89"/>
      <c r="P308" s="89"/>
      <c r="Q308" s="89"/>
      <c r="R308" s="89"/>
      <c r="S308" s="89"/>
      <c r="T308" s="89"/>
      <c r="U308" s="90"/>
      <c r="V308" s="36"/>
      <c r="W308" s="36"/>
      <c r="X308" s="36"/>
      <c r="Y308" s="36"/>
      <c r="Z308" s="36"/>
      <c r="AA308" s="36"/>
      <c r="AB308" s="36"/>
      <c r="AC308" s="36"/>
      <c r="AD308" s="36"/>
      <c r="AE308" s="36"/>
      <c r="AT308" s="15" t="s">
        <v>128</v>
      </c>
      <c r="AU308" s="15" t="s">
        <v>75</v>
      </c>
    </row>
    <row r="309" s="2" customFormat="1">
      <c r="A309" s="36"/>
      <c r="B309" s="37"/>
      <c r="C309" s="38"/>
      <c r="D309" s="200" t="s">
        <v>158</v>
      </c>
      <c r="E309" s="38"/>
      <c r="F309" s="215" t="s">
        <v>1443</v>
      </c>
      <c r="G309" s="38"/>
      <c r="H309" s="38"/>
      <c r="I309" s="202"/>
      <c r="J309" s="38"/>
      <c r="K309" s="38"/>
      <c r="L309" s="42"/>
      <c r="M309" s="203"/>
      <c r="N309" s="204"/>
      <c r="O309" s="89"/>
      <c r="P309" s="89"/>
      <c r="Q309" s="89"/>
      <c r="R309" s="89"/>
      <c r="S309" s="89"/>
      <c r="T309" s="89"/>
      <c r="U309" s="90"/>
      <c r="V309" s="36"/>
      <c r="W309" s="36"/>
      <c r="X309" s="36"/>
      <c r="Y309" s="36"/>
      <c r="Z309" s="36"/>
      <c r="AA309" s="36"/>
      <c r="AB309" s="36"/>
      <c r="AC309" s="36"/>
      <c r="AD309" s="36"/>
      <c r="AE309" s="36"/>
      <c r="AT309" s="15" t="s">
        <v>158</v>
      </c>
      <c r="AU309" s="15" t="s">
        <v>75</v>
      </c>
    </row>
    <row r="310" s="2" customFormat="1" ht="49.05" customHeight="1">
      <c r="A310" s="36"/>
      <c r="B310" s="37"/>
      <c r="C310" s="187" t="s">
        <v>526</v>
      </c>
      <c r="D310" s="187" t="s">
        <v>120</v>
      </c>
      <c r="E310" s="188" t="s">
        <v>1444</v>
      </c>
      <c r="F310" s="189" t="s">
        <v>1445</v>
      </c>
      <c r="G310" s="190" t="s">
        <v>139</v>
      </c>
      <c r="H310" s="191">
        <v>2</v>
      </c>
      <c r="I310" s="192"/>
      <c r="J310" s="193">
        <f>ROUND(I310*H310,2)</f>
        <v>0</v>
      </c>
      <c r="K310" s="189" t="s">
        <v>124</v>
      </c>
      <c r="L310" s="42"/>
      <c r="M310" s="194" t="s">
        <v>1</v>
      </c>
      <c r="N310" s="195" t="s">
        <v>40</v>
      </c>
      <c r="O310" s="89"/>
      <c r="P310" s="196">
        <f>O310*H310</f>
        <v>0</v>
      </c>
      <c r="Q310" s="196">
        <v>0</v>
      </c>
      <c r="R310" s="196">
        <f>Q310*H310</f>
        <v>0</v>
      </c>
      <c r="S310" s="196">
        <v>0</v>
      </c>
      <c r="T310" s="196">
        <f>S310*H310</f>
        <v>0</v>
      </c>
      <c r="U310" s="197" t="s">
        <v>1</v>
      </c>
      <c r="V310" s="36"/>
      <c r="W310" s="36"/>
      <c r="X310" s="36"/>
      <c r="Y310" s="36"/>
      <c r="Z310" s="36"/>
      <c r="AA310" s="36"/>
      <c r="AB310" s="36"/>
      <c r="AC310" s="36"/>
      <c r="AD310" s="36"/>
      <c r="AE310" s="36"/>
      <c r="AR310" s="198" t="s">
        <v>685</v>
      </c>
      <c r="AT310" s="198" t="s">
        <v>120</v>
      </c>
      <c r="AU310" s="198" t="s">
        <v>75</v>
      </c>
      <c r="AY310" s="15" t="s">
        <v>126</v>
      </c>
      <c r="BE310" s="199">
        <f>IF(N310="základní",J310,0)</f>
        <v>0</v>
      </c>
      <c r="BF310" s="199">
        <f>IF(N310="snížená",J310,0)</f>
        <v>0</v>
      </c>
      <c r="BG310" s="199">
        <f>IF(N310="zákl. přenesená",J310,0)</f>
        <v>0</v>
      </c>
      <c r="BH310" s="199">
        <f>IF(N310="sníž. přenesená",J310,0)</f>
        <v>0</v>
      </c>
      <c r="BI310" s="199">
        <f>IF(N310="nulová",J310,0)</f>
        <v>0</v>
      </c>
      <c r="BJ310" s="15" t="s">
        <v>83</v>
      </c>
      <c r="BK310" s="199">
        <f>ROUND(I310*H310,2)</f>
        <v>0</v>
      </c>
      <c r="BL310" s="15" t="s">
        <v>685</v>
      </c>
      <c r="BM310" s="198" t="s">
        <v>1446</v>
      </c>
    </row>
    <row r="311" s="2" customFormat="1">
      <c r="A311" s="36"/>
      <c r="B311" s="37"/>
      <c r="C311" s="38"/>
      <c r="D311" s="200" t="s">
        <v>128</v>
      </c>
      <c r="E311" s="38"/>
      <c r="F311" s="201" t="s">
        <v>1447</v>
      </c>
      <c r="G311" s="38"/>
      <c r="H311" s="38"/>
      <c r="I311" s="202"/>
      <c r="J311" s="38"/>
      <c r="K311" s="38"/>
      <c r="L311" s="42"/>
      <c r="M311" s="203"/>
      <c r="N311" s="204"/>
      <c r="O311" s="89"/>
      <c r="P311" s="89"/>
      <c r="Q311" s="89"/>
      <c r="R311" s="89"/>
      <c r="S311" s="89"/>
      <c r="T311" s="89"/>
      <c r="U311" s="90"/>
      <c r="V311" s="36"/>
      <c r="W311" s="36"/>
      <c r="X311" s="36"/>
      <c r="Y311" s="36"/>
      <c r="Z311" s="36"/>
      <c r="AA311" s="36"/>
      <c r="AB311" s="36"/>
      <c r="AC311" s="36"/>
      <c r="AD311" s="36"/>
      <c r="AE311" s="36"/>
      <c r="AT311" s="15" t="s">
        <v>128</v>
      </c>
      <c r="AU311" s="15" t="s">
        <v>75</v>
      </c>
    </row>
    <row r="312" s="2" customFormat="1" ht="62.7" customHeight="1">
      <c r="A312" s="36"/>
      <c r="B312" s="37"/>
      <c r="C312" s="187" t="s">
        <v>530</v>
      </c>
      <c r="D312" s="187" t="s">
        <v>120</v>
      </c>
      <c r="E312" s="188" t="s">
        <v>1448</v>
      </c>
      <c r="F312" s="189" t="s">
        <v>1449</v>
      </c>
      <c r="G312" s="190" t="s">
        <v>139</v>
      </c>
      <c r="H312" s="191">
        <v>2</v>
      </c>
      <c r="I312" s="192"/>
      <c r="J312" s="193">
        <f>ROUND(I312*H312,2)</f>
        <v>0</v>
      </c>
      <c r="K312" s="189" t="s">
        <v>124</v>
      </c>
      <c r="L312" s="42"/>
      <c r="M312" s="194" t="s">
        <v>1</v>
      </c>
      <c r="N312" s="195" t="s">
        <v>40</v>
      </c>
      <c r="O312" s="89"/>
      <c r="P312" s="196">
        <f>O312*H312</f>
        <v>0</v>
      </c>
      <c r="Q312" s="196">
        <v>0</v>
      </c>
      <c r="R312" s="196">
        <f>Q312*H312</f>
        <v>0</v>
      </c>
      <c r="S312" s="196">
        <v>0</v>
      </c>
      <c r="T312" s="196">
        <f>S312*H312</f>
        <v>0</v>
      </c>
      <c r="U312" s="197" t="s">
        <v>1</v>
      </c>
      <c r="V312" s="36"/>
      <c r="W312" s="36"/>
      <c r="X312" s="36"/>
      <c r="Y312" s="36"/>
      <c r="Z312" s="36"/>
      <c r="AA312" s="36"/>
      <c r="AB312" s="36"/>
      <c r="AC312" s="36"/>
      <c r="AD312" s="36"/>
      <c r="AE312" s="36"/>
      <c r="AR312" s="198" t="s">
        <v>685</v>
      </c>
      <c r="AT312" s="198" t="s">
        <v>120</v>
      </c>
      <c r="AU312" s="198" t="s">
        <v>75</v>
      </c>
      <c r="AY312" s="15" t="s">
        <v>126</v>
      </c>
      <c r="BE312" s="199">
        <f>IF(N312="základní",J312,0)</f>
        <v>0</v>
      </c>
      <c r="BF312" s="199">
        <f>IF(N312="snížená",J312,0)</f>
        <v>0</v>
      </c>
      <c r="BG312" s="199">
        <f>IF(N312="zákl. přenesená",J312,0)</f>
        <v>0</v>
      </c>
      <c r="BH312" s="199">
        <f>IF(N312="sníž. přenesená",J312,0)</f>
        <v>0</v>
      </c>
      <c r="BI312" s="199">
        <f>IF(N312="nulová",J312,0)</f>
        <v>0</v>
      </c>
      <c r="BJ312" s="15" t="s">
        <v>83</v>
      </c>
      <c r="BK312" s="199">
        <f>ROUND(I312*H312,2)</f>
        <v>0</v>
      </c>
      <c r="BL312" s="15" t="s">
        <v>685</v>
      </c>
      <c r="BM312" s="198" t="s">
        <v>1450</v>
      </c>
    </row>
    <row r="313" s="2" customFormat="1">
      <c r="A313" s="36"/>
      <c r="B313" s="37"/>
      <c r="C313" s="38"/>
      <c r="D313" s="200" t="s">
        <v>128</v>
      </c>
      <c r="E313" s="38"/>
      <c r="F313" s="201" t="s">
        <v>1451</v>
      </c>
      <c r="G313" s="38"/>
      <c r="H313" s="38"/>
      <c r="I313" s="202"/>
      <c r="J313" s="38"/>
      <c r="K313" s="38"/>
      <c r="L313" s="42"/>
      <c r="M313" s="203"/>
      <c r="N313" s="204"/>
      <c r="O313" s="89"/>
      <c r="P313" s="89"/>
      <c r="Q313" s="89"/>
      <c r="R313" s="89"/>
      <c r="S313" s="89"/>
      <c r="T313" s="89"/>
      <c r="U313" s="90"/>
      <c r="V313" s="36"/>
      <c r="W313" s="36"/>
      <c r="X313" s="36"/>
      <c r="Y313" s="36"/>
      <c r="Z313" s="36"/>
      <c r="AA313" s="36"/>
      <c r="AB313" s="36"/>
      <c r="AC313" s="36"/>
      <c r="AD313" s="36"/>
      <c r="AE313" s="36"/>
      <c r="AT313" s="15" t="s">
        <v>128</v>
      </c>
      <c r="AU313" s="15" t="s">
        <v>75</v>
      </c>
    </row>
    <row r="314" s="2" customFormat="1">
      <c r="A314" s="36"/>
      <c r="B314" s="37"/>
      <c r="C314" s="38"/>
      <c r="D314" s="200" t="s">
        <v>158</v>
      </c>
      <c r="E314" s="38"/>
      <c r="F314" s="215" t="s">
        <v>1067</v>
      </c>
      <c r="G314" s="38"/>
      <c r="H314" s="38"/>
      <c r="I314" s="202"/>
      <c r="J314" s="38"/>
      <c r="K314" s="38"/>
      <c r="L314" s="42"/>
      <c r="M314" s="203"/>
      <c r="N314" s="204"/>
      <c r="O314" s="89"/>
      <c r="P314" s="89"/>
      <c r="Q314" s="89"/>
      <c r="R314" s="89"/>
      <c r="S314" s="89"/>
      <c r="T314" s="89"/>
      <c r="U314" s="90"/>
      <c r="V314" s="36"/>
      <c r="W314" s="36"/>
      <c r="X314" s="36"/>
      <c r="Y314" s="36"/>
      <c r="Z314" s="36"/>
      <c r="AA314" s="36"/>
      <c r="AB314" s="36"/>
      <c r="AC314" s="36"/>
      <c r="AD314" s="36"/>
      <c r="AE314" s="36"/>
      <c r="AT314" s="15" t="s">
        <v>158</v>
      </c>
      <c r="AU314" s="15" t="s">
        <v>75</v>
      </c>
    </row>
    <row r="315" s="2" customFormat="1" ht="16.5" customHeight="1">
      <c r="A315" s="36"/>
      <c r="B315" s="37"/>
      <c r="C315" s="205" t="s">
        <v>535</v>
      </c>
      <c r="D315" s="205" t="s">
        <v>130</v>
      </c>
      <c r="E315" s="206" t="s">
        <v>1452</v>
      </c>
      <c r="F315" s="207" t="s">
        <v>1453</v>
      </c>
      <c r="G315" s="208" t="s">
        <v>139</v>
      </c>
      <c r="H315" s="209">
        <v>21</v>
      </c>
      <c r="I315" s="210"/>
      <c r="J315" s="211">
        <f>ROUND(I315*H315,2)</f>
        <v>0</v>
      </c>
      <c r="K315" s="207" t="s">
        <v>124</v>
      </c>
      <c r="L315" s="212"/>
      <c r="M315" s="213" t="s">
        <v>1</v>
      </c>
      <c r="N315" s="214" t="s">
        <v>40</v>
      </c>
      <c r="O315" s="89"/>
      <c r="P315" s="196">
        <f>O315*H315</f>
        <v>0</v>
      </c>
      <c r="Q315" s="196">
        <v>0</v>
      </c>
      <c r="R315" s="196">
        <f>Q315*H315</f>
        <v>0</v>
      </c>
      <c r="S315" s="196">
        <v>0</v>
      </c>
      <c r="T315" s="196">
        <f>S315*H315</f>
        <v>0</v>
      </c>
      <c r="U315" s="197" t="s">
        <v>1</v>
      </c>
      <c r="V315" s="36"/>
      <c r="W315" s="36"/>
      <c r="X315" s="36"/>
      <c r="Y315" s="36"/>
      <c r="Z315" s="36"/>
      <c r="AA315" s="36"/>
      <c r="AB315" s="36"/>
      <c r="AC315" s="36"/>
      <c r="AD315" s="36"/>
      <c r="AE315" s="36"/>
      <c r="AR315" s="198" t="s">
        <v>165</v>
      </c>
      <c r="AT315" s="198" t="s">
        <v>130</v>
      </c>
      <c r="AU315" s="198" t="s">
        <v>75</v>
      </c>
      <c r="AY315" s="15" t="s">
        <v>126</v>
      </c>
      <c r="BE315" s="199">
        <f>IF(N315="základní",J315,0)</f>
        <v>0</v>
      </c>
      <c r="BF315" s="199">
        <f>IF(N315="snížená",J315,0)</f>
        <v>0</v>
      </c>
      <c r="BG315" s="199">
        <f>IF(N315="zákl. přenesená",J315,0)</f>
        <v>0</v>
      </c>
      <c r="BH315" s="199">
        <f>IF(N315="sníž. přenesená",J315,0)</f>
        <v>0</v>
      </c>
      <c r="BI315" s="199">
        <f>IF(N315="nulová",J315,0)</f>
        <v>0</v>
      </c>
      <c r="BJ315" s="15" t="s">
        <v>83</v>
      </c>
      <c r="BK315" s="199">
        <f>ROUND(I315*H315,2)</f>
        <v>0</v>
      </c>
      <c r="BL315" s="15" t="s">
        <v>125</v>
      </c>
      <c r="BM315" s="198" t="s">
        <v>1454</v>
      </c>
    </row>
    <row r="316" s="2" customFormat="1">
      <c r="A316" s="36"/>
      <c r="B316" s="37"/>
      <c r="C316" s="38"/>
      <c r="D316" s="200" t="s">
        <v>128</v>
      </c>
      <c r="E316" s="38"/>
      <c r="F316" s="201" t="s">
        <v>1453</v>
      </c>
      <c r="G316" s="38"/>
      <c r="H316" s="38"/>
      <c r="I316" s="202"/>
      <c r="J316" s="38"/>
      <c r="K316" s="38"/>
      <c r="L316" s="42"/>
      <c r="M316" s="203"/>
      <c r="N316" s="204"/>
      <c r="O316" s="89"/>
      <c r="P316" s="89"/>
      <c r="Q316" s="89"/>
      <c r="R316" s="89"/>
      <c r="S316" s="89"/>
      <c r="T316" s="89"/>
      <c r="U316" s="90"/>
      <c r="V316" s="36"/>
      <c r="W316" s="36"/>
      <c r="X316" s="36"/>
      <c r="Y316" s="36"/>
      <c r="Z316" s="36"/>
      <c r="AA316" s="36"/>
      <c r="AB316" s="36"/>
      <c r="AC316" s="36"/>
      <c r="AD316" s="36"/>
      <c r="AE316" s="36"/>
      <c r="AT316" s="15" t="s">
        <v>128</v>
      </c>
      <c r="AU316" s="15" t="s">
        <v>75</v>
      </c>
    </row>
    <row r="317" s="2" customFormat="1" ht="24.15" customHeight="1">
      <c r="A317" s="36"/>
      <c r="B317" s="37"/>
      <c r="C317" s="187" t="s">
        <v>539</v>
      </c>
      <c r="D317" s="187" t="s">
        <v>120</v>
      </c>
      <c r="E317" s="188" t="s">
        <v>1455</v>
      </c>
      <c r="F317" s="189" t="s">
        <v>1456</v>
      </c>
      <c r="G317" s="190" t="s">
        <v>221</v>
      </c>
      <c r="H317" s="191">
        <v>100</v>
      </c>
      <c r="I317" s="192"/>
      <c r="J317" s="193">
        <f>ROUND(I317*H317,2)</f>
        <v>0</v>
      </c>
      <c r="K317" s="189" t="s">
        <v>1</v>
      </c>
      <c r="L317" s="42"/>
      <c r="M317" s="194" t="s">
        <v>1</v>
      </c>
      <c r="N317" s="195" t="s">
        <v>40</v>
      </c>
      <c r="O317" s="89"/>
      <c r="P317" s="196">
        <f>O317*H317</f>
        <v>0</v>
      </c>
      <c r="Q317" s="196">
        <v>0</v>
      </c>
      <c r="R317" s="196">
        <f>Q317*H317</f>
        <v>0</v>
      </c>
      <c r="S317" s="196">
        <v>0</v>
      </c>
      <c r="T317" s="196">
        <f>S317*H317</f>
        <v>0</v>
      </c>
      <c r="U317" s="197" t="s">
        <v>1</v>
      </c>
      <c r="V317" s="36"/>
      <c r="W317" s="36"/>
      <c r="X317" s="36"/>
      <c r="Y317" s="36"/>
      <c r="Z317" s="36"/>
      <c r="AA317" s="36"/>
      <c r="AB317" s="36"/>
      <c r="AC317" s="36"/>
      <c r="AD317" s="36"/>
      <c r="AE317" s="36"/>
      <c r="AR317" s="198" t="s">
        <v>140</v>
      </c>
      <c r="AT317" s="198" t="s">
        <v>120</v>
      </c>
      <c r="AU317" s="198" t="s">
        <v>75</v>
      </c>
      <c r="AY317" s="15" t="s">
        <v>126</v>
      </c>
      <c r="BE317" s="199">
        <f>IF(N317="základní",J317,0)</f>
        <v>0</v>
      </c>
      <c r="BF317" s="199">
        <f>IF(N317="snížená",J317,0)</f>
        <v>0</v>
      </c>
      <c r="BG317" s="199">
        <f>IF(N317="zákl. přenesená",J317,0)</f>
        <v>0</v>
      </c>
      <c r="BH317" s="199">
        <f>IF(N317="sníž. přenesená",J317,0)</f>
        <v>0</v>
      </c>
      <c r="BI317" s="199">
        <f>IF(N317="nulová",J317,0)</f>
        <v>0</v>
      </c>
      <c r="BJ317" s="15" t="s">
        <v>83</v>
      </c>
      <c r="BK317" s="199">
        <f>ROUND(I317*H317,2)</f>
        <v>0</v>
      </c>
      <c r="BL317" s="15" t="s">
        <v>140</v>
      </c>
      <c r="BM317" s="198" t="s">
        <v>1457</v>
      </c>
    </row>
    <row r="318" s="2" customFormat="1">
      <c r="A318" s="36"/>
      <c r="B318" s="37"/>
      <c r="C318" s="38"/>
      <c r="D318" s="200" t="s">
        <v>128</v>
      </c>
      <c r="E318" s="38"/>
      <c r="F318" s="201" t="s">
        <v>1458</v>
      </c>
      <c r="G318" s="38"/>
      <c r="H318" s="38"/>
      <c r="I318" s="202"/>
      <c r="J318" s="38"/>
      <c r="K318" s="38"/>
      <c r="L318" s="42"/>
      <c r="M318" s="203"/>
      <c r="N318" s="204"/>
      <c r="O318" s="89"/>
      <c r="P318" s="89"/>
      <c r="Q318" s="89"/>
      <c r="R318" s="89"/>
      <c r="S318" s="89"/>
      <c r="T318" s="89"/>
      <c r="U318" s="90"/>
      <c r="V318" s="36"/>
      <c r="W318" s="36"/>
      <c r="X318" s="36"/>
      <c r="Y318" s="36"/>
      <c r="Z318" s="36"/>
      <c r="AA318" s="36"/>
      <c r="AB318" s="36"/>
      <c r="AC318" s="36"/>
      <c r="AD318" s="36"/>
      <c r="AE318" s="36"/>
      <c r="AT318" s="15" t="s">
        <v>128</v>
      </c>
      <c r="AU318" s="15" t="s">
        <v>75</v>
      </c>
    </row>
    <row r="319" s="2" customFormat="1" ht="24.15" customHeight="1">
      <c r="A319" s="36"/>
      <c r="B319" s="37"/>
      <c r="C319" s="187" t="s">
        <v>544</v>
      </c>
      <c r="D319" s="187" t="s">
        <v>120</v>
      </c>
      <c r="E319" s="188" t="s">
        <v>1459</v>
      </c>
      <c r="F319" s="189" t="s">
        <v>1460</v>
      </c>
      <c r="G319" s="190" t="s">
        <v>221</v>
      </c>
      <c r="H319" s="191">
        <v>100</v>
      </c>
      <c r="I319" s="192"/>
      <c r="J319" s="193">
        <f>ROUND(I319*H319,2)</f>
        <v>0</v>
      </c>
      <c r="K319" s="189" t="s">
        <v>1</v>
      </c>
      <c r="L319" s="42"/>
      <c r="M319" s="194" t="s">
        <v>1</v>
      </c>
      <c r="N319" s="195" t="s">
        <v>40</v>
      </c>
      <c r="O319" s="89"/>
      <c r="P319" s="196">
        <f>O319*H319</f>
        <v>0</v>
      </c>
      <c r="Q319" s="196">
        <v>0</v>
      </c>
      <c r="R319" s="196">
        <f>Q319*H319</f>
        <v>0</v>
      </c>
      <c r="S319" s="196">
        <v>0</v>
      </c>
      <c r="T319" s="196">
        <f>S319*H319</f>
        <v>0</v>
      </c>
      <c r="U319" s="197" t="s">
        <v>1</v>
      </c>
      <c r="V319" s="36"/>
      <c r="W319" s="36"/>
      <c r="X319" s="36"/>
      <c r="Y319" s="36"/>
      <c r="Z319" s="36"/>
      <c r="AA319" s="36"/>
      <c r="AB319" s="36"/>
      <c r="AC319" s="36"/>
      <c r="AD319" s="36"/>
      <c r="AE319" s="36"/>
      <c r="AR319" s="198" t="s">
        <v>140</v>
      </c>
      <c r="AT319" s="198" t="s">
        <v>120</v>
      </c>
      <c r="AU319" s="198" t="s">
        <v>75</v>
      </c>
      <c r="AY319" s="15" t="s">
        <v>126</v>
      </c>
      <c r="BE319" s="199">
        <f>IF(N319="základní",J319,0)</f>
        <v>0</v>
      </c>
      <c r="BF319" s="199">
        <f>IF(N319="snížená",J319,0)</f>
        <v>0</v>
      </c>
      <c r="BG319" s="199">
        <f>IF(N319="zákl. přenesená",J319,0)</f>
        <v>0</v>
      </c>
      <c r="BH319" s="199">
        <f>IF(N319="sníž. přenesená",J319,0)</f>
        <v>0</v>
      </c>
      <c r="BI319" s="199">
        <f>IF(N319="nulová",J319,0)</f>
        <v>0</v>
      </c>
      <c r="BJ319" s="15" t="s">
        <v>83</v>
      </c>
      <c r="BK319" s="199">
        <f>ROUND(I319*H319,2)</f>
        <v>0</v>
      </c>
      <c r="BL319" s="15" t="s">
        <v>140</v>
      </c>
      <c r="BM319" s="198" t="s">
        <v>1461</v>
      </c>
    </row>
    <row r="320" s="2" customFormat="1">
      <c r="A320" s="36"/>
      <c r="B320" s="37"/>
      <c r="C320" s="38"/>
      <c r="D320" s="200" t="s">
        <v>128</v>
      </c>
      <c r="E320" s="38"/>
      <c r="F320" s="201" t="s">
        <v>1462</v>
      </c>
      <c r="G320" s="38"/>
      <c r="H320" s="38"/>
      <c r="I320" s="202"/>
      <c r="J320" s="38"/>
      <c r="K320" s="38"/>
      <c r="L320" s="42"/>
      <c r="M320" s="203"/>
      <c r="N320" s="204"/>
      <c r="O320" s="89"/>
      <c r="P320" s="89"/>
      <c r="Q320" s="89"/>
      <c r="R320" s="89"/>
      <c r="S320" s="89"/>
      <c r="T320" s="89"/>
      <c r="U320" s="90"/>
      <c r="V320" s="36"/>
      <c r="W320" s="36"/>
      <c r="X320" s="36"/>
      <c r="Y320" s="36"/>
      <c r="Z320" s="36"/>
      <c r="AA320" s="36"/>
      <c r="AB320" s="36"/>
      <c r="AC320" s="36"/>
      <c r="AD320" s="36"/>
      <c r="AE320" s="36"/>
      <c r="AT320" s="15" t="s">
        <v>128</v>
      </c>
      <c r="AU320" s="15" t="s">
        <v>75</v>
      </c>
    </row>
    <row r="321" s="2" customFormat="1" ht="33" customHeight="1">
      <c r="A321" s="36"/>
      <c r="B321" s="37"/>
      <c r="C321" s="187" t="s">
        <v>548</v>
      </c>
      <c r="D321" s="187" t="s">
        <v>120</v>
      </c>
      <c r="E321" s="188" t="s">
        <v>1463</v>
      </c>
      <c r="F321" s="189" t="s">
        <v>1464</v>
      </c>
      <c r="G321" s="190" t="s">
        <v>867</v>
      </c>
      <c r="H321" s="191">
        <v>123</v>
      </c>
      <c r="I321" s="192"/>
      <c r="J321" s="193">
        <f>ROUND(I321*H321,2)</f>
        <v>0</v>
      </c>
      <c r="K321" s="189" t="s">
        <v>1</v>
      </c>
      <c r="L321" s="42"/>
      <c r="M321" s="194" t="s">
        <v>1</v>
      </c>
      <c r="N321" s="195" t="s">
        <v>40</v>
      </c>
      <c r="O321" s="89"/>
      <c r="P321" s="196">
        <f>O321*H321</f>
        <v>0</v>
      </c>
      <c r="Q321" s="196">
        <v>0</v>
      </c>
      <c r="R321" s="196">
        <f>Q321*H321</f>
        <v>0</v>
      </c>
      <c r="S321" s="196">
        <v>0</v>
      </c>
      <c r="T321" s="196">
        <f>S321*H321</f>
        <v>0</v>
      </c>
      <c r="U321" s="197" t="s">
        <v>1</v>
      </c>
      <c r="V321" s="36"/>
      <c r="W321" s="36"/>
      <c r="X321" s="36"/>
      <c r="Y321" s="36"/>
      <c r="Z321" s="36"/>
      <c r="AA321" s="36"/>
      <c r="AB321" s="36"/>
      <c r="AC321" s="36"/>
      <c r="AD321" s="36"/>
      <c r="AE321" s="36"/>
      <c r="AR321" s="198" t="s">
        <v>140</v>
      </c>
      <c r="AT321" s="198" t="s">
        <v>120</v>
      </c>
      <c r="AU321" s="198" t="s">
        <v>75</v>
      </c>
      <c r="AY321" s="15" t="s">
        <v>126</v>
      </c>
      <c r="BE321" s="199">
        <f>IF(N321="základní",J321,0)</f>
        <v>0</v>
      </c>
      <c r="BF321" s="199">
        <f>IF(N321="snížená",J321,0)</f>
        <v>0</v>
      </c>
      <c r="BG321" s="199">
        <f>IF(N321="zákl. přenesená",J321,0)</f>
        <v>0</v>
      </c>
      <c r="BH321" s="199">
        <f>IF(N321="sníž. přenesená",J321,0)</f>
        <v>0</v>
      </c>
      <c r="BI321" s="199">
        <f>IF(N321="nulová",J321,0)</f>
        <v>0</v>
      </c>
      <c r="BJ321" s="15" t="s">
        <v>83</v>
      </c>
      <c r="BK321" s="199">
        <f>ROUND(I321*H321,2)</f>
        <v>0</v>
      </c>
      <c r="BL321" s="15" t="s">
        <v>140</v>
      </c>
      <c r="BM321" s="198" t="s">
        <v>1465</v>
      </c>
    </row>
    <row r="322" s="2" customFormat="1">
      <c r="A322" s="36"/>
      <c r="B322" s="37"/>
      <c r="C322" s="38"/>
      <c r="D322" s="200" t="s">
        <v>128</v>
      </c>
      <c r="E322" s="38"/>
      <c r="F322" s="201" t="s">
        <v>1466</v>
      </c>
      <c r="G322" s="38"/>
      <c r="H322" s="38"/>
      <c r="I322" s="202"/>
      <c r="J322" s="38"/>
      <c r="K322" s="38"/>
      <c r="L322" s="42"/>
      <c r="M322" s="203"/>
      <c r="N322" s="204"/>
      <c r="O322" s="89"/>
      <c r="P322" s="89"/>
      <c r="Q322" s="89"/>
      <c r="R322" s="89"/>
      <c r="S322" s="89"/>
      <c r="T322" s="89"/>
      <c r="U322" s="90"/>
      <c r="V322" s="36"/>
      <c r="W322" s="36"/>
      <c r="X322" s="36"/>
      <c r="Y322" s="36"/>
      <c r="Z322" s="36"/>
      <c r="AA322" s="36"/>
      <c r="AB322" s="36"/>
      <c r="AC322" s="36"/>
      <c r="AD322" s="36"/>
      <c r="AE322" s="36"/>
      <c r="AT322" s="15" t="s">
        <v>128</v>
      </c>
      <c r="AU322" s="15" t="s">
        <v>75</v>
      </c>
    </row>
    <row r="323" s="2" customFormat="1" ht="24.15" customHeight="1">
      <c r="A323" s="36"/>
      <c r="B323" s="37"/>
      <c r="C323" s="187" t="s">
        <v>553</v>
      </c>
      <c r="D323" s="187" t="s">
        <v>120</v>
      </c>
      <c r="E323" s="188" t="s">
        <v>1467</v>
      </c>
      <c r="F323" s="189" t="s">
        <v>1468</v>
      </c>
      <c r="G323" s="190" t="s">
        <v>867</v>
      </c>
      <c r="H323" s="191">
        <v>123</v>
      </c>
      <c r="I323" s="192"/>
      <c r="J323" s="193">
        <f>ROUND(I323*H323,2)</f>
        <v>0</v>
      </c>
      <c r="K323" s="189" t="s">
        <v>1</v>
      </c>
      <c r="L323" s="42"/>
      <c r="M323" s="194" t="s">
        <v>1</v>
      </c>
      <c r="N323" s="195" t="s">
        <v>40</v>
      </c>
      <c r="O323" s="89"/>
      <c r="P323" s="196">
        <f>O323*H323</f>
        <v>0</v>
      </c>
      <c r="Q323" s="196">
        <v>0</v>
      </c>
      <c r="R323" s="196">
        <f>Q323*H323</f>
        <v>0</v>
      </c>
      <c r="S323" s="196">
        <v>0.29499999999999998</v>
      </c>
      <c r="T323" s="196">
        <f>S323*H323</f>
        <v>36.284999999999997</v>
      </c>
      <c r="U323" s="197" t="s">
        <v>1</v>
      </c>
      <c r="V323" s="36"/>
      <c r="W323" s="36"/>
      <c r="X323" s="36"/>
      <c r="Y323" s="36"/>
      <c r="Z323" s="36"/>
      <c r="AA323" s="36"/>
      <c r="AB323" s="36"/>
      <c r="AC323" s="36"/>
      <c r="AD323" s="36"/>
      <c r="AE323" s="36"/>
      <c r="AR323" s="198" t="s">
        <v>140</v>
      </c>
      <c r="AT323" s="198" t="s">
        <v>120</v>
      </c>
      <c r="AU323" s="198" t="s">
        <v>75</v>
      </c>
      <c r="AY323" s="15" t="s">
        <v>126</v>
      </c>
      <c r="BE323" s="199">
        <f>IF(N323="základní",J323,0)</f>
        <v>0</v>
      </c>
      <c r="BF323" s="199">
        <f>IF(N323="snížená",J323,0)</f>
        <v>0</v>
      </c>
      <c r="BG323" s="199">
        <f>IF(N323="zákl. přenesená",J323,0)</f>
        <v>0</v>
      </c>
      <c r="BH323" s="199">
        <f>IF(N323="sníž. přenesená",J323,0)</f>
        <v>0</v>
      </c>
      <c r="BI323" s="199">
        <f>IF(N323="nulová",J323,0)</f>
        <v>0</v>
      </c>
      <c r="BJ323" s="15" t="s">
        <v>83</v>
      </c>
      <c r="BK323" s="199">
        <f>ROUND(I323*H323,2)</f>
        <v>0</v>
      </c>
      <c r="BL323" s="15" t="s">
        <v>140</v>
      </c>
      <c r="BM323" s="198" t="s">
        <v>1469</v>
      </c>
    </row>
    <row r="324" s="2" customFormat="1">
      <c r="A324" s="36"/>
      <c r="B324" s="37"/>
      <c r="C324" s="38"/>
      <c r="D324" s="200" t="s">
        <v>128</v>
      </c>
      <c r="E324" s="38"/>
      <c r="F324" s="201" t="s">
        <v>1470</v>
      </c>
      <c r="G324" s="38"/>
      <c r="H324" s="38"/>
      <c r="I324" s="202"/>
      <c r="J324" s="38"/>
      <c r="K324" s="38"/>
      <c r="L324" s="42"/>
      <c r="M324" s="203"/>
      <c r="N324" s="204"/>
      <c r="O324" s="89"/>
      <c r="P324" s="89"/>
      <c r="Q324" s="89"/>
      <c r="R324" s="89"/>
      <c r="S324" s="89"/>
      <c r="T324" s="89"/>
      <c r="U324" s="90"/>
      <c r="V324" s="36"/>
      <c r="W324" s="36"/>
      <c r="X324" s="36"/>
      <c r="Y324" s="36"/>
      <c r="Z324" s="36"/>
      <c r="AA324" s="36"/>
      <c r="AB324" s="36"/>
      <c r="AC324" s="36"/>
      <c r="AD324" s="36"/>
      <c r="AE324" s="36"/>
      <c r="AT324" s="15" t="s">
        <v>128</v>
      </c>
      <c r="AU324" s="15" t="s">
        <v>75</v>
      </c>
    </row>
    <row r="325" s="2" customFormat="1" ht="37.8" customHeight="1">
      <c r="A325" s="36"/>
      <c r="B325" s="37"/>
      <c r="C325" s="187" t="s">
        <v>557</v>
      </c>
      <c r="D325" s="187" t="s">
        <v>120</v>
      </c>
      <c r="E325" s="188" t="s">
        <v>1471</v>
      </c>
      <c r="F325" s="189" t="s">
        <v>1472</v>
      </c>
      <c r="G325" s="190" t="s">
        <v>867</v>
      </c>
      <c r="H325" s="191">
        <v>123</v>
      </c>
      <c r="I325" s="192"/>
      <c r="J325" s="193">
        <f>ROUND(I325*H325,2)</f>
        <v>0</v>
      </c>
      <c r="K325" s="189" t="s">
        <v>1</v>
      </c>
      <c r="L325" s="42"/>
      <c r="M325" s="194" t="s">
        <v>1</v>
      </c>
      <c r="N325" s="195" t="s">
        <v>40</v>
      </c>
      <c r="O325" s="89"/>
      <c r="P325" s="196">
        <f>O325*H325</f>
        <v>0</v>
      </c>
      <c r="Q325" s="196">
        <v>0.084250000000000005</v>
      </c>
      <c r="R325" s="196">
        <f>Q325*H325</f>
        <v>10.36275</v>
      </c>
      <c r="S325" s="196">
        <v>0</v>
      </c>
      <c r="T325" s="196">
        <f>S325*H325</f>
        <v>0</v>
      </c>
      <c r="U325" s="197" t="s">
        <v>1</v>
      </c>
      <c r="V325" s="36"/>
      <c r="W325" s="36"/>
      <c r="X325" s="36"/>
      <c r="Y325" s="36"/>
      <c r="Z325" s="36"/>
      <c r="AA325" s="36"/>
      <c r="AB325" s="36"/>
      <c r="AC325" s="36"/>
      <c r="AD325" s="36"/>
      <c r="AE325" s="36"/>
      <c r="AR325" s="198" t="s">
        <v>140</v>
      </c>
      <c r="AT325" s="198" t="s">
        <v>120</v>
      </c>
      <c r="AU325" s="198" t="s">
        <v>75</v>
      </c>
      <c r="AY325" s="15" t="s">
        <v>126</v>
      </c>
      <c r="BE325" s="199">
        <f>IF(N325="základní",J325,0)</f>
        <v>0</v>
      </c>
      <c r="BF325" s="199">
        <f>IF(N325="snížená",J325,0)</f>
        <v>0</v>
      </c>
      <c r="BG325" s="199">
        <f>IF(N325="zákl. přenesená",J325,0)</f>
        <v>0</v>
      </c>
      <c r="BH325" s="199">
        <f>IF(N325="sníž. přenesená",J325,0)</f>
        <v>0</v>
      </c>
      <c r="BI325" s="199">
        <f>IF(N325="nulová",J325,0)</f>
        <v>0</v>
      </c>
      <c r="BJ325" s="15" t="s">
        <v>83</v>
      </c>
      <c r="BK325" s="199">
        <f>ROUND(I325*H325,2)</f>
        <v>0</v>
      </c>
      <c r="BL325" s="15" t="s">
        <v>140</v>
      </c>
      <c r="BM325" s="198" t="s">
        <v>1473</v>
      </c>
    </row>
    <row r="326" s="2" customFormat="1">
      <c r="A326" s="36"/>
      <c r="B326" s="37"/>
      <c r="C326" s="38"/>
      <c r="D326" s="200" t="s">
        <v>128</v>
      </c>
      <c r="E326" s="38"/>
      <c r="F326" s="201" t="s">
        <v>1474</v>
      </c>
      <c r="G326" s="38"/>
      <c r="H326" s="38"/>
      <c r="I326" s="202"/>
      <c r="J326" s="38"/>
      <c r="K326" s="38"/>
      <c r="L326" s="42"/>
      <c r="M326" s="203"/>
      <c r="N326" s="204"/>
      <c r="O326" s="89"/>
      <c r="P326" s="89"/>
      <c r="Q326" s="89"/>
      <c r="R326" s="89"/>
      <c r="S326" s="89"/>
      <c r="T326" s="89"/>
      <c r="U326" s="90"/>
      <c r="V326" s="36"/>
      <c r="W326" s="36"/>
      <c r="X326" s="36"/>
      <c r="Y326" s="36"/>
      <c r="Z326" s="36"/>
      <c r="AA326" s="36"/>
      <c r="AB326" s="36"/>
      <c r="AC326" s="36"/>
      <c r="AD326" s="36"/>
      <c r="AE326" s="36"/>
      <c r="AT326" s="15" t="s">
        <v>128</v>
      </c>
      <c r="AU326" s="15" t="s">
        <v>75</v>
      </c>
    </row>
    <row r="327" s="2" customFormat="1" ht="16.5" customHeight="1">
      <c r="A327" s="36"/>
      <c r="B327" s="37"/>
      <c r="C327" s="205" t="s">
        <v>561</v>
      </c>
      <c r="D327" s="205" t="s">
        <v>130</v>
      </c>
      <c r="E327" s="206" t="s">
        <v>1475</v>
      </c>
      <c r="F327" s="207" t="s">
        <v>1476</v>
      </c>
      <c r="G327" s="208" t="s">
        <v>155</v>
      </c>
      <c r="H327" s="209">
        <v>3.8999999999999999</v>
      </c>
      <c r="I327" s="210"/>
      <c r="J327" s="211">
        <f>ROUND(I327*H327,2)</f>
        <v>0</v>
      </c>
      <c r="K327" s="207" t="s">
        <v>1</v>
      </c>
      <c r="L327" s="212"/>
      <c r="M327" s="213" t="s">
        <v>1</v>
      </c>
      <c r="N327" s="214" t="s">
        <v>40</v>
      </c>
      <c r="O327" s="89"/>
      <c r="P327" s="196">
        <f>O327*H327</f>
        <v>0</v>
      </c>
      <c r="Q327" s="196">
        <v>1</v>
      </c>
      <c r="R327" s="196">
        <f>Q327*H327</f>
        <v>3.8999999999999999</v>
      </c>
      <c r="S327" s="196">
        <v>0</v>
      </c>
      <c r="T327" s="196">
        <f>S327*H327</f>
        <v>0</v>
      </c>
      <c r="U327" s="197" t="s">
        <v>1</v>
      </c>
      <c r="V327" s="36"/>
      <c r="W327" s="36"/>
      <c r="X327" s="36"/>
      <c r="Y327" s="36"/>
      <c r="Z327" s="36"/>
      <c r="AA327" s="36"/>
      <c r="AB327" s="36"/>
      <c r="AC327" s="36"/>
      <c r="AD327" s="36"/>
      <c r="AE327" s="36"/>
      <c r="AR327" s="198" t="s">
        <v>133</v>
      </c>
      <c r="AT327" s="198" t="s">
        <v>130</v>
      </c>
      <c r="AU327" s="198" t="s">
        <v>75</v>
      </c>
      <c r="AY327" s="15" t="s">
        <v>126</v>
      </c>
      <c r="BE327" s="199">
        <f>IF(N327="základní",J327,0)</f>
        <v>0</v>
      </c>
      <c r="BF327" s="199">
        <f>IF(N327="snížená",J327,0)</f>
        <v>0</v>
      </c>
      <c r="BG327" s="199">
        <f>IF(N327="zákl. přenesená",J327,0)</f>
        <v>0</v>
      </c>
      <c r="BH327" s="199">
        <f>IF(N327="sníž. přenesená",J327,0)</f>
        <v>0</v>
      </c>
      <c r="BI327" s="199">
        <f>IF(N327="nulová",J327,0)</f>
        <v>0</v>
      </c>
      <c r="BJ327" s="15" t="s">
        <v>83</v>
      </c>
      <c r="BK327" s="199">
        <f>ROUND(I327*H327,2)</f>
        <v>0</v>
      </c>
      <c r="BL327" s="15" t="s">
        <v>133</v>
      </c>
      <c r="BM327" s="198" t="s">
        <v>1477</v>
      </c>
    </row>
    <row r="328" s="2" customFormat="1">
      <c r="A328" s="36"/>
      <c r="B328" s="37"/>
      <c r="C328" s="38"/>
      <c r="D328" s="200" t="s">
        <v>128</v>
      </c>
      <c r="E328" s="38"/>
      <c r="F328" s="201" t="s">
        <v>1476</v>
      </c>
      <c r="G328" s="38"/>
      <c r="H328" s="38"/>
      <c r="I328" s="202"/>
      <c r="J328" s="38"/>
      <c r="K328" s="38"/>
      <c r="L328" s="42"/>
      <c r="M328" s="203"/>
      <c r="N328" s="204"/>
      <c r="O328" s="89"/>
      <c r="P328" s="89"/>
      <c r="Q328" s="89"/>
      <c r="R328" s="89"/>
      <c r="S328" s="89"/>
      <c r="T328" s="89"/>
      <c r="U328" s="90"/>
      <c r="V328" s="36"/>
      <c r="W328" s="36"/>
      <c r="X328" s="36"/>
      <c r="Y328" s="36"/>
      <c r="Z328" s="36"/>
      <c r="AA328" s="36"/>
      <c r="AB328" s="36"/>
      <c r="AC328" s="36"/>
      <c r="AD328" s="36"/>
      <c r="AE328" s="36"/>
      <c r="AT328" s="15" t="s">
        <v>128</v>
      </c>
      <c r="AU328" s="15" t="s">
        <v>75</v>
      </c>
    </row>
    <row r="329" s="2" customFormat="1" ht="24.15" customHeight="1">
      <c r="A329" s="36"/>
      <c r="B329" s="37"/>
      <c r="C329" s="205" t="s">
        <v>565</v>
      </c>
      <c r="D329" s="205" t="s">
        <v>130</v>
      </c>
      <c r="E329" s="206" t="s">
        <v>766</v>
      </c>
      <c r="F329" s="207" t="s">
        <v>767</v>
      </c>
      <c r="G329" s="208" t="s">
        <v>638</v>
      </c>
      <c r="H329" s="209">
        <v>255</v>
      </c>
      <c r="I329" s="210"/>
      <c r="J329" s="211">
        <f>ROUND(I329*H329,2)</f>
        <v>0</v>
      </c>
      <c r="K329" s="207" t="s">
        <v>124</v>
      </c>
      <c r="L329" s="212"/>
      <c r="M329" s="213" t="s">
        <v>1</v>
      </c>
      <c r="N329" s="214" t="s">
        <v>40</v>
      </c>
      <c r="O329" s="89"/>
      <c r="P329" s="196">
        <f>O329*H329</f>
        <v>0</v>
      </c>
      <c r="Q329" s="196">
        <v>0</v>
      </c>
      <c r="R329" s="196">
        <f>Q329*H329</f>
        <v>0</v>
      </c>
      <c r="S329" s="196">
        <v>0</v>
      </c>
      <c r="T329" s="196">
        <f>S329*H329</f>
        <v>0</v>
      </c>
      <c r="U329" s="197" t="s">
        <v>1</v>
      </c>
      <c r="V329" s="36"/>
      <c r="W329" s="36"/>
      <c r="X329" s="36"/>
      <c r="Y329" s="36"/>
      <c r="Z329" s="36"/>
      <c r="AA329" s="36"/>
      <c r="AB329" s="36"/>
      <c r="AC329" s="36"/>
      <c r="AD329" s="36"/>
      <c r="AE329" s="36"/>
      <c r="AR329" s="198" t="s">
        <v>165</v>
      </c>
      <c r="AT329" s="198" t="s">
        <v>130</v>
      </c>
      <c r="AU329" s="198" t="s">
        <v>75</v>
      </c>
      <c r="AY329" s="15" t="s">
        <v>126</v>
      </c>
      <c r="BE329" s="199">
        <f>IF(N329="základní",J329,0)</f>
        <v>0</v>
      </c>
      <c r="BF329" s="199">
        <f>IF(N329="snížená",J329,0)</f>
        <v>0</v>
      </c>
      <c r="BG329" s="199">
        <f>IF(N329="zákl. přenesená",J329,0)</f>
        <v>0</v>
      </c>
      <c r="BH329" s="199">
        <f>IF(N329="sníž. přenesená",J329,0)</f>
        <v>0</v>
      </c>
      <c r="BI329" s="199">
        <f>IF(N329="nulová",J329,0)</f>
        <v>0</v>
      </c>
      <c r="BJ329" s="15" t="s">
        <v>83</v>
      </c>
      <c r="BK329" s="199">
        <f>ROUND(I329*H329,2)</f>
        <v>0</v>
      </c>
      <c r="BL329" s="15" t="s">
        <v>125</v>
      </c>
      <c r="BM329" s="198" t="s">
        <v>1478</v>
      </c>
    </row>
    <row r="330" s="2" customFormat="1">
      <c r="A330" s="36"/>
      <c r="B330" s="37"/>
      <c r="C330" s="38"/>
      <c r="D330" s="200" t="s">
        <v>128</v>
      </c>
      <c r="E330" s="38"/>
      <c r="F330" s="201" t="s">
        <v>767</v>
      </c>
      <c r="G330" s="38"/>
      <c r="H330" s="38"/>
      <c r="I330" s="202"/>
      <c r="J330" s="38"/>
      <c r="K330" s="38"/>
      <c r="L330" s="42"/>
      <c r="M330" s="203"/>
      <c r="N330" s="204"/>
      <c r="O330" s="89"/>
      <c r="P330" s="89"/>
      <c r="Q330" s="89"/>
      <c r="R330" s="89"/>
      <c r="S330" s="89"/>
      <c r="T330" s="89"/>
      <c r="U330" s="90"/>
      <c r="V330" s="36"/>
      <c r="W330" s="36"/>
      <c r="X330" s="36"/>
      <c r="Y330" s="36"/>
      <c r="Z330" s="36"/>
      <c r="AA330" s="36"/>
      <c r="AB330" s="36"/>
      <c r="AC330" s="36"/>
      <c r="AD330" s="36"/>
      <c r="AE330" s="36"/>
      <c r="AT330" s="15" t="s">
        <v>128</v>
      </c>
      <c r="AU330" s="15" t="s">
        <v>75</v>
      </c>
    </row>
    <row r="331" s="2" customFormat="1" ht="24.15" customHeight="1">
      <c r="A331" s="36"/>
      <c r="B331" s="37"/>
      <c r="C331" s="205" t="s">
        <v>570</v>
      </c>
      <c r="D331" s="205" t="s">
        <v>130</v>
      </c>
      <c r="E331" s="206" t="s">
        <v>1479</v>
      </c>
      <c r="F331" s="207" t="s">
        <v>1480</v>
      </c>
      <c r="G331" s="208" t="s">
        <v>139</v>
      </c>
      <c r="H331" s="209">
        <v>32</v>
      </c>
      <c r="I331" s="210"/>
      <c r="J331" s="211">
        <f>ROUND(I331*H331,2)</f>
        <v>0</v>
      </c>
      <c r="K331" s="207" t="s">
        <v>124</v>
      </c>
      <c r="L331" s="212"/>
      <c r="M331" s="213" t="s">
        <v>1</v>
      </c>
      <c r="N331" s="214" t="s">
        <v>40</v>
      </c>
      <c r="O331" s="89"/>
      <c r="P331" s="196">
        <f>O331*H331</f>
        <v>0</v>
      </c>
      <c r="Q331" s="196">
        <v>0</v>
      </c>
      <c r="R331" s="196">
        <f>Q331*H331</f>
        <v>0</v>
      </c>
      <c r="S331" s="196">
        <v>0</v>
      </c>
      <c r="T331" s="196">
        <f>S331*H331</f>
        <v>0</v>
      </c>
      <c r="U331" s="197" t="s">
        <v>1</v>
      </c>
      <c r="V331" s="36"/>
      <c r="W331" s="36"/>
      <c r="X331" s="36"/>
      <c r="Y331" s="36"/>
      <c r="Z331" s="36"/>
      <c r="AA331" s="36"/>
      <c r="AB331" s="36"/>
      <c r="AC331" s="36"/>
      <c r="AD331" s="36"/>
      <c r="AE331" s="36"/>
      <c r="AR331" s="198" t="s">
        <v>165</v>
      </c>
      <c r="AT331" s="198" t="s">
        <v>130</v>
      </c>
      <c r="AU331" s="198" t="s">
        <v>75</v>
      </c>
      <c r="AY331" s="15" t="s">
        <v>126</v>
      </c>
      <c r="BE331" s="199">
        <f>IF(N331="základní",J331,0)</f>
        <v>0</v>
      </c>
      <c r="BF331" s="199">
        <f>IF(N331="snížená",J331,0)</f>
        <v>0</v>
      </c>
      <c r="BG331" s="199">
        <f>IF(N331="zákl. přenesená",J331,0)</f>
        <v>0</v>
      </c>
      <c r="BH331" s="199">
        <f>IF(N331="sníž. přenesená",J331,0)</f>
        <v>0</v>
      </c>
      <c r="BI331" s="199">
        <f>IF(N331="nulová",J331,0)</f>
        <v>0</v>
      </c>
      <c r="BJ331" s="15" t="s">
        <v>83</v>
      </c>
      <c r="BK331" s="199">
        <f>ROUND(I331*H331,2)</f>
        <v>0</v>
      </c>
      <c r="BL331" s="15" t="s">
        <v>125</v>
      </c>
      <c r="BM331" s="198" t="s">
        <v>1481</v>
      </c>
    </row>
    <row r="332" s="2" customFormat="1">
      <c r="A332" s="36"/>
      <c r="B332" s="37"/>
      <c r="C332" s="38"/>
      <c r="D332" s="200" t="s">
        <v>128</v>
      </c>
      <c r="E332" s="38"/>
      <c r="F332" s="201" t="s">
        <v>1480</v>
      </c>
      <c r="G332" s="38"/>
      <c r="H332" s="38"/>
      <c r="I332" s="202"/>
      <c r="J332" s="38"/>
      <c r="K332" s="38"/>
      <c r="L332" s="42"/>
      <c r="M332" s="203"/>
      <c r="N332" s="204"/>
      <c r="O332" s="89"/>
      <c r="P332" s="89"/>
      <c r="Q332" s="89"/>
      <c r="R332" s="89"/>
      <c r="S332" s="89"/>
      <c r="T332" s="89"/>
      <c r="U332" s="90"/>
      <c r="V332" s="36"/>
      <c r="W332" s="36"/>
      <c r="X332" s="36"/>
      <c r="Y332" s="36"/>
      <c r="Z332" s="36"/>
      <c r="AA332" s="36"/>
      <c r="AB332" s="36"/>
      <c r="AC332" s="36"/>
      <c r="AD332" s="36"/>
      <c r="AE332" s="36"/>
      <c r="AT332" s="15" t="s">
        <v>128</v>
      </c>
      <c r="AU332" s="15" t="s">
        <v>75</v>
      </c>
    </row>
    <row r="333" s="2" customFormat="1" ht="24.15" customHeight="1">
      <c r="A333" s="36"/>
      <c r="B333" s="37"/>
      <c r="C333" s="205" t="s">
        <v>575</v>
      </c>
      <c r="D333" s="205" t="s">
        <v>130</v>
      </c>
      <c r="E333" s="206" t="s">
        <v>1482</v>
      </c>
      <c r="F333" s="207" t="s">
        <v>1483</v>
      </c>
      <c r="G333" s="208" t="s">
        <v>139</v>
      </c>
      <c r="H333" s="209">
        <v>7</v>
      </c>
      <c r="I333" s="210"/>
      <c r="J333" s="211">
        <f>ROUND(I333*H333,2)</f>
        <v>0</v>
      </c>
      <c r="K333" s="207" t="s">
        <v>124</v>
      </c>
      <c r="L333" s="212"/>
      <c r="M333" s="213" t="s">
        <v>1</v>
      </c>
      <c r="N333" s="214" t="s">
        <v>40</v>
      </c>
      <c r="O333" s="89"/>
      <c r="P333" s="196">
        <f>O333*H333</f>
        <v>0</v>
      </c>
      <c r="Q333" s="196">
        <v>0</v>
      </c>
      <c r="R333" s="196">
        <f>Q333*H333</f>
        <v>0</v>
      </c>
      <c r="S333" s="196">
        <v>0</v>
      </c>
      <c r="T333" s="196">
        <f>S333*H333</f>
        <v>0</v>
      </c>
      <c r="U333" s="197" t="s">
        <v>1</v>
      </c>
      <c r="V333" s="36"/>
      <c r="W333" s="36"/>
      <c r="X333" s="36"/>
      <c r="Y333" s="36"/>
      <c r="Z333" s="36"/>
      <c r="AA333" s="36"/>
      <c r="AB333" s="36"/>
      <c r="AC333" s="36"/>
      <c r="AD333" s="36"/>
      <c r="AE333" s="36"/>
      <c r="AR333" s="198" t="s">
        <v>165</v>
      </c>
      <c r="AT333" s="198" t="s">
        <v>130</v>
      </c>
      <c r="AU333" s="198" t="s">
        <v>75</v>
      </c>
      <c r="AY333" s="15" t="s">
        <v>126</v>
      </c>
      <c r="BE333" s="199">
        <f>IF(N333="základní",J333,0)</f>
        <v>0</v>
      </c>
      <c r="BF333" s="199">
        <f>IF(N333="snížená",J333,0)</f>
        <v>0</v>
      </c>
      <c r="BG333" s="199">
        <f>IF(N333="zákl. přenesená",J333,0)</f>
        <v>0</v>
      </c>
      <c r="BH333" s="199">
        <f>IF(N333="sníž. přenesená",J333,0)</f>
        <v>0</v>
      </c>
      <c r="BI333" s="199">
        <f>IF(N333="nulová",J333,0)</f>
        <v>0</v>
      </c>
      <c r="BJ333" s="15" t="s">
        <v>83</v>
      </c>
      <c r="BK333" s="199">
        <f>ROUND(I333*H333,2)</f>
        <v>0</v>
      </c>
      <c r="BL333" s="15" t="s">
        <v>125</v>
      </c>
      <c r="BM333" s="198" t="s">
        <v>1484</v>
      </c>
    </row>
    <row r="334" s="2" customFormat="1">
      <c r="A334" s="36"/>
      <c r="B334" s="37"/>
      <c r="C334" s="38"/>
      <c r="D334" s="200" t="s">
        <v>128</v>
      </c>
      <c r="E334" s="38"/>
      <c r="F334" s="201" t="s">
        <v>1483</v>
      </c>
      <c r="G334" s="38"/>
      <c r="H334" s="38"/>
      <c r="I334" s="202"/>
      <c r="J334" s="38"/>
      <c r="K334" s="38"/>
      <c r="L334" s="42"/>
      <c r="M334" s="203"/>
      <c r="N334" s="204"/>
      <c r="O334" s="89"/>
      <c r="P334" s="89"/>
      <c r="Q334" s="89"/>
      <c r="R334" s="89"/>
      <c r="S334" s="89"/>
      <c r="T334" s="89"/>
      <c r="U334" s="90"/>
      <c r="V334" s="36"/>
      <c r="W334" s="36"/>
      <c r="X334" s="36"/>
      <c r="Y334" s="36"/>
      <c r="Z334" s="36"/>
      <c r="AA334" s="36"/>
      <c r="AB334" s="36"/>
      <c r="AC334" s="36"/>
      <c r="AD334" s="36"/>
      <c r="AE334" s="36"/>
      <c r="AT334" s="15" t="s">
        <v>128</v>
      </c>
      <c r="AU334" s="15" t="s">
        <v>75</v>
      </c>
    </row>
    <row r="335" s="2" customFormat="1" ht="24.15" customHeight="1">
      <c r="A335" s="36"/>
      <c r="B335" s="37"/>
      <c r="C335" s="205" t="s">
        <v>580</v>
      </c>
      <c r="D335" s="205" t="s">
        <v>130</v>
      </c>
      <c r="E335" s="206" t="s">
        <v>1485</v>
      </c>
      <c r="F335" s="207" t="s">
        <v>1486</v>
      </c>
      <c r="G335" s="208" t="s">
        <v>139</v>
      </c>
      <c r="H335" s="209">
        <v>10</v>
      </c>
      <c r="I335" s="210"/>
      <c r="J335" s="211">
        <f>ROUND(I335*H335,2)</f>
        <v>0</v>
      </c>
      <c r="K335" s="207" t="s">
        <v>124</v>
      </c>
      <c r="L335" s="212"/>
      <c r="M335" s="213" t="s">
        <v>1</v>
      </c>
      <c r="N335" s="214" t="s">
        <v>40</v>
      </c>
      <c r="O335" s="89"/>
      <c r="P335" s="196">
        <f>O335*H335</f>
        <v>0</v>
      </c>
      <c r="Q335" s="196">
        <v>0</v>
      </c>
      <c r="R335" s="196">
        <f>Q335*H335</f>
        <v>0</v>
      </c>
      <c r="S335" s="196">
        <v>0</v>
      </c>
      <c r="T335" s="196">
        <f>S335*H335</f>
        <v>0</v>
      </c>
      <c r="U335" s="197" t="s">
        <v>1</v>
      </c>
      <c r="V335" s="36"/>
      <c r="W335" s="36"/>
      <c r="X335" s="36"/>
      <c r="Y335" s="36"/>
      <c r="Z335" s="36"/>
      <c r="AA335" s="36"/>
      <c r="AB335" s="36"/>
      <c r="AC335" s="36"/>
      <c r="AD335" s="36"/>
      <c r="AE335" s="36"/>
      <c r="AR335" s="198" t="s">
        <v>165</v>
      </c>
      <c r="AT335" s="198" t="s">
        <v>130</v>
      </c>
      <c r="AU335" s="198" t="s">
        <v>75</v>
      </c>
      <c r="AY335" s="15" t="s">
        <v>126</v>
      </c>
      <c r="BE335" s="199">
        <f>IF(N335="základní",J335,0)</f>
        <v>0</v>
      </c>
      <c r="BF335" s="199">
        <f>IF(N335="snížená",J335,0)</f>
        <v>0</v>
      </c>
      <c r="BG335" s="199">
        <f>IF(N335="zákl. přenesená",J335,0)</f>
        <v>0</v>
      </c>
      <c r="BH335" s="199">
        <f>IF(N335="sníž. přenesená",J335,0)</f>
        <v>0</v>
      </c>
      <c r="BI335" s="199">
        <f>IF(N335="nulová",J335,0)</f>
        <v>0</v>
      </c>
      <c r="BJ335" s="15" t="s">
        <v>83</v>
      </c>
      <c r="BK335" s="199">
        <f>ROUND(I335*H335,2)</f>
        <v>0</v>
      </c>
      <c r="BL335" s="15" t="s">
        <v>125</v>
      </c>
      <c r="BM335" s="198" t="s">
        <v>1487</v>
      </c>
    </row>
    <row r="336" s="2" customFormat="1">
      <c r="A336" s="36"/>
      <c r="B336" s="37"/>
      <c r="C336" s="38"/>
      <c r="D336" s="200" t="s">
        <v>128</v>
      </c>
      <c r="E336" s="38"/>
      <c r="F336" s="201" t="s">
        <v>1486</v>
      </c>
      <c r="G336" s="38"/>
      <c r="H336" s="38"/>
      <c r="I336" s="202"/>
      <c r="J336" s="38"/>
      <c r="K336" s="38"/>
      <c r="L336" s="42"/>
      <c r="M336" s="203"/>
      <c r="N336" s="204"/>
      <c r="O336" s="89"/>
      <c r="P336" s="89"/>
      <c r="Q336" s="89"/>
      <c r="R336" s="89"/>
      <c r="S336" s="89"/>
      <c r="T336" s="89"/>
      <c r="U336" s="90"/>
      <c r="V336" s="36"/>
      <c r="W336" s="36"/>
      <c r="X336" s="36"/>
      <c r="Y336" s="36"/>
      <c r="Z336" s="36"/>
      <c r="AA336" s="36"/>
      <c r="AB336" s="36"/>
      <c r="AC336" s="36"/>
      <c r="AD336" s="36"/>
      <c r="AE336" s="36"/>
      <c r="AT336" s="15" t="s">
        <v>128</v>
      </c>
      <c r="AU336" s="15" t="s">
        <v>75</v>
      </c>
    </row>
    <row r="337" s="2" customFormat="1" ht="24.15" customHeight="1">
      <c r="A337" s="36"/>
      <c r="B337" s="37"/>
      <c r="C337" s="205" t="s">
        <v>585</v>
      </c>
      <c r="D337" s="205" t="s">
        <v>130</v>
      </c>
      <c r="E337" s="206" t="s">
        <v>1488</v>
      </c>
      <c r="F337" s="207" t="s">
        <v>1489</v>
      </c>
      <c r="G337" s="208" t="s">
        <v>638</v>
      </c>
      <c r="H337" s="209">
        <v>31</v>
      </c>
      <c r="I337" s="210"/>
      <c r="J337" s="211">
        <f>ROUND(I337*H337,2)</f>
        <v>0</v>
      </c>
      <c r="K337" s="207" t="s">
        <v>124</v>
      </c>
      <c r="L337" s="212"/>
      <c r="M337" s="213" t="s">
        <v>1</v>
      </c>
      <c r="N337" s="214" t="s">
        <v>40</v>
      </c>
      <c r="O337" s="89"/>
      <c r="P337" s="196">
        <f>O337*H337</f>
        <v>0</v>
      </c>
      <c r="Q337" s="196">
        <v>0</v>
      </c>
      <c r="R337" s="196">
        <f>Q337*H337</f>
        <v>0</v>
      </c>
      <c r="S337" s="196">
        <v>0</v>
      </c>
      <c r="T337" s="196">
        <f>S337*H337</f>
        <v>0</v>
      </c>
      <c r="U337" s="197" t="s">
        <v>1</v>
      </c>
      <c r="V337" s="36"/>
      <c r="W337" s="36"/>
      <c r="X337" s="36"/>
      <c r="Y337" s="36"/>
      <c r="Z337" s="36"/>
      <c r="AA337" s="36"/>
      <c r="AB337" s="36"/>
      <c r="AC337" s="36"/>
      <c r="AD337" s="36"/>
      <c r="AE337" s="36"/>
      <c r="AR337" s="198" t="s">
        <v>165</v>
      </c>
      <c r="AT337" s="198" t="s">
        <v>130</v>
      </c>
      <c r="AU337" s="198" t="s">
        <v>75</v>
      </c>
      <c r="AY337" s="15" t="s">
        <v>126</v>
      </c>
      <c r="BE337" s="199">
        <f>IF(N337="základní",J337,0)</f>
        <v>0</v>
      </c>
      <c r="BF337" s="199">
        <f>IF(N337="snížená",J337,0)</f>
        <v>0</v>
      </c>
      <c r="BG337" s="199">
        <f>IF(N337="zákl. přenesená",J337,0)</f>
        <v>0</v>
      </c>
      <c r="BH337" s="199">
        <f>IF(N337="sníž. přenesená",J337,0)</f>
        <v>0</v>
      </c>
      <c r="BI337" s="199">
        <f>IF(N337="nulová",J337,0)</f>
        <v>0</v>
      </c>
      <c r="BJ337" s="15" t="s">
        <v>83</v>
      </c>
      <c r="BK337" s="199">
        <f>ROUND(I337*H337,2)</f>
        <v>0</v>
      </c>
      <c r="BL337" s="15" t="s">
        <v>125</v>
      </c>
      <c r="BM337" s="198" t="s">
        <v>1490</v>
      </c>
    </row>
    <row r="338" s="2" customFormat="1">
      <c r="A338" s="36"/>
      <c r="B338" s="37"/>
      <c r="C338" s="38"/>
      <c r="D338" s="200" t="s">
        <v>128</v>
      </c>
      <c r="E338" s="38"/>
      <c r="F338" s="201" t="s">
        <v>1489</v>
      </c>
      <c r="G338" s="38"/>
      <c r="H338" s="38"/>
      <c r="I338" s="202"/>
      <c r="J338" s="38"/>
      <c r="K338" s="38"/>
      <c r="L338" s="42"/>
      <c r="M338" s="203"/>
      <c r="N338" s="204"/>
      <c r="O338" s="89"/>
      <c r="P338" s="89"/>
      <c r="Q338" s="89"/>
      <c r="R338" s="89"/>
      <c r="S338" s="89"/>
      <c r="T338" s="89"/>
      <c r="U338" s="90"/>
      <c r="V338" s="36"/>
      <c r="W338" s="36"/>
      <c r="X338" s="36"/>
      <c r="Y338" s="36"/>
      <c r="Z338" s="36"/>
      <c r="AA338" s="36"/>
      <c r="AB338" s="36"/>
      <c r="AC338" s="36"/>
      <c r="AD338" s="36"/>
      <c r="AE338" s="36"/>
      <c r="AT338" s="15" t="s">
        <v>128</v>
      </c>
      <c r="AU338" s="15" t="s">
        <v>75</v>
      </c>
    </row>
    <row r="339" s="2" customFormat="1" ht="24.15" customHeight="1">
      <c r="A339" s="36"/>
      <c r="B339" s="37"/>
      <c r="C339" s="187" t="s">
        <v>590</v>
      </c>
      <c r="D339" s="187" t="s">
        <v>120</v>
      </c>
      <c r="E339" s="188" t="s">
        <v>1491</v>
      </c>
      <c r="F339" s="189" t="s">
        <v>1492</v>
      </c>
      <c r="G339" s="190" t="s">
        <v>139</v>
      </c>
      <c r="H339" s="191">
        <v>23</v>
      </c>
      <c r="I339" s="192"/>
      <c r="J339" s="193">
        <f>ROUND(I339*H339,2)</f>
        <v>0</v>
      </c>
      <c r="K339" s="189" t="s">
        <v>124</v>
      </c>
      <c r="L339" s="42"/>
      <c r="M339" s="194" t="s">
        <v>1</v>
      </c>
      <c r="N339" s="195" t="s">
        <v>40</v>
      </c>
      <c r="O339" s="89"/>
      <c r="P339" s="196">
        <f>O339*H339</f>
        <v>0</v>
      </c>
      <c r="Q339" s="196">
        <v>0</v>
      </c>
      <c r="R339" s="196">
        <f>Q339*H339</f>
        <v>0</v>
      </c>
      <c r="S339" s="196">
        <v>0</v>
      </c>
      <c r="T339" s="196">
        <f>S339*H339</f>
        <v>0</v>
      </c>
      <c r="U339" s="197" t="s">
        <v>1</v>
      </c>
      <c r="V339" s="36"/>
      <c r="W339" s="36"/>
      <c r="X339" s="36"/>
      <c r="Y339" s="36"/>
      <c r="Z339" s="36"/>
      <c r="AA339" s="36"/>
      <c r="AB339" s="36"/>
      <c r="AC339" s="36"/>
      <c r="AD339" s="36"/>
      <c r="AE339" s="36"/>
      <c r="AR339" s="198" t="s">
        <v>685</v>
      </c>
      <c r="AT339" s="198" t="s">
        <v>120</v>
      </c>
      <c r="AU339" s="198" t="s">
        <v>75</v>
      </c>
      <c r="AY339" s="15" t="s">
        <v>126</v>
      </c>
      <c r="BE339" s="199">
        <f>IF(N339="základní",J339,0)</f>
        <v>0</v>
      </c>
      <c r="BF339" s="199">
        <f>IF(N339="snížená",J339,0)</f>
        <v>0</v>
      </c>
      <c r="BG339" s="199">
        <f>IF(N339="zákl. přenesená",J339,0)</f>
        <v>0</v>
      </c>
      <c r="BH339" s="199">
        <f>IF(N339="sníž. přenesená",J339,0)</f>
        <v>0</v>
      </c>
      <c r="BI339" s="199">
        <f>IF(N339="nulová",J339,0)</f>
        <v>0</v>
      </c>
      <c r="BJ339" s="15" t="s">
        <v>83</v>
      </c>
      <c r="BK339" s="199">
        <f>ROUND(I339*H339,2)</f>
        <v>0</v>
      </c>
      <c r="BL339" s="15" t="s">
        <v>685</v>
      </c>
      <c r="BM339" s="198" t="s">
        <v>1493</v>
      </c>
    </row>
    <row r="340" s="2" customFormat="1">
      <c r="A340" s="36"/>
      <c r="B340" s="37"/>
      <c r="C340" s="38"/>
      <c r="D340" s="200" t="s">
        <v>128</v>
      </c>
      <c r="E340" s="38"/>
      <c r="F340" s="201" t="s">
        <v>1494</v>
      </c>
      <c r="G340" s="38"/>
      <c r="H340" s="38"/>
      <c r="I340" s="202"/>
      <c r="J340" s="38"/>
      <c r="K340" s="38"/>
      <c r="L340" s="42"/>
      <c r="M340" s="203"/>
      <c r="N340" s="204"/>
      <c r="O340" s="89"/>
      <c r="P340" s="89"/>
      <c r="Q340" s="89"/>
      <c r="R340" s="89"/>
      <c r="S340" s="89"/>
      <c r="T340" s="89"/>
      <c r="U340" s="90"/>
      <c r="V340" s="36"/>
      <c r="W340" s="36"/>
      <c r="X340" s="36"/>
      <c r="Y340" s="36"/>
      <c r="Z340" s="36"/>
      <c r="AA340" s="36"/>
      <c r="AB340" s="36"/>
      <c r="AC340" s="36"/>
      <c r="AD340" s="36"/>
      <c r="AE340" s="36"/>
      <c r="AT340" s="15" t="s">
        <v>128</v>
      </c>
      <c r="AU340" s="15" t="s">
        <v>75</v>
      </c>
    </row>
    <row r="341" s="2" customFormat="1" ht="37.8" customHeight="1">
      <c r="A341" s="36"/>
      <c r="B341" s="37"/>
      <c r="C341" s="187" t="s">
        <v>595</v>
      </c>
      <c r="D341" s="187" t="s">
        <v>120</v>
      </c>
      <c r="E341" s="188" t="s">
        <v>1495</v>
      </c>
      <c r="F341" s="189" t="s">
        <v>1496</v>
      </c>
      <c r="G341" s="190" t="s">
        <v>139</v>
      </c>
      <c r="H341" s="191">
        <v>2</v>
      </c>
      <c r="I341" s="192"/>
      <c r="J341" s="193">
        <f>ROUND(I341*H341,2)</f>
        <v>0</v>
      </c>
      <c r="K341" s="189" t="s">
        <v>124</v>
      </c>
      <c r="L341" s="42"/>
      <c r="M341" s="194" t="s">
        <v>1</v>
      </c>
      <c r="N341" s="195" t="s">
        <v>40</v>
      </c>
      <c r="O341" s="89"/>
      <c r="P341" s="196">
        <f>O341*H341</f>
        <v>0</v>
      </c>
      <c r="Q341" s="196">
        <v>0</v>
      </c>
      <c r="R341" s="196">
        <f>Q341*H341</f>
        <v>0</v>
      </c>
      <c r="S341" s="196">
        <v>0</v>
      </c>
      <c r="T341" s="196">
        <f>S341*H341</f>
        <v>0</v>
      </c>
      <c r="U341" s="197" t="s">
        <v>1</v>
      </c>
      <c r="V341" s="36"/>
      <c r="W341" s="36"/>
      <c r="X341" s="36"/>
      <c r="Y341" s="36"/>
      <c r="Z341" s="36"/>
      <c r="AA341" s="36"/>
      <c r="AB341" s="36"/>
      <c r="AC341" s="36"/>
      <c r="AD341" s="36"/>
      <c r="AE341" s="36"/>
      <c r="AR341" s="198" t="s">
        <v>685</v>
      </c>
      <c r="AT341" s="198" t="s">
        <v>120</v>
      </c>
      <c r="AU341" s="198" t="s">
        <v>75</v>
      </c>
      <c r="AY341" s="15" t="s">
        <v>126</v>
      </c>
      <c r="BE341" s="199">
        <f>IF(N341="základní",J341,0)</f>
        <v>0</v>
      </c>
      <c r="BF341" s="199">
        <f>IF(N341="snížená",J341,0)</f>
        <v>0</v>
      </c>
      <c r="BG341" s="199">
        <f>IF(N341="zákl. přenesená",J341,0)</f>
        <v>0</v>
      </c>
      <c r="BH341" s="199">
        <f>IF(N341="sníž. přenesená",J341,0)</f>
        <v>0</v>
      </c>
      <c r="BI341" s="199">
        <f>IF(N341="nulová",J341,0)</f>
        <v>0</v>
      </c>
      <c r="BJ341" s="15" t="s">
        <v>83</v>
      </c>
      <c r="BK341" s="199">
        <f>ROUND(I341*H341,2)</f>
        <v>0</v>
      </c>
      <c r="BL341" s="15" t="s">
        <v>685</v>
      </c>
      <c r="BM341" s="198" t="s">
        <v>1497</v>
      </c>
    </row>
    <row r="342" s="2" customFormat="1">
      <c r="A342" s="36"/>
      <c r="B342" s="37"/>
      <c r="C342" s="38"/>
      <c r="D342" s="200" t="s">
        <v>128</v>
      </c>
      <c r="E342" s="38"/>
      <c r="F342" s="201" t="s">
        <v>1496</v>
      </c>
      <c r="G342" s="38"/>
      <c r="H342" s="38"/>
      <c r="I342" s="202"/>
      <c r="J342" s="38"/>
      <c r="K342" s="38"/>
      <c r="L342" s="42"/>
      <c r="M342" s="203"/>
      <c r="N342" s="204"/>
      <c r="O342" s="89"/>
      <c r="P342" s="89"/>
      <c r="Q342" s="89"/>
      <c r="R342" s="89"/>
      <c r="S342" s="89"/>
      <c r="T342" s="89"/>
      <c r="U342" s="90"/>
      <c r="V342" s="36"/>
      <c r="W342" s="36"/>
      <c r="X342" s="36"/>
      <c r="Y342" s="36"/>
      <c r="Z342" s="36"/>
      <c r="AA342" s="36"/>
      <c r="AB342" s="36"/>
      <c r="AC342" s="36"/>
      <c r="AD342" s="36"/>
      <c r="AE342" s="36"/>
      <c r="AT342" s="15" t="s">
        <v>128</v>
      </c>
      <c r="AU342" s="15" t="s">
        <v>75</v>
      </c>
    </row>
    <row r="343" s="2" customFormat="1" ht="24.15" customHeight="1">
      <c r="A343" s="36"/>
      <c r="B343" s="37"/>
      <c r="C343" s="205" t="s">
        <v>600</v>
      </c>
      <c r="D343" s="205" t="s">
        <v>130</v>
      </c>
      <c r="E343" s="206" t="s">
        <v>1498</v>
      </c>
      <c r="F343" s="207" t="s">
        <v>1499</v>
      </c>
      <c r="G343" s="208" t="s">
        <v>139</v>
      </c>
      <c r="H343" s="209">
        <v>5</v>
      </c>
      <c r="I343" s="210"/>
      <c r="J343" s="211">
        <f>ROUND(I343*H343,2)</f>
        <v>0</v>
      </c>
      <c r="K343" s="207" t="s">
        <v>124</v>
      </c>
      <c r="L343" s="212"/>
      <c r="M343" s="213" t="s">
        <v>1</v>
      </c>
      <c r="N343" s="214" t="s">
        <v>40</v>
      </c>
      <c r="O343" s="89"/>
      <c r="P343" s="196">
        <f>O343*H343</f>
        <v>0</v>
      </c>
      <c r="Q343" s="196">
        <v>0</v>
      </c>
      <c r="R343" s="196">
        <f>Q343*H343</f>
        <v>0</v>
      </c>
      <c r="S343" s="196">
        <v>0</v>
      </c>
      <c r="T343" s="196">
        <f>S343*H343</f>
        <v>0</v>
      </c>
      <c r="U343" s="197" t="s">
        <v>1</v>
      </c>
      <c r="V343" s="36"/>
      <c r="W343" s="36"/>
      <c r="X343" s="36"/>
      <c r="Y343" s="36"/>
      <c r="Z343" s="36"/>
      <c r="AA343" s="36"/>
      <c r="AB343" s="36"/>
      <c r="AC343" s="36"/>
      <c r="AD343" s="36"/>
      <c r="AE343" s="36"/>
      <c r="AR343" s="198" t="s">
        <v>165</v>
      </c>
      <c r="AT343" s="198" t="s">
        <v>130</v>
      </c>
      <c r="AU343" s="198" t="s">
        <v>75</v>
      </c>
      <c r="AY343" s="15" t="s">
        <v>126</v>
      </c>
      <c r="BE343" s="199">
        <f>IF(N343="základní",J343,0)</f>
        <v>0</v>
      </c>
      <c r="BF343" s="199">
        <f>IF(N343="snížená",J343,0)</f>
        <v>0</v>
      </c>
      <c r="BG343" s="199">
        <f>IF(N343="zákl. přenesená",J343,0)</f>
        <v>0</v>
      </c>
      <c r="BH343" s="199">
        <f>IF(N343="sníž. přenesená",J343,0)</f>
        <v>0</v>
      </c>
      <c r="BI343" s="199">
        <f>IF(N343="nulová",J343,0)</f>
        <v>0</v>
      </c>
      <c r="BJ343" s="15" t="s">
        <v>83</v>
      </c>
      <c r="BK343" s="199">
        <f>ROUND(I343*H343,2)</f>
        <v>0</v>
      </c>
      <c r="BL343" s="15" t="s">
        <v>125</v>
      </c>
      <c r="BM343" s="198" t="s">
        <v>1500</v>
      </c>
    </row>
    <row r="344" s="2" customFormat="1">
      <c r="A344" s="36"/>
      <c r="B344" s="37"/>
      <c r="C344" s="38"/>
      <c r="D344" s="200" t="s">
        <v>128</v>
      </c>
      <c r="E344" s="38"/>
      <c r="F344" s="201" t="s">
        <v>1499</v>
      </c>
      <c r="G344" s="38"/>
      <c r="H344" s="38"/>
      <c r="I344" s="202"/>
      <c r="J344" s="38"/>
      <c r="K344" s="38"/>
      <c r="L344" s="42"/>
      <c r="M344" s="203"/>
      <c r="N344" s="204"/>
      <c r="O344" s="89"/>
      <c r="P344" s="89"/>
      <c r="Q344" s="89"/>
      <c r="R344" s="89"/>
      <c r="S344" s="89"/>
      <c r="T344" s="89"/>
      <c r="U344" s="90"/>
      <c r="V344" s="36"/>
      <c r="W344" s="36"/>
      <c r="X344" s="36"/>
      <c r="Y344" s="36"/>
      <c r="Z344" s="36"/>
      <c r="AA344" s="36"/>
      <c r="AB344" s="36"/>
      <c r="AC344" s="36"/>
      <c r="AD344" s="36"/>
      <c r="AE344" s="36"/>
      <c r="AT344" s="15" t="s">
        <v>128</v>
      </c>
      <c r="AU344" s="15" t="s">
        <v>75</v>
      </c>
    </row>
    <row r="345" s="2" customFormat="1" ht="37.8" customHeight="1">
      <c r="A345" s="36"/>
      <c r="B345" s="37"/>
      <c r="C345" s="187" t="s">
        <v>605</v>
      </c>
      <c r="D345" s="187" t="s">
        <v>120</v>
      </c>
      <c r="E345" s="188" t="s">
        <v>1495</v>
      </c>
      <c r="F345" s="189" t="s">
        <v>1496</v>
      </c>
      <c r="G345" s="190" t="s">
        <v>139</v>
      </c>
      <c r="H345" s="191">
        <v>3</v>
      </c>
      <c r="I345" s="192"/>
      <c r="J345" s="193">
        <f>ROUND(I345*H345,2)</f>
        <v>0</v>
      </c>
      <c r="K345" s="189" t="s">
        <v>124</v>
      </c>
      <c r="L345" s="42"/>
      <c r="M345" s="194" t="s">
        <v>1</v>
      </c>
      <c r="N345" s="195" t="s">
        <v>40</v>
      </c>
      <c r="O345" s="89"/>
      <c r="P345" s="196">
        <f>O345*H345</f>
        <v>0</v>
      </c>
      <c r="Q345" s="196">
        <v>0</v>
      </c>
      <c r="R345" s="196">
        <f>Q345*H345</f>
        <v>0</v>
      </c>
      <c r="S345" s="196">
        <v>0</v>
      </c>
      <c r="T345" s="196">
        <f>S345*H345</f>
        <v>0</v>
      </c>
      <c r="U345" s="197" t="s">
        <v>1</v>
      </c>
      <c r="V345" s="36"/>
      <c r="W345" s="36"/>
      <c r="X345" s="36"/>
      <c r="Y345" s="36"/>
      <c r="Z345" s="36"/>
      <c r="AA345" s="36"/>
      <c r="AB345" s="36"/>
      <c r="AC345" s="36"/>
      <c r="AD345" s="36"/>
      <c r="AE345" s="36"/>
      <c r="AR345" s="198" t="s">
        <v>685</v>
      </c>
      <c r="AT345" s="198" t="s">
        <v>120</v>
      </c>
      <c r="AU345" s="198" t="s">
        <v>75</v>
      </c>
      <c r="AY345" s="15" t="s">
        <v>126</v>
      </c>
      <c r="BE345" s="199">
        <f>IF(N345="základní",J345,0)</f>
        <v>0</v>
      </c>
      <c r="BF345" s="199">
        <f>IF(N345="snížená",J345,0)</f>
        <v>0</v>
      </c>
      <c r="BG345" s="199">
        <f>IF(N345="zákl. přenesená",J345,0)</f>
        <v>0</v>
      </c>
      <c r="BH345" s="199">
        <f>IF(N345="sníž. přenesená",J345,0)</f>
        <v>0</v>
      </c>
      <c r="BI345" s="199">
        <f>IF(N345="nulová",J345,0)</f>
        <v>0</v>
      </c>
      <c r="BJ345" s="15" t="s">
        <v>83</v>
      </c>
      <c r="BK345" s="199">
        <f>ROUND(I345*H345,2)</f>
        <v>0</v>
      </c>
      <c r="BL345" s="15" t="s">
        <v>685</v>
      </c>
      <c r="BM345" s="198" t="s">
        <v>1501</v>
      </c>
    </row>
    <row r="346" s="2" customFormat="1">
      <c r="A346" s="36"/>
      <c r="B346" s="37"/>
      <c r="C346" s="38"/>
      <c r="D346" s="200" t="s">
        <v>128</v>
      </c>
      <c r="E346" s="38"/>
      <c r="F346" s="201" t="s">
        <v>1496</v>
      </c>
      <c r="G346" s="38"/>
      <c r="H346" s="38"/>
      <c r="I346" s="202"/>
      <c r="J346" s="38"/>
      <c r="K346" s="38"/>
      <c r="L346" s="42"/>
      <c r="M346" s="203"/>
      <c r="N346" s="204"/>
      <c r="O346" s="89"/>
      <c r="P346" s="89"/>
      <c r="Q346" s="89"/>
      <c r="R346" s="89"/>
      <c r="S346" s="89"/>
      <c r="T346" s="89"/>
      <c r="U346" s="90"/>
      <c r="V346" s="36"/>
      <c r="W346" s="36"/>
      <c r="X346" s="36"/>
      <c r="Y346" s="36"/>
      <c r="Z346" s="36"/>
      <c r="AA346" s="36"/>
      <c r="AB346" s="36"/>
      <c r="AC346" s="36"/>
      <c r="AD346" s="36"/>
      <c r="AE346" s="36"/>
      <c r="AT346" s="15" t="s">
        <v>128</v>
      </c>
      <c r="AU346" s="15" t="s">
        <v>75</v>
      </c>
    </row>
    <row r="347" s="2" customFormat="1" ht="21.75" customHeight="1">
      <c r="A347" s="36"/>
      <c r="B347" s="37"/>
      <c r="C347" s="205" t="s">
        <v>610</v>
      </c>
      <c r="D347" s="205" t="s">
        <v>130</v>
      </c>
      <c r="E347" s="206" t="s">
        <v>1502</v>
      </c>
      <c r="F347" s="207" t="s">
        <v>1503</v>
      </c>
      <c r="G347" s="208" t="s">
        <v>139</v>
      </c>
      <c r="H347" s="209">
        <v>3</v>
      </c>
      <c r="I347" s="210"/>
      <c r="J347" s="211">
        <f>ROUND(I347*H347,2)</f>
        <v>0</v>
      </c>
      <c r="K347" s="207" t="s">
        <v>124</v>
      </c>
      <c r="L347" s="212"/>
      <c r="M347" s="213" t="s">
        <v>1</v>
      </c>
      <c r="N347" s="214" t="s">
        <v>40</v>
      </c>
      <c r="O347" s="89"/>
      <c r="P347" s="196">
        <f>O347*H347</f>
        <v>0</v>
      </c>
      <c r="Q347" s="196">
        <v>0</v>
      </c>
      <c r="R347" s="196">
        <f>Q347*H347</f>
        <v>0</v>
      </c>
      <c r="S347" s="196">
        <v>0</v>
      </c>
      <c r="T347" s="196">
        <f>S347*H347</f>
        <v>0</v>
      </c>
      <c r="U347" s="197" t="s">
        <v>1</v>
      </c>
      <c r="V347" s="36"/>
      <c r="W347" s="36"/>
      <c r="X347" s="36"/>
      <c r="Y347" s="36"/>
      <c r="Z347" s="36"/>
      <c r="AA347" s="36"/>
      <c r="AB347" s="36"/>
      <c r="AC347" s="36"/>
      <c r="AD347" s="36"/>
      <c r="AE347" s="36"/>
      <c r="AR347" s="198" t="s">
        <v>165</v>
      </c>
      <c r="AT347" s="198" t="s">
        <v>130</v>
      </c>
      <c r="AU347" s="198" t="s">
        <v>75</v>
      </c>
      <c r="AY347" s="15" t="s">
        <v>126</v>
      </c>
      <c r="BE347" s="199">
        <f>IF(N347="základní",J347,0)</f>
        <v>0</v>
      </c>
      <c r="BF347" s="199">
        <f>IF(N347="snížená",J347,0)</f>
        <v>0</v>
      </c>
      <c r="BG347" s="199">
        <f>IF(N347="zákl. přenesená",J347,0)</f>
        <v>0</v>
      </c>
      <c r="BH347" s="199">
        <f>IF(N347="sníž. přenesená",J347,0)</f>
        <v>0</v>
      </c>
      <c r="BI347" s="199">
        <f>IF(N347="nulová",J347,0)</f>
        <v>0</v>
      </c>
      <c r="BJ347" s="15" t="s">
        <v>83</v>
      </c>
      <c r="BK347" s="199">
        <f>ROUND(I347*H347,2)</f>
        <v>0</v>
      </c>
      <c r="BL347" s="15" t="s">
        <v>125</v>
      </c>
      <c r="BM347" s="198" t="s">
        <v>1504</v>
      </c>
    </row>
    <row r="348" s="2" customFormat="1">
      <c r="A348" s="36"/>
      <c r="B348" s="37"/>
      <c r="C348" s="38"/>
      <c r="D348" s="200" t="s">
        <v>128</v>
      </c>
      <c r="E348" s="38"/>
      <c r="F348" s="201" t="s">
        <v>1503</v>
      </c>
      <c r="G348" s="38"/>
      <c r="H348" s="38"/>
      <c r="I348" s="202"/>
      <c r="J348" s="38"/>
      <c r="K348" s="38"/>
      <c r="L348" s="42"/>
      <c r="M348" s="203"/>
      <c r="N348" s="204"/>
      <c r="O348" s="89"/>
      <c r="P348" s="89"/>
      <c r="Q348" s="89"/>
      <c r="R348" s="89"/>
      <c r="S348" s="89"/>
      <c r="T348" s="89"/>
      <c r="U348" s="90"/>
      <c r="V348" s="36"/>
      <c r="W348" s="36"/>
      <c r="X348" s="36"/>
      <c r="Y348" s="36"/>
      <c r="Z348" s="36"/>
      <c r="AA348" s="36"/>
      <c r="AB348" s="36"/>
      <c r="AC348" s="36"/>
      <c r="AD348" s="36"/>
      <c r="AE348" s="36"/>
      <c r="AT348" s="15" t="s">
        <v>128</v>
      </c>
      <c r="AU348" s="15" t="s">
        <v>75</v>
      </c>
    </row>
    <row r="349" s="2" customFormat="1" ht="16.5" customHeight="1">
      <c r="A349" s="36"/>
      <c r="B349" s="37"/>
      <c r="C349" s="205" t="s">
        <v>615</v>
      </c>
      <c r="D349" s="205" t="s">
        <v>130</v>
      </c>
      <c r="E349" s="206" t="s">
        <v>1505</v>
      </c>
      <c r="F349" s="207" t="s">
        <v>1506</v>
      </c>
      <c r="G349" s="208" t="s">
        <v>139</v>
      </c>
      <c r="H349" s="209">
        <v>8</v>
      </c>
      <c r="I349" s="210"/>
      <c r="J349" s="211">
        <f>ROUND(I349*H349,2)</f>
        <v>0</v>
      </c>
      <c r="K349" s="207" t="s">
        <v>124</v>
      </c>
      <c r="L349" s="212"/>
      <c r="M349" s="213" t="s">
        <v>1</v>
      </c>
      <c r="N349" s="214" t="s">
        <v>40</v>
      </c>
      <c r="O349" s="89"/>
      <c r="P349" s="196">
        <f>O349*H349</f>
        <v>0</v>
      </c>
      <c r="Q349" s="196">
        <v>0</v>
      </c>
      <c r="R349" s="196">
        <f>Q349*H349</f>
        <v>0</v>
      </c>
      <c r="S349" s="196">
        <v>0</v>
      </c>
      <c r="T349" s="196">
        <f>S349*H349</f>
        <v>0</v>
      </c>
      <c r="U349" s="197" t="s">
        <v>1</v>
      </c>
      <c r="V349" s="36"/>
      <c r="W349" s="36"/>
      <c r="X349" s="36"/>
      <c r="Y349" s="36"/>
      <c r="Z349" s="36"/>
      <c r="AA349" s="36"/>
      <c r="AB349" s="36"/>
      <c r="AC349" s="36"/>
      <c r="AD349" s="36"/>
      <c r="AE349" s="36"/>
      <c r="AR349" s="198" t="s">
        <v>165</v>
      </c>
      <c r="AT349" s="198" t="s">
        <v>130</v>
      </c>
      <c r="AU349" s="198" t="s">
        <v>75</v>
      </c>
      <c r="AY349" s="15" t="s">
        <v>126</v>
      </c>
      <c r="BE349" s="199">
        <f>IF(N349="základní",J349,0)</f>
        <v>0</v>
      </c>
      <c r="BF349" s="199">
        <f>IF(N349="snížená",J349,0)</f>
        <v>0</v>
      </c>
      <c r="BG349" s="199">
        <f>IF(N349="zákl. přenesená",J349,0)</f>
        <v>0</v>
      </c>
      <c r="BH349" s="199">
        <f>IF(N349="sníž. přenesená",J349,0)</f>
        <v>0</v>
      </c>
      <c r="BI349" s="199">
        <f>IF(N349="nulová",J349,0)</f>
        <v>0</v>
      </c>
      <c r="BJ349" s="15" t="s">
        <v>83</v>
      </c>
      <c r="BK349" s="199">
        <f>ROUND(I349*H349,2)</f>
        <v>0</v>
      </c>
      <c r="BL349" s="15" t="s">
        <v>125</v>
      </c>
      <c r="BM349" s="198" t="s">
        <v>1507</v>
      </c>
    </row>
    <row r="350" s="2" customFormat="1">
      <c r="A350" s="36"/>
      <c r="B350" s="37"/>
      <c r="C350" s="38"/>
      <c r="D350" s="200" t="s">
        <v>128</v>
      </c>
      <c r="E350" s="38"/>
      <c r="F350" s="201" t="s">
        <v>1506</v>
      </c>
      <c r="G350" s="38"/>
      <c r="H350" s="38"/>
      <c r="I350" s="202"/>
      <c r="J350" s="38"/>
      <c r="K350" s="38"/>
      <c r="L350" s="42"/>
      <c r="M350" s="203"/>
      <c r="N350" s="204"/>
      <c r="O350" s="89"/>
      <c r="P350" s="89"/>
      <c r="Q350" s="89"/>
      <c r="R350" s="89"/>
      <c r="S350" s="89"/>
      <c r="T350" s="89"/>
      <c r="U350" s="90"/>
      <c r="V350" s="36"/>
      <c r="W350" s="36"/>
      <c r="X350" s="36"/>
      <c r="Y350" s="36"/>
      <c r="Z350" s="36"/>
      <c r="AA350" s="36"/>
      <c r="AB350" s="36"/>
      <c r="AC350" s="36"/>
      <c r="AD350" s="36"/>
      <c r="AE350" s="36"/>
      <c r="AT350" s="15" t="s">
        <v>128</v>
      </c>
      <c r="AU350" s="15" t="s">
        <v>75</v>
      </c>
    </row>
    <row r="351" s="2" customFormat="1">
      <c r="A351" s="36"/>
      <c r="B351" s="37"/>
      <c r="C351" s="38"/>
      <c r="D351" s="200" t="s">
        <v>158</v>
      </c>
      <c r="E351" s="38"/>
      <c r="F351" s="215" t="s">
        <v>1508</v>
      </c>
      <c r="G351" s="38"/>
      <c r="H351" s="38"/>
      <c r="I351" s="202"/>
      <c r="J351" s="38"/>
      <c r="K351" s="38"/>
      <c r="L351" s="42"/>
      <c r="M351" s="203"/>
      <c r="N351" s="204"/>
      <c r="O351" s="89"/>
      <c r="P351" s="89"/>
      <c r="Q351" s="89"/>
      <c r="R351" s="89"/>
      <c r="S351" s="89"/>
      <c r="T351" s="89"/>
      <c r="U351" s="90"/>
      <c r="V351" s="36"/>
      <c r="W351" s="36"/>
      <c r="X351" s="36"/>
      <c r="Y351" s="36"/>
      <c r="Z351" s="36"/>
      <c r="AA351" s="36"/>
      <c r="AB351" s="36"/>
      <c r="AC351" s="36"/>
      <c r="AD351" s="36"/>
      <c r="AE351" s="36"/>
      <c r="AT351" s="15" t="s">
        <v>158</v>
      </c>
      <c r="AU351" s="15" t="s">
        <v>75</v>
      </c>
    </row>
    <row r="352" s="2" customFormat="1" ht="21.75" customHeight="1">
      <c r="A352" s="36"/>
      <c r="B352" s="37"/>
      <c r="C352" s="187" t="s">
        <v>620</v>
      </c>
      <c r="D352" s="187" t="s">
        <v>120</v>
      </c>
      <c r="E352" s="188" t="s">
        <v>1509</v>
      </c>
      <c r="F352" s="189" t="s">
        <v>1510</v>
      </c>
      <c r="G352" s="190" t="s">
        <v>1311</v>
      </c>
      <c r="H352" s="191">
        <v>0.10000000000000001</v>
      </c>
      <c r="I352" s="192"/>
      <c r="J352" s="193">
        <f>ROUND(I352*H352,2)</f>
        <v>0</v>
      </c>
      <c r="K352" s="189" t="s">
        <v>1</v>
      </c>
      <c r="L352" s="42"/>
      <c r="M352" s="194" t="s">
        <v>1</v>
      </c>
      <c r="N352" s="195" t="s">
        <v>40</v>
      </c>
      <c r="O352" s="89"/>
      <c r="P352" s="196">
        <f>O352*H352</f>
        <v>0</v>
      </c>
      <c r="Q352" s="196">
        <v>0.0099000000000000008</v>
      </c>
      <c r="R352" s="196">
        <f>Q352*H352</f>
        <v>0.00099000000000000021</v>
      </c>
      <c r="S352" s="196">
        <v>0</v>
      </c>
      <c r="T352" s="196">
        <f>S352*H352</f>
        <v>0</v>
      </c>
      <c r="U352" s="197" t="s">
        <v>1</v>
      </c>
      <c r="V352" s="36"/>
      <c r="W352" s="36"/>
      <c r="X352" s="36"/>
      <c r="Y352" s="36"/>
      <c r="Z352" s="36"/>
      <c r="AA352" s="36"/>
      <c r="AB352" s="36"/>
      <c r="AC352" s="36"/>
      <c r="AD352" s="36"/>
      <c r="AE352" s="36"/>
      <c r="AR352" s="198" t="s">
        <v>140</v>
      </c>
      <c r="AT352" s="198" t="s">
        <v>120</v>
      </c>
      <c r="AU352" s="198" t="s">
        <v>75</v>
      </c>
      <c r="AY352" s="15" t="s">
        <v>126</v>
      </c>
      <c r="BE352" s="199">
        <f>IF(N352="základní",J352,0)</f>
        <v>0</v>
      </c>
      <c r="BF352" s="199">
        <f>IF(N352="snížená",J352,0)</f>
        <v>0</v>
      </c>
      <c r="BG352" s="199">
        <f>IF(N352="zákl. přenesená",J352,0)</f>
        <v>0</v>
      </c>
      <c r="BH352" s="199">
        <f>IF(N352="sníž. přenesená",J352,0)</f>
        <v>0</v>
      </c>
      <c r="BI352" s="199">
        <f>IF(N352="nulová",J352,0)</f>
        <v>0</v>
      </c>
      <c r="BJ352" s="15" t="s">
        <v>83</v>
      </c>
      <c r="BK352" s="199">
        <f>ROUND(I352*H352,2)</f>
        <v>0</v>
      </c>
      <c r="BL352" s="15" t="s">
        <v>140</v>
      </c>
      <c r="BM352" s="198" t="s">
        <v>1511</v>
      </c>
    </row>
    <row r="353" s="2" customFormat="1">
      <c r="A353" s="36"/>
      <c r="B353" s="37"/>
      <c r="C353" s="38"/>
      <c r="D353" s="200" t="s">
        <v>128</v>
      </c>
      <c r="E353" s="38"/>
      <c r="F353" s="201" t="s">
        <v>1512</v>
      </c>
      <c r="G353" s="38"/>
      <c r="H353" s="38"/>
      <c r="I353" s="202"/>
      <c r="J353" s="38"/>
      <c r="K353" s="38"/>
      <c r="L353" s="42"/>
      <c r="M353" s="203"/>
      <c r="N353" s="204"/>
      <c r="O353" s="89"/>
      <c r="P353" s="89"/>
      <c r="Q353" s="89"/>
      <c r="R353" s="89"/>
      <c r="S353" s="89"/>
      <c r="T353" s="89"/>
      <c r="U353" s="90"/>
      <c r="V353" s="36"/>
      <c r="W353" s="36"/>
      <c r="X353" s="36"/>
      <c r="Y353" s="36"/>
      <c r="Z353" s="36"/>
      <c r="AA353" s="36"/>
      <c r="AB353" s="36"/>
      <c r="AC353" s="36"/>
      <c r="AD353" s="36"/>
      <c r="AE353" s="36"/>
      <c r="AT353" s="15" t="s">
        <v>128</v>
      </c>
      <c r="AU353" s="15" t="s">
        <v>75</v>
      </c>
    </row>
    <row r="354" s="2" customFormat="1" ht="16.5" customHeight="1">
      <c r="A354" s="36"/>
      <c r="B354" s="37"/>
      <c r="C354" s="205" t="s">
        <v>625</v>
      </c>
      <c r="D354" s="205" t="s">
        <v>130</v>
      </c>
      <c r="E354" s="206" t="s">
        <v>1513</v>
      </c>
      <c r="F354" s="207" t="s">
        <v>1514</v>
      </c>
      <c r="G354" s="208" t="s">
        <v>867</v>
      </c>
      <c r="H354" s="209">
        <v>7</v>
      </c>
      <c r="I354" s="210"/>
      <c r="J354" s="211">
        <f>ROUND(I354*H354,2)</f>
        <v>0</v>
      </c>
      <c r="K354" s="207" t="s">
        <v>1</v>
      </c>
      <c r="L354" s="212"/>
      <c r="M354" s="213" t="s">
        <v>1</v>
      </c>
      <c r="N354" s="214" t="s">
        <v>40</v>
      </c>
      <c r="O354" s="89"/>
      <c r="P354" s="196">
        <f>O354*H354</f>
        <v>0</v>
      </c>
      <c r="Q354" s="196">
        <v>0.152</v>
      </c>
      <c r="R354" s="196">
        <f>Q354*H354</f>
        <v>1.0640000000000001</v>
      </c>
      <c r="S354" s="196">
        <v>0</v>
      </c>
      <c r="T354" s="196">
        <f>S354*H354</f>
        <v>0</v>
      </c>
      <c r="U354" s="197" t="s">
        <v>1</v>
      </c>
      <c r="V354" s="36"/>
      <c r="W354" s="36"/>
      <c r="X354" s="36"/>
      <c r="Y354" s="36"/>
      <c r="Z354" s="36"/>
      <c r="AA354" s="36"/>
      <c r="AB354" s="36"/>
      <c r="AC354" s="36"/>
      <c r="AD354" s="36"/>
      <c r="AE354" s="36"/>
      <c r="AR354" s="198" t="s">
        <v>1415</v>
      </c>
      <c r="AT354" s="198" t="s">
        <v>130</v>
      </c>
      <c r="AU354" s="198" t="s">
        <v>75</v>
      </c>
      <c r="AY354" s="15" t="s">
        <v>126</v>
      </c>
      <c r="BE354" s="199">
        <f>IF(N354="základní",J354,0)</f>
        <v>0</v>
      </c>
      <c r="BF354" s="199">
        <f>IF(N354="snížená",J354,0)</f>
        <v>0</v>
      </c>
      <c r="BG354" s="199">
        <f>IF(N354="zákl. přenesená",J354,0)</f>
        <v>0</v>
      </c>
      <c r="BH354" s="199">
        <f>IF(N354="sníž. přenesená",J354,0)</f>
        <v>0</v>
      </c>
      <c r="BI354" s="199">
        <f>IF(N354="nulová",J354,0)</f>
        <v>0</v>
      </c>
      <c r="BJ354" s="15" t="s">
        <v>83</v>
      </c>
      <c r="BK354" s="199">
        <f>ROUND(I354*H354,2)</f>
        <v>0</v>
      </c>
      <c r="BL354" s="15" t="s">
        <v>140</v>
      </c>
      <c r="BM354" s="198" t="s">
        <v>1515</v>
      </c>
    </row>
    <row r="355" s="2" customFormat="1">
      <c r="A355" s="36"/>
      <c r="B355" s="37"/>
      <c r="C355" s="38"/>
      <c r="D355" s="200" t="s">
        <v>128</v>
      </c>
      <c r="E355" s="38"/>
      <c r="F355" s="201" t="s">
        <v>1514</v>
      </c>
      <c r="G355" s="38"/>
      <c r="H355" s="38"/>
      <c r="I355" s="202"/>
      <c r="J355" s="38"/>
      <c r="K355" s="38"/>
      <c r="L355" s="42"/>
      <c r="M355" s="203"/>
      <c r="N355" s="204"/>
      <c r="O355" s="89"/>
      <c r="P355" s="89"/>
      <c r="Q355" s="89"/>
      <c r="R355" s="89"/>
      <c r="S355" s="89"/>
      <c r="T355" s="89"/>
      <c r="U355" s="90"/>
      <c r="V355" s="36"/>
      <c r="W355" s="36"/>
      <c r="X355" s="36"/>
      <c r="Y355" s="36"/>
      <c r="Z355" s="36"/>
      <c r="AA355" s="36"/>
      <c r="AB355" s="36"/>
      <c r="AC355" s="36"/>
      <c r="AD355" s="36"/>
      <c r="AE355" s="36"/>
      <c r="AT355" s="15" t="s">
        <v>128</v>
      </c>
      <c r="AU355" s="15" t="s">
        <v>75</v>
      </c>
    </row>
    <row r="356" s="2" customFormat="1">
      <c r="A356" s="36"/>
      <c r="B356" s="37"/>
      <c r="C356" s="38"/>
      <c r="D356" s="200" t="s">
        <v>158</v>
      </c>
      <c r="E356" s="38"/>
      <c r="F356" s="215" t="s">
        <v>1516</v>
      </c>
      <c r="G356" s="38"/>
      <c r="H356" s="38"/>
      <c r="I356" s="202"/>
      <c r="J356" s="38"/>
      <c r="K356" s="38"/>
      <c r="L356" s="42"/>
      <c r="M356" s="203"/>
      <c r="N356" s="204"/>
      <c r="O356" s="89"/>
      <c r="P356" s="89"/>
      <c r="Q356" s="89"/>
      <c r="R356" s="89"/>
      <c r="S356" s="89"/>
      <c r="T356" s="89"/>
      <c r="U356" s="90"/>
      <c r="V356" s="36"/>
      <c r="W356" s="36"/>
      <c r="X356" s="36"/>
      <c r="Y356" s="36"/>
      <c r="Z356" s="36"/>
      <c r="AA356" s="36"/>
      <c r="AB356" s="36"/>
      <c r="AC356" s="36"/>
      <c r="AD356" s="36"/>
      <c r="AE356" s="36"/>
      <c r="AT356" s="15" t="s">
        <v>158</v>
      </c>
      <c r="AU356" s="15" t="s">
        <v>75</v>
      </c>
    </row>
    <row r="357" s="2" customFormat="1" ht="16.5" customHeight="1">
      <c r="A357" s="36"/>
      <c r="B357" s="37"/>
      <c r="C357" s="205" t="s">
        <v>630</v>
      </c>
      <c r="D357" s="205" t="s">
        <v>130</v>
      </c>
      <c r="E357" s="206" t="s">
        <v>1517</v>
      </c>
      <c r="F357" s="207" t="s">
        <v>1518</v>
      </c>
      <c r="G357" s="208" t="s">
        <v>139</v>
      </c>
      <c r="H357" s="209">
        <v>4</v>
      </c>
      <c r="I357" s="210"/>
      <c r="J357" s="211">
        <f>ROUND(I357*H357,2)</f>
        <v>0</v>
      </c>
      <c r="K357" s="207" t="s">
        <v>124</v>
      </c>
      <c r="L357" s="212"/>
      <c r="M357" s="213" t="s">
        <v>1</v>
      </c>
      <c r="N357" s="214" t="s">
        <v>40</v>
      </c>
      <c r="O357" s="89"/>
      <c r="P357" s="196">
        <f>O357*H357</f>
        <v>0</v>
      </c>
      <c r="Q357" s="196">
        <v>0</v>
      </c>
      <c r="R357" s="196">
        <f>Q357*H357</f>
        <v>0</v>
      </c>
      <c r="S357" s="196">
        <v>0</v>
      </c>
      <c r="T357" s="196">
        <f>S357*H357</f>
        <v>0</v>
      </c>
      <c r="U357" s="197" t="s">
        <v>1</v>
      </c>
      <c r="V357" s="36"/>
      <c r="W357" s="36"/>
      <c r="X357" s="36"/>
      <c r="Y357" s="36"/>
      <c r="Z357" s="36"/>
      <c r="AA357" s="36"/>
      <c r="AB357" s="36"/>
      <c r="AC357" s="36"/>
      <c r="AD357" s="36"/>
      <c r="AE357" s="36"/>
      <c r="AR357" s="198" t="s">
        <v>165</v>
      </c>
      <c r="AT357" s="198" t="s">
        <v>130</v>
      </c>
      <c r="AU357" s="198" t="s">
        <v>75</v>
      </c>
      <c r="AY357" s="15" t="s">
        <v>126</v>
      </c>
      <c r="BE357" s="199">
        <f>IF(N357="základní",J357,0)</f>
        <v>0</v>
      </c>
      <c r="BF357" s="199">
        <f>IF(N357="snížená",J357,0)</f>
        <v>0</v>
      </c>
      <c r="BG357" s="199">
        <f>IF(N357="zákl. přenesená",J357,0)</f>
        <v>0</v>
      </c>
      <c r="BH357" s="199">
        <f>IF(N357="sníž. přenesená",J357,0)</f>
        <v>0</v>
      </c>
      <c r="BI357" s="199">
        <f>IF(N357="nulová",J357,0)</f>
        <v>0</v>
      </c>
      <c r="BJ357" s="15" t="s">
        <v>83</v>
      </c>
      <c r="BK357" s="199">
        <f>ROUND(I357*H357,2)</f>
        <v>0</v>
      </c>
      <c r="BL357" s="15" t="s">
        <v>125</v>
      </c>
      <c r="BM357" s="198" t="s">
        <v>1519</v>
      </c>
    </row>
    <row r="358" s="2" customFormat="1">
      <c r="A358" s="36"/>
      <c r="B358" s="37"/>
      <c r="C358" s="38"/>
      <c r="D358" s="200" t="s">
        <v>128</v>
      </c>
      <c r="E358" s="38"/>
      <c r="F358" s="201" t="s">
        <v>1518</v>
      </c>
      <c r="G358" s="38"/>
      <c r="H358" s="38"/>
      <c r="I358" s="202"/>
      <c r="J358" s="38"/>
      <c r="K358" s="38"/>
      <c r="L358" s="42"/>
      <c r="M358" s="203"/>
      <c r="N358" s="204"/>
      <c r="O358" s="89"/>
      <c r="P358" s="89"/>
      <c r="Q358" s="89"/>
      <c r="R358" s="89"/>
      <c r="S358" s="89"/>
      <c r="T358" s="89"/>
      <c r="U358" s="90"/>
      <c r="V358" s="36"/>
      <c r="W358" s="36"/>
      <c r="X358" s="36"/>
      <c r="Y358" s="36"/>
      <c r="Z358" s="36"/>
      <c r="AA358" s="36"/>
      <c r="AB358" s="36"/>
      <c r="AC358" s="36"/>
      <c r="AD358" s="36"/>
      <c r="AE358" s="36"/>
      <c r="AT358" s="15" t="s">
        <v>128</v>
      </c>
      <c r="AU358" s="15" t="s">
        <v>75</v>
      </c>
    </row>
    <row r="359" s="2" customFormat="1" ht="62.7" customHeight="1">
      <c r="A359" s="36"/>
      <c r="B359" s="37"/>
      <c r="C359" s="187" t="s">
        <v>635</v>
      </c>
      <c r="D359" s="187" t="s">
        <v>120</v>
      </c>
      <c r="E359" s="188" t="s">
        <v>1520</v>
      </c>
      <c r="F359" s="189" t="s">
        <v>1521</v>
      </c>
      <c r="G359" s="190" t="s">
        <v>139</v>
      </c>
      <c r="H359" s="191">
        <v>14</v>
      </c>
      <c r="I359" s="192"/>
      <c r="J359" s="193">
        <f>ROUND(I359*H359,2)</f>
        <v>0</v>
      </c>
      <c r="K359" s="189" t="s">
        <v>124</v>
      </c>
      <c r="L359" s="42"/>
      <c r="M359" s="194" t="s">
        <v>1</v>
      </c>
      <c r="N359" s="195" t="s">
        <v>40</v>
      </c>
      <c r="O359" s="89"/>
      <c r="P359" s="196">
        <f>O359*H359</f>
        <v>0</v>
      </c>
      <c r="Q359" s="196">
        <v>0</v>
      </c>
      <c r="R359" s="196">
        <f>Q359*H359</f>
        <v>0</v>
      </c>
      <c r="S359" s="196">
        <v>0</v>
      </c>
      <c r="T359" s="196">
        <f>S359*H359</f>
        <v>0</v>
      </c>
      <c r="U359" s="197" t="s">
        <v>1</v>
      </c>
      <c r="V359" s="36"/>
      <c r="W359" s="36"/>
      <c r="X359" s="36"/>
      <c r="Y359" s="36"/>
      <c r="Z359" s="36"/>
      <c r="AA359" s="36"/>
      <c r="AB359" s="36"/>
      <c r="AC359" s="36"/>
      <c r="AD359" s="36"/>
      <c r="AE359" s="36"/>
      <c r="AR359" s="198" t="s">
        <v>685</v>
      </c>
      <c r="AT359" s="198" t="s">
        <v>120</v>
      </c>
      <c r="AU359" s="198" t="s">
        <v>75</v>
      </c>
      <c r="AY359" s="15" t="s">
        <v>126</v>
      </c>
      <c r="BE359" s="199">
        <f>IF(N359="základní",J359,0)</f>
        <v>0</v>
      </c>
      <c r="BF359" s="199">
        <f>IF(N359="snížená",J359,0)</f>
        <v>0</v>
      </c>
      <c r="BG359" s="199">
        <f>IF(N359="zákl. přenesená",J359,0)</f>
        <v>0</v>
      </c>
      <c r="BH359" s="199">
        <f>IF(N359="sníž. přenesená",J359,0)</f>
        <v>0</v>
      </c>
      <c r="BI359" s="199">
        <f>IF(N359="nulová",J359,0)</f>
        <v>0</v>
      </c>
      <c r="BJ359" s="15" t="s">
        <v>83</v>
      </c>
      <c r="BK359" s="199">
        <f>ROUND(I359*H359,2)</f>
        <v>0</v>
      </c>
      <c r="BL359" s="15" t="s">
        <v>685</v>
      </c>
      <c r="BM359" s="198" t="s">
        <v>1522</v>
      </c>
    </row>
    <row r="360" s="2" customFormat="1">
      <c r="A360" s="36"/>
      <c r="B360" s="37"/>
      <c r="C360" s="38"/>
      <c r="D360" s="200" t="s">
        <v>128</v>
      </c>
      <c r="E360" s="38"/>
      <c r="F360" s="201" t="s">
        <v>1523</v>
      </c>
      <c r="G360" s="38"/>
      <c r="H360" s="38"/>
      <c r="I360" s="202"/>
      <c r="J360" s="38"/>
      <c r="K360" s="38"/>
      <c r="L360" s="42"/>
      <c r="M360" s="203"/>
      <c r="N360" s="204"/>
      <c r="O360" s="89"/>
      <c r="P360" s="89"/>
      <c r="Q360" s="89"/>
      <c r="R360" s="89"/>
      <c r="S360" s="89"/>
      <c r="T360" s="89"/>
      <c r="U360" s="90"/>
      <c r="V360" s="36"/>
      <c r="W360" s="36"/>
      <c r="X360" s="36"/>
      <c r="Y360" s="36"/>
      <c r="Z360" s="36"/>
      <c r="AA360" s="36"/>
      <c r="AB360" s="36"/>
      <c r="AC360" s="36"/>
      <c r="AD360" s="36"/>
      <c r="AE360" s="36"/>
      <c r="AT360" s="15" t="s">
        <v>128</v>
      </c>
      <c r="AU360" s="15" t="s">
        <v>75</v>
      </c>
    </row>
    <row r="361" s="2" customFormat="1">
      <c r="A361" s="36"/>
      <c r="B361" s="37"/>
      <c r="C361" s="38"/>
      <c r="D361" s="200" t="s">
        <v>158</v>
      </c>
      <c r="E361" s="38"/>
      <c r="F361" s="215" t="s">
        <v>1067</v>
      </c>
      <c r="G361" s="38"/>
      <c r="H361" s="38"/>
      <c r="I361" s="202"/>
      <c r="J361" s="38"/>
      <c r="K361" s="38"/>
      <c r="L361" s="42"/>
      <c r="M361" s="203"/>
      <c r="N361" s="204"/>
      <c r="O361" s="89"/>
      <c r="P361" s="89"/>
      <c r="Q361" s="89"/>
      <c r="R361" s="89"/>
      <c r="S361" s="89"/>
      <c r="T361" s="89"/>
      <c r="U361" s="90"/>
      <c r="V361" s="36"/>
      <c r="W361" s="36"/>
      <c r="X361" s="36"/>
      <c r="Y361" s="36"/>
      <c r="Z361" s="36"/>
      <c r="AA361" s="36"/>
      <c r="AB361" s="36"/>
      <c r="AC361" s="36"/>
      <c r="AD361" s="36"/>
      <c r="AE361" s="36"/>
      <c r="AT361" s="15" t="s">
        <v>158</v>
      </c>
      <c r="AU361" s="15" t="s">
        <v>75</v>
      </c>
    </row>
    <row r="362" s="2" customFormat="1" ht="16.5" customHeight="1">
      <c r="A362" s="36"/>
      <c r="B362" s="37"/>
      <c r="C362" s="187" t="s">
        <v>641</v>
      </c>
      <c r="D362" s="187" t="s">
        <v>120</v>
      </c>
      <c r="E362" s="188" t="s">
        <v>750</v>
      </c>
      <c r="F362" s="189" t="s">
        <v>1524</v>
      </c>
      <c r="G362" s="190" t="s">
        <v>149</v>
      </c>
      <c r="H362" s="191">
        <v>80</v>
      </c>
      <c r="I362" s="192"/>
      <c r="J362" s="193">
        <f>ROUND(I362*H362,2)</f>
        <v>0</v>
      </c>
      <c r="K362" s="189" t="s">
        <v>124</v>
      </c>
      <c r="L362" s="42"/>
      <c r="M362" s="194" t="s">
        <v>1</v>
      </c>
      <c r="N362" s="195" t="s">
        <v>40</v>
      </c>
      <c r="O362" s="89"/>
      <c r="P362" s="196">
        <f>O362*H362</f>
        <v>0</v>
      </c>
      <c r="Q362" s="196">
        <v>0</v>
      </c>
      <c r="R362" s="196">
        <f>Q362*H362</f>
        <v>0</v>
      </c>
      <c r="S362" s="196">
        <v>0</v>
      </c>
      <c r="T362" s="196">
        <f>S362*H362</f>
        <v>0</v>
      </c>
      <c r="U362" s="197" t="s">
        <v>1</v>
      </c>
      <c r="V362" s="36"/>
      <c r="W362" s="36"/>
      <c r="X362" s="36"/>
      <c r="Y362" s="36"/>
      <c r="Z362" s="36"/>
      <c r="AA362" s="36"/>
      <c r="AB362" s="36"/>
      <c r="AC362" s="36"/>
      <c r="AD362" s="36"/>
      <c r="AE362" s="36"/>
      <c r="AR362" s="198" t="s">
        <v>685</v>
      </c>
      <c r="AT362" s="198" t="s">
        <v>120</v>
      </c>
      <c r="AU362" s="198" t="s">
        <v>75</v>
      </c>
      <c r="AY362" s="15" t="s">
        <v>126</v>
      </c>
      <c r="BE362" s="199">
        <f>IF(N362="základní",J362,0)</f>
        <v>0</v>
      </c>
      <c r="BF362" s="199">
        <f>IF(N362="snížená",J362,0)</f>
        <v>0</v>
      </c>
      <c r="BG362" s="199">
        <f>IF(N362="zákl. přenesená",J362,0)</f>
        <v>0</v>
      </c>
      <c r="BH362" s="199">
        <f>IF(N362="sníž. přenesená",J362,0)</f>
        <v>0</v>
      </c>
      <c r="BI362" s="199">
        <f>IF(N362="nulová",J362,0)</f>
        <v>0</v>
      </c>
      <c r="BJ362" s="15" t="s">
        <v>83</v>
      </c>
      <c r="BK362" s="199">
        <f>ROUND(I362*H362,2)</f>
        <v>0</v>
      </c>
      <c r="BL362" s="15" t="s">
        <v>685</v>
      </c>
      <c r="BM362" s="198" t="s">
        <v>1525</v>
      </c>
    </row>
    <row r="363" s="2" customFormat="1">
      <c r="A363" s="36"/>
      <c r="B363" s="37"/>
      <c r="C363" s="38"/>
      <c r="D363" s="200" t="s">
        <v>128</v>
      </c>
      <c r="E363" s="38"/>
      <c r="F363" s="201" t="s">
        <v>1526</v>
      </c>
      <c r="G363" s="38"/>
      <c r="H363" s="38"/>
      <c r="I363" s="202"/>
      <c r="J363" s="38"/>
      <c r="K363" s="38"/>
      <c r="L363" s="42"/>
      <c r="M363" s="203"/>
      <c r="N363" s="204"/>
      <c r="O363" s="89"/>
      <c r="P363" s="89"/>
      <c r="Q363" s="89"/>
      <c r="R363" s="89"/>
      <c r="S363" s="89"/>
      <c r="T363" s="89"/>
      <c r="U363" s="90"/>
      <c r="V363" s="36"/>
      <c r="W363" s="36"/>
      <c r="X363" s="36"/>
      <c r="Y363" s="36"/>
      <c r="Z363" s="36"/>
      <c r="AA363" s="36"/>
      <c r="AB363" s="36"/>
      <c r="AC363" s="36"/>
      <c r="AD363" s="36"/>
      <c r="AE363" s="36"/>
      <c r="AT363" s="15" t="s">
        <v>128</v>
      </c>
      <c r="AU363" s="15" t="s">
        <v>75</v>
      </c>
    </row>
    <row r="364" s="2" customFormat="1" ht="55.5" customHeight="1">
      <c r="A364" s="36"/>
      <c r="B364" s="37"/>
      <c r="C364" s="205" t="s">
        <v>646</v>
      </c>
      <c r="D364" s="205" t="s">
        <v>130</v>
      </c>
      <c r="E364" s="206" t="s">
        <v>1527</v>
      </c>
      <c r="F364" s="207" t="s">
        <v>1528</v>
      </c>
      <c r="G364" s="208" t="s">
        <v>139</v>
      </c>
      <c r="H364" s="209">
        <v>5</v>
      </c>
      <c r="I364" s="210"/>
      <c r="J364" s="211">
        <f>ROUND(I364*H364,2)</f>
        <v>0</v>
      </c>
      <c r="K364" s="207" t="s">
        <v>124</v>
      </c>
      <c r="L364" s="212"/>
      <c r="M364" s="213" t="s">
        <v>1</v>
      </c>
      <c r="N364" s="214" t="s">
        <v>40</v>
      </c>
      <c r="O364" s="89"/>
      <c r="P364" s="196">
        <f>O364*H364</f>
        <v>0</v>
      </c>
      <c r="Q364" s="196">
        <v>0</v>
      </c>
      <c r="R364" s="196">
        <f>Q364*H364</f>
        <v>0</v>
      </c>
      <c r="S364" s="196">
        <v>0</v>
      </c>
      <c r="T364" s="196">
        <f>S364*H364</f>
        <v>0</v>
      </c>
      <c r="U364" s="197" t="s">
        <v>1</v>
      </c>
      <c r="V364" s="36"/>
      <c r="W364" s="36"/>
      <c r="X364" s="36"/>
      <c r="Y364" s="36"/>
      <c r="Z364" s="36"/>
      <c r="AA364" s="36"/>
      <c r="AB364" s="36"/>
      <c r="AC364" s="36"/>
      <c r="AD364" s="36"/>
      <c r="AE364" s="36"/>
      <c r="AR364" s="198" t="s">
        <v>165</v>
      </c>
      <c r="AT364" s="198" t="s">
        <v>130</v>
      </c>
      <c r="AU364" s="198" t="s">
        <v>75</v>
      </c>
      <c r="AY364" s="15" t="s">
        <v>126</v>
      </c>
      <c r="BE364" s="199">
        <f>IF(N364="základní",J364,0)</f>
        <v>0</v>
      </c>
      <c r="BF364" s="199">
        <f>IF(N364="snížená",J364,0)</f>
        <v>0</v>
      </c>
      <c r="BG364" s="199">
        <f>IF(N364="zákl. přenesená",J364,0)</f>
        <v>0</v>
      </c>
      <c r="BH364" s="199">
        <f>IF(N364="sníž. přenesená",J364,0)</f>
        <v>0</v>
      </c>
      <c r="BI364" s="199">
        <f>IF(N364="nulová",J364,0)</f>
        <v>0</v>
      </c>
      <c r="BJ364" s="15" t="s">
        <v>83</v>
      </c>
      <c r="BK364" s="199">
        <f>ROUND(I364*H364,2)</f>
        <v>0</v>
      </c>
      <c r="BL364" s="15" t="s">
        <v>125</v>
      </c>
      <c r="BM364" s="198" t="s">
        <v>1529</v>
      </c>
    </row>
    <row r="365" s="2" customFormat="1">
      <c r="A365" s="36"/>
      <c r="B365" s="37"/>
      <c r="C365" s="38"/>
      <c r="D365" s="200" t="s">
        <v>128</v>
      </c>
      <c r="E365" s="38"/>
      <c r="F365" s="201" t="s">
        <v>1528</v>
      </c>
      <c r="G365" s="38"/>
      <c r="H365" s="38"/>
      <c r="I365" s="202"/>
      <c r="J365" s="38"/>
      <c r="K365" s="38"/>
      <c r="L365" s="42"/>
      <c r="M365" s="203"/>
      <c r="N365" s="204"/>
      <c r="O365" s="89"/>
      <c r="P365" s="89"/>
      <c r="Q365" s="89"/>
      <c r="R365" s="89"/>
      <c r="S365" s="89"/>
      <c r="T365" s="89"/>
      <c r="U365" s="90"/>
      <c r="V365" s="36"/>
      <c r="W365" s="36"/>
      <c r="X365" s="36"/>
      <c r="Y365" s="36"/>
      <c r="Z365" s="36"/>
      <c r="AA365" s="36"/>
      <c r="AB365" s="36"/>
      <c r="AC365" s="36"/>
      <c r="AD365" s="36"/>
      <c r="AE365" s="36"/>
      <c r="AT365" s="15" t="s">
        <v>128</v>
      </c>
      <c r="AU365" s="15" t="s">
        <v>75</v>
      </c>
    </row>
    <row r="366" s="2" customFormat="1">
      <c r="A366" s="36"/>
      <c r="B366" s="37"/>
      <c r="C366" s="38"/>
      <c r="D366" s="200" t="s">
        <v>158</v>
      </c>
      <c r="E366" s="38"/>
      <c r="F366" s="215" t="s">
        <v>1530</v>
      </c>
      <c r="G366" s="38"/>
      <c r="H366" s="38"/>
      <c r="I366" s="202"/>
      <c r="J366" s="38"/>
      <c r="K366" s="38"/>
      <c r="L366" s="42"/>
      <c r="M366" s="203"/>
      <c r="N366" s="204"/>
      <c r="O366" s="89"/>
      <c r="P366" s="89"/>
      <c r="Q366" s="89"/>
      <c r="R366" s="89"/>
      <c r="S366" s="89"/>
      <c r="T366" s="89"/>
      <c r="U366" s="90"/>
      <c r="V366" s="36"/>
      <c r="W366" s="36"/>
      <c r="X366" s="36"/>
      <c r="Y366" s="36"/>
      <c r="Z366" s="36"/>
      <c r="AA366" s="36"/>
      <c r="AB366" s="36"/>
      <c r="AC366" s="36"/>
      <c r="AD366" s="36"/>
      <c r="AE366" s="36"/>
      <c r="AT366" s="15" t="s">
        <v>158</v>
      </c>
      <c r="AU366" s="15" t="s">
        <v>75</v>
      </c>
    </row>
    <row r="367" s="2" customFormat="1" ht="24.15" customHeight="1">
      <c r="A367" s="36"/>
      <c r="B367" s="37"/>
      <c r="C367" s="205" t="s">
        <v>651</v>
      </c>
      <c r="D367" s="205" t="s">
        <v>130</v>
      </c>
      <c r="E367" s="206" t="s">
        <v>1531</v>
      </c>
      <c r="F367" s="207" t="s">
        <v>1532</v>
      </c>
      <c r="G367" s="208" t="s">
        <v>221</v>
      </c>
      <c r="H367" s="209">
        <v>70</v>
      </c>
      <c r="I367" s="210"/>
      <c r="J367" s="211">
        <f>ROUND(I367*H367,2)</f>
        <v>0</v>
      </c>
      <c r="K367" s="207" t="s">
        <v>124</v>
      </c>
      <c r="L367" s="212"/>
      <c r="M367" s="213" t="s">
        <v>1</v>
      </c>
      <c r="N367" s="214" t="s">
        <v>40</v>
      </c>
      <c r="O367" s="89"/>
      <c r="P367" s="196">
        <f>O367*H367</f>
        <v>0</v>
      </c>
      <c r="Q367" s="196">
        <v>0</v>
      </c>
      <c r="R367" s="196">
        <f>Q367*H367</f>
        <v>0</v>
      </c>
      <c r="S367" s="196">
        <v>0</v>
      </c>
      <c r="T367" s="196">
        <f>S367*H367</f>
        <v>0</v>
      </c>
      <c r="U367" s="197" t="s">
        <v>1</v>
      </c>
      <c r="V367" s="36"/>
      <c r="W367" s="36"/>
      <c r="X367" s="36"/>
      <c r="Y367" s="36"/>
      <c r="Z367" s="36"/>
      <c r="AA367" s="36"/>
      <c r="AB367" s="36"/>
      <c r="AC367" s="36"/>
      <c r="AD367" s="36"/>
      <c r="AE367" s="36"/>
      <c r="AR367" s="198" t="s">
        <v>165</v>
      </c>
      <c r="AT367" s="198" t="s">
        <v>130</v>
      </c>
      <c r="AU367" s="198" t="s">
        <v>75</v>
      </c>
      <c r="AY367" s="15" t="s">
        <v>126</v>
      </c>
      <c r="BE367" s="199">
        <f>IF(N367="základní",J367,0)</f>
        <v>0</v>
      </c>
      <c r="BF367" s="199">
        <f>IF(N367="snížená",J367,0)</f>
        <v>0</v>
      </c>
      <c r="BG367" s="199">
        <f>IF(N367="zákl. přenesená",J367,0)</f>
        <v>0</v>
      </c>
      <c r="BH367" s="199">
        <f>IF(N367="sníž. přenesená",J367,0)</f>
        <v>0</v>
      </c>
      <c r="BI367" s="199">
        <f>IF(N367="nulová",J367,0)</f>
        <v>0</v>
      </c>
      <c r="BJ367" s="15" t="s">
        <v>83</v>
      </c>
      <c r="BK367" s="199">
        <f>ROUND(I367*H367,2)</f>
        <v>0</v>
      </c>
      <c r="BL367" s="15" t="s">
        <v>125</v>
      </c>
      <c r="BM367" s="198" t="s">
        <v>1533</v>
      </c>
    </row>
    <row r="368" s="2" customFormat="1">
      <c r="A368" s="36"/>
      <c r="B368" s="37"/>
      <c r="C368" s="38"/>
      <c r="D368" s="200" t="s">
        <v>128</v>
      </c>
      <c r="E368" s="38"/>
      <c r="F368" s="201" t="s">
        <v>1532</v>
      </c>
      <c r="G368" s="38"/>
      <c r="H368" s="38"/>
      <c r="I368" s="202"/>
      <c r="J368" s="38"/>
      <c r="K368" s="38"/>
      <c r="L368" s="42"/>
      <c r="M368" s="203"/>
      <c r="N368" s="204"/>
      <c r="O368" s="89"/>
      <c r="P368" s="89"/>
      <c r="Q368" s="89"/>
      <c r="R368" s="89"/>
      <c r="S368" s="89"/>
      <c r="T368" s="89"/>
      <c r="U368" s="90"/>
      <c r="V368" s="36"/>
      <c r="W368" s="36"/>
      <c r="X368" s="36"/>
      <c r="Y368" s="36"/>
      <c r="Z368" s="36"/>
      <c r="AA368" s="36"/>
      <c r="AB368" s="36"/>
      <c r="AC368" s="36"/>
      <c r="AD368" s="36"/>
      <c r="AE368" s="36"/>
      <c r="AT368" s="15" t="s">
        <v>128</v>
      </c>
      <c r="AU368" s="15" t="s">
        <v>75</v>
      </c>
    </row>
    <row r="369" s="2" customFormat="1" ht="16.5" customHeight="1">
      <c r="A369" s="36"/>
      <c r="B369" s="37"/>
      <c r="C369" s="187" t="s">
        <v>656</v>
      </c>
      <c r="D369" s="187" t="s">
        <v>120</v>
      </c>
      <c r="E369" s="188" t="s">
        <v>1534</v>
      </c>
      <c r="F369" s="189" t="s">
        <v>1535</v>
      </c>
      <c r="G369" s="190" t="s">
        <v>221</v>
      </c>
      <c r="H369" s="191">
        <v>90</v>
      </c>
      <c r="I369" s="192"/>
      <c r="J369" s="193">
        <f>ROUND(I369*H369,2)</f>
        <v>0</v>
      </c>
      <c r="K369" s="189" t="s">
        <v>124</v>
      </c>
      <c r="L369" s="42"/>
      <c r="M369" s="194" t="s">
        <v>1</v>
      </c>
      <c r="N369" s="195" t="s">
        <v>40</v>
      </c>
      <c r="O369" s="89"/>
      <c r="P369" s="196">
        <f>O369*H369</f>
        <v>0</v>
      </c>
      <c r="Q369" s="196">
        <v>0</v>
      </c>
      <c r="R369" s="196">
        <f>Q369*H369</f>
        <v>0</v>
      </c>
      <c r="S369" s="196">
        <v>0</v>
      </c>
      <c r="T369" s="196">
        <f>S369*H369</f>
        <v>0</v>
      </c>
      <c r="U369" s="197" t="s">
        <v>1</v>
      </c>
      <c r="V369" s="36"/>
      <c r="W369" s="36"/>
      <c r="X369" s="36"/>
      <c r="Y369" s="36"/>
      <c r="Z369" s="36"/>
      <c r="AA369" s="36"/>
      <c r="AB369" s="36"/>
      <c r="AC369" s="36"/>
      <c r="AD369" s="36"/>
      <c r="AE369" s="36"/>
      <c r="AR369" s="198" t="s">
        <v>685</v>
      </c>
      <c r="AT369" s="198" t="s">
        <v>120</v>
      </c>
      <c r="AU369" s="198" t="s">
        <v>75</v>
      </c>
      <c r="AY369" s="15" t="s">
        <v>126</v>
      </c>
      <c r="BE369" s="199">
        <f>IF(N369="základní",J369,0)</f>
        <v>0</v>
      </c>
      <c r="BF369" s="199">
        <f>IF(N369="snížená",J369,0)</f>
        <v>0</v>
      </c>
      <c r="BG369" s="199">
        <f>IF(N369="zákl. přenesená",J369,0)</f>
        <v>0</v>
      </c>
      <c r="BH369" s="199">
        <f>IF(N369="sníž. přenesená",J369,0)</f>
        <v>0</v>
      </c>
      <c r="BI369" s="199">
        <f>IF(N369="nulová",J369,0)</f>
        <v>0</v>
      </c>
      <c r="BJ369" s="15" t="s">
        <v>83</v>
      </c>
      <c r="BK369" s="199">
        <f>ROUND(I369*H369,2)</f>
        <v>0</v>
      </c>
      <c r="BL369" s="15" t="s">
        <v>685</v>
      </c>
      <c r="BM369" s="198" t="s">
        <v>1536</v>
      </c>
    </row>
    <row r="370" s="2" customFormat="1">
      <c r="A370" s="36"/>
      <c r="B370" s="37"/>
      <c r="C370" s="38"/>
      <c r="D370" s="200" t="s">
        <v>128</v>
      </c>
      <c r="E370" s="38"/>
      <c r="F370" s="201" t="s">
        <v>1537</v>
      </c>
      <c r="G370" s="38"/>
      <c r="H370" s="38"/>
      <c r="I370" s="202"/>
      <c r="J370" s="38"/>
      <c r="K370" s="38"/>
      <c r="L370" s="42"/>
      <c r="M370" s="203"/>
      <c r="N370" s="204"/>
      <c r="O370" s="89"/>
      <c r="P370" s="89"/>
      <c r="Q370" s="89"/>
      <c r="R370" s="89"/>
      <c r="S370" s="89"/>
      <c r="T370" s="89"/>
      <c r="U370" s="90"/>
      <c r="V370" s="36"/>
      <c r="W370" s="36"/>
      <c r="X370" s="36"/>
      <c r="Y370" s="36"/>
      <c r="Z370" s="36"/>
      <c r="AA370" s="36"/>
      <c r="AB370" s="36"/>
      <c r="AC370" s="36"/>
      <c r="AD370" s="36"/>
      <c r="AE370" s="36"/>
      <c r="AT370" s="15" t="s">
        <v>128</v>
      </c>
      <c r="AU370" s="15" t="s">
        <v>75</v>
      </c>
    </row>
    <row r="371" s="2" customFormat="1" ht="24.15" customHeight="1">
      <c r="A371" s="36"/>
      <c r="B371" s="37"/>
      <c r="C371" s="187" t="s">
        <v>661</v>
      </c>
      <c r="D371" s="187" t="s">
        <v>120</v>
      </c>
      <c r="E371" s="188" t="s">
        <v>1538</v>
      </c>
      <c r="F371" s="189" t="s">
        <v>1539</v>
      </c>
      <c r="G371" s="190" t="s">
        <v>139</v>
      </c>
      <c r="H371" s="191">
        <v>26</v>
      </c>
      <c r="I371" s="192"/>
      <c r="J371" s="193">
        <f>ROUND(I371*H371,2)</f>
        <v>0</v>
      </c>
      <c r="K371" s="189" t="s">
        <v>124</v>
      </c>
      <c r="L371" s="42"/>
      <c r="M371" s="194" t="s">
        <v>1</v>
      </c>
      <c r="N371" s="195" t="s">
        <v>40</v>
      </c>
      <c r="O371" s="89"/>
      <c r="P371" s="196">
        <f>O371*H371</f>
        <v>0</v>
      </c>
      <c r="Q371" s="196">
        <v>0</v>
      </c>
      <c r="R371" s="196">
        <f>Q371*H371</f>
        <v>0</v>
      </c>
      <c r="S371" s="196">
        <v>0</v>
      </c>
      <c r="T371" s="196">
        <f>S371*H371</f>
        <v>0</v>
      </c>
      <c r="U371" s="197" t="s">
        <v>1</v>
      </c>
      <c r="V371" s="36"/>
      <c r="W371" s="36"/>
      <c r="X371" s="36"/>
      <c r="Y371" s="36"/>
      <c r="Z371" s="36"/>
      <c r="AA371" s="36"/>
      <c r="AB371" s="36"/>
      <c r="AC371" s="36"/>
      <c r="AD371" s="36"/>
      <c r="AE371" s="36"/>
      <c r="AR371" s="198" t="s">
        <v>685</v>
      </c>
      <c r="AT371" s="198" t="s">
        <v>120</v>
      </c>
      <c r="AU371" s="198" t="s">
        <v>75</v>
      </c>
      <c r="AY371" s="15" t="s">
        <v>126</v>
      </c>
      <c r="BE371" s="199">
        <f>IF(N371="základní",J371,0)</f>
        <v>0</v>
      </c>
      <c r="BF371" s="199">
        <f>IF(N371="snížená",J371,0)</f>
        <v>0</v>
      </c>
      <c r="BG371" s="199">
        <f>IF(N371="zákl. přenesená",J371,0)</f>
        <v>0</v>
      </c>
      <c r="BH371" s="199">
        <f>IF(N371="sníž. přenesená",J371,0)</f>
        <v>0</v>
      </c>
      <c r="BI371" s="199">
        <f>IF(N371="nulová",J371,0)</f>
        <v>0</v>
      </c>
      <c r="BJ371" s="15" t="s">
        <v>83</v>
      </c>
      <c r="BK371" s="199">
        <f>ROUND(I371*H371,2)</f>
        <v>0</v>
      </c>
      <c r="BL371" s="15" t="s">
        <v>685</v>
      </c>
      <c r="BM371" s="198" t="s">
        <v>1540</v>
      </c>
    </row>
    <row r="372" s="2" customFormat="1">
      <c r="A372" s="36"/>
      <c r="B372" s="37"/>
      <c r="C372" s="38"/>
      <c r="D372" s="200" t="s">
        <v>128</v>
      </c>
      <c r="E372" s="38"/>
      <c r="F372" s="201" t="s">
        <v>1539</v>
      </c>
      <c r="G372" s="38"/>
      <c r="H372" s="38"/>
      <c r="I372" s="202"/>
      <c r="J372" s="38"/>
      <c r="K372" s="38"/>
      <c r="L372" s="42"/>
      <c r="M372" s="203"/>
      <c r="N372" s="204"/>
      <c r="O372" s="89"/>
      <c r="P372" s="89"/>
      <c r="Q372" s="89"/>
      <c r="R372" s="89"/>
      <c r="S372" s="89"/>
      <c r="T372" s="89"/>
      <c r="U372" s="90"/>
      <c r="V372" s="36"/>
      <c r="W372" s="36"/>
      <c r="X372" s="36"/>
      <c r="Y372" s="36"/>
      <c r="Z372" s="36"/>
      <c r="AA372" s="36"/>
      <c r="AB372" s="36"/>
      <c r="AC372" s="36"/>
      <c r="AD372" s="36"/>
      <c r="AE372" s="36"/>
      <c r="AT372" s="15" t="s">
        <v>128</v>
      </c>
      <c r="AU372" s="15" t="s">
        <v>75</v>
      </c>
    </row>
    <row r="373" s="2" customFormat="1" ht="37.8" customHeight="1">
      <c r="A373" s="36"/>
      <c r="B373" s="37"/>
      <c r="C373" s="187" t="s">
        <v>665</v>
      </c>
      <c r="D373" s="187" t="s">
        <v>120</v>
      </c>
      <c r="E373" s="188" t="s">
        <v>1541</v>
      </c>
      <c r="F373" s="189" t="s">
        <v>1542</v>
      </c>
      <c r="G373" s="190" t="s">
        <v>867</v>
      </c>
      <c r="H373" s="191">
        <v>35</v>
      </c>
      <c r="I373" s="192"/>
      <c r="J373" s="193">
        <f>ROUND(I373*H373,2)</f>
        <v>0</v>
      </c>
      <c r="K373" s="189" t="s">
        <v>1</v>
      </c>
      <c r="L373" s="42"/>
      <c r="M373" s="194" t="s">
        <v>1</v>
      </c>
      <c r="N373" s="195" t="s">
        <v>40</v>
      </c>
      <c r="O373" s="89"/>
      <c r="P373" s="196">
        <f>O373*H373</f>
        <v>0</v>
      </c>
      <c r="Q373" s="196">
        <v>0.093410000000000007</v>
      </c>
      <c r="R373" s="196">
        <f>Q373*H373</f>
        <v>3.2693500000000002</v>
      </c>
      <c r="S373" s="196">
        <v>0</v>
      </c>
      <c r="T373" s="196">
        <f>S373*H373</f>
        <v>0</v>
      </c>
      <c r="U373" s="197" t="s">
        <v>1</v>
      </c>
      <c r="V373" s="36"/>
      <c r="W373" s="36"/>
      <c r="X373" s="36"/>
      <c r="Y373" s="36"/>
      <c r="Z373" s="36"/>
      <c r="AA373" s="36"/>
      <c r="AB373" s="36"/>
      <c r="AC373" s="36"/>
      <c r="AD373" s="36"/>
      <c r="AE373" s="36"/>
      <c r="AR373" s="198" t="s">
        <v>125</v>
      </c>
      <c r="AT373" s="198" t="s">
        <v>120</v>
      </c>
      <c r="AU373" s="198" t="s">
        <v>75</v>
      </c>
      <c r="AY373" s="15" t="s">
        <v>126</v>
      </c>
      <c r="BE373" s="199">
        <f>IF(N373="základní",J373,0)</f>
        <v>0</v>
      </c>
      <c r="BF373" s="199">
        <f>IF(N373="snížená",J373,0)</f>
        <v>0</v>
      </c>
      <c r="BG373" s="199">
        <f>IF(N373="zákl. přenesená",J373,0)</f>
        <v>0</v>
      </c>
      <c r="BH373" s="199">
        <f>IF(N373="sníž. přenesená",J373,0)</f>
        <v>0</v>
      </c>
      <c r="BI373" s="199">
        <f>IF(N373="nulová",J373,0)</f>
        <v>0</v>
      </c>
      <c r="BJ373" s="15" t="s">
        <v>83</v>
      </c>
      <c r="BK373" s="199">
        <f>ROUND(I373*H373,2)</f>
        <v>0</v>
      </c>
      <c r="BL373" s="15" t="s">
        <v>125</v>
      </c>
      <c r="BM373" s="198" t="s">
        <v>1543</v>
      </c>
    </row>
    <row r="374" s="2" customFormat="1">
      <c r="A374" s="36"/>
      <c r="B374" s="37"/>
      <c r="C374" s="38"/>
      <c r="D374" s="200" t="s">
        <v>128</v>
      </c>
      <c r="E374" s="38"/>
      <c r="F374" s="201" t="s">
        <v>1544</v>
      </c>
      <c r="G374" s="38"/>
      <c r="H374" s="38"/>
      <c r="I374" s="202"/>
      <c r="J374" s="38"/>
      <c r="K374" s="38"/>
      <c r="L374" s="42"/>
      <c r="M374" s="203"/>
      <c r="N374" s="204"/>
      <c r="O374" s="89"/>
      <c r="P374" s="89"/>
      <c r="Q374" s="89"/>
      <c r="R374" s="89"/>
      <c r="S374" s="89"/>
      <c r="T374" s="89"/>
      <c r="U374" s="90"/>
      <c r="V374" s="36"/>
      <c r="W374" s="36"/>
      <c r="X374" s="36"/>
      <c r="Y374" s="36"/>
      <c r="Z374" s="36"/>
      <c r="AA374" s="36"/>
      <c r="AB374" s="36"/>
      <c r="AC374" s="36"/>
      <c r="AD374" s="36"/>
      <c r="AE374" s="36"/>
      <c r="AT374" s="15" t="s">
        <v>128</v>
      </c>
      <c r="AU374" s="15" t="s">
        <v>75</v>
      </c>
    </row>
    <row r="375" s="2" customFormat="1" ht="24.15" customHeight="1">
      <c r="A375" s="36"/>
      <c r="B375" s="37"/>
      <c r="C375" s="187" t="s">
        <v>670</v>
      </c>
      <c r="D375" s="187" t="s">
        <v>120</v>
      </c>
      <c r="E375" s="188" t="s">
        <v>1545</v>
      </c>
      <c r="F375" s="189" t="s">
        <v>1546</v>
      </c>
      <c r="G375" s="190" t="s">
        <v>221</v>
      </c>
      <c r="H375" s="191">
        <v>70</v>
      </c>
      <c r="I375" s="192"/>
      <c r="J375" s="193">
        <f>ROUND(I375*H375,2)</f>
        <v>0</v>
      </c>
      <c r="K375" s="189" t="s">
        <v>1</v>
      </c>
      <c r="L375" s="42"/>
      <c r="M375" s="194" t="s">
        <v>1</v>
      </c>
      <c r="N375" s="195" t="s">
        <v>40</v>
      </c>
      <c r="O375" s="89"/>
      <c r="P375" s="196">
        <f>O375*H375</f>
        <v>0</v>
      </c>
      <c r="Q375" s="196">
        <v>0</v>
      </c>
      <c r="R375" s="196">
        <f>Q375*H375</f>
        <v>0</v>
      </c>
      <c r="S375" s="196">
        <v>0</v>
      </c>
      <c r="T375" s="196">
        <f>S375*H375</f>
        <v>0</v>
      </c>
      <c r="U375" s="197" t="s">
        <v>1</v>
      </c>
      <c r="V375" s="36"/>
      <c r="W375" s="36"/>
      <c r="X375" s="36"/>
      <c r="Y375" s="36"/>
      <c r="Z375" s="36"/>
      <c r="AA375" s="36"/>
      <c r="AB375" s="36"/>
      <c r="AC375" s="36"/>
      <c r="AD375" s="36"/>
      <c r="AE375" s="36"/>
      <c r="AR375" s="198" t="s">
        <v>140</v>
      </c>
      <c r="AT375" s="198" t="s">
        <v>120</v>
      </c>
      <c r="AU375" s="198" t="s">
        <v>75</v>
      </c>
      <c r="AY375" s="15" t="s">
        <v>126</v>
      </c>
      <c r="BE375" s="199">
        <f>IF(N375="základní",J375,0)</f>
        <v>0</v>
      </c>
      <c r="BF375" s="199">
        <f>IF(N375="snížená",J375,0)</f>
        <v>0</v>
      </c>
      <c r="BG375" s="199">
        <f>IF(N375="zákl. přenesená",J375,0)</f>
        <v>0</v>
      </c>
      <c r="BH375" s="199">
        <f>IF(N375="sníž. přenesená",J375,0)</f>
        <v>0</v>
      </c>
      <c r="BI375" s="199">
        <f>IF(N375="nulová",J375,0)</f>
        <v>0</v>
      </c>
      <c r="BJ375" s="15" t="s">
        <v>83</v>
      </c>
      <c r="BK375" s="199">
        <f>ROUND(I375*H375,2)</f>
        <v>0</v>
      </c>
      <c r="BL375" s="15" t="s">
        <v>140</v>
      </c>
      <c r="BM375" s="198" t="s">
        <v>1547</v>
      </c>
    </row>
    <row r="376" s="2" customFormat="1">
      <c r="A376" s="36"/>
      <c r="B376" s="37"/>
      <c r="C376" s="38"/>
      <c r="D376" s="200" t="s">
        <v>128</v>
      </c>
      <c r="E376" s="38"/>
      <c r="F376" s="201" t="s">
        <v>1548</v>
      </c>
      <c r="G376" s="38"/>
      <c r="H376" s="38"/>
      <c r="I376" s="202"/>
      <c r="J376" s="38"/>
      <c r="K376" s="38"/>
      <c r="L376" s="42"/>
      <c r="M376" s="203"/>
      <c r="N376" s="204"/>
      <c r="O376" s="89"/>
      <c r="P376" s="89"/>
      <c r="Q376" s="89"/>
      <c r="R376" s="89"/>
      <c r="S376" s="89"/>
      <c r="T376" s="89"/>
      <c r="U376" s="90"/>
      <c r="V376" s="36"/>
      <c r="W376" s="36"/>
      <c r="X376" s="36"/>
      <c r="Y376" s="36"/>
      <c r="Z376" s="36"/>
      <c r="AA376" s="36"/>
      <c r="AB376" s="36"/>
      <c r="AC376" s="36"/>
      <c r="AD376" s="36"/>
      <c r="AE376" s="36"/>
      <c r="AT376" s="15" t="s">
        <v>128</v>
      </c>
      <c r="AU376" s="15" t="s">
        <v>75</v>
      </c>
    </row>
    <row r="377" s="2" customFormat="1" ht="24.15" customHeight="1">
      <c r="A377" s="36"/>
      <c r="B377" s="37"/>
      <c r="C377" s="187" t="s">
        <v>673</v>
      </c>
      <c r="D377" s="187" t="s">
        <v>120</v>
      </c>
      <c r="E377" s="188" t="s">
        <v>1549</v>
      </c>
      <c r="F377" s="189" t="s">
        <v>1550</v>
      </c>
      <c r="G377" s="190" t="s">
        <v>123</v>
      </c>
      <c r="H377" s="191">
        <v>12.6</v>
      </c>
      <c r="I377" s="192"/>
      <c r="J377" s="193">
        <f>ROUND(I377*H377,2)</f>
        <v>0</v>
      </c>
      <c r="K377" s="189" t="s">
        <v>1</v>
      </c>
      <c r="L377" s="42"/>
      <c r="M377" s="194" t="s">
        <v>1</v>
      </c>
      <c r="N377" s="195" t="s">
        <v>40</v>
      </c>
      <c r="O377" s="89"/>
      <c r="P377" s="196">
        <f>O377*H377</f>
        <v>0</v>
      </c>
      <c r="Q377" s="196">
        <v>0</v>
      </c>
      <c r="R377" s="196">
        <f>Q377*H377</f>
        <v>0</v>
      </c>
      <c r="S377" s="196">
        <v>0</v>
      </c>
      <c r="T377" s="196">
        <f>S377*H377</f>
        <v>0</v>
      </c>
      <c r="U377" s="197" t="s">
        <v>1</v>
      </c>
      <c r="V377" s="36"/>
      <c r="W377" s="36"/>
      <c r="X377" s="36"/>
      <c r="Y377" s="36"/>
      <c r="Z377" s="36"/>
      <c r="AA377" s="36"/>
      <c r="AB377" s="36"/>
      <c r="AC377" s="36"/>
      <c r="AD377" s="36"/>
      <c r="AE377" s="36"/>
      <c r="AR377" s="198" t="s">
        <v>140</v>
      </c>
      <c r="AT377" s="198" t="s">
        <v>120</v>
      </c>
      <c r="AU377" s="198" t="s">
        <v>75</v>
      </c>
      <c r="AY377" s="15" t="s">
        <v>126</v>
      </c>
      <c r="BE377" s="199">
        <f>IF(N377="základní",J377,0)</f>
        <v>0</v>
      </c>
      <c r="BF377" s="199">
        <f>IF(N377="snížená",J377,0)</f>
        <v>0</v>
      </c>
      <c r="BG377" s="199">
        <f>IF(N377="zákl. přenesená",J377,0)</f>
        <v>0</v>
      </c>
      <c r="BH377" s="199">
        <f>IF(N377="sníž. přenesená",J377,0)</f>
        <v>0</v>
      </c>
      <c r="BI377" s="199">
        <f>IF(N377="nulová",J377,0)</f>
        <v>0</v>
      </c>
      <c r="BJ377" s="15" t="s">
        <v>83</v>
      </c>
      <c r="BK377" s="199">
        <f>ROUND(I377*H377,2)</f>
        <v>0</v>
      </c>
      <c r="BL377" s="15" t="s">
        <v>140</v>
      </c>
      <c r="BM377" s="198" t="s">
        <v>1551</v>
      </c>
    </row>
    <row r="378" s="2" customFormat="1">
      <c r="A378" s="36"/>
      <c r="B378" s="37"/>
      <c r="C378" s="38"/>
      <c r="D378" s="200" t="s">
        <v>128</v>
      </c>
      <c r="E378" s="38"/>
      <c r="F378" s="201" t="s">
        <v>1552</v>
      </c>
      <c r="G378" s="38"/>
      <c r="H378" s="38"/>
      <c r="I378" s="202"/>
      <c r="J378" s="38"/>
      <c r="K378" s="38"/>
      <c r="L378" s="42"/>
      <c r="M378" s="203"/>
      <c r="N378" s="204"/>
      <c r="O378" s="89"/>
      <c r="P378" s="89"/>
      <c r="Q378" s="89"/>
      <c r="R378" s="89"/>
      <c r="S378" s="89"/>
      <c r="T378" s="89"/>
      <c r="U378" s="90"/>
      <c r="V378" s="36"/>
      <c r="W378" s="36"/>
      <c r="X378" s="36"/>
      <c r="Y378" s="36"/>
      <c r="Z378" s="36"/>
      <c r="AA378" s="36"/>
      <c r="AB378" s="36"/>
      <c r="AC378" s="36"/>
      <c r="AD378" s="36"/>
      <c r="AE378" s="36"/>
      <c r="AT378" s="15" t="s">
        <v>128</v>
      </c>
      <c r="AU378" s="15" t="s">
        <v>75</v>
      </c>
    </row>
    <row r="379" s="2" customFormat="1" ht="24.15" customHeight="1">
      <c r="A379" s="36"/>
      <c r="B379" s="37"/>
      <c r="C379" s="187" t="s">
        <v>678</v>
      </c>
      <c r="D379" s="187" t="s">
        <v>120</v>
      </c>
      <c r="E379" s="188" t="s">
        <v>1553</v>
      </c>
      <c r="F379" s="189" t="s">
        <v>1554</v>
      </c>
      <c r="G379" s="190" t="s">
        <v>221</v>
      </c>
      <c r="H379" s="191">
        <v>70</v>
      </c>
      <c r="I379" s="192"/>
      <c r="J379" s="193">
        <f>ROUND(I379*H379,2)</f>
        <v>0</v>
      </c>
      <c r="K379" s="189" t="s">
        <v>1</v>
      </c>
      <c r="L379" s="42"/>
      <c r="M379" s="194" t="s">
        <v>1</v>
      </c>
      <c r="N379" s="195" t="s">
        <v>40</v>
      </c>
      <c r="O379" s="89"/>
      <c r="P379" s="196">
        <f>O379*H379</f>
        <v>0</v>
      </c>
      <c r="Q379" s="196">
        <v>0</v>
      </c>
      <c r="R379" s="196">
        <f>Q379*H379</f>
        <v>0</v>
      </c>
      <c r="S379" s="196">
        <v>0</v>
      </c>
      <c r="T379" s="196">
        <f>S379*H379</f>
        <v>0</v>
      </c>
      <c r="U379" s="197" t="s">
        <v>1</v>
      </c>
      <c r="V379" s="36"/>
      <c r="W379" s="36"/>
      <c r="X379" s="36"/>
      <c r="Y379" s="36"/>
      <c r="Z379" s="36"/>
      <c r="AA379" s="36"/>
      <c r="AB379" s="36"/>
      <c r="AC379" s="36"/>
      <c r="AD379" s="36"/>
      <c r="AE379" s="36"/>
      <c r="AR379" s="198" t="s">
        <v>140</v>
      </c>
      <c r="AT379" s="198" t="s">
        <v>120</v>
      </c>
      <c r="AU379" s="198" t="s">
        <v>75</v>
      </c>
      <c r="AY379" s="15" t="s">
        <v>126</v>
      </c>
      <c r="BE379" s="199">
        <f>IF(N379="základní",J379,0)</f>
        <v>0</v>
      </c>
      <c r="BF379" s="199">
        <f>IF(N379="snížená",J379,0)</f>
        <v>0</v>
      </c>
      <c r="BG379" s="199">
        <f>IF(N379="zákl. přenesená",J379,0)</f>
        <v>0</v>
      </c>
      <c r="BH379" s="199">
        <f>IF(N379="sníž. přenesená",J379,0)</f>
        <v>0</v>
      </c>
      <c r="BI379" s="199">
        <f>IF(N379="nulová",J379,0)</f>
        <v>0</v>
      </c>
      <c r="BJ379" s="15" t="s">
        <v>83</v>
      </c>
      <c r="BK379" s="199">
        <f>ROUND(I379*H379,2)</f>
        <v>0</v>
      </c>
      <c r="BL379" s="15" t="s">
        <v>140</v>
      </c>
      <c r="BM379" s="198" t="s">
        <v>1555</v>
      </c>
    </row>
    <row r="380" s="2" customFormat="1">
      <c r="A380" s="36"/>
      <c r="B380" s="37"/>
      <c r="C380" s="38"/>
      <c r="D380" s="200" t="s">
        <v>128</v>
      </c>
      <c r="E380" s="38"/>
      <c r="F380" s="201" t="s">
        <v>1556</v>
      </c>
      <c r="G380" s="38"/>
      <c r="H380" s="38"/>
      <c r="I380" s="202"/>
      <c r="J380" s="38"/>
      <c r="K380" s="38"/>
      <c r="L380" s="42"/>
      <c r="M380" s="203"/>
      <c r="N380" s="204"/>
      <c r="O380" s="89"/>
      <c r="P380" s="89"/>
      <c r="Q380" s="89"/>
      <c r="R380" s="89"/>
      <c r="S380" s="89"/>
      <c r="T380" s="89"/>
      <c r="U380" s="90"/>
      <c r="V380" s="36"/>
      <c r="W380" s="36"/>
      <c r="X380" s="36"/>
      <c r="Y380" s="36"/>
      <c r="Z380" s="36"/>
      <c r="AA380" s="36"/>
      <c r="AB380" s="36"/>
      <c r="AC380" s="36"/>
      <c r="AD380" s="36"/>
      <c r="AE380" s="36"/>
      <c r="AT380" s="15" t="s">
        <v>128</v>
      </c>
      <c r="AU380" s="15" t="s">
        <v>75</v>
      </c>
    </row>
    <row r="381" s="2" customFormat="1" ht="24.15" customHeight="1">
      <c r="A381" s="36"/>
      <c r="B381" s="37"/>
      <c r="C381" s="187" t="s">
        <v>682</v>
      </c>
      <c r="D381" s="187" t="s">
        <v>120</v>
      </c>
      <c r="E381" s="188" t="s">
        <v>1557</v>
      </c>
      <c r="F381" s="189" t="s">
        <v>1558</v>
      </c>
      <c r="G381" s="190" t="s">
        <v>155</v>
      </c>
      <c r="H381" s="191">
        <v>41</v>
      </c>
      <c r="I381" s="192"/>
      <c r="J381" s="193">
        <f>ROUND(I381*H381,2)</f>
        <v>0</v>
      </c>
      <c r="K381" s="189" t="s">
        <v>124</v>
      </c>
      <c r="L381" s="42"/>
      <c r="M381" s="194" t="s">
        <v>1</v>
      </c>
      <c r="N381" s="195" t="s">
        <v>40</v>
      </c>
      <c r="O381" s="89"/>
      <c r="P381" s="196">
        <f>O381*H381</f>
        <v>0</v>
      </c>
      <c r="Q381" s="196">
        <v>0</v>
      </c>
      <c r="R381" s="196">
        <f>Q381*H381</f>
        <v>0</v>
      </c>
      <c r="S381" s="196">
        <v>0</v>
      </c>
      <c r="T381" s="196">
        <f>S381*H381</f>
        <v>0</v>
      </c>
      <c r="U381" s="197" t="s">
        <v>1</v>
      </c>
      <c r="V381" s="36"/>
      <c r="W381" s="36"/>
      <c r="X381" s="36"/>
      <c r="Y381" s="36"/>
      <c r="Z381" s="36"/>
      <c r="AA381" s="36"/>
      <c r="AB381" s="36"/>
      <c r="AC381" s="36"/>
      <c r="AD381" s="36"/>
      <c r="AE381" s="36"/>
      <c r="AR381" s="198" t="s">
        <v>685</v>
      </c>
      <c r="AT381" s="198" t="s">
        <v>120</v>
      </c>
      <c r="AU381" s="198" t="s">
        <v>75</v>
      </c>
      <c r="AY381" s="15" t="s">
        <v>126</v>
      </c>
      <c r="BE381" s="199">
        <f>IF(N381="základní",J381,0)</f>
        <v>0</v>
      </c>
      <c r="BF381" s="199">
        <f>IF(N381="snížená",J381,0)</f>
        <v>0</v>
      </c>
      <c r="BG381" s="199">
        <f>IF(N381="zákl. přenesená",J381,0)</f>
        <v>0</v>
      </c>
      <c r="BH381" s="199">
        <f>IF(N381="sníž. přenesená",J381,0)</f>
        <v>0</v>
      </c>
      <c r="BI381" s="199">
        <f>IF(N381="nulová",J381,0)</f>
        <v>0</v>
      </c>
      <c r="BJ381" s="15" t="s">
        <v>83</v>
      </c>
      <c r="BK381" s="199">
        <f>ROUND(I381*H381,2)</f>
        <v>0</v>
      </c>
      <c r="BL381" s="15" t="s">
        <v>685</v>
      </c>
      <c r="BM381" s="198" t="s">
        <v>1559</v>
      </c>
    </row>
    <row r="382" s="2" customFormat="1">
      <c r="A382" s="36"/>
      <c r="B382" s="37"/>
      <c r="C382" s="38"/>
      <c r="D382" s="200" t="s">
        <v>128</v>
      </c>
      <c r="E382" s="38"/>
      <c r="F382" s="201" t="s">
        <v>1560</v>
      </c>
      <c r="G382" s="38"/>
      <c r="H382" s="38"/>
      <c r="I382" s="202"/>
      <c r="J382" s="38"/>
      <c r="K382" s="38"/>
      <c r="L382" s="42"/>
      <c r="M382" s="203"/>
      <c r="N382" s="204"/>
      <c r="O382" s="89"/>
      <c r="P382" s="89"/>
      <c r="Q382" s="89"/>
      <c r="R382" s="89"/>
      <c r="S382" s="89"/>
      <c r="T382" s="89"/>
      <c r="U382" s="90"/>
      <c r="V382" s="36"/>
      <c r="W382" s="36"/>
      <c r="X382" s="36"/>
      <c r="Y382" s="36"/>
      <c r="Z382" s="36"/>
      <c r="AA382" s="36"/>
      <c r="AB382" s="36"/>
      <c r="AC382" s="36"/>
      <c r="AD382" s="36"/>
      <c r="AE382" s="36"/>
      <c r="AT382" s="15" t="s">
        <v>128</v>
      </c>
      <c r="AU382" s="15" t="s">
        <v>75</v>
      </c>
    </row>
    <row r="383" s="2" customFormat="1" ht="21.75" customHeight="1">
      <c r="A383" s="36"/>
      <c r="B383" s="37"/>
      <c r="C383" s="187" t="s">
        <v>687</v>
      </c>
      <c r="D383" s="187" t="s">
        <v>120</v>
      </c>
      <c r="E383" s="188" t="s">
        <v>1561</v>
      </c>
      <c r="F383" s="189" t="s">
        <v>167</v>
      </c>
      <c r="G383" s="190" t="s">
        <v>155</v>
      </c>
      <c r="H383" s="191">
        <v>25</v>
      </c>
      <c r="I383" s="192"/>
      <c r="J383" s="193">
        <f>ROUND(I383*H383,2)</f>
        <v>0</v>
      </c>
      <c r="K383" s="189" t="s">
        <v>124</v>
      </c>
      <c r="L383" s="42"/>
      <c r="M383" s="194" t="s">
        <v>1</v>
      </c>
      <c r="N383" s="195" t="s">
        <v>40</v>
      </c>
      <c r="O383" s="89"/>
      <c r="P383" s="196">
        <f>O383*H383</f>
        <v>0</v>
      </c>
      <c r="Q383" s="196">
        <v>0</v>
      </c>
      <c r="R383" s="196">
        <f>Q383*H383</f>
        <v>0</v>
      </c>
      <c r="S383" s="196">
        <v>0</v>
      </c>
      <c r="T383" s="196">
        <f>S383*H383</f>
        <v>0</v>
      </c>
      <c r="U383" s="197" t="s">
        <v>1</v>
      </c>
      <c r="V383" s="36"/>
      <c r="W383" s="36"/>
      <c r="X383" s="36"/>
      <c r="Y383" s="36"/>
      <c r="Z383" s="36"/>
      <c r="AA383" s="36"/>
      <c r="AB383" s="36"/>
      <c r="AC383" s="36"/>
      <c r="AD383" s="36"/>
      <c r="AE383" s="36"/>
      <c r="AR383" s="198" t="s">
        <v>685</v>
      </c>
      <c r="AT383" s="198" t="s">
        <v>120</v>
      </c>
      <c r="AU383" s="198" t="s">
        <v>75</v>
      </c>
      <c r="AY383" s="15" t="s">
        <v>126</v>
      </c>
      <c r="BE383" s="199">
        <f>IF(N383="základní",J383,0)</f>
        <v>0</v>
      </c>
      <c r="BF383" s="199">
        <f>IF(N383="snížená",J383,0)</f>
        <v>0</v>
      </c>
      <c r="BG383" s="199">
        <f>IF(N383="zákl. přenesená",J383,0)</f>
        <v>0</v>
      </c>
      <c r="BH383" s="199">
        <f>IF(N383="sníž. přenesená",J383,0)</f>
        <v>0</v>
      </c>
      <c r="BI383" s="199">
        <f>IF(N383="nulová",J383,0)</f>
        <v>0</v>
      </c>
      <c r="BJ383" s="15" t="s">
        <v>83</v>
      </c>
      <c r="BK383" s="199">
        <f>ROUND(I383*H383,2)</f>
        <v>0</v>
      </c>
      <c r="BL383" s="15" t="s">
        <v>685</v>
      </c>
      <c r="BM383" s="198" t="s">
        <v>1562</v>
      </c>
    </row>
    <row r="384" s="2" customFormat="1">
      <c r="A384" s="36"/>
      <c r="B384" s="37"/>
      <c r="C384" s="38"/>
      <c r="D384" s="200" t="s">
        <v>128</v>
      </c>
      <c r="E384" s="38"/>
      <c r="F384" s="201" t="s">
        <v>1563</v>
      </c>
      <c r="G384" s="38"/>
      <c r="H384" s="38"/>
      <c r="I384" s="202"/>
      <c r="J384" s="38"/>
      <c r="K384" s="38"/>
      <c r="L384" s="42"/>
      <c r="M384" s="203"/>
      <c r="N384" s="204"/>
      <c r="O384" s="89"/>
      <c r="P384" s="89"/>
      <c r="Q384" s="89"/>
      <c r="R384" s="89"/>
      <c r="S384" s="89"/>
      <c r="T384" s="89"/>
      <c r="U384" s="90"/>
      <c r="V384" s="36"/>
      <c r="W384" s="36"/>
      <c r="X384" s="36"/>
      <c r="Y384" s="36"/>
      <c r="Z384" s="36"/>
      <c r="AA384" s="36"/>
      <c r="AB384" s="36"/>
      <c r="AC384" s="36"/>
      <c r="AD384" s="36"/>
      <c r="AE384" s="36"/>
      <c r="AT384" s="15" t="s">
        <v>128</v>
      </c>
      <c r="AU384" s="15" t="s">
        <v>75</v>
      </c>
    </row>
    <row r="385" s="2" customFormat="1" ht="16.5" customHeight="1">
      <c r="A385" s="36"/>
      <c r="B385" s="37"/>
      <c r="C385" s="205" t="s">
        <v>692</v>
      </c>
      <c r="D385" s="205" t="s">
        <v>130</v>
      </c>
      <c r="E385" s="206" t="s">
        <v>1564</v>
      </c>
      <c r="F385" s="207" t="s">
        <v>1565</v>
      </c>
      <c r="G385" s="208" t="s">
        <v>155</v>
      </c>
      <c r="H385" s="209">
        <v>18.5</v>
      </c>
      <c r="I385" s="210"/>
      <c r="J385" s="211">
        <f>ROUND(I385*H385,2)</f>
        <v>0</v>
      </c>
      <c r="K385" s="207" t="s">
        <v>1</v>
      </c>
      <c r="L385" s="212"/>
      <c r="M385" s="213" t="s">
        <v>1</v>
      </c>
      <c r="N385" s="214" t="s">
        <v>40</v>
      </c>
      <c r="O385" s="89"/>
      <c r="P385" s="196">
        <f>O385*H385</f>
        <v>0</v>
      </c>
      <c r="Q385" s="196">
        <v>1</v>
      </c>
      <c r="R385" s="196">
        <f>Q385*H385</f>
        <v>18.5</v>
      </c>
      <c r="S385" s="196">
        <v>0</v>
      </c>
      <c r="T385" s="196">
        <f>S385*H385</f>
        <v>0</v>
      </c>
      <c r="U385" s="197" t="s">
        <v>1</v>
      </c>
      <c r="V385" s="36"/>
      <c r="W385" s="36"/>
      <c r="X385" s="36"/>
      <c r="Y385" s="36"/>
      <c r="Z385" s="36"/>
      <c r="AA385" s="36"/>
      <c r="AB385" s="36"/>
      <c r="AC385" s="36"/>
      <c r="AD385" s="36"/>
      <c r="AE385" s="36"/>
      <c r="AR385" s="198" t="s">
        <v>133</v>
      </c>
      <c r="AT385" s="198" t="s">
        <v>130</v>
      </c>
      <c r="AU385" s="198" t="s">
        <v>75</v>
      </c>
      <c r="AY385" s="15" t="s">
        <v>126</v>
      </c>
      <c r="BE385" s="199">
        <f>IF(N385="základní",J385,0)</f>
        <v>0</v>
      </c>
      <c r="BF385" s="199">
        <f>IF(N385="snížená",J385,0)</f>
        <v>0</v>
      </c>
      <c r="BG385" s="199">
        <f>IF(N385="zákl. přenesená",J385,0)</f>
        <v>0</v>
      </c>
      <c r="BH385" s="199">
        <f>IF(N385="sníž. přenesená",J385,0)</f>
        <v>0</v>
      </c>
      <c r="BI385" s="199">
        <f>IF(N385="nulová",J385,0)</f>
        <v>0</v>
      </c>
      <c r="BJ385" s="15" t="s">
        <v>83</v>
      </c>
      <c r="BK385" s="199">
        <f>ROUND(I385*H385,2)</f>
        <v>0</v>
      </c>
      <c r="BL385" s="15" t="s">
        <v>133</v>
      </c>
      <c r="BM385" s="198" t="s">
        <v>1566</v>
      </c>
    </row>
    <row r="386" s="2" customFormat="1">
      <c r="A386" s="36"/>
      <c r="B386" s="37"/>
      <c r="C386" s="38"/>
      <c r="D386" s="200" t="s">
        <v>128</v>
      </c>
      <c r="E386" s="38"/>
      <c r="F386" s="201" t="s">
        <v>1565</v>
      </c>
      <c r="G386" s="38"/>
      <c r="H386" s="38"/>
      <c r="I386" s="202"/>
      <c r="J386" s="38"/>
      <c r="K386" s="38"/>
      <c r="L386" s="42"/>
      <c r="M386" s="203"/>
      <c r="N386" s="204"/>
      <c r="O386" s="89"/>
      <c r="P386" s="89"/>
      <c r="Q386" s="89"/>
      <c r="R386" s="89"/>
      <c r="S386" s="89"/>
      <c r="T386" s="89"/>
      <c r="U386" s="90"/>
      <c r="V386" s="36"/>
      <c r="W386" s="36"/>
      <c r="X386" s="36"/>
      <c r="Y386" s="36"/>
      <c r="Z386" s="36"/>
      <c r="AA386" s="36"/>
      <c r="AB386" s="36"/>
      <c r="AC386" s="36"/>
      <c r="AD386" s="36"/>
      <c r="AE386" s="36"/>
      <c r="AT386" s="15" t="s">
        <v>128</v>
      </c>
      <c r="AU386" s="15" t="s">
        <v>75</v>
      </c>
    </row>
    <row r="387" s="2" customFormat="1" ht="24.15" customHeight="1">
      <c r="A387" s="36"/>
      <c r="B387" s="37"/>
      <c r="C387" s="205" t="s">
        <v>696</v>
      </c>
      <c r="D387" s="205" t="s">
        <v>130</v>
      </c>
      <c r="E387" s="206" t="s">
        <v>1567</v>
      </c>
      <c r="F387" s="207" t="s">
        <v>1568</v>
      </c>
      <c r="G387" s="208" t="s">
        <v>155</v>
      </c>
      <c r="H387" s="209">
        <v>16</v>
      </c>
      <c r="I387" s="210"/>
      <c r="J387" s="211">
        <f>ROUND(I387*H387,2)</f>
        <v>0</v>
      </c>
      <c r="K387" s="207" t="s">
        <v>1</v>
      </c>
      <c r="L387" s="212"/>
      <c r="M387" s="213" t="s">
        <v>1</v>
      </c>
      <c r="N387" s="214" t="s">
        <v>40</v>
      </c>
      <c r="O387" s="89"/>
      <c r="P387" s="196">
        <f>O387*H387</f>
        <v>0</v>
      </c>
      <c r="Q387" s="196">
        <v>1</v>
      </c>
      <c r="R387" s="196">
        <f>Q387*H387</f>
        <v>16</v>
      </c>
      <c r="S387" s="196">
        <v>0</v>
      </c>
      <c r="T387" s="196">
        <f>S387*H387</f>
        <v>0</v>
      </c>
      <c r="U387" s="197" t="s">
        <v>1</v>
      </c>
      <c r="V387" s="36"/>
      <c r="W387" s="36"/>
      <c r="X387" s="36"/>
      <c r="Y387" s="36"/>
      <c r="Z387" s="36"/>
      <c r="AA387" s="36"/>
      <c r="AB387" s="36"/>
      <c r="AC387" s="36"/>
      <c r="AD387" s="36"/>
      <c r="AE387" s="36"/>
      <c r="AR387" s="198" t="s">
        <v>133</v>
      </c>
      <c r="AT387" s="198" t="s">
        <v>130</v>
      </c>
      <c r="AU387" s="198" t="s">
        <v>75</v>
      </c>
      <c r="AY387" s="15" t="s">
        <v>126</v>
      </c>
      <c r="BE387" s="199">
        <f>IF(N387="základní",J387,0)</f>
        <v>0</v>
      </c>
      <c r="BF387" s="199">
        <f>IF(N387="snížená",J387,0)</f>
        <v>0</v>
      </c>
      <c r="BG387" s="199">
        <f>IF(N387="zákl. přenesená",J387,0)</f>
        <v>0</v>
      </c>
      <c r="BH387" s="199">
        <f>IF(N387="sníž. přenesená",J387,0)</f>
        <v>0</v>
      </c>
      <c r="BI387" s="199">
        <f>IF(N387="nulová",J387,0)</f>
        <v>0</v>
      </c>
      <c r="BJ387" s="15" t="s">
        <v>83</v>
      </c>
      <c r="BK387" s="199">
        <f>ROUND(I387*H387,2)</f>
        <v>0</v>
      </c>
      <c r="BL387" s="15" t="s">
        <v>133</v>
      </c>
      <c r="BM387" s="198" t="s">
        <v>1569</v>
      </c>
    </row>
    <row r="388" s="2" customFormat="1">
      <c r="A388" s="36"/>
      <c r="B388" s="37"/>
      <c r="C388" s="38"/>
      <c r="D388" s="200" t="s">
        <v>128</v>
      </c>
      <c r="E388" s="38"/>
      <c r="F388" s="201" t="s">
        <v>1568</v>
      </c>
      <c r="G388" s="38"/>
      <c r="H388" s="38"/>
      <c r="I388" s="202"/>
      <c r="J388" s="38"/>
      <c r="K388" s="38"/>
      <c r="L388" s="42"/>
      <c r="M388" s="203"/>
      <c r="N388" s="204"/>
      <c r="O388" s="89"/>
      <c r="P388" s="89"/>
      <c r="Q388" s="89"/>
      <c r="R388" s="89"/>
      <c r="S388" s="89"/>
      <c r="T388" s="89"/>
      <c r="U388" s="90"/>
      <c r="V388" s="36"/>
      <c r="W388" s="36"/>
      <c r="X388" s="36"/>
      <c r="Y388" s="36"/>
      <c r="Z388" s="36"/>
      <c r="AA388" s="36"/>
      <c r="AB388" s="36"/>
      <c r="AC388" s="36"/>
      <c r="AD388" s="36"/>
      <c r="AE388" s="36"/>
      <c r="AT388" s="15" t="s">
        <v>128</v>
      </c>
      <c r="AU388" s="15" t="s">
        <v>75</v>
      </c>
    </row>
    <row r="389" s="2" customFormat="1" ht="33" customHeight="1">
      <c r="A389" s="36"/>
      <c r="B389" s="37"/>
      <c r="C389" s="187" t="s">
        <v>700</v>
      </c>
      <c r="D389" s="187" t="s">
        <v>120</v>
      </c>
      <c r="E389" s="188" t="s">
        <v>1570</v>
      </c>
      <c r="F389" s="189" t="s">
        <v>1571</v>
      </c>
      <c r="G389" s="190" t="s">
        <v>139</v>
      </c>
      <c r="H389" s="191">
        <v>1</v>
      </c>
      <c r="I389" s="192"/>
      <c r="J389" s="193">
        <f>ROUND(I389*H389,2)</f>
        <v>0</v>
      </c>
      <c r="K389" s="189" t="s">
        <v>1</v>
      </c>
      <c r="L389" s="42"/>
      <c r="M389" s="194" t="s">
        <v>1</v>
      </c>
      <c r="N389" s="195" t="s">
        <v>40</v>
      </c>
      <c r="O389" s="89"/>
      <c r="P389" s="196">
        <f>O389*H389</f>
        <v>0</v>
      </c>
      <c r="Q389" s="196">
        <v>0</v>
      </c>
      <c r="R389" s="196">
        <f>Q389*H389</f>
        <v>0</v>
      </c>
      <c r="S389" s="196">
        <v>0</v>
      </c>
      <c r="T389" s="196">
        <f>S389*H389</f>
        <v>0</v>
      </c>
      <c r="U389" s="197" t="s">
        <v>1</v>
      </c>
      <c r="V389" s="36"/>
      <c r="W389" s="36"/>
      <c r="X389" s="36"/>
      <c r="Y389" s="36"/>
      <c r="Z389" s="36"/>
      <c r="AA389" s="36"/>
      <c r="AB389" s="36"/>
      <c r="AC389" s="36"/>
      <c r="AD389" s="36"/>
      <c r="AE389" s="36"/>
      <c r="AR389" s="198" t="s">
        <v>125</v>
      </c>
      <c r="AT389" s="198" t="s">
        <v>120</v>
      </c>
      <c r="AU389" s="198" t="s">
        <v>75</v>
      </c>
      <c r="AY389" s="15" t="s">
        <v>126</v>
      </c>
      <c r="BE389" s="199">
        <f>IF(N389="základní",J389,0)</f>
        <v>0</v>
      </c>
      <c r="BF389" s="199">
        <f>IF(N389="snížená",J389,0)</f>
        <v>0</v>
      </c>
      <c r="BG389" s="199">
        <f>IF(N389="zákl. přenesená",J389,0)</f>
        <v>0</v>
      </c>
      <c r="BH389" s="199">
        <f>IF(N389="sníž. přenesená",J389,0)</f>
        <v>0</v>
      </c>
      <c r="BI389" s="199">
        <f>IF(N389="nulová",J389,0)</f>
        <v>0</v>
      </c>
      <c r="BJ389" s="15" t="s">
        <v>83</v>
      </c>
      <c r="BK389" s="199">
        <f>ROUND(I389*H389,2)</f>
        <v>0</v>
      </c>
      <c r="BL389" s="15" t="s">
        <v>125</v>
      </c>
      <c r="BM389" s="198" t="s">
        <v>1572</v>
      </c>
    </row>
    <row r="390" s="2" customFormat="1">
      <c r="A390" s="36"/>
      <c r="B390" s="37"/>
      <c r="C390" s="38"/>
      <c r="D390" s="200" t="s">
        <v>128</v>
      </c>
      <c r="E390" s="38"/>
      <c r="F390" s="201" t="s">
        <v>1573</v>
      </c>
      <c r="G390" s="38"/>
      <c r="H390" s="38"/>
      <c r="I390" s="202"/>
      <c r="J390" s="38"/>
      <c r="K390" s="38"/>
      <c r="L390" s="42"/>
      <c r="M390" s="203"/>
      <c r="N390" s="204"/>
      <c r="O390" s="89"/>
      <c r="P390" s="89"/>
      <c r="Q390" s="89"/>
      <c r="R390" s="89"/>
      <c r="S390" s="89"/>
      <c r="T390" s="89"/>
      <c r="U390" s="90"/>
      <c r="V390" s="36"/>
      <c r="W390" s="36"/>
      <c r="X390" s="36"/>
      <c r="Y390" s="36"/>
      <c r="Z390" s="36"/>
      <c r="AA390" s="36"/>
      <c r="AB390" s="36"/>
      <c r="AC390" s="36"/>
      <c r="AD390" s="36"/>
      <c r="AE390" s="36"/>
      <c r="AT390" s="15" t="s">
        <v>128</v>
      </c>
      <c r="AU390" s="15" t="s">
        <v>75</v>
      </c>
    </row>
    <row r="391" s="2" customFormat="1" ht="33" customHeight="1">
      <c r="A391" s="36"/>
      <c r="B391" s="37"/>
      <c r="C391" s="187" t="s">
        <v>705</v>
      </c>
      <c r="D391" s="187" t="s">
        <v>120</v>
      </c>
      <c r="E391" s="188" t="s">
        <v>1574</v>
      </c>
      <c r="F391" s="189" t="s">
        <v>1575</v>
      </c>
      <c r="G391" s="190" t="s">
        <v>139</v>
      </c>
      <c r="H391" s="191">
        <v>5</v>
      </c>
      <c r="I391" s="192"/>
      <c r="J391" s="193">
        <f>ROUND(I391*H391,2)</f>
        <v>0</v>
      </c>
      <c r="K391" s="189" t="s">
        <v>1</v>
      </c>
      <c r="L391" s="42"/>
      <c r="M391" s="194" t="s">
        <v>1</v>
      </c>
      <c r="N391" s="195" t="s">
        <v>40</v>
      </c>
      <c r="O391" s="89"/>
      <c r="P391" s="196">
        <f>O391*H391</f>
        <v>0</v>
      </c>
      <c r="Q391" s="196">
        <v>0</v>
      </c>
      <c r="R391" s="196">
        <f>Q391*H391</f>
        <v>0</v>
      </c>
      <c r="S391" s="196">
        <v>0</v>
      </c>
      <c r="T391" s="196">
        <f>S391*H391</f>
        <v>0</v>
      </c>
      <c r="U391" s="197" t="s">
        <v>1</v>
      </c>
      <c r="V391" s="36"/>
      <c r="W391" s="36"/>
      <c r="X391" s="36"/>
      <c r="Y391" s="36"/>
      <c r="Z391" s="36"/>
      <c r="AA391" s="36"/>
      <c r="AB391" s="36"/>
      <c r="AC391" s="36"/>
      <c r="AD391" s="36"/>
      <c r="AE391" s="36"/>
      <c r="AR391" s="198" t="s">
        <v>125</v>
      </c>
      <c r="AT391" s="198" t="s">
        <v>120</v>
      </c>
      <c r="AU391" s="198" t="s">
        <v>75</v>
      </c>
      <c r="AY391" s="15" t="s">
        <v>126</v>
      </c>
      <c r="BE391" s="199">
        <f>IF(N391="základní",J391,0)</f>
        <v>0</v>
      </c>
      <c r="BF391" s="199">
        <f>IF(N391="snížená",J391,0)</f>
        <v>0</v>
      </c>
      <c r="BG391" s="199">
        <f>IF(N391="zákl. přenesená",J391,0)</f>
        <v>0</v>
      </c>
      <c r="BH391" s="199">
        <f>IF(N391="sníž. přenesená",J391,0)</f>
        <v>0</v>
      </c>
      <c r="BI391" s="199">
        <f>IF(N391="nulová",J391,0)</f>
        <v>0</v>
      </c>
      <c r="BJ391" s="15" t="s">
        <v>83</v>
      </c>
      <c r="BK391" s="199">
        <f>ROUND(I391*H391,2)</f>
        <v>0</v>
      </c>
      <c r="BL391" s="15" t="s">
        <v>125</v>
      </c>
      <c r="BM391" s="198" t="s">
        <v>1576</v>
      </c>
    </row>
    <row r="392" s="2" customFormat="1">
      <c r="A392" s="36"/>
      <c r="B392" s="37"/>
      <c r="C392" s="38"/>
      <c r="D392" s="200" t="s">
        <v>128</v>
      </c>
      <c r="E392" s="38"/>
      <c r="F392" s="201" t="s">
        <v>1577</v>
      </c>
      <c r="G392" s="38"/>
      <c r="H392" s="38"/>
      <c r="I392" s="202"/>
      <c r="J392" s="38"/>
      <c r="K392" s="38"/>
      <c r="L392" s="42"/>
      <c r="M392" s="203"/>
      <c r="N392" s="204"/>
      <c r="O392" s="89"/>
      <c r="P392" s="89"/>
      <c r="Q392" s="89"/>
      <c r="R392" s="89"/>
      <c r="S392" s="89"/>
      <c r="T392" s="89"/>
      <c r="U392" s="90"/>
      <c r="V392" s="36"/>
      <c r="W392" s="36"/>
      <c r="X392" s="36"/>
      <c r="Y392" s="36"/>
      <c r="Z392" s="36"/>
      <c r="AA392" s="36"/>
      <c r="AB392" s="36"/>
      <c r="AC392" s="36"/>
      <c r="AD392" s="36"/>
      <c r="AE392" s="36"/>
      <c r="AT392" s="15" t="s">
        <v>128</v>
      </c>
      <c r="AU392" s="15" t="s">
        <v>75</v>
      </c>
    </row>
    <row r="393" s="2" customFormat="1" ht="33" customHeight="1">
      <c r="A393" s="36"/>
      <c r="B393" s="37"/>
      <c r="C393" s="187" t="s">
        <v>709</v>
      </c>
      <c r="D393" s="187" t="s">
        <v>120</v>
      </c>
      <c r="E393" s="188" t="s">
        <v>1578</v>
      </c>
      <c r="F393" s="189" t="s">
        <v>1579</v>
      </c>
      <c r="G393" s="190" t="s">
        <v>139</v>
      </c>
      <c r="H393" s="191">
        <v>1</v>
      </c>
      <c r="I393" s="192"/>
      <c r="J393" s="193">
        <f>ROUND(I393*H393,2)</f>
        <v>0</v>
      </c>
      <c r="K393" s="189" t="s">
        <v>1</v>
      </c>
      <c r="L393" s="42"/>
      <c r="M393" s="194" t="s">
        <v>1</v>
      </c>
      <c r="N393" s="195" t="s">
        <v>40</v>
      </c>
      <c r="O393" s="89"/>
      <c r="P393" s="196">
        <f>O393*H393</f>
        <v>0</v>
      </c>
      <c r="Q393" s="196">
        <v>0</v>
      </c>
      <c r="R393" s="196">
        <f>Q393*H393</f>
        <v>0</v>
      </c>
      <c r="S393" s="196">
        <v>0</v>
      </c>
      <c r="T393" s="196">
        <f>S393*H393</f>
        <v>0</v>
      </c>
      <c r="U393" s="197" t="s">
        <v>1</v>
      </c>
      <c r="V393" s="36"/>
      <c r="W393" s="36"/>
      <c r="X393" s="36"/>
      <c r="Y393" s="36"/>
      <c r="Z393" s="36"/>
      <c r="AA393" s="36"/>
      <c r="AB393" s="36"/>
      <c r="AC393" s="36"/>
      <c r="AD393" s="36"/>
      <c r="AE393" s="36"/>
      <c r="AR393" s="198" t="s">
        <v>125</v>
      </c>
      <c r="AT393" s="198" t="s">
        <v>120</v>
      </c>
      <c r="AU393" s="198" t="s">
        <v>75</v>
      </c>
      <c r="AY393" s="15" t="s">
        <v>126</v>
      </c>
      <c r="BE393" s="199">
        <f>IF(N393="základní",J393,0)</f>
        <v>0</v>
      </c>
      <c r="BF393" s="199">
        <f>IF(N393="snížená",J393,0)</f>
        <v>0</v>
      </c>
      <c r="BG393" s="199">
        <f>IF(N393="zákl. přenesená",J393,0)</f>
        <v>0</v>
      </c>
      <c r="BH393" s="199">
        <f>IF(N393="sníž. přenesená",J393,0)</f>
        <v>0</v>
      </c>
      <c r="BI393" s="199">
        <f>IF(N393="nulová",J393,0)</f>
        <v>0</v>
      </c>
      <c r="BJ393" s="15" t="s">
        <v>83</v>
      </c>
      <c r="BK393" s="199">
        <f>ROUND(I393*H393,2)</f>
        <v>0</v>
      </c>
      <c r="BL393" s="15" t="s">
        <v>125</v>
      </c>
      <c r="BM393" s="198" t="s">
        <v>1580</v>
      </c>
    </row>
    <row r="394" s="2" customFormat="1">
      <c r="A394" s="36"/>
      <c r="B394" s="37"/>
      <c r="C394" s="38"/>
      <c r="D394" s="200" t="s">
        <v>128</v>
      </c>
      <c r="E394" s="38"/>
      <c r="F394" s="201" t="s">
        <v>1581</v>
      </c>
      <c r="G394" s="38"/>
      <c r="H394" s="38"/>
      <c r="I394" s="202"/>
      <c r="J394" s="38"/>
      <c r="K394" s="38"/>
      <c r="L394" s="42"/>
      <c r="M394" s="203"/>
      <c r="N394" s="204"/>
      <c r="O394" s="89"/>
      <c r="P394" s="89"/>
      <c r="Q394" s="89"/>
      <c r="R394" s="89"/>
      <c r="S394" s="89"/>
      <c r="T394" s="89"/>
      <c r="U394" s="90"/>
      <c r="V394" s="36"/>
      <c r="W394" s="36"/>
      <c r="X394" s="36"/>
      <c r="Y394" s="36"/>
      <c r="Z394" s="36"/>
      <c r="AA394" s="36"/>
      <c r="AB394" s="36"/>
      <c r="AC394" s="36"/>
      <c r="AD394" s="36"/>
      <c r="AE394" s="36"/>
      <c r="AT394" s="15" t="s">
        <v>128</v>
      </c>
      <c r="AU394" s="15" t="s">
        <v>75</v>
      </c>
    </row>
    <row r="395" s="2" customFormat="1" ht="16.5" customHeight="1">
      <c r="A395" s="36"/>
      <c r="B395" s="37"/>
      <c r="C395" s="187" t="s">
        <v>713</v>
      </c>
      <c r="D395" s="187" t="s">
        <v>120</v>
      </c>
      <c r="E395" s="188" t="s">
        <v>1582</v>
      </c>
      <c r="F395" s="189" t="s">
        <v>1583</v>
      </c>
      <c r="G395" s="190" t="s">
        <v>149</v>
      </c>
      <c r="H395" s="191">
        <v>16</v>
      </c>
      <c r="I395" s="192"/>
      <c r="J395" s="193">
        <f>ROUND(I395*H395,2)</f>
        <v>0</v>
      </c>
      <c r="K395" s="189" t="s">
        <v>1</v>
      </c>
      <c r="L395" s="42"/>
      <c r="M395" s="194" t="s">
        <v>1</v>
      </c>
      <c r="N395" s="195" t="s">
        <v>40</v>
      </c>
      <c r="O395" s="89"/>
      <c r="P395" s="196">
        <f>O395*H395</f>
        <v>0</v>
      </c>
      <c r="Q395" s="196">
        <v>0</v>
      </c>
      <c r="R395" s="196">
        <f>Q395*H395</f>
        <v>0</v>
      </c>
      <c r="S395" s="196">
        <v>0</v>
      </c>
      <c r="T395" s="196">
        <f>S395*H395</f>
        <v>0</v>
      </c>
      <c r="U395" s="197" t="s">
        <v>1</v>
      </c>
      <c r="V395" s="36"/>
      <c r="W395" s="36"/>
      <c r="X395" s="36"/>
      <c r="Y395" s="36"/>
      <c r="Z395" s="36"/>
      <c r="AA395" s="36"/>
      <c r="AB395" s="36"/>
      <c r="AC395" s="36"/>
      <c r="AD395" s="36"/>
      <c r="AE395" s="36"/>
      <c r="AR395" s="198" t="s">
        <v>685</v>
      </c>
      <c r="AT395" s="198" t="s">
        <v>120</v>
      </c>
      <c r="AU395" s="198" t="s">
        <v>75</v>
      </c>
      <c r="AY395" s="15" t="s">
        <v>126</v>
      </c>
      <c r="BE395" s="199">
        <f>IF(N395="základní",J395,0)</f>
        <v>0</v>
      </c>
      <c r="BF395" s="199">
        <f>IF(N395="snížená",J395,0)</f>
        <v>0</v>
      </c>
      <c r="BG395" s="199">
        <f>IF(N395="zákl. přenesená",J395,0)</f>
        <v>0</v>
      </c>
      <c r="BH395" s="199">
        <f>IF(N395="sníž. přenesená",J395,0)</f>
        <v>0</v>
      </c>
      <c r="BI395" s="199">
        <f>IF(N395="nulová",J395,0)</f>
        <v>0</v>
      </c>
      <c r="BJ395" s="15" t="s">
        <v>83</v>
      </c>
      <c r="BK395" s="199">
        <f>ROUND(I395*H395,2)</f>
        <v>0</v>
      </c>
      <c r="BL395" s="15" t="s">
        <v>685</v>
      </c>
      <c r="BM395" s="198" t="s">
        <v>1584</v>
      </c>
    </row>
    <row r="396" s="2" customFormat="1">
      <c r="A396" s="36"/>
      <c r="B396" s="37"/>
      <c r="C396" s="38"/>
      <c r="D396" s="200" t="s">
        <v>128</v>
      </c>
      <c r="E396" s="38"/>
      <c r="F396" s="201" t="s">
        <v>1585</v>
      </c>
      <c r="G396" s="38"/>
      <c r="H396" s="38"/>
      <c r="I396" s="202"/>
      <c r="J396" s="38"/>
      <c r="K396" s="38"/>
      <c r="L396" s="42"/>
      <c r="M396" s="203"/>
      <c r="N396" s="204"/>
      <c r="O396" s="89"/>
      <c r="P396" s="89"/>
      <c r="Q396" s="89"/>
      <c r="R396" s="89"/>
      <c r="S396" s="89"/>
      <c r="T396" s="89"/>
      <c r="U396" s="90"/>
      <c r="V396" s="36"/>
      <c r="W396" s="36"/>
      <c r="X396" s="36"/>
      <c r="Y396" s="36"/>
      <c r="Z396" s="36"/>
      <c r="AA396" s="36"/>
      <c r="AB396" s="36"/>
      <c r="AC396" s="36"/>
      <c r="AD396" s="36"/>
      <c r="AE396" s="36"/>
      <c r="AT396" s="15" t="s">
        <v>128</v>
      </c>
      <c r="AU396" s="15" t="s">
        <v>75</v>
      </c>
    </row>
    <row r="397" s="2" customFormat="1" ht="66.75" customHeight="1">
      <c r="A397" s="36"/>
      <c r="B397" s="37"/>
      <c r="C397" s="205" t="s">
        <v>133</v>
      </c>
      <c r="D397" s="205" t="s">
        <v>130</v>
      </c>
      <c r="E397" s="206" t="s">
        <v>1586</v>
      </c>
      <c r="F397" s="207" t="s">
        <v>1587</v>
      </c>
      <c r="G397" s="208" t="s">
        <v>139</v>
      </c>
      <c r="H397" s="209">
        <v>20</v>
      </c>
      <c r="I397" s="210"/>
      <c r="J397" s="211">
        <f>ROUND(I397*H397,2)</f>
        <v>0</v>
      </c>
      <c r="K397" s="207" t="s">
        <v>124</v>
      </c>
      <c r="L397" s="212"/>
      <c r="M397" s="213" t="s">
        <v>1</v>
      </c>
      <c r="N397" s="214" t="s">
        <v>40</v>
      </c>
      <c r="O397" s="89"/>
      <c r="P397" s="196">
        <f>O397*H397</f>
        <v>0</v>
      </c>
      <c r="Q397" s="196">
        <v>0</v>
      </c>
      <c r="R397" s="196">
        <f>Q397*H397</f>
        <v>0</v>
      </c>
      <c r="S397" s="196">
        <v>0</v>
      </c>
      <c r="T397" s="196">
        <f>S397*H397</f>
        <v>0</v>
      </c>
      <c r="U397" s="197" t="s">
        <v>1</v>
      </c>
      <c r="V397" s="36"/>
      <c r="W397" s="36"/>
      <c r="X397" s="36"/>
      <c r="Y397" s="36"/>
      <c r="Z397" s="36"/>
      <c r="AA397" s="36"/>
      <c r="AB397" s="36"/>
      <c r="AC397" s="36"/>
      <c r="AD397" s="36"/>
      <c r="AE397" s="36"/>
      <c r="AR397" s="198" t="s">
        <v>133</v>
      </c>
      <c r="AT397" s="198" t="s">
        <v>130</v>
      </c>
      <c r="AU397" s="198" t="s">
        <v>75</v>
      </c>
      <c r="AY397" s="15" t="s">
        <v>126</v>
      </c>
      <c r="BE397" s="199">
        <f>IF(N397="základní",J397,0)</f>
        <v>0</v>
      </c>
      <c r="BF397" s="199">
        <f>IF(N397="snížená",J397,0)</f>
        <v>0</v>
      </c>
      <c r="BG397" s="199">
        <f>IF(N397="zákl. přenesená",J397,0)</f>
        <v>0</v>
      </c>
      <c r="BH397" s="199">
        <f>IF(N397="sníž. přenesená",J397,0)</f>
        <v>0</v>
      </c>
      <c r="BI397" s="199">
        <f>IF(N397="nulová",J397,0)</f>
        <v>0</v>
      </c>
      <c r="BJ397" s="15" t="s">
        <v>83</v>
      </c>
      <c r="BK397" s="199">
        <f>ROUND(I397*H397,2)</f>
        <v>0</v>
      </c>
      <c r="BL397" s="15" t="s">
        <v>133</v>
      </c>
      <c r="BM397" s="198" t="s">
        <v>1588</v>
      </c>
    </row>
    <row r="398" s="2" customFormat="1">
      <c r="A398" s="36"/>
      <c r="B398" s="37"/>
      <c r="C398" s="38"/>
      <c r="D398" s="200" t="s">
        <v>128</v>
      </c>
      <c r="E398" s="38"/>
      <c r="F398" s="201" t="s">
        <v>1587</v>
      </c>
      <c r="G398" s="38"/>
      <c r="H398" s="38"/>
      <c r="I398" s="202"/>
      <c r="J398" s="38"/>
      <c r="K398" s="38"/>
      <c r="L398" s="42"/>
      <c r="M398" s="203"/>
      <c r="N398" s="204"/>
      <c r="O398" s="89"/>
      <c r="P398" s="89"/>
      <c r="Q398" s="89"/>
      <c r="R398" s="89"/>
      <c r="S398" s="89"/>
      <c r="T398" s="89"/>
      <c r="U398" s="90"/>
      <c r="V398" s="36"/>
      <c r="W398" s="36"/>
      <c r="X398" s="36"/>
      <c r="Y398" s="36"/>
      <c r="Z398" s="36"/>
      <c r="AA398" s="36"/>
      <c r="AB398" s="36"/>
      <c r="AC398" s="36"/>
      <c r="AD398" s="36"/>
      <c r="AE398" s="36"/>
      <c r="AT398" s="15" t="s">
        <v>128</v>
      </c>
      <c r="AU398" s="15" t="s">
        <v>75</v>
      </c>
    </row>
    <row r="399" s="2" customFormat="1">
      <c r="A399" s="36"/>
      <c r="B399" s="37"/>
      <c r="C399" s="38"/>
      <c r="D399" s="200" t="s">
        <v>158</v>
      </c>
      <c r="E399" s="38"/>
      <c r="F399" s="215" t="s">
        <v>1589</v>
      </c>
      <c r="G399" s="38"/>
      <c r="H399" s="38"/>
      <c r="I399" s="202"/>
      <c r="J399" s="38"/>
      <c r="K399" s="38"/>
      <c r="L399" s="42"/>
      <c r="M399" s="203"/>
      <c r="N399" s="204"/>
      <c r="O399" s="89"/>
      <c r="P399" s="89"/>
      <c r="Q399" s="89"/>
      <c r="R399" s="89"/>
      <c r="S399" s="89"/>
      <c r="T399" s="89"/>
      <c r="U399" s="90"/>
      <c r="V399" s="36"/>
      <c r="W399" s="36"/>
      <c r="X399" s="36"/>
      <c r="Y399" s="36"/>
      <c r="Z399" s="36"/>
      <c r="AA399" s="36"/>
      <c r="AB399" s="36"/>
      <c r="AC399" s="36"/>
      <c r="AD399" s="36"/>
      <c r="AE399" s="36"/>
      <c r="AT399" s="15" t="s">
        <v>158</v>
      </c>
      <c r="AU399" s="15" t="s">
        <v>75</v>
      </c>
    </row>
    <row r="400" s="2" customFormat="1" ht="24.15" customHeight="1">
      <c r="A400" s="36"/>
      <c r="B400" s="37"/>
      <c r="C400" s="187" t="s">
        <v>720</v>
      </c>
      <c r="D400" s="187" t="s">
        <v>120</v>
      </c>
      <c r="E400" s="188" t="s">
        <v>1590</v>
      </c>
      <c r="F400" s="189" t="s">
        <v>1591</v>
      </c>
      <c r="G400" s="190" t="s">
        <v>139</v>
      </c>
      <c r="H400" s="191">
        <v>3</v>
      </c>
      <c r="I400" s="192"/>
      <c r="J400" s="193">
        <f>ROUND(I400*H400,2)</f>
        <v>0</v>
      </c>
      <c r="K400" s="189" t="s">
        <v>124</v>
      </c>
      <c r="L400" s="42"/>
      <c r="M400" s="194" t="s">
        <v>1</v>
      </c>
      <c r="N400" s="195" t="s">
        <v>40</v>
      </c>
      <c r="O400" s="89"/>
      <c r="P400" s="196">
        <f>O400*H400</f>
        <v>0</v>
      </c>
      <c r="Q400" s="196">
        <v>0</v>
      </c>
      <c r="R400" s="196">
        <f>Q400*H400</f>
        <v>0</v>
      </c>
      <c r="S400" s="196">
        <v>0</v>
      </c>
      <c r="T400" s="196">
        <f>S400*H400</f>
        <v>0</v>
      </c>
      <c r="U400" s="197" t="s">
        <v>1</v>
      </c>
      <c r="V400" s="36"/>
      <c r="W400" s="36"/>
      <c r="X400" s="36"/>
      <c r="Y400" s="36"/>
      <c r="Z400" s="36"/>
      <c r="AA400" s="36"/>
      <c r="AB400" s="36"/>
      <c r="AC400" s="36"/>
      <c r="AD400" s="36"/>
      <c r="AE400" s="36"/>
      <c r="AR400" s="198" t="s">
        <v>685</v>
      </c>
      <c r="AT400" s="198" t="s">
        <v>120</v>
      </c>
      <c r="AU400" s="198" t="s">
        <v>75</v>
      </c>
      <c r="AY400" s="15" t="s">
        <v>126</v>
      </c>
      <c r="BE400" s="199">
        <f>IF(N400="základní",J400,0)</f>
        <v>0</v>
      </c>
      <c r="BF400" s="199">
        <f>IF(N400="snížená",J400,0)</f>
        <v>0</v>
      </c>
      <c r="BG400" s="199">
        <f>IF(N400="zákl. přenesená",J400,0)</f>
        <v>0</v>
      </c>
      <c r="BH400" s="199">
        <f>IF(N400="sníž. přenesená",J400,0)</f>
        <v>0</v>
      </c>
      <c r="BI400" s="199">
        <f>IF(N400="nulová",J400,0)</f>
        <v>0</v>
      </c>
      <c r="BJ400" s="15" t="s">
        <v>83</v>
      </c>
      <c r="BK400" s="199">
        <f>ROUND(I400*H400,2)</f>
        <v>0</v>
      </c>
      <c r="BL400" s="15" t="s">
        <v>685</v>
      </c>
      <c r="BM400" s="198" t="s">
        <v>1592</v>
      </c>
    </row>
    <row r="401" s="2" customFormat="1">
      <c r="A401" s="36"/>
      <c r="B401" s="37"/>
      <c r="C401" s="38"/>
      <c r="D401" s="200" t="s">
        <v>128</v>
      </c>
      <c r="E401" s="38"/>
      <c r="F401" s="201" t="s">
        <v>1593</v>
      </c>
      <c r="G401" s="38"/>
      <c r="H401" s="38"/>
      <c r="I401" s="202"/>
      <c r="J401" s="38"/>
      <c r="K401" s="38"/>
      <c r="L401" s="42"/>
      <c r="M401" s="203"/>
      <c r="N401" s="204"/>
      <c r="O401" s="89"/>
      <c r="P401" s="89"/>
      <c r="Q401" s="89"/>
      <c r="R401" s="89"/>
      <c r="S401" s="89"/>
      <c r="T401" s="89"/>
      <c r="U401" s="90"/>
      <c r="V401" s="36"/>
      <c r="W401" s="36"/>
      <c r="X401" s="36"/>
      <c r="Y401" s="36"/>
      <c r="Z401" s="36"/>
      <c r="AA401" s="36"/>
      <c r="AB401" s="36"/>
      <c r="AC401" s="36"/>
      <c r="AD401" s="36"/>
      <c r="AE401" s="36"/>
      <c r="AT401" s="15" t="s">
        <v>128</v>
      </c>
      <c r="AU401" s="15" t="s">
        <v>75</v>
      </c>
    </row>
    <row r="402" s="2" customFormat="1" ht="33" customHeight="1">
      <c r="A402" s="36"/>
      <c r="B402" s="37"/>
      <c r="C402" s="205" t="s">
        <v>723</v>
      </c>
      <c r="D402" s="205" t="s">
        <v>130</v>
      </c>
      <c r="E402" s="206" t="s">
        <v>1594</v>
      </c>
      <c r="F402" s="207" t="s">
        <v>1595</v>
      </c>
      <c r="G402" s="208" t="s">
        <v>221</v>
      </c>
      <c r="H402" s="209">
        <v>350</v>
      </c>
      <c r="I402" s="210"/>
      <c r="J402" s="211">
        <f>ROUND(I402*H402,2)</f>
        <v>0</v>
      </c>
      <c r="K402" s="207" t="s">
        <v>124</v>
      </c>
      <c r="L402" s="212"/>
      <c r="M402" s="213" t="s">
        <v>1</v>
      </c>
      <c r="N402" s="214" t="s">
        <v>40</v>
      </c>
      <c r="O402" s="89"/>
      <c r="P402" s="196">
        <f>O402*H402</f>
        <v>0</v>
      </c>
      <c r="Q402" s="196">
        <v>0</v>
      </c>
      <c r="R402" s="196">
        <f>Q402*H402</f>
        <v>0</v>
      </c>
      <c r="S402" s="196">
        <v>0</v>
      </c>
      <c r="T402" s="196">
        <f>S402*H402</f>
        <v>0</v>
      </c>
      <c r="U402" s="197" t="s">
        <v>1</v>
      </c>
      <c r="V402" s="36"/>
      <c r="W402" s="36"/>
      <c r="X402" s="36"/>
      <c r="Y402" s="36"/>
      <c r="Z402" s="36"/>
      <c r="AA402" s="36"/>
      <c r="AB402" s="36"/>
      <c r="AC402" s="36"/>
      <c r="AD402" s="36"/>
      <c r="AE402" s="36"/>
      <c r="AR402" s="198" t="s">
        <v>165</v>
      </c>
      <c r="AT402" s="198" t="s">
        <v>130</v>
      </c>
      <c r="AU402" s="198" t="s">
        <v>75</v>
      </c>
      <c r="AY402" s="15" t="s">
        <v>126</v>
      </c>
      <c r="BE402" s="199">
        <f>IF(N402="základní",J402,0)</f>
        <v>0</v>
      </c>
      <c r="BF402" s="199">
        <f>IF(N402="snížená",J402,0)</f>
        <v>0</v>
      </c>
      <c r="BG402" s="199">
        <f>IF(N402="zákl. přenesená",J402,0)</f>
        <v>0</v>
      </c>
      <c r="BH402" s="199">
        <f>IF(N402="sníž. přenesená",J402,0)</f>
        <v>0</v>
      </c>
      <c r="BI402" s="199">
        <f>IF(N402="nulová",J402,0)</f>
        <v>0</v>
      </c>
      <c r="BJ402" s="15" t="s">
        <v>83</v>
      </c>
      <c r="BK402" s="199">
        <f>ROUND(I402*H402,2)</f>
        <v>0</v>
      </c>
      <c r="BL402" s="15" t="s">
        <v>125</v>
      </c>
      <c r="BM402" s="198" t="s">
        <v>1596</v>
      </c>
    </row>
    <row r="403" s="2" customFormat="1">
      <c r="A403" s="36"/>
      <c r="B403" s="37"/>
      <c r="C403" s="38"/>
      <c r="D403" s="200" t="s">
        <v>128</v>
      </c>
      <c r="E403" s="38"/>
      <c r="F403" s="201" t="s">
        <v>1595</v>
      </c>
      <c r="G403" s="38"/>
      <c r="H403" s="38"/>
      <c r="I403" s="202"/>
      <c r="J403" s="38"/>
      <c r="K403" s="38"/>
      <c r="L403" s="42"/>
      <c r="M403" s="203"/>
      <c r="N403" s="204"/>
      <c r="O403" s="89"/>
      <c r="P403" s="89"/>
      <c r="Q403" s="89"/>
      <c r="R403" s="89"/>
      <c r="S403" s="89"/>
      <c r="T403" s="89"/>
      <c r="U403" s="90"/>
      <c r="V403" s="36"/>
      <c r="W403" s="36"/>
      <c r="X403" s="36"/>
      <c r="Y403" s="36"/>
      <c r="Z403" s="36"/>
      <c r="AA403" s="36"/>
      <c r="AB403" s="36"/>
      <c r="AC403" s="36"/>
      <c r="AD403" s="36"/>
      <c r="AE403" s="36"/>
      <c r="AT403" s="15" t="s">
        <v>128</v>
      </c>
      <c r="AU403" s="15" t="s">
        <v>75</v>
      </c>
    </row>
    <row r="404" s="2" customFormat="1" ht="24.15" customHeight="1">
      <c r="A404" s="36"/>
      <c r="B404" s="37"/>
      <c r="C404" s="205" t="s">
        <v>727</v>
      </c>
      <c r="D404" s="205" t="s">
        <v>130</v>
      </c>
      <c r="E404" s="206" t="s">
        <v>1597</v>
      </c>
      <c r="F404" s="207" t="s">
        <v>1598</v>
      </c>
      <c r="G404" s="208" t="s">
        <v>139</v>
      </c>
      <c r="H404" s="209">
        <v>1</v>
      </c>
      <c r="I404" s="210"/>
      <c r="J404" s="211">
        <f>ROUND(I404*H404,2)</f>
        <v>0</v>
      </c>
      <c r="K404" s="207" t="s">
        <v>124</v>
      </c>
      <c r="L404" s="212"/>
      <c r="M404" s="213" t="s">
        <v>1</v>
      </c>
      <c r="N404" s="214" t="s">
        <v>40</v>
      </c>
      <c r="O404" s="89"/>
      <c r="P404" s="196">
        <f>O404*H404</f>
        <v>0</v>
      </c>
      <c r="Q404" s="196">
        <v>0</v>
      </c>
      <c r="R404" s="196">
        <f>Q404*H404</f>
        <v>0</v>
      </c>
      <c r="S404" s="196">
        <v>0</v>
      </c>
      <c r="T404" s="196">
        <f>S404*H404</f>
        <v>0</v>
      </c>
      <c r="U404" s="197" t="s">
        <v>1</v>
      </c>
      <c r="V404" s="36"/>
      <c r="W404" s="36"/>
      <c r="X404" s="36"/>
      <c r="Y404" s="36"/>
      <c r="Z404" s="36"/>
      <c r="AA404" s="36"/>
      <c r="AB404" s="36"/>
      <c r="AC404" s="36"/>
      <c r="AD404" s="36"/>
      <c r="AE404" s="36"/>
      <c r="AR404" s="198" t="s">
        <v>165</v>
      </c>
      <c r="AT404" s="198" t="s">
        <v>130</v>
      </c>
      <c r="AU404" s="198" t="s">
        <v>75</v>
      </c>
      <c r="AY404" s="15" t="s">
        <v>126</v>
      </c>
      <c r="BE404" s="199">
        <f>IF(N404="základní",J404,0)</f>
        <v>0</v>
      </c>
      <c r="BF404" s="199">
        <f>IF(N404="snížená",J404,0)</f>
        <v>0</v>
      </c>
      <c r="BG404" s="199">
        <f>IF(N404="zákl. přenesená",J404,0)</f>
        <v>0</v>
      </c>
      <c r="BH404" s="199">
        <f>IF(N404="sníž. přenesená",J404,0)</f>
        <v>0</v>
      </c>
      <c r="BI404" s="199">
        <f>IF(N404="nulová",J404,0)</f>
        <v>0</v>
      </c>
      <c r="BJ404" s="15" t="s">
        <v>83</v>
      </c>
      <c r="BK404" s="199">
        <f>ROUND(I404*H404,2)</f>
        <v>0</v>
      </c>
      <c r="BL404" s="15" t="s">
        <v>125</v>
      </c>
      <c r="BM404" s="198" t="s">
        <v>1599</v>
      </c>
    </row>
    <row r="405" s="2" customFormat="1">
      <c r="A405" s="36"/>
      <c r="B405" s="37"/>
      <c r="C405" s="38"/>
      <c r="D405" s="200" t="s">
        <v>128</v>
      </c>
      <c r="E405" s="38"/>
      <c r="F405" s="201" t="s">
        <v>1598</v>
      </c>
      <c r="G405" s="38"/>
      <c r="H405" s="38"/>
      <c r="I405" s="202"/>
      <c r="J405" s="38"/>
      <c r="K405" s="38"/>
      <c r="L405" s="42"/>
      <c r="M405" s="203"/>
      <c r="N405" s="204"/>
      <c r="O405" s="89"/>
      <c r="P405" s="89"/>
      <c r="Q405" s="89"/>
      <c r="R405" s="89"/>
      <c r="S405" s="89"/>
      <c r="T405" s="89"/>
      <c r="U405" s="90"/>
      <c r="V405" s="36"/>
      <c r="W405" s="36"/>
      <c r="X405" s="36"/>
      <c r="Y405" s="36"/>
      <c r="Z405" s="36"/>
      <c r="AA405" s="36"/>
      <c r="AB405" s="36"/>
      <c r="AC405" s="36"/>
      <c r="AD405" s="36"/>
      <c r="AE405" s="36"/>
      <c r="AT405" s="15" t="s">
        <v>128</v>
      </c>
      <c r="AU405" s="15" t="s">
        <v>75</v>
      </c>
    </row>
    <row r="406" s="2" customFormat="1" ht="24.15" customHeight="1">
      <c r="A406" s="36"/>
      <c r="B406" s="37"/>
      <c r="C406" s="205" t="s">
        <v>732</v>
      </c>
      <c r="D406" s="205" t="s">
        <v>130</v>
      </c>
      <c r="E406" s="206" t="s">
        <v>1600</v>
      </c>
      <c r="F406" s="207" t="s">
        <v>1601</v>
      </c>
      <c r="G406" s="208" t="s">
        <v>139</v>
      </c>
      <c r="H406" s="209">
        <v>2</v>
      </c>
      <c r="I406" s="210"/>
      <c r="J406" s="211">
        <f>ROUND(I406*H406,2)</f>
        <v>0</v>
      </c>
      <c r="K406" s="207" t="s">
        <v>124</v>
      </c>
      <c r="L406" s="212"/>
      <c r="M406" s="213" t="s">
        <v>1</v>
      </c>
      <c r="N406" s="214" t="s">
        <v>40</v>
      </c>
      <c r="O406" s="89"/>
      <c r="P406" s="196">
        <f>O406*H406</f>
        <v>0</v>
      </c>
      <c r="Q406" s="196">
        <v>0</v>
      </c>
      <c r="R406" s="196">
        <f>Q406*H406</f>
        <v>0</v>
      </c>
      <c r="S406" s="196">
        <v>0</v>
      </c>
      <c r="T406" s="196">
        <f>S406*H406</f>
        <v>0</v>
      </c>
      <c r="U406" s="197" t="s">
        <v>1</v>
      </c>
      <c r="V406" s="36"/>
      <c r="W406" s="36"/>
      <c r="X406" s="36"/>
      <c r="Y406" s="36"/>
      <c r="Z406" s="36"/>
      <c r="AA406" s="36"/>
      <c r="AB406" s="36"/>
      <c r="AC406" s="36"/>
      <c r="AD406" s="36"/>
      <c r="AE406" s="36"/>
      <c r="AR406" s="198" t="s">
        <v>165</v>
      </c>
      <c r="AT406" s="198" t="s">
        <v>130</v>
      </c>
      <c r="AU406" s="198" t="s">
        <v>75</v>
      </c>
      <c r="AY406" s="15" t="s">
        <v>126</v>
      </c>
      <c r="BE406" s="199">
        <f>IF(N406="základní",J406,0)</f>
        <v>0</v>
      </c>
      <c r="BF406" s="199">
        <f>IF(N406="snížená",J406,0)</f>
        <v>0</v>
      </c>
      <c r="BG406" s="199">
        <f>IF(N406="zákl. přenesená",J406,0)</f>
        <v>0</v>
      </c>
      <c r="BH406" s="199">
        <f>IF(N406="sníž. přenesená",J406,0)</f>
        <v>0</v>
      </c>
      <c r="BI406" s="199">
        <f>IF(N406="nulová",J406,0)</f>
        <v>0</v>
      </c>
      <c r="BJ406" s="15" t="s">
        <v>83</v>
      </c>
      <c r="BK406" s="199">
        <f>ROUND(I406*H406,2)</f>
        <v>0</v>
      </c>
      <c r="BL406" s="15" t="s">
        <v>125</v>
      </c>
      <c r="BM406" s="198" t="s">
        <v>1602</v>
      </c>
    </row>
    <row r="407" s="2" customFormat="1">
      <c r="A407" s="36"/>
      <c r="B407" s="37"/>
      <c r="C407" s="38"/>
      <c r="D407" s="200" t="s">
        <v>128</v>
      </c>
      <c r="E407" s="38"/>
      <c r="F407" s="201" t="s">
        <v>1601</v>
      </c>
      <c r="G407" s="38"/>
      <c r="H407" s="38"/>
      <c r="I407" s="202"/>
      <c r="J407" s="38"/>
      <c r="K407" s="38"/>
      <c r="L407" s="42"/>
      <c r="M407" s="203"/>
      <c r="N407" s="204"/>
      <c r="O407" s="89"/>
      <c r="P407" s="89"/>
      <c r="Q407" s="89"/>
      <c r="R407" s="89"/>
      <c r="S407" s="89"/>
      <c r="T407" s="89"/>
      <c r="U407" s="90"/>
      <c r="V407" s="36"/>
      <c r="W407" s="36"/>
      <c r="X407" s="36"/>
      <c r="Y407" s="36"/>
      <c r="Z407" s="36"/>
      <c r="AA407" s="36"/>
      <c r="AB407" s="36"/>
      <c r="AC407" s="36"/>
      <c r="AD407" s="36"/>
      <c r="AE407" s="36"/>
      <c r="AT407" s="15" t="s">
        <v>128</v>
      </c>
      <c r="AU407" s="15" t="s">
        <v>75</v>
      </c>
    </row>
    <row r="408" s="2" customFormat="1" ht="24.15" customHeight="1">
      <c r="A408" s="36"/>
      <c r="B408" s="37"/>
      <c r="C408" s="205" t="s">
        <v>737</v>
      </c>
      <c r="D408" s="205" t="s">
        <v>130</v>
      </c>
      <c r="E408" s="206" t="s">
        <v>1603</v>
      </c>
      <c r="F408" s="207" t="s">
        <v>1604</v>
      </c>
      <c r="G408" s="208" t="s">
        <v>221</v>
      </c>
      <c r="H408" s="209">
        <v>275</v>
      </c>
      <c r="I408" s="210"/>
      <c r="J408" s="211">
        <f>ROUND(I408*H408,2)</f>
        <v>0</v>
      </c>
      <c r="K408" s="207" t="s">
        <v>124</v>
      </c>
      <c r="L408" s="212"/>
      <c r="M408" s="213" t="s">
        <v>1</v>
      </c>
      <c r="N408" s="214" t="s">
        <v>40</v>
      </c>
      <c r="O408" s="89"/>
      <c r="P408" s="196">
        <f>O408*H408</f>
        <v>0</v>
      </c>
      <c r="Q408" s="196">
        <v>0</v>
      </c>
      <c r="R408" s="196">
        <f>Q408*H408</f>
        <v>0</v>
      </c>
      <c r="S408" s="196">
        <v>0</v>
      </c>
      <c r="T408" s="196">
        <f>S408*H408</f>
        <v>0</v>
      </c>
      <c r="U408" s="197" t="s">
        <v>1</v>
      </c>
      <c r="V408" s="36"/>
      <c r="W408" s="36"/>
      <c r="X408" s="36"/>
      <c r="Y408" s="36"/>
      <c r="Z408" s="36"/>
      <c r="AA408" s="36"/>
      <c r="AB408" s="36"/>
      <c r="AC408" s="36"/>
      <c r="AD408" s="36"/>
      <c r="AE408" s="36"/>
      <c r="AR408" s="198" t="s">
        <v>165</v>
      </c>
      <c r="AT408" s="198" t="s">
        <v>130</v>
      </c>
      <c r="AU408" s="198" t="s">
        <v>75</v>
      </c>
      <c r="AY408" s="15" t="s">
        <v>126</v>
      </c>
      <c r="BE408" s="199">
        <f>IF(N408="základní",J408,0)</f>
        <v>0</v>
      </c>
      <c r="BF408" s="199">
        <f>IF(N408="snížená",J408,0)</f>
        <v>0</v>
      </c>
      <c r="BG408" s="199">
        <f>IF(N408="zákl. přenesená",J408,0)</f>
        <v>0</v>
      </c>
      <c r="BH408" s="199">
        <f>IF(N408="sníž. přenesená",J408,0)</f>
        <v>0</v>
      </c>
      <c r="BI408" s="199">
        <f>IF(N408="nulová",J408,0)</f>
        <v>0</v>
      </c>
      <c r="BJ408" s="15" t="s">
        <v>83</v>
      </c>
      <c r="BK408" s="199">
        <f>ROUND(I408*H408,2)</f>
        <v>0</v>
      </c>
      <c r="BL408" s="15" t="s">
        <v>125</v>
      </c>
      <c r="BM408" s="198" t="s">
        <v>1605</v>
      </c>
    </row>
    <row r="409" s="2" customFormat="1">
      <c r="A409" s="36"/>
      <c r="B409" s="37"/>
      <c r="C409" s="38"/>
      <c r="D409" s="200" t="s">
        <v>128</v>
      </c>
      <c r="E409" s="38"/>
      <c r="F409" s="201" t="s">
        <v>1604</v>
      </c>
      <c r="G409" s="38"/>
      <c r="H409" s="38"/>
      <c r="I409" s="202"/>
      <c r="J409" s="38"/>
      <c r="K409" s="38"/>
      <c r="L409" s="42"/>
      <c r="M409" s="203"/>
      <c r="N409" s="204"/>
      <c r="O409" s="89"/>
      <c r="P409" s="89"/>
      <c r="Q409" s="89"/>
      <c r="R409" s="89"/>
      <c r="S409" s="89"/>
      <c r="T409" s="89"/>
      <c r="U409" s="90"/>
      <c r="V409" s="36"/>
      <c r="W409" s="36"/>
      <c r="X409" s="36"/>
      <c r="Y409" s="36"/>
      <c r="Z409" s="36"/>
      <c r="AA409" s="36"/>
      <c r="AB409" s="36"/>
      <c r="AC409" s="36"/>
      <c r="AD409" s="36"/>
      <c r="AE409" s="36"/>
      <c r="AT409" s="15" t="s">
        <v>128</v>
      </c>
      <c r="AU409" s="15" t="s">
        <v>75</v>
      </c>
    </row>
    <row r="410" s="2" customFormat="1" ht="33" customHeight="1">
      <c r="A410" s="36"/>
      <c r="B410" s="37"/>
      <c r="C410" s="205" t="s">
        <v>741</v>
      </c>
      <c r="D410" s="205" t="s">
        <v>130</v>
      </c>
      <c r="E410" s="206" t="s">
        <v>1606</v>
      </c>
      <c r="F410" s="207" t="s">
        <v>1607</v>
      </c>
      <c r="G410" s="208" t="s">
        <v>139</v>
      </c>
      <c r="H410" s="209">
        <v>2</v>
      </c>
      <c r="I410" s="210"/>
      <c r="J410" s="211">
        <f>ROUND(I410*H410,2)</f>
        <v>0</v>
      </c>
      <c r="K410" s="207" t="s">
        <v>124</v>
      </c>
      <c r="L410" s="212"/>
      <c r="M410" s="213" t="s">
        <v>1</v>
      </c>
      <c r="N410" s="214" t="s">
        <v>40</v>
      </c>
      <c r="O410" s="89"/>
      <c r="P410" s="196">
        <f>O410*H410</f>
        <v>0</v>
      </c>
      <c r="Q410" s="196">
        <v>0</v>
      </c>
      <c r="R410" s="196">
        <f>Q410*H410</f>
        <v>0</v>
      </c>
      <c r="S410" s="196">
        <v>0</v>
      </c>
      <c r="T410" s="196">
        <f>S410*H410</f>
        <v>0</v>
      </c>
      <c r="U410" s="197" t="s">
        <v>1</v>
      </c>
      <c r="V410" s="36"/>
      <c r="W410" s="36"/>
      <c r="X410" s="36"/>
      <c r="Y410" s="36"/>
      <c r="Z410" s="36"/>
      <c r="AA410" s="36"/>
      <c r="AB410" s="36"/>
      <c r="AC410" s="36"/>
      <c r="AD410" s="36"/>
      <c r="AE410" s="36"/>
      <c r="AR410" s="198" t="s">
        <v>165</v>
      </c>
      <c r="AT410" s="198" t="s">
        <v>130</v>
      </c>
      <c r="AU410" s="198" t="s">
        <v>75</v>
      </c>
      <c r="AY410" s="15" t="s">
        <v>126</v>
      </c>
      <c r="BE410" s="199">
        <f>IF(N410="základní",J410,0)</f>
        <v>0</v>
      </c>
      <c r="BF410" s="199">
        <f>IF(N410="snížená",J410,0)</f>
        <v>0</v>
      </c>
      <c r="BG410" s="199">
        <f>IF(N410="zákl. přenesená",J410,0)</f>
        <v>0</v>
      </c>
      <c r="BH410" s="199">
        <f>IF(N410="sníž. přenesená",J410,0)</f>
        <v>0</v>
      </c>
      <c r="BI410" s="199">
        <f>IF(N410="nulová",J410,0)</f>
        <v>0</v>
      </c>
      <c r="BJ410" s="15" t="s">
        <v>83</v>
      </c>
      <c r="BK410" s="199">
        <f>ROUND(I410*H410,2)</f>
        <v>0</v>
      </c>
      <c r="BL410" s="15" t="s">
        <v>125</v>
      </c>
      <c r="BM410" s="198" t="s">
        <v>1608</v>
      </c>
    </row>
    <row r="411" s="2" customFormat="1">
      <c r="A411" s="36"/>
      <c r="B411" s="37"/>
      <c r="C411" s="38"/>
      <c r="D411" s="200" t="s">
        <v>128</v>
      </c>
      <c r="E411" s="38"/>
      <c r="F411" s="201" t="s">
        <v>1607</v>
      </c>
      <c r="G411" s="38"/>
      <c r="H411" s="38"/>
      <c r="I411" s="202"/>
      <c r="J411" s="38"/>
      <c r="K411" s="38"/>
      <c r="L411" s="42"/>
      <c r="M411" s="203"/>
      <c r="N411" s="204"/>
      <c r="O411" s="89"/>
      <c r="P411" s="89"/>
      <c r="Q411" s="89"/>
      <c r="R411" s="89"/>
      <c r="S411" s="89"/>
      <c r="T411" s="89"/>
      <c r="U411" s="90"/>
      <c r="V411" s="36"/>
      <c r="W411" s="36"/>
      <c r="X411" s="36"/>
      <c r="Y411" s="36"/>
      <c r="Z411" s="36"/>
      <c r="AA411" s="36"/>
      <c r="AB411" s="36"/>
      <c r="AC411" s="36"/>
      <c r="AD411" s="36"/>
      <c r="AE411" s="36"/>
      <c r="AT411" s="15" t="s">
        <v>128</v>
      </c>
      <c r="AU411" s="15" t="s">
        <v>75</v>
      </c>
    </row>
    <row r="412" s="2" customFormat="1" ht="33" customHeight="1">
      <c r="A412" s="36"/>
      <c r="B412" s="37"/>
      <c r="C412" s="205" t="s">
        <v>745</v>
      </c>
      <c r="D412" s="205" t="s">
        <v>130</v>
      </c>
      <c r="E412" s="206" t="s">
        <v>1609</v>
      </c>
      <c r="F412" s="207" t="s">
        <v>1610</v>
      </c>
      <c r="G412" s="208" t="s">
        <v>221</v>
      </c>
      <c r="H412" s="209">
        <v>15</v>
      </c>
      <c r="I412" s="210"/>
      <c r="J412" s="211">
        <f>ROUND(I412*H412,2)</f>
        <v>0</v>
      </c>
      <c r="K412" s="207" t="s">
        <v>124</v>
      </c>
      <c r="L412" s="212"/>
      <c r="M412" s="213" t="s">
        <v>1</v>
      </c>
      <c r="N412" s="214" t="s">
        <v>40</v>
      </c>
      <c r="O412" s="89"/>
      <c r="P412" s="196">
        <f>O412*H412</f>
        <v>0</v>
      </c>
      <c r="Q412" s="196">
        <v>0</v>
      </c>
      <c r="R412" s="196">
        <f>Q412*H412</f>
        <v>0</v>
      </c>
      <c r="S412" s="196">
        <v>0</v>
      </c>
      <c r="T412" s="196">
        <f>S412*H412</f>
        <v>0</v>
      </c>
      <c r="U412" s="197" t="s">
        <v>1</v>
      </c>
      <c r="V412" s="36"/>
      <c r="W412" s="36"/>
      <c r="X412" s="36"/>
      <c r="Y412" s="36"/>
      <c r="Z412" s="36"/>
      <c r="AA412" s="36"/>
      <c r="AB412" s="36"/>
      <c r="AC412" s="36"/>
      <c r="AD412" s="36"/>
      <c r="AE412" s="36"/>
      <c r="AR412" s="198" t="s">
        <v>165</v>
      </c>
      <c r="AT412" s="198" t="s">
        <v>130</v>
      </c>
      <c r="AU412" s="198" t="s">
        <v>75</v>
      </c>
      <c r="AY412" s="15" t="s">
        <v>126</v>
      </c>
      <c r="BE412" s="199">
        <f>IF(N412="základní",J412,0)</f>
        <v>0</v>
      </c>
      <c r="BF412" s="199">
        <f>IF(N412="snížená",J412,0)</f>
        <v>0</v>
      </c>
      <c r="BG412" s="199">
        <f>IF(N412="zákl. přenesená",J412,0)</f>
        <v>0</v>
      </c>
      <c r="BH412" s="199">
        <f>IF(N412="sníž. přenesená",J412,0)</f>
        <v>0</v>
      </c>
      <c r="BI412" s="199">
        <f>IF(N412="nulová",J412,0)</f>
        <v>0</v>
      </c>
      <c r="BJ412" s="15" t="s">
        <v>83</v>
      </c>
      <c r="BK412" s="199">
        <f>ROUND(I412*H412,2)</f>
        <v>0</v>
      </c>
      <c r="BL412" s="15" t="s">
        <v>125</v>
      </c>
      <c r="BM412" s="198" t="s">
        <v>1611</v>
      </c>
    </row>
    <row r="413" s="2" customFormat="1">
      <c r="A413" s="36"/>
      <c r="B413" s="37"/>
      <c r="C413" s="38"/>
      <c r="D413" s="200" t="s">
        <v>128</v>
      </c>
      <c r="E413" s="38"/>
      <c r="F413" s="201" t="s">
        <v>1610</v>
      </c>
      <c r="G413" s="38"/>
      <c r="H413" s="38"/>
      <c r="I413" s="202"/>
      <c r="J413" s="38"/>
      <c r="K413" s="38"/>
      <c r="L413" s="42"/>
      <c r="M413" s="203"/>
      <c r="N413" s="204"/>
      <c r="O413" s="89"/>
      <c r="P413" s="89"/>
      <c r="Q413" s="89"/>
      <c r="R413" s="89"/>
      <c r="S413" s="89"/>
      <c r="T413" s="89"/>
      <c r="U413" s="90"/>
      <c r="V413" s="36"/>
      <c r="W413" s="36"/>
      <c r="X413" s="36"/>
      <c r="Y413" s="36"/>
      <c r="Z413" s="36"/>
      <c r="AA413" s="36"/>
      <c r="AB413" s="36"/>
      <c r="AC413" s="36"/>
      <c r="AD413" s="36"/>
      <c r="AE413" s="36"/>
      <c r="AT413" s="15" t="s">
        <v>128</v>
      </c>
      <c r="AU413" s="15" t="s">
        <v>75</v>
      </c>
    </row>
    <row r="414" s="2" customFormat="1" ht="37.8" customHeight="1">
      <c r="A414" s="36"/>
      <c r="B414" s="37"/>
      <c r="C414" s="205" t="s">
        <v>749</v>
      </c>
      <c r="D414" s="205" t="s">
        <v>130</v>
      </c>
      <c r="E414" s="206" t="s">
        <v>1612</v>
      </c>
      <c r="F414" s="207" t="s">
        <v>1613</v>
      </c>
      <c r="G414" s="208" t="s">
        <v>139</v>
      </c>
      <c r="H414" s="209">
        <v>2</v>
      </c>
      <c r="I414" s="210"/>
      <c r="J414" s="211">
        <f>ROUND(I414*H414,2)</f>
        <v>0</v>
      </c>
      <c r="K414" s="207" t="s">
        <v>124</v>
      </c>
      <c r="L414" s="212"/>
      <c r="M414" s="213" t="s">
        <v>1</v>
      </c>
      <c r="N414" s="214" t="s">
        <v>40</v>
      </c>
      <c r="O414" s="89"/>
      <c r="P414" s="196">
        <f>O414*H414</f>
        <v>0</v>
      </c>
      <c r="Q414" s="196">
        <v>0</v>
      </c>
      <c r="R414" s="196">
        <f>Q414*H414</f>
        <v>0</v>
      </c>
      <c r="S414" s="196">
        <v>0</v>
      </c>
      <c r="T414" s="196">
        <f>S414*H414</f>
        <v>0</v>
      </c>
      <c r="U414" s="197" t="s">
        <v>1</v>
      </c>
      <c r="V414" s="36"/>
      <c r="W414" s="36"/>
      <c r="X414" s="36"/>
      <c r="Y414" s="36"/>
      <c r="Z414" s="36"/>
      <c r="AA414" s="36"/>
      <c r="AB414" s="36"/>
      <c r="AC414" s="36"/>
      <c r="AD414" s="36"/>
      <c r="AE414" s="36"/>
      <c r="AR414" s="198" t="s">
        <v>165</v>
      </c>
      <c r="AT414" s="198" t="s">
        <v>130</v>
      </c>
      <c r="AU414" s="198" t="s">
        <v>75</v>
      </c>
      <c r="AY414" s="15" t="s">
        <v>126</v>
      </c>
      <c r="BE414" s="199">
        <f>IF(N414="základní",J414,0)</f>
        <v>0</v>
      </c>
      <c r="BF414" s="199">
        <f>IF(N414="snížená",J414,0)</f>
        <v>0</v>
      </c>
      <c r="BG414" s="199">
        <f>IF(N414="zákl. přenesená",J414,0)</f>
        <v>0</v>
      </c>
      <c r="BH414" s="199">
        <f>IF(N414="sníž. přenesená",J414,0)</f>
        <v>0</v>
      </c>
      <c r="BI414" s="199">
        <f>IF(N414="nulová",J414,0)</f>
        <v>0</v>
      </c>
      <c r="BJ414" s="15" t="s">
        <v>83</v>
      </c>
      <c r="BK414" s="199">
        <f>ROUND(I414*H414,2)</f>
        <v>0</v>
      </c>
      <c r="BL414" s="15" t="s">
        <v>125</v>
      </c>
      <c r="BM414" s="198" t="s">
        <v>1614</v>
      </c>
    </row>
    <row r="415" s="2" customFormat="1">
      <c r="A415" s="36"/>
      <c r="B415" s="37"/>
      <c r="C415" s="38"/>
      <c r="D415" s="200" t="s">
        <v>128</v>
      </c>
      <c r="E415" s="38"/>
      <c r="F415" s="201" t="s">
        <v>1613</v>
      </c>
      <c r="G415" s="38"/>
      <c r="H415" s="38"/>
      <c r="I415" s="202"/>
      <c r="J415" s="38"/>
      <c r="K415" s="38"/>
      <c r="L415" s="42"/>
      <c r="M415" s="203"/>
      <c r="N415" s="204"/>
      <c r="O415" s="89"/>
      <c r="P415" s="89"/>
      <c r="Q415" s="89"/>
      <c r="R415" s="89"/>
      <c r="S415" s="89"/>
      <c r="T415" s="89"/>
      <c r="U415" s="90"/>
      <c r="V415" s="36"/>
      <c r="W415" s="36"/>
      <c r="X415" s="36"/>
      <c r="Y415" s="36"/>
      <c r="Z415" s="36"/>
      <c r="AA415" s="36"/>
      <c r="AB415" s="36"/>
      <c r="AC415" s="36"/>
      <c r="AD415" s="36"/>
      <c r="AE415" s="36"/>
      <c r="AT415" s="15" t="s">
        <v>128</v>
      </c>
      <c r="AU415" s="15" t="s">
        <v>75</v>
      </c>
    </row>
    <row r="416" s="2" customFormat="1" ht="33" customHeight="1">
      <c r="A416" s="36"/>
      <c r="B416" s="37"/>
      <c r="C416" s="187" t="s">
        <v>753</v>
      </c>
      <c r="D416" s="187" t="s">
        <v>120</v>
      </c>
      <c r="E416" s="188" t="s">
        <v>1615</v>
      </c>
      <c r="F416" s="189" t="s">
        <v>1616</v>
      </c>
      <c r="G416" s="190" t="s">
        <v>139</v>
      </c>
      <c r="H416" s="191">
        <v>4</v>
      </c>
      <c r="I416" s="192"/>
      <c r="J416" s="193">
        <f>ROUND(I416*H416,2)</f>
        <v>0</v>
      </c>
      <c r="K416" s="189" t="s">
        <v>124</v>
      </c>
      <c r="L416" s="42"/>
      <c r="M416" s="194" t="s">
        <v>1</v>
      </c>
      <c r="N416" s="195" t="s">
        <v>40</v>
      </c>
      <c r="O416" s="89"/>
      <c r="P416" s="196">
        <f>O416*H416</f>
        <v>0</v>
      </c>
      <c r="Q416" s="196">
        <v>0</v>
      </c>
      <c r="R416" s="196">
        <f>Q416*H416</f>
        <v>0</v>
      </c>
      <c r="S416" s="196">
        <v>0</v>
      </c>
      <c r="T416" s="196">
        <f>S416*H416</f>
        <v>0</v>
      </c>
      <c r="U416" s="197" t="s">
        <v>1</v>
      </c>
      <c r="V416" s="36"/>
      <c r="W416" s="36"/>
      <c r="X416" s="36"/>
      <c r="Y416" s="36"/>
      <c r="Z416" s="36"/>
      <c r="AA416" s="36"/>
      <c r="AB416" s="36"/>
      <c r="AC416" s="36"/>
      <c r="AD416" s="36"/>
      <c r="AE416" s="36"/>
      <c r="AR416" s="198" t="s">
        <v>685</v>
      </c>
      <c r="AT416" s="198" t="s">
        <v>120</v>
      </c>
      <c r="AU416" s="198" t="s">
        <v>75</v>
      </c>
      <c r="AY416" s="15" t="s">
        <v>126</v>
      </c>
      <c r="BE416" s="199">
        <f>IF(N416="základní",J416,0)</f>
        <v>0</v>
      </c>
      <c r="BF416" s="199">
        <f>IF(N416="snížená",J416,0)</f>
        <v>0</v>
      </c>
      <c r="BG416" s="199">
        <f>IF(N416="zákl. přenesená",J416,0)</f>
        <v>0</v>
      </c>
      <c r="BH416" s="199">
        <f>IF(N416="sníž. přenesená",J416,0)</f>
        <v>0</v>
      </c>
      <c r="BI416" s="199">
        <f>IF(N416="nulová",J416,0)</f>
        <v>0</v>
      </c>
      <c r="BJ416" s="15" t="s">
        <v>83</v>
      </c>
      <c r="BK416" s="199">
        <f>ROUND(I416*H416,2)</f>
        <v>0</v>
      </c>
      <c r="BL416" s="15" t="s">
        <v>685</v>
      </c>
      <c r="BM416" s="198" t="s">
        <v>1617</v>
      </c>
    </row>
    <row r="417" s="2" customFormat="1">
      <c r="A417" s="36"/>
      <c r="B417" s="37"/>
      <c r="C417" s="38"/>
      <c r="D417" s="200" t="s">
        <v>128</v>
      </c>
      <c r="E417" s="38"/>
      <c r="F417" s="201" t="s">
        <v>1618</v>
      </c>
      <c r="G417" s="38"/>
      <c r="H417" s="38"/>
      <c r="I417" s="202"/>
      <c r="J417" s="38"/>
      <c r="K417" s="38"/>
      <c r="L417" s="42"/>
      <c r="M417" s="203"/>
      <c r="N417" s="204"/>
      <c r="O417" s="89"/>
      <c r="P417" s="89"/>
      <c r="Q417" s="89"/>
      <c r="R417" s="89"/>
      <c r="S417" s="89"/>
      <c r="T417" s="89"/>
      <c r="U417" s="90"/>
      <c r="V417" s="36"/>
      <c r="W417" s="36"/>
      <c r="X417" s="36"/>
      <c r="Y417" s="36"/>
      <c r="Z417" s="36"/>
      <c r="AA417" s="36"/>
      <c r="AB417" s="36"/>
      <c r="AC417" s="36"/>
      <c r="AD417" s="36"/>
      <c r="AE417" s="36"/>
      <c r="AT417" s="15" t="s">
        <v>128</v>
      </c>
      <c r="AU417" s="15" t="s">
        <v>75</v>
      </c>
    </row>
    <row r="418" s="2" customFormat="1" ht="24.15" customHeight="1">
      <c r="A418" s="36"/>
      <c r="B418" s="37"/>
      <c r="C418" s="187" t="s">
        <v>755</v>
      </c>
      <c r="D418" s="187" t="s">
        <v>120</v>
      </c>
      <c r="E418" s="188" t="s">
        <v>1619</v>
      </c>
      <c r="F418" s="189" t="s">
        <v>1620</v>
      </c>
      <c r="G418" s="190" t="s">
        <v>139</v>
      </c>
      <c r="H418" s="191">
        <v>24</v>
      </c>
      <c r="I418" s="192"/>
      <c r="J418" s="193">
        <f>ROUND(I418*H418,2)</f>
        <v>0</v>
      </c>
      <c r="K418" s="189" t="s">
        <v>124</v>
      </c>
      <c r="L418" s="42"/>
      <c r="M418" s="194" t="s">
        <v>1</v>
      </c>
      <c r="N418" s="195" t="s">
        <v>40</v>
      </c>
      <c r="O418" s="89"/>
      <c r="P418" s="196">
        <f>O418*H418</f>
        <v>0</v>
      </c>
      <c r="Q418" s="196">
        <v>0</v>
      </c>
      <c r="R418" s="196">
        <f>Q418*H418</f>
        <v>0</v>
      </c>
      <c r="S418" s="196">
        <v>0</v>
      </c>
      <c r="T418" s="196">
        <f>S418*H418</f>
        <v>0</v>
      </c>
      <c r="U418" s="197" t="s">
        <v>1</v>
      </c>
      <c r="V418" s="36"/>
      <c r="W418" s="36"/>
      <c r="X418" s="36"/>
      <c r="Y418" s="36"/>
      <c r="Z418" s="36"/>
      <c r="AA418" s="36"/>
      <c r="AB418" s="36"/>
      <c r="AC418" s="36"/>
      <c r="AD418" s="36"/>
      <c r="AE418" s="36"/>
      <c r="AR418" s="198" t="s">
        <v>685</v>
      </c>
      <c r="AT418" s="198" t="s">
        <v>120</v>
      </c>
      <c r="AU418" s="198" t="s">
        <v>75</v>
      </c>
      <c r="AY418" s="15" t="s">
        <v>126</v>
      </c>
      <c r="BE418" s="199">
        <f>IF(N418="základní",J418,0)</f>
        <v>0</v>
      </c>
      <c r="BF418" s="199">
        <f>IF(N418="snížená",J418,0)</f>
        <v>0</v>
      </c>
      <c r="BG418" s="199">
        <f>IF(N418="zákl. přenesená",J418,0)</f>
        <v>0</v>
      </c>
      <c r="BH418" s="199">
        <f>IF(N418="sníž. přenesená",J418,0)</f>
        <v>0</v>
      </c>
      <c r="BI418" s="199">
        <f>IF(N418="nulová",J418,0)</f>
        <v>0</v>
      </c>
      <c r="BJ418" s="15" t="s">
        <v>83</v>
      </c>
      <c r="BK418" s="199">
        <f>ROUND(I418*H418,2)</f>
        <v>0</v>
      </c>
      <c r="BL418" s="15" t="s">
        <v>685</v>
      </c>
      <c r="BM418" s="198" t="s">
        <v>1621</v>
      </c>
    </row>
    <row r="419" s="2" customFormat="1">
      <c r="A419" s="36"/>
      <c r="B419" s="37"/>
      <c r="C419" s="38"/>
      <c r="D419" s="200" t="s">
        <v>128</v>
      </c>
      <c r="E419" s="38"/>
      <c r="F419" s="201" t="s">
        <v>1622</v>
      </c>
      <c r="G419" s="38"/>
      <c r="H419" s="38"/>
      <c r="I419" s="202"/>
      <c r="J419" s="38"/>
      <c r="K419" s="38"/>
      <c r="L419" s="42"/>
      <c r="M419" s="203"/>
      <c r="N419" s="204"/>
      <c r="O419" s="89"/>
      <c r="P419" s="89"/>
      <c r="Q419" s="89"/>
      <c r="R419" s="89"/>
      <c r="S419" s="89"/>
      <c r="T419" s="89"/>
      <c r="U419" s="90"/>
      <c r="V419" s="36"/>
      <c r="W419" s="36"/>
      <c r="X419" s="36"/>
      <c r="Y419" s="36"/>
      <c r="Z419" s="36"/>
      <c r="AA419" s="36"/>
      <c r="AB419" s="36"/>
      <c r="AC419" s="36"/>
      <c r="AD419" s="36"/>
      <c r="AE419" s="36"/>
      <c r="AT419" s="15" t="s">
        <v>128</v>
      </c>
      <c r="AU419" s="15" t="s">
        <v>75</v>
      </c>
    </row>
    <row r="420" s="2" customFormat="1" ht="24.15" customHeight="1">
      <c r="A420" s="36"/>
      <c r="B420" s="37"/>
      <c r="C420" s="187" t="s">
        <v>757</v>
      </c>
      <c r="D420" s="187" t="s">
        <v>120</v>
      </c>
      <c r="E420" s="188" t="s">
        <v>1623</v>
      </c>
      <c r="F420" s="189" t="s">
        <v>1624</v>
      </c>
      <c r="G420" s="190" t="s">
        <v>123</v>
      </c>
      <c r="H420" s="191">
        <v>15</v>
      </c>
      <c r="I420" s="192"/>
      <c r="J420" s="193">
        <f>ROUND(I420*H420,2)</f>
        <v>0</v>
      </c>
      <c r="K420" s="189" t="s">
        <v>1</v>
      </c>
      <c r="L420" s="42"/>
      <c r="M420" s="194" t="s">
        <v>1</v>
      </c>
      <c r="N420" s="195" t="s">
        <v>40</v>
      </c>
      <c r="O420" s="89"/>
      <c r="P420" s="196">
        <f>O420*H420</f>
        <v>0</v>
      </c>
      <c r="Q420" s="196">
        <v>0</v>
      </c>
      <c r="R420" s="196">
        <f>Q420*H420</f>
        <v>0</v>
      </c>
      <c r="S420" s="196">
        <v>0</v>
      </c>
      <c r="T420" s="196">
        <f>S420*H420</f>
        <v>0</v>
      </c>
      <c r="U420" s="197" t="s">
        <v>1</v>
      </c>
      <c r="V420" s="36"/>
      <c r="W420" s="36"/>
      <c r="X420" s="36"/>
      <c r="Y420" s="36"/>
      <c r="Z420" s="36"/>
      <c r="AA420" s="36"/>
      <c r="AB420" s="36"/>
      <c r="AC420" s="36"/>
      <c r="AD420" s="36"/>
      <c r="AE420" s="36"/>
      <c r="AR420" s="198" t="s">
        <v>140</v>
      </c>
      <c r="AT420" s="198" t="s">
        <v>120</v>
      </c>
      <c r="AU420" s="198" t="s">
        <v>75</v>
      </c>
      <c r="AY420" s="15" t="s">
        <v>126</v>
      </c>
      <c r="BE420" s="199">
        <f>IF(N420="základní",J420,0)</f>
        <v>0</v>
      </c>
      <c r="BF420" s="199">
        <f>IF(N420="snížená",J420,0)</f>
        <v>0</v>
      </c>
      <c r="BG420" s="199">
        <f>IF(N420="zákl. přenesená",J420,0)</f>
        <v>0</v>
      </c>
      <c r="BH420" s="199">
        <f>IF(N420="sníž. přenesená",J420,0)</f>
        <v>0</v>
      </c>
      <c r="BI420" s="199">
        <f>IF(N420="nulová",J420,0)</f>
        <v>0</v>
      </c>
      <c r="BJ420" s="15" t="s">
        <v>83</v>
      </c>
      <c r="BK420" s="199">
        <f>ROUND(I420*H420,2)</f>
        <v>0</v>
      </c>
      <c r="BL420" s="15" t="s">
        <v>140</v>
      </c>
      <c r="BM420" s="198" t="s">
        <v>1625</v>
      </c>
    </row>
    <row r="421" s="2" customFormat="1">
      <c r="A421" s="36"/>
      <c r="B421" s="37"/>
      <c r="C421" s="38"/>
      <c r="D421" s="200" t="s">
        <v>128</v>
      </c>
      <c r="E421" s="38"/>
      <c r="F421" s="201" t="s">
        <v>1626</v>
      </c>
      <c r="G421" s="38"/>
      <c r="H421" s="38"/>
      <c r="I421" s="202"/>
      <c r="J421" s="38"/>
      <c r="K421" s="38"/>
      <c r="L421" s="42"/>
      <c r="M421" s="203"/>
      <c r="N421" s="204"/>
      <c r="O421" s="89"/>
      <c r="P421" s="89"/>
      <c r="Q421" s="89"/>
      <c r="R421" s="89"/>
      <c r="S421" s="89"/>
      <c r="T421" s="89"/>
      <c r="U421" s="90"/>
      <c r="V421" s="36"/>
      <c r="W421" s="36"/>
      <c r="X421" s="36"/>
      <c r="Y421" s="36"/>
      <c r="Z421" s="36"/>
      <c r="AA421" s="36"/>
      <c r="AB421" s="36"/>
      <c r="AC421" s="36"/>
      <c r="AD421" s="36"/>
      <c r="AE421" s="36"/>
      <c r="AT421" s="15" t="s">
        <v>128</v>
      </c>
      <c r="AU421" s="15" t="s">
        <v>75</v>
      </c>
    </row>
    <row r="422" s="2" customFormat="1" ht="24.15" customHeight="1">
      <c r="A422" s="36"/>
      <c r="B422" s="37"/>
      <c r="C422" s="187" t="s">
        <v>761</v>
      </c>
      <c r="D422" s="187" t="s">
        <v>120</v>
      </c>
      <c r="E422" s="188" t="s">
        <v>1627</v>
      </c>
      <c r="F422" s="189" t="s">
        <v>1628</v>
      </c>
      <c r="G422" s="190" t="s">
        <v>221</v>
      </c>
      <c r="H422" s="191">
        <v>150</v>
      </c>
      <c r="I422" s="192"/>
      <c r="J422" s="193">
        <f>ROUND(I422*H422,2)</f>
        <v>0</v>
      </c>
      <c r="K422" s="189" t="s">
        <v>1</v>
      </c>
      <c r="L422" s="42"/>
      <c r="M422" s="194" t="s">
        <v>1</v>
      </c>
      <c r="N422" s="195" t="s">
        <v>40</v>
      </c>
      <c r="O422" s="89"/>
      <c r="P422" s="196">
        <f>O422*H422</f>
        <v>0</v>
      </c>
      <c r="Q422" s="196">
        <v>0</v>
      </c>
      <c r="R422" s="196">
        <f>Q422*H422</f>
        <v>0</v>
      </c>
      <c r="S422" s="196">
        <v>0</v>
      </c>
      <c r="T422" s="196">
        <f>S422*H422</f>
        <v>0</v>
      </c>
      <c r="U422" s="197" t="s">
        <v>1</v>
      </c>
      <c r="V422" s="36"/>
      <c r="W422" s="36"/>
      <c r="X422" s="36"/>
      <c r="Y422" s="36"/>
      <c r="Z422" s="36"/>
      <c r="AA422" s="36"/>
      <c r="AB422" s="36"/>
      <c r="AC422" s="36"/>
      <c r="AD422" s="36"/>
      <c r="AE422" s="36"/>
      <c r="AR422" s="198" t="s">
        <v>140</v>
      </c>
      <c r="AT422" s="198" t="s">
        <v>120</v>
      </c>
      <c r="AU422" s="198" t="s">
        <v>75</v>
      </c>
      <c r="AY422" s="15" t="s">
        <v>126</v>
      </c>
      <c r="BE422" s="199">
        <f>IF(N422="základní",J422,0)</f>
        <v>0</v>
      </c>
      <c r="BF422" s="199">
        <f>IF(N422="snížená",J422,0)</f>
        <v>0</v>
      </c>
      <c r="BG422" s="199">
        <f>IF(N422="zákl. přenesená",J422,0)</f>
        <v>0</v>
      </c>
      <c r="BH422" s="199">
        <f>IF(N422="sníž. přenesená",J422,0)</f>
        <v>0</v>
      </c>
      <c r="BI422" s="199">
        <f>IF(N422="nulová",J422,0)</f>
        <v>0</v>
      </c>
      <c r="BJ422" s="15" t="s">
        <v>83</v>
      </c>
      <c r="BK422" s="199">
        <f>ROUND(I422*H422,2)</f>
        <v>0</v>
      </c>
      <c r="BL422" s="15" t="s">
        <v>140</v>
      </c>
      <c r="BM422" s="198" t="s">
        <v>1629</v>
      </c>
    </row>
    <row r="423" s="2" customFormat="1">
      <c r="A423" s="36"/>
      <c r="B423" s="37"/>
      <c r="C423" s="38"/>
      <c r="D423" s="200" t="s">
        <v>128</v>
      </c>
      <c r="E423" s="38"/>
      <c r="F423" s="201" t="s">
        <v>1630</v>
      </c>
      <c r="G423" s="38"/>
      <c r="H423" s="38"/>
      <c r="I423" s="202"/>
      <c r="J423" s="38"/>
      <c r="K423" s="38"/>
      <c r="L423" s="42"/>
      <c r="M423" s="203"/>
      <c r="N423" s="204"/>
      <c r="O423" s="89"/>
      <c r="P423" s="89"/>
      <c r="Q423" s="89"/>
      <c r="R423" s="89"/>
      <c r="S423" s="89"/>
      <c r="T423" s="89"/>
      <c r="U423" s="90"/>
      <c r="V423" s="36"/>
      <c r="W423" s="36"/>
      <c r="X423" s="36"/>
      <c r="Y423" s="36"/>
      <c r="Z423" s="36"/>
      <c r="AA423" s="36"/>
      <c r="AB423" s="36"/>
      <c r="AC423" s="36"/>
      <c r="AD423" s="36"/>
      <c r="AE423" s="36"/>
      <c r="AT423" s="15" t="s">
        <v>128</v>
      </c>
      <c r="AU423" s="15" t="s">
        <v>75</v>
      </c>
    </row>
    <row r="424" s="2" customFormat="1" ht="24.15" customHeight="1">
      <c r="A424" s="36"/>
      <c r="B424" s="37"/>
      <c r="C424" s="187" t="s">
        <v>765</v>
      </c>
      <c r="D424" s="187" t="s">
        <v>120</v>
      </c>
      <c r="E424" s="188" t="s">
        <v>1631</v>
      </c>
      <c r="F424" s="189" t="s">
        <v>1632</v>
      </c>
      <c r="G424" s="190" t="s">
        <v>221</v>
      </c>
      <c r="H424" s="191">
        <v>150</v>
      </c>
      <c r="I424" s="192"/>
      <c r="J424" s="193">
        <f>ROUND(I424*H424,2)</f>
        <v>0</v>
      </c>
      <c r="K424" s="189" t="s">
        <v>1</v>
      </c>
      <c r="L424" s="42"/>
      <c r="M424" s="194" t="s">
        <v>1</v>
      </c>
      <c r="N424" s="195" t="s">
        <v>40</v>
      </c>
      <c r="O424" s="89"/>
      <c r="P424" s="196">
        <f>O424*H424</f>
        <v>0</v>
      </c>
      <c r="Q424" s="196">
        <v>0</v>
      </c>
      <c r="R424" s="196">
        <f>Q424*H424</f>
        <v>0</v>
      </c>
      <c r="S424" s="196">
        <v>0</v>
      </c>
      <c r="T424" s="196">
        <f>S424*H424</f>
        <v>0</v>
      </c>
      <c r="U424" s="197" t="s">
        <v>1</v>
      </c>
      <c r="V424" s="36"/>
      <c r="W424" s="36"/>
      <c r="X424" s="36"/>
      <c r="Y424" s="36"/>
      <c r="Z424" s="36"/>
      <c r="AA424" s="36"/>
      <c r="AB424" s="36"/>
      <c r="AC424" s="36"/>
      <c r="AD424" s="36"/>
      <c r="AE424" s="36"/>
      <c r="AR424" s="198" t="s">
        <v>140</v>
      </c>
      <c r="AT424" s="198" t="s">
        <v>120</v>
      </c>
      <c r="AU424" s="198" t="s">
        <v>75</v>
      </c>
      <c r="AY424" s="15" t="s">
        <v>126</v>
      </c>
      <c r="BE424" s="199">
        <f>IF(N424="základní",J424,0)</f>
        <v>0</v>
      </c>
      <c r="BF424" s="199">
        <f>IF(N424="snížená",J424,0)</f>
        <v>0</v>
      </c>
      <c r="BG424" s="199">
        <f>IF(N424="zákl. přenesená",J424,0)</f>
        <v>0</v>
      </c>
      <c r="BH424" s="199">
        <f>IF(N424="sníž. přenesená",J424,0)</f>
        <v>0</v>
      </c>
      <c r="BI424" s="199">
        <f>IF(N424="nulová",J424,0)</f>
        <v>0</v>
      </c>
      <c r="BJ424" s="15" t="s">
        <v>83</v>
      </c>
      <c r="BK424" s="199">
        <f>ROUND(I424*H424,2)</f>
        <v>0</v>
      </c>
      <c r="BL424" s="15" t="s">
        <v>140</v>
      </c>
      <c r="BM424" s="198" t="s">
        <v>1633</v>
      </c>
    </row>
    <row r="425" s="2" customFormat="1">
      <c r="A425" s="36"/>
      <c r="B425" s="37"/>
      <c r="C425" s="38"/>
      <c r="D425" s="200" t="s">
        <v>128</v>
      </c>
      <c r="E425" s="38"/>
      <c r="F425" s="201" t="s">
        <v>1634</v>
      </c>
      <c r="G425" s="38"/>
      <c r="H425" s="38"/>
      <c r="I425" s="202"/>
      <c r="J425" s="38"/>
      <c r="K425" s="38"/>
      <c r="L425" s="42"/>
      <c r="M425" s="203"/>
      <c r="N425" s="204"/>
      <c r="O425" s="89"/>
      <c r="P425" s="89"/>
      <c r="Q425" s="89"/>
      <c r="R425" s="89"/>
      <c r="S425" s="89"/>
      <c r="T425" s="89"/>
      <c r="U425" s="90"/>
      <c r="V425" s="36"/>
      <c r="W425" s="36"/>
      <c r="X425" s="36"/>
      <c r="Y425" s="36"/>
      <c r="Z425" s="36"/>
      <c r="AA425" s="36"/>
      <c r="AB425" s="36"/>
      <c r="AC425" s="36"/>
      <c r="AD425" s="36"/>
      <c r="AE425" s="36"/>
      <c r="AT425" s="15" t="s">
        <v>128</v>
      </c>
      <c r="AU425" s="15" t="s">
        <v>75</v>
      </c>
    </row>
    <row r="426" s="2" customFormat="1" ht="44.25" customHeight="1">
      <c r="A426" s="36"/>
      <c r="B426" s="37"/>
      <c r="C426" s="187" t="s">
        <v>769</v>
      </c>
      <c r="D426" s="187" t="s">
        <v>120</v>
      </c>
      <c r="E426" s="188" t="s">
        <v>1635</v>
      </c>
      <c r="F426" s="189" t="s">
        <v>1636</v>
      </c>
      <c r="G426" s="190" t="s">
        <v>139</v>
      </c>
      <c r="H426" s="191">
        <v>1</v>
      </c>
      <c r="I426" s="192"/>
      <c r="J426" s="193">
        <f>ROUND(I426*H426,2)</f>
        <v>0</v>
      </c>
      <c r="K426" s="189" t="s">
        <v>124</v>
      </c>
      <c r="L426" s="42"/>
      <c r="M426" s="194" t="s">
        <v>1</v>
      </c>
      <c r="N426" s="195" t="s">
        <v>40</v>
      </c>
      <c r="O426" s="89"/>
      <c r="P426" s="196">
        <f>O426*H426</f>
        <v>0</v>
      </c>
      <c r="Q426" s="196">
        <v>0</v>
      </c>
      <c r="R426" s="196">
        <f>Q426*H426</f>
        <v>0</v>
      </c>
      <c r="S426" s="196">
        <v>0</v>
      </c>
      <c r="T426" s="196">
        <f>S426*H426</f>
        <v>0</v>
      </c>
      <c r="U426" s="197" t="s">
        <v>1</v>
      </c>
      <c r="V426" s="36"/>
      <c r="W426" s="36"/>
      <c r="X426" s="36"/>
      <c r="Y426" s="36"/>
      <c r="Z426" s="36"/>
      <c r="AA426" s="36"/>
      <c r="AB426" s="36"/>
      <c r="AC426" s="36"/>
      <c r="AD426" s="36"/>
      <c r="AE426" s="36"/>
      <c r="AR426" s="198" t="s">
        <v>685</v>
      </c>
      <c r="AT426" s="198" t="s">
        <v>120</v>
      </c>
      <c r="AU426" s="198" t="s">
        <v>75</v>
      </c>
      <c r="AY426" s="15" t="s">
        <v>126</v>
      </c>
      <c r="BE426" s="199">
        <f>IF(N426="základní",J426,0)</f>
        <v>0</v>
      </c>
      <c r="BF426" s="199">
        <f>IF(N426="snížená",J426,0)</f>
        <v>0</v>
      </c>
      <c r="BG426" s="199">
        <f>IF(N426="zákl. přenesená",J426,0)</f>
        <v>0</v>
      </c>
      <c r="BH426" s="199">
        <f>IF(N426="sníž. přenesená",J426,0)</f>
        <v>0</v>
      </c>
      <c r="BI426" s="199">
        <f>IF(N426="nulová",J426,0)</f>
        <v>0</v>
      </c>
      <c r="BJ426" s="15" t="s">
        <v>83</v>
      </c>
      <c r="BK426" s="199">
        <f>ROUND(I426*H426,2)</f>
        <v>0</v>
      </c>
      <c r="BL426" s="15" t="s">
        <v>685</v>
      </c>
      <c r="BM426" s="198" t="s">
        <v>1637</v>
      </c>
    </row>
    <row r="427" s="2" customFormat="1">
      <c r="A427" s="36"/>
      <c r="B427" s="37"/>
      <c r="C427" s="38"/>
      <c r="D427" s="200" t="s">
        <v>128</v>
      </c>
      <c r="E427" s="38"/>
      <c r="F427" s="201" t="s">
        <v>1638</v>
      </c>
      <c r="G427" s="38"/>
      <c r="H427" s="38"/>
      <c r="I427" s="202"/>
      <c r="J427" s="38"/>
      <c r="K427" s="38"/>
      <c r="L427" s="42"/>
      <c r="M427" s="203"/>
      <c r="N427" s="204"/>
      <c r="O427" s="89"/>
      <c r="P427" s="89"/>
      <c r="Q427" s="89"/>
      <c r="R427" s="89"/>
      <c r="S427" s="89"/>
      <c r="T427" s="89"/>
      <c r="U427" s="90"/>
      <c r="V427" s="36"/>
      <c r="W427" s="36"/>
      <c r="X427" s="36"/>
      <c r="Y427" s="36"/>
      <c r="Z427" s="36"/>
      <c r="AA427" s="36"/>
      <c r="AB427" s="36"/>
      <c r="AC427" s="36"/>
      <c r="AD427" s="36"/>
      <c r="AE427" s="36"/>
      <c r="AT427" s="15" t="s">
        <v>128</v>
      </c>
      <c r="AU427" s="15" t="s">
        <v>75</v>
      </c>
    </row>
    <row r="428" s="2" customFormat="1" ht="37.8" customHeight="1">
      <c r="A428" s="36"/>
      <c r="B428" s="37"/>
      <c r="C428" s="187" t="s">
        <v>774</v>
      </c>
      <c r="D428" s="187" t="s">
        <v>120</v>
      </c>
      <c r="E428" s="188" t="s">
        <v>1639</v>
      </c>
      <c r="F428" s="189" t="s">
        <v>1640</v>
      </c>
      <c r="G428" s="190" t="s">
        <v>139</v>
      </c>
      <c r="H428" s="191">
        <v>1</v>
      </c>
      <c r="I428" s="192"/>
      <c r="J428" s="193">
        <f>ROUND(I428*H428,2)</f>
        <v>0</v>
      </c>
      <c r="K428" s="189" t="s">
        <v>124</v>
      </c>
      <c r="L428" s="42"/>
      <c r="M428" s="194" t="s">
        <v>1</v>
      </c>
      <c r="N428" s="195" t="s">
        <v>40</v>
      </c>
      <c r="O428" s="89"/>
      <c r="P428" s="196">
        <f>O428*H428</f>
        <v>0</v>
      </c>
      <c r="Q428" s="196">
        <v>0</v>
      </c>
      <c r="R428" s="196">
        <f>Q428*H428</f>
        <v>0</v>
      </c>
      <c r="S428" s="196">
        <v>0</v>
      </c>
      <c r="T428" s="196">
        <f>S428*H428</f>
        <v>0</v>
      </c>
      <c r="U428" s="197" t="s">
        <v>1</v>
      </c>
      <c r="V428" s="36"/>
      <c r="W428" s="36"/>
      <c r="X428" s="36"/>
      <c r="Y428" s="36"/>
      <c r="Z428" s="36"/>
      <c r="AA428" s="36"/>
      <c r="AB428" s="36"/>
      <c r="AC428" s="36"/>
      <c r="AD428" s="36"/>
      <c r="AE428" s="36"/>
      <c r="AR428" s="198" t="s">
        <v>685</v>
      </c>
      <c r="AT428" s="198" t="s">
        <v>120</v>
      </c>
      <c r="AU428" s="198" t="s">
        <v>75</v>
      </c>
      <c r="AY428" s="15" t="s">
        <v>126</v>
      </c>
      <c r="BE428" s="199">
        <f>IF(N428="základní",J428,0)</f>
        <v>0</v>
      </c>
      <c r="BF428" s="199">
        <f>IF(N428="snížená",J428,0)</f>
        <v>0</v>
      </c>
      <c r="BG428" s="199">
        <f>IF(N428="zákl. přenesená",J428,0)</f>
        <v>0</v>
      </c>
      <c r="BH428" s="199">
        <f>IF(N428="sníž. přenesená",J428,0)</f>
        <v>0</v>
      </c>
      <c r="BI428" s="199">
        <f>IF(N428="nulová",J428,0)</f>
        <v>0</v>
      </c>
      <c r="BJ428" s="15" t="s">
        <v>83</v>
      </c>
      <c r="BK428" s="199">
        <f>ROUND(I428*H428,2)</f>
        <v>0</v>
      </c>
      <c r="BL428" s="15" t="s">
        <v>685</v>
      </c>
      <c r="BM428" s="198" t="s">
        <v>1641</v>
      </c>
    </row>
    <row r="429" s="2" customFormat="1">
      <c r="A429" s="36"/>
      <c r="B429" s="37"/>
      <c r="C429" s="38"/>
      <c r="D429" s="200" t="s">
        <v>128</v>
      </c>
      <c r="E429" s="38"/>
      <c r="F429" s="201" t="s">
        <v>1642</v>
      </c>
      <c r="G429" s="38"/>
      <c r="H429" s="38"/>
      <c r="I429" s="202"/>
      <c r="J429" s="38"/>
      <c r="K429" s="38"/>
      <c r="L429" s="42"/>
      <c r="M429" s="203"/>
      <c r="N429" s="204"/>
      <c r="O429" s="89"/>
      <c r="P429" s="89"/>
      <c r="Q429" s="89"/>
      <c r="R429" s="89"/>
      <c r="S429" s="89"/>
      <c r="T429" s="89"/>
      <c r="U429" s="90"/>
      <c r="V429" s="36"/>
      <c r="W429" s="36"/>
      <c r="X429" s="36"/>
      <c r="Y429" s="36"/>
      <c r="Z429" s="36"/>
      <c r="AA429" s="36"/>
      <c r="AB429" s="36"/>
      <c r="AC429" s="36"/>
      <c r="AD429" s="36"/>
      <c r="AE429" s="36"/>
      <c r="AT429" s="15" t="s">
        <v>128</v>
      </c>
      <c r="AU429" s="15" t="s">
        <v>75</v>
      </c>
    </row>
    <row r="430" s="2" customFormat="1" ht="24.15" customHeight="1">
      <c r="A430" s="36"/>
      <c r="B430" s="37"/>
      <c r="C430" s="187" t="s">
        <v>778</v>
      </c>
      <c r="D430" s="187" t="s">
        <v>120</v>
      </c>
      <c r="E430" s="188" t="s">
        <v>1643</v>
      </c>
      <c r="F430" s="189" t="s">
        <v>1644</v>
      </c>
      <c r="G430" s="190" t="s">
        <v>139</v>
      </c>
      <c r="H430" s="191">
        <v>1</v>
      </c>
      <c r="I430" s="192"/>
      <c r="J430" s="193">
        <f>ROUND(I430*H430,2)</f>
        <v>0</v>
      </c>
      <c r="K430" s="189" t="s">
        <v>124</v>
      </c>
      <c r="L430" s="42"/>
      <c r="M430" s="194" t="s">
        <v>1</v>
      </c>
      <c r="N430" s="195" t="s">
        <v>40</v>
      </c>
      <c r="O430" s="89"/>
      <c r="P430" s="196">
        <f>O430*H430</f>
        <v>0</v>
      </c>
      <c r="Q430" s="196">
        <v>0</v>
      </c>
      <c r="R430" s="196">
        <f>Q430*H430</f>
        <v>0</v>
      </c>
      <c r="S430" s="196">
        <v>0</v>
      </c>
      <c r="T430" s="196">
        <f>S430*H430</f>
        <v>0</v>
      </c>
      <c r="U430" s="197" t="s">
        <v>1</v>
      </c>
      <c r="V430" s="36"/>
      <c r="W430" s="36"/>
      <c r="X430" s="36"/>
      <c r="Y430" s="36"/>
      <c r="Z430" s="36"/>
      <c r="AA430" s="36"/>
      <c r="AB430" s="36"/>
      <c r="AC430" s="36"/>
      <c r="AD430" s="36"/>
      <c r="AE430" s="36"/>
      <c r="AR430" s="198" t="s">
        <v>685</v>
      </c>
      <c r="AT430" s="198" t="s">
        <v>120</v>
      </c>
      <c r="AU430" s="198" t="s">
        <v>75</v>
      </c>
      <c r="AY430" s="15" t="s">
        <v>126</v>
      </c>
      <c r="BE430" s="199">
        <f>IF(N430="základní",J430,0)</f>
        <v>0</v>
      </c>
      <c r="BF430" s="199">
        <f>IF(N430="snížená",J430,0)</f>
        <v>0</v>
      </c>
      <c r="BG430" s="199">
        <f>IF(N430="zákl. přenesená",J430,0)</f>
        <v>0</v>
      </c>
      <c r="BH430" s="199">
        <f>IF(N430="sníž. přenesená",J430,0)</f>
        <v>0</v>
      </c>
      <c r="BI430" s="199">
        <f>IF(N430="nulová",J430,0)</f>
        <v>0</v>
      </c>
      <c r="BJ430" s="15" t="s">
        <v>83</v>
      </c>
      <c r="BK430" s="199">
        <f>ROUND(I430*H430,2)</f>
        <v>0</v>
      </c>
      <c r="BL430" s="15" t="s">
        <v>685</v>
      </c>
      <c r="BM430" s="198" t="s">
        <v>1645</v>
      </c>
    </row>
    <row r="431" s="2" customFormat="1">
      <c r="A431" s="36"/>
      <c r="B431" s="37"/>
      <c r="C431" s="38"/>
      <c r="D431" s="200" t="s">
        <v>128</v>
      </c>
      <c r="E431" s="38"/>
      <c r="F431" s="201" t="s">
        <v>1644</v>
      </c>
      <c r="G431" s="38"/>
      <c r="H431" s="38"/>
      <c r="I431" s="202"/>
      <c r="J431" s="38"/>
      <c r="K431" s="38"/>
      <c r="L431" s="42"/>
      <c r="M431" s="203"/>
      <c r="N431" s="204"/>
      <c r="O431" s="89"/>
      <c r="P431" s="89"/>
      <c r="Q431" s="89"/>
      <c r="R431" s="89"/>
      <c r="S431" s="89"/>
      <c r="T431" s="89"/>
      <c r="U431" s="90"/>
      <c r="V431" s="36"/>
      <c r="W431" s="36"/>
      <c r="X431" s="36"/>
      <c r="Y431" s="36"/>
      <c r="Z431" s="36"/>
      <c r="AA431" s="36"/>
      <c r="AB431" s="36"/>
      <c r="AC431" s="36"/>
      <c r="AD431" s="36"/>
      <c r="AE431" s="36"/>
      <c r="AT431" s="15" t="s">
        <v>128</v>
      </c>
      <c r="AU431" s="15" t="s">
        <v>75</v>
      </c>
    </row>
    <row r="432" s="2" customFormat="1" ht="33" customHeight="1">
      <c r="A432" s="36"/>
      <c r="B432" s="37"/>
      <c r="C432" s="187" t="s">
        <v>783</v>
      </c>
      <c r="D432" s="187" t="s">
        <v>120</v>
      </c>
      <c r="E432" s="188" t="s">
        <v>1646</v>
      </c>
      <c r="F432" s="189" t="s">
        <v>1647</v>
      </c>
      <c r="G432" s="190" t="s">
        <v>139</v>
      </c>
      <c r="H432" s="191">
        <v>1</v>
      </c>
      <c r="I432" s="192"/>
      <c r="J432" s="193">
        <f>ROUND(I432*H432,2)</f>
        <v>0</v>
      </c>
      <c r="K432" s="189" t="s">
        <v>124</v>
      </c>
      <c r="L432" s="42"/>
      <c r="M432" s="194" t="s">
        <v>1</v>
      </c>
      <c r="N432" s="195" t="s">
        <v>40</v>
      </c>
      <c r="O432" s="89"/>
      <c r="P432" s="196">
        <f>O432*H432</f>
        <v>0</v>
      </c>
      <c r="Q432" s="196">
        <v>0</v>
      </c>
      <c r="R432" s="196">
        <f>Q432*H432</f>
        <v>0</v>
      </c>
      <c r="S432" s="196">
        <v>0</v>
      </c>
      <c r="T432" s="196">
        <f>S432*H432</f>
        <v>0</v>
      </c>
      <c r="U432" s="197" t="s">
        <v>1</v>
      </c>
      <c r="V432" s="36"/>
      <c r="W432" s="36"/>
      <c r="X432" s="36"/>
      <c r="Y432" s="36"/>
      <c r="Z432" s="36"/>
      <c r="AA432" s="36"/>
      <c r="AB432" s="36"/>
      <c r="AC432" s="36"/>
      <c r="AD432" s="36"/>
      <c r="AE432" s="36"/>
      <c r="AR432" s="198" t="s">
        <v>685</v>
      </c>
      <c r="AT432" s="198" t="s">
        <v>120</v>
      </c>
      <c r="AU432" s="198" t="s">
        <v>75</v>
      </c>
      <c r="AY432" s="15" t="s">
        <v>126</v>
      </c>
      <c r="BE432" s="199">
        <f>IF(N432="základní",J432,0)</f>
        <v>0</v>
      </c>
      <c r="BF432" s="199">
        <f>IF(N432="snížená",J432,0)</f>
        <v>0</v>
      </c>
      <c r="BG432" s="199">
        <f>IF(N432="zákl. přenesená",J432,0)</f>
        <v>0</v>
      </c>
      <c r="BH432" s="199">
        <f>IF(N432="sníž. přenesená",J432,0)</f>
        <v>0</v>
      </c>
      <c r="BI432" s="199">
        <f>IF(N432="nulová",J432,0)</f>
        <v>0</v>
      </c>
      <c r="BJ432" s="15" t="s">
        <v>83</v>
      </c>
      <c r="BK432" s="199">
        <f>ROUND(I432*H432,2)</f>
        <v>0</v>
      </c>
      <c r="BL432" s="15" t="s">
        <v>685</v>
      </c>
      <c r="BM432" s="198" t="s">
        <v>1648</v>
      </c>
    </row>
    <row r="433" s="2" customFormat="1">
      <c r="A433" s="36"/>
      <c r="B433" s="37"/>
      <c r="C433" s="38"/>
      <c r="D433" s="200" t="s">
        <v>128</v>
      </c>
      <c r="E433" s="38"/>
      <c r="F433" s="201" t="s">
        <v>1649</v>
      </c>
      <c r="G433" s="38"/>
      <c r="H433" s="38"/>
      <c r="I433" s="202"/>
      <c r="J433" s="38"/>
      <c r="K433" s="38"/>
      <c r="L433" s="42"/>
      <c r="M433" s="203"/>
      <c r="N433" s="204"/>
      <c r="O433" s="89"/>
      <c r="P433" s="89"/>
      <c r="Q433" s="89"/>
      <c r="R433" s="89"/>
      <c r="S433" s="89"/>
      <c r="T433" s="89"/>
      <c r="U433" s="90"/>
      <c r="V433" s="36"/>
      <c r="W433" s="36"/>
      <c r="X433" s="36"/>
      <c r="Y433" s="36"/>
      <c r="Z433" s="36"/>
      <c r="AA433" s="36"/>
      <c r="AB433" s="36"/>
      <c r="AC433" s="36"/>
      <c r="AD433" s="36"/>
      <c r="AE433" s="36"/>
      <c r="AT433" s="15" t="s">
        <v>128</v>
      </c>
      <c r="AU433" s="15" t="s">
        <v>75</v>
      </c>
    </row>
    <row r="434" s="2" customFormat="1" ht="24.15" customHeight="1">
      <c r="A434" s="36"/>
      <c r="B434" s="37"/>
      <c r="C434" s="205" t="s">
        <v>788</v>
      </c>
      <c r="D434" s="205" t="s">
        <v>130</v>
      </c>
      <c r="E434" s="206" t="s">
        <v>1650</v>
      </c>
      <c r="F434" s="207" t="s">
        <v>1651</v>
      </c>
      <c r="G434" s="208" t="s">
        <v>1652</v>
      </c>
      <c r="H434" s="209">
        <v>1</v>
      </c>
      <c r="I434" s="210"/>
      <c r="J434" s="211">
        <f>ROUND(I434*H434,2)</f>
        <v>0</v>
      </c>
      <c r="K434" s="207" t="s">
        <v>124</v>
      </c>
      <c r="L434" s="212"/>
      <c r="M434" s="213" t="s">
        <v>1</v>
      </c>
      <c r="N434" s="214" t="s">
        <v>40</v>
      </c>
      <c r="O434" s="89"/>
      <c r="P434" s="196">
        <f>O434*H434</f>
        <v>0</v>
      </c>
      <c r="Q434" s="196">
        <v>0</v>
      </c>
      <c r="R434" s="196">
        <f>Q434*H434</f>
        <v>0</v>
      </c>
      <c r="S434" s="196">
        <v>0</v>
      </c>
      <c r="T434" s="196">
        <f>S434*H434</f>
        <v>0</v>
      </c>
      <c r="U434" s="197" t="s">
        <v>1</v>
      </c>
      <c r="V434" s="36"/>
      <c r="W434" s="36"/>
      <c r="X434" s="36"/>
      <c r="Y434" s="36"/>
      <c r="Z434" s="36"/>
      <c r="AA434" s="36"/>
      <c r="AB434" s="36"/>
      <c r="AC434" s="36"/>
      <c r="AD434" s="36"/>
      <c r="AE434" s="36"/>
      <c r="AR434" s="198" t="s">
        <v>277</v>
      </c>
      <c r="AT434" s="198" t="s">
        <v>130</v>
      </c>
      <c r="AU434" s="198" t="s">
        <v>75</v>
      </c>
      <c r="AY434" s="15" t="s">
        <v>126</v>
      </c>
      <c r="BE434" s="199">
        <f>IF(N434="základní",J434,0)</f>
        <v>0</v>
      </c>
      <c r="BF434" s="199">
        <f>IF(N434="snížená",J434,0)</f>
        <v>0</v>
      </c>
      <c r="BG434" s="199">
        <f>IF(N434="zákl. přenesená",J434,0)</f>
        <v>0</v>
      </c>
      <c r="BH434" s="199">
        <f>IF(N434="sníž. přenesená",J434,0)</f>
        <v>0</v>
      </c>
      <c r="BI434" s="199">
        <f>IF(N434="nulová",J434,0)</f>
        <v>0</v>
      </c>
      <c r="BJ434" s="15" t="s">
        <v>83</v>
      </c>
      <c r="BK434" s="199">
        <f>ROUND(I434*H434,2)</f>
        <v>0</v>
      </c>
      <c r="BL434" s="15" t="s">
        <v>204</v>
      </c>
      <c r="BM434" s="198" t="s">
        <v>1653</v>
      </c>
    </row>
    <row r="435" s="2" customFormat="1">
      <c r="A435" s="36"/>
      <c r="B435" s="37"/>
      <c r="C435" s="38"/>
      <c r="D435" s="200" t="s">
        <v>128</v>
      </c>
      <c r="E435" s="38"/>
      <c r="F435" s="201" t="s">
        <v>1651</v>
      </c>
      <c r="G435" s="38"/>
      <c r="H435" s="38"/>
      <c r="I435" s="202"/>
      <c r="J435" s="38"/>
      <c r="K435" s="38"/>
      <c r="L435" s="42"/>
      <c r="M435" s="203"/>
      <c r="N435" s="204"/>
      <c r="O435" s="89"/>
      <c r="P435" s="89"/>
      <c r="Q435" s="89"/>
      <c r="R435" s="89"/>
      <c r="S435" s="89"/>
      <c r="T435" s="89"/>
      <c r="U435" s="90"/>
      <c r="V435" s="36"/>
      <c r="W435" s="36"/>
      <c r="X435" s="36"/>
      <c r="Y435" s="36"/>
      <c r="Z435" s="36"/>
      <c r="AA435" s="36"/>
      <c r="AB435" s="36"/>
      <c r="AC435" s="36"/>
      <c r="AD435" s="36"/>
      <c r="AE435" s="36"/>
      <c r="AT435" s="15" t="s">
        <v>128</v>
      </c>
      <c r="AU435" s="15" t="s">
        <v>75</v>
      </c>
    </row>
    <row r="436" s="2" customFormat="1" ht="33" customHeight="1">
      <c r="A436" s="36"/>
      <c r="B436" s="37"/>
      <c r="C436" s="205" t="s">
        <v>793</v>
      </c>
      <c r="D436" s="205" t="s">
        <v>130</v>
      </c>
      <c r="E436" s="206" t="s">
        <v>1654</v>
      </c>
      <c r="F436" s="207" t="s">
        <v>1655</v>
      </c>
      <c r="G436" s="208" t="s">
        <v>139</v>
      </c>
      <c r="H436" s="209">
        <v>36</v>
      </c>
      <c r="I436" s="210"/>
      <c r="J436" s="211">
        <f>ROUND(I436*H436,2)</f>
        <v>0</v>
      </c>
      <c r="K436" s="207" t="s">
        <v>124</v>
      </c>
      <c r="L436" s="212"/>
      <c r="M436" s="213" t="s">
        <v>1</v>
      </c>
      <c r="N436" s="214" t="s">
        <v>40</v>
      </c>
      <c r="O436" s="89"/>
      <c r="P436" s="196">
        <f>O436*H436</f>
        <v>0</v>
      </c>
      <c r="Q436" s="196">
        <v>0</v>
      </c>
      <c r="R436" s="196">
        <f>Q436*H436</f>
        <v>0</v>
      </c>
      <c r="S436" s="196">
        <v>0</v>
      </c>
      <c r="T436" s="196">
        <f>S436*H436</f>
        <v>0</v>
      </c>
      <c r="U436" s="197" t="s">
        <v>1</v>
      </c>
      <c r="V436" s="36"/>
      <c r="W436" s="36"/>
      <c r="X436" s="36"/>
      <c r="Y436" s="36"/>
      <c r="Z436" s="36"/>
      <c r="AA436" s="36"/>
      <c r="AB436" s="36"/>
      <c r="AC436" s="36"/>
      <c r="AD436" s="36"/>
      <c r="AE436" s="36"/>
      <c r="AR436" s="198" t="s">
        <v>685</v>
      </c>
      <c r="AT436" s="198" t="s">
        <v>130</v>
      </c>
      <c r="AU436" s="198" t="s">
        <v>75</v>
      </c>
      <c r="AY436" s="15" t="s">
        <v>126</v>
      </c>
      <c r="BE436" s="199">
        <f>IF(N436="základní",J436,0)</f>
        <v>0</v>
      </c>
      <c r="BF436" s="199">
        <f>IF(N436="snížená",J436,0)</f>
        <v>0</v>
      </c>
      <c r="BG436" s="199">
        <f>IF(N436="zákl. přenesená",J436,0)</f>
        <v>0</v>
      </c>
      <c r="BH436" s="199">
        <f>IF(N436="sníž. přenesená",J436,0)</f>
        <v>0</v>
      </c>
      <c r="BI436" s="199">
        <f>IF(N436="nulová",J436,0)</f>
        <v>0</v>
      </c>
      <c r="BJ436" s="15" t="s">
        <v>83</v>
      </c>
      <c r="BK436" s="199">
        <f>ROUND(I436*H436,2)</f>
        <v>0</v>
      </c>
      <c r="BL436" s="15" t="s">
        <v>685</v>
      </c>
      <c r="BM436" s="198" t="s">
        <v>1656</v>
      </c>
    </row>
    <row r="437" s="2" customFormat="1">
      <c r="A437" s="36"/>
      <c r="B437" s="37"/>
      <c r="C437" s="38"/>
      <c r="D437" s="200" t="s">
        <v>128</v>
      </c>
      <c r="E437" s="38"/>
      <c r="F437" s="201" t="s">
        <v>1655</v>
      </c>
      <c r="G437" s="38"/>
      <c r="H437" s="38"/>
      <c r="I437" s="202"/>
      <c r="J437" s="38"/>
      <c r="K437" s="38"/>
      <c r="L437" s="42"/>
      <c r="M437" s="203"/>
      <c r="N437" s="204"/>
      <c r="O437" s="89"/>
      <c r="P437" s="89"/>
      <c r="Q437" s="89"/>
      <c r="R437" s="89"/>
      <c r="S437" s="89"/>
      <c r="T437" s="89"/>
      <c r="U437" s="90"/>
      <c r="V437" s="36"/>
      <c r="W437" s="36"/>
      <c r="X437" s="36"/>
      <c r="Y437" s="36"/>
      <c r="Z437" s="36"/>
      <c r="AA437" s="36"/>
      <c r="AB437" s="36"/>
      <c r="AC437" s="36"/>
      <c r="AD437" s="36"/>
      <c r="AE437" s="36"/>
      <c r="AT437" s="15" t="s">
        <v>128</v>
      </c>
      <c r="AU437" s="15" t="s">
        <v>75</v>
      </c>
    </row>
    <row r="438" s="2" customFormat="1" ht="21.75" customHeight="1">
      <c r="A438" s="36"/>
      <c r="B438" s="37"/>
      <c r="C438" s="205" t="s">
        <v>798</v>
      </c>
      <c r="D438" s="205" t="s">
        <v>130</v>
      </c>
      <c r="E438" s="206" t="s">
        <v>1657</v>
      </c>
      <c r="F438" s="207" t="s">
        <v>1658</v>
      </c>
      <c r="G438" s="208" t="s">
        <v>139</v>
      </c>
      <c r="H438" s="209">
        <v>1</v>
      </c>
      <c r="I438" s="210"/>
      <c r="J438" s="211">
        <f>ROUND(I438*H438,2)</f>
        <v>0</v>
      </c>
      <c r="K438" s="207" t="s">
        <v>124</v>
      </c>
      <c r="L438" s="212"/>
      <c r="M438" s="213" t="s">
        <v>1</v>
      </c>
      <c r="N438" s="214" t="s">
        <v>40</v>
      </c>
      <c r="O438" s="89"/>
      <c r="P438" s="196">
        <f>O438*H438</f>
        <v>0</v>
      </c>
      <c r="Q438" s="196">
        <v>0</v>
      </c>
      <c r="R438" s="196">
        <f>Q438*H438</f>
        <v>0</v>
      </c>
      <c r="S438" s="196">
        <v>0</v>
      </c>
      <c r="T438" s="196">
        <f>S438*H438</f>
        <v>0</v>
      </c>
      <c r="U438" s="197" t="s">
        <v>1</v>
      </c>
      <c r="V438" s="36"/>
      <c r="W438" s="36"/>
      <c r="X438" s="36"/>
      <c r="Y438" s="36"/>
      <c r="Z438" s="36"/>
      <c r="AA438" s="36"/>
      <c r="AB438" s="36"/>
      <c r="AC438" s="36"/>
      <c r="AD438" s="36"/>
      <c r="AE438" s="36"/>
      <c r="AR438" s="198" t="s">
        <v>277</v>
      </c>
      <c r="AT438" s="198" t="s">
        <v>130</v>
      </c>
      <c r="AU438" s="198" t="s">
        <v>75</v>
      </c>
      <c r="AY438" s="15" t="s">
        <v>126</v>
      </c>
      <c r="BE438" s="199">
        <f>IF(N438="základní",J438,0)</f>
        <v>0</v>
      </c>
      <c r="BF438" s="199">
        <f>IF(N438="snížená",J438,0)</f>
        <v>0</v>
      </c>
      <c r="BG438" s="199">
        <f>IF(N438="zákl. přenesená",J438,0)</f>
        <v>0</v>
      </c>
      <c r="BH438" s="199">
        <f>IF(N438="sníž. přenesená",J438,0)</f>
        <v>0</v>
      </c>
      <c r="BI438" s="199">
        <f>IF(N438="nulová",J438,0)</f>
        <v>0</v>
      </c>
      <c r="BJ438" s="15" t="s">
        <v>83</v>
      </c>
      <c r="BK438" s="199">
        <f>ROUND(I438*H438,2)</f>
        <v>0</v>
      </c>
      <c r="BL438" s="15" t="s">
        <v>204</v>
      </c>
      <c r="BM438" s="198" t="s">
        <v>1659</v>
      </c>
    </row>
    <row r="439" s="2" customFormat="1">
      <c r="A439" s="36"/>
      <c r="B439" s="37"/>
      <c r="C439" s="38"/>
      <c r="D439" s="200" t="s">
        <v>128</v>
      </c>
      <c r="E439" s="38"/>
      <c r="F439" s="201" t="s">
        <v>1658</v>
      </c>
      <c r="G439" s="38"/>
      <c r="H439" s="38"/>
      <c r="I439" s="202"/>
      <c r="J439" s="38"/>
      <c r="K439" s="38"/>
      <c r="L439" s="42"/>
      <c r="M439" s="203"/>
      <c r="N439" s="204"/>
      <c r="O439" s="89"/>
      <c r="P439" s="89"/>
      <c r="Q439" s="89"/>
      <c r="R439" s="89"/>
      <c r="S439" s="89"/>
      <c r="T439" s="89"/>
      <c r="U439" s="90"/>
      <c r="V439" s="36"/>
      <c r="W439" s="36"/>
      <c r="X439" s="36"/>
      <c r="Y439" s="36"/>
      <c r="Z439" s="36"/>
      <c r="AA439" s="36"/>
      <c r="AB439" s="36"/>
      <c r="AC439" s="36"/>
      <c r="AD439" s="36"/>
      <c r="AE439" s="36"/>
      <c r="AT439" s="15" t="s">
        <v>128</v>
      </c>
      <c r="AU439" s="15" t="s">
        <v>75</v>
      </c>
    </row>
    <row r="440" s="2" customFormat="1" ht="24.15" customHeight="1">
      <c r="A440" s="36"/>
      <c r="B440" s="37"/>
      <c r="C440" s="205" t="s">
        <v>802</v>
      </c>
      <c r="D440" s="205" t="s">
        <v>130</v>
      </c>
      <c r="E440" s="206" t="s">
        <v>1660</v>
      </c>
      <c r="F440" s="207" t="s">
        <v>1661</v>
      </c>
      <c r="G440" s="208" t="s">
        <v>139</v>
      </c>
      <c r="H440" s="209">
        <v>1</v>
      </c>
      <c r="I440" s="210"/>
      <c r="J440" s="211">
        <f>ROUND(I440*H440,2)</f>
        <v>0</v>
      </c>
      <c r="K440" s="207" t="s">
        <v>124</v>
      </c>
      <c r="L440" s="212"/>
      <c r="M440" s="213" t="s">
        <v>1</v>
      </c>
      <c r="N440" s="214" t="s">
        <v>40</v>
      </c>
      <c r="O440" s="89"/>
      <c r="P440" s="196">
        <f>O440*H440</f>
        <v>0</v>
      </c>
      <c r="Q440" s="196">
        <v>0</v>
      </c>
      <c r="R440" s="196">
        <f>Q440*H440</f>
        <v>0</v>
      </c>
      <c r="S440" s="196">
        <v>0</v>
      </c>
      <c r="T440" s="196">
        <f>S440*H440</f>
        <v>0</v>
      </c>
      <c r="U440" s="197" t="s">
        <v>1</v>
      </c>
      <c r="V440" s="36"/>
      <c r="W440" s="36"/>
      <c r="X440" s="36"/>
      <c r="Y440" s="36"/>
      <c r="Z440" s="36"/>
      <c r="AA440" s="36"/>
      <c r="AB440" s="36"/>
      <c r="AC440" s="36"/>
      <c r="AD440" s="36"/>
      <c r="AE440" s="36"/>
      <c r="AR440" s="198" t="s">
        <v>277</v>
      </c>
      <c r="AT440" s="198" t="s">
        <v>130</v>
      </c>
      <c r="AU440" s="198" t="s">
        <v>75</v>
      </c>
      <c r="AY440" s="15" t="s">
        <v>126</v>
      </c>
      <c r="BE440" s="199">
        <f>IF(N440="základní",J440,0)</f>
        <v>0</v>
      </c>
      <c r="BF440" s="199">
        <f>IF(N440="snížená",J440,0)</f>
        <v>0</v>
      </c>
      <c r="BG440" s="199">
        <f>IF(N440="zákl. přenesená",J440,0)</f>
        <v>0</v>
      </c>
      <c r="BH440" s="199">
        <f>IF(N440="sníž. přenesená",J440,0)</f>
        <v>0</v>
      </c>
      <c r="BI440" s="199">
        <f>IF(N440="nulová",J440,0)</f>
        <v>0</v>
      </c>
      <c r="BJ440" s="15" t="s">
        <v>83</v>
      </c>
      <c r="BK440" s="199">
        <f>ROUND(I440*H440,2)</f>
        <v>0</v>
      </c>
      <c r="BL440" s="15" t="s">
        <v>204</v>
      </c>
      <c r="BM440" s="198" t="s">
        <v>1662</v>
      </c>
    </row>
    <row r="441" s="2" customFormat="1">
      <c r="A441" s="36"/>
      <c r="B441" s="37"/>
      <c r="C441" s="38"/>
      <c r="D441" s="200" t="s">
        <v>128</v>
      </c>
      <c r="E441" s="38"/>
      <c r="F441" s="201" t="s">
        <v>1661</v>
      </c>
      <c r="G441" s="38"/>
      <c r="H441" s="38"/>
      <c r="I441" s="202"/>
      <c r="J441" s="38"/>
      <c r="K441" s="38"/>
      <c r="L441" s="42"/>
      <c r="M441" s="203"/>
      <c r="N441" s="204"/>
      <c r="O441" s="89"/>
      <c r="P441" s="89"/>
      <c r="Q441" s="89"/>
      <c r="R441" s="89"/>
      <c r="S441" s="89"/>
      <c r="T441" s="89"/>
      <c r="U441" s="90"/>
      <c r="V441" s="36"/>
      <c r="W441" s="36"/>
      <c r="X441" s="36"/>
      <c r="Y441" s="36"/>
      <c r="Z441" s="36"/>
      <c r="AA441" s="36"/>
      <c r="AB441" s="36"/>
      <c r="AC441" s="36"/>
      <c r="AD441" s="36"/>
      <c r="AE441" s="36"/>
      <c r="AT441" s="15" t="s">
        <v>128</v>
      </c>
      <c r="AU441" s="15" t="s">
        <v>75</v>
      </c>
    </row>
    <row r="442" s="2" customFormat="1" ht="37.8" customHeight="1">
      <c r="A442" s="36"/>
      <c r="B442" s="37"/>
      <c r="C442" s="205" t="s">
        <v>807</v>
      </c>
      <c r="D442" s="205" t="s">
        <v>130</v>
      </c>
      <c r="E442" s="206" t="s">
        <v>1663</v>
      </c>
      <c r="F442" s="207" t="s">
        <v>1664</v>
      </c>
      <c r="G442" s="208" t="s">
        <v>139</v>
      </c>
      <c r="H442" s="209">
        <v>56</v>
      </c>
      <c r="I442" s="210"/>
      <c r="J442" s="211">
        <f>ROUND(I442*H442,2)</f>
        <v>0</v>
      </c>
      <c r="K442" s="207" t="s">
        <v>124</v>
      </c>
      <c r="L442" s="212"/>
      <c r="M442" s="213" t="s">
        <v>1</v>
      </c>
      <c r="N442" s="214" t="s">
        <v>40</v>
      </c>
      <c r="O442" s="89"/>
      <c r="P442" s="196">
        <f>O442*H442</f>
        <v>0</v>
      </c>
      <c r="Q442" s="196">
        <v>0</v>
      </c>
      <c r="R442" s="196">
        <f>Q442*H442</f>
        <v>0</v>
      </c>
      <c r="S442" s="196">
        <v>0</v>
      </c>
      <c r="T442" s="196">
        <f>S442*H442</f>
        <v>0</v>
      </c>
      <c r="U442" s="197" t="s">
        <v>1</v>
      </c>
      <c r="V442" s="36"/>
      <c r="W442" s="36"/>
      <c r="X442" s="36"/>
      <c r="Y442" s="36"/>
      <c r="Z442" s="36"/>
      <c r="AA442" s="36"/>
      <c r="AB442" s="36"/>
      <c r="AC442" s="36"/>
      <c r="AD442" s="36"/>
      <c r="AE442" s="36"/>
      <c r="AR442" s="198" t="s">
        <v>277</v>
      </c>
      <c r="AT442" s="198" t="s">
        <v>130</v>
      </c>
      <c r="AU442" s="198" t="s">
        <v>75</v>
      </c>
      <c r="AY442" s="15" t="s">
        <v>126</v>
      </c>
      <c r="BE442" s="199">
        <f>IF(N442="základní",J442,0)</f>
        <v>0</v>
      </c>
      <c r="BF442" s="199">
        <f>IF(N442="snížená",J442,0)</f>
        <v>0</v>
      </c>
      <c r="BG442" s="199">
        <f>IF(N442="zákl. přenesená",J442,0)</f>
        <v>0</v>
      </c>
      <c r="BH442" s="199">
        <f>IF(N442="sníž. přenesená",J442,0)</f>
        <v>0</v>
      </c>
      <c r="BI442" s="199">
        <f>IF(N442="nulová",J442,0)</f>
        <v>0</v>
      </c>
      <c r="BJ442" s="15" t="s">
        <v>83</v>
      </c>
      <c r="BK442" s="199">
        <f>ROUND(I442*H442,2)</f>
        <v>0</v>
      </c>
      <c r="BL442" s="15" t="s">
        <v>204</v>
      </c>
      <c r="BM442" s="198" t="s">
        <v>1665</v>
      </c>
    </row>
    <row r="443" s="2" customFormat="1">
      <c r="A443" s="36"/>
      <c r="B443" s="37"/>
      <c r="C443" s="38"/>
      <c r="D443" s="200" t="s">
        <v>128</v>
      </c>
      <c r="E443" s="38"/>
      <c r="F443" s="201" t="s">
        <v>1664</v>
      </c>
      <c r="G443" s="38"/>
      <c r="H443" s="38"/>
      <c r="I443" s="202"/>
      <c r="J443" s="38"/>
      <c r="K443" s="38"/>
      <c r="L443" s="42"/>
      <c r="M443" s="203"/>
      <c r="N443" s="204"/>
      <c r="O443" s="89"/>
      <c r="P443" s="89"/>
      <c r="Q443" s="89"/>
      <c r="R443" s="89"/>
      <c r="S443" s="89"/>
      <c r="T443" s="89"/>
      <c r="U443" s="90"/>
      <c r="V443" s="36"/>
      <c r="W443" s="36"/>
      <c r="X443" s="36"/>
      <c r="Y443" s="36"/>
      <c r="Z443" s="36"/>
      <c r="AA443" s="36"/>
      <c r="AB443" s="36"/>
      <c r="AC443" s="36"/>
      <c r="AD443" s="36"/>
      <c r="AE443" s="36"/>
      <c r="AT443" s="15" t="s">
        <v>128</v>
      </c>
      <c r="AU443" s="15" t="s">
        <v>75</v>
      </c>
    </row>
    <row r="444" s="2" customFormat="1" ht="24.15" customHeight="1">
      <c r="A444" s="36"/>
      <c r="B444" s="37"/>
      <c r="C444" s="205" t="s">
        <v>811</v>
      </c>
      <c r="D444" s="205" t="s">
        <v>130</v>
      </c>
      <c r="E444" s="206" t="s">
        <v>1666</v>
      </c>
      <c r="F444" s="207" t="s">
        <v>1667</v>
      </c>
      <c r="G444" s="208" t="s">
        <v>221</v>
      </c>
      <c r="H444" s="209">
        <v>60</v>
      </c>
      <c r="I444" s="210"/>
      <c r="J444" s="211">
        <f>ROUND(I444*H444,2)</f>
        <v>0</v>
      </c>
      <c r="K444" s="207" t="s">
        <v>124</v>
      </c>
      <c r="L444" s="212"/>
      <c r="M444" s="213" t="s">
        <v>1</v>
      </c>
      <c r="N444" s="214" t="s">
        <v>40</v>
      </c>
      <c r="O444" s="89"/>
      <c r="P444" s="196">
        <f>O444*H444</f>
        <v>0</v>
      </c>
      <c r="Q444" s="196">
        <v>0</v>
      </c>
      <c r="R444" s="196">
        <f>Q444*H444</f>
        <v>0</v>
      </c>
      <c r="S444" s="196">
        <v>0</v>
      </c>
      <c r="T444" s="196">
        <f>S444*H444</f>
        <v>0</v>
      </c>
      <c r="U444" s="197" t="s">
        <v>1</v>
      </c>
      <c r="V444" s="36"/>
      <c r="W444" s="36"/>
      <c r="X444" s="36"/>
      <c r="Y444" s="36"/>
      <c r="Z444" s="36"/>
      <c r="AA444" s="36"/>
      <c r="AB444" s="36"/>
      <c r="AC444" s="36"/>
      <c r="AD444" s="36"/>
      <c r="AE444" s="36"/>
      <c r="AR444" s="198" t="s">
        <v>277</v>
      </c>
      <c r="AT444" s="198" t="s">
        <v>130</v>
      </c>
      <c r="AU444" s="198" t="s">
        <v>75</v>
      </c>
      <c r="AY444" s="15" t="s">
        <v>126</v>
      </c>
      <c r="BE444" s="199">
        <f>IF(N444="základní",J444,0)</f>
        <v>0</v>
      </c>
      <c r="BF444" s="199">
        <f>IF(N444="snížená",J444,0)</f>
        <v>0</v>
      </c>
      <c r="BG444" s="199">
        <f>IF(N444="zákl. přenesená",J444,0)</f>
        <v>0</v>
      </c>
      <c r="BH444" s="199">
        <f>IF(N444="sníž. přenesená",J444,0)</f>
        <v>0</v>
      </c>
      <c r="BI444" s="199">
        <f>IF(N444="nulová",J444,0)</f>
        <v>0</v>
      </c>
      <c r="BJ444" s="15" t="s">
        <v>83</v>
      </c>
      <c r="BK444" s="199">
        <f>ROUND(I444*H444,2)</f>
        <v>0</v>
      </c>
      <c r="BL444" s="15" t="s">
        <v>204</v>
      </c>
      <c r="BM444" s="198" t="s">
        <v>1668</v>
      </c>
    </row>
    <row r="445" s="2" customFormat="1">
      <c r="A445" s="36"/>
      <c r="B445" s="37"/>
      <c r="C445" s="38"/>
      <c r="D445" s="200" t="s">
        <v>128</v>
      </c>
      <c r="E445" s="38"/>
      <c r="F445" s="201" t="s">
        <v>1667</v>
      </c>
      <c r="G445" s="38"/>
      <c r="H445" s="38"/>
      <c r="I445" s="202"/>
      <c r="J445" s="38"/>
      <c r="K445" s="38"/>
      <c r="L445" s="42"/>
      <c r="M445" s="203"/>
      <c r="N445" s="204"/>
      <c r="O445" s="89"/>
      <c r="P445" s="89"/>
      <c r="Q445" s="89"/>
      <c r="R445" s="89"/>
      <c r="S445" s="89"/>
      <c r="T445" s="89"/>
      <c r="U445" s="90"/>
      <c r="V445" s="36"/>
      <c r="W445" s="36"/>
      <c r="X445" s="36"/>
      <c r="Y445" s="36"/>
      <c r="Z445" s="36"/>
      <c r="AA445" s="36"/>
      <c r="AB445" s="36"/>
      <c r="AC445" s="36"/>
      <c r="AD445" s="36"/>
      <c r="AE445" s="36"/>
      <c r="AT445" s="15" t="s">
        <v>128</v>
      </c>
      <c r="AU445" s="15" t="s">
        <v>75</v>
      </c>
    </row>
    <row r="446" s="2" customFormat="1">
      <c r="A446" s="36"/>
      <c r="B446" s="37"/>
      <c r="C446" s="38"/>
      <c r="D446" s="200" t="s">
        <v>158</v>
      </c>
      <c r="E446" s="38"/>
      <c r="F446" s="215" t="s">
        <v>1669</v>
      </c>
      <c r="G446" s="38"/>
      <c r="H446" s="38"/>
      <c r="I446" s="202"/>
      <c r="J446" s="38"/>
      <c r="K446" s="38"/>
      <c r="L446" s="42"/>
      <c r="M446" s="203"/>
      <c r="N446" s="204"/>
      <c r="O446" s="89"/>
      <c r="P446" s="89"/>
      <c r="Q446" s="89"/>
      <c r="R446" s="89"/>
      <c r="S446" s="89"/>
      <c r="T446" s="89"/>
      <c r="U446" s="90"/>
      <c r="V446" s="36"/>
      <c r="W446" s="36"/>
      <c r="X446" s="36"/>
      <c r="Y446" s="36"/>
      <c r="Z446" s="36"/>
      <c r="AA446" s="36"/>
      <c r="AB446" s="36"/>
      <c r="AC446" s="36"/>
      <c r="AD446" s="36"/>
      <c r="AE446" s="36"/>
      <c r="AT446" s="15" t="s">
        <v>158</v>
      </c>
      <c r="AU446" s="15" t="s">
        <v>75</v>
      </c>
    </row>
    <row r="447" s="2" customFormat="1" ht="37.8" customHeight="1">
      <c r="A447" s="36"/>
      <c r="B447" s="37"/>
      <c r="C447" s="187" t="s">
        <v>816</v>
      </c>
      <c r="D447" s="187" t="s">
        <v>120</v>
      </c>
      <c r="E447" s="188" t="s">
        <v>1670</v>
      </c>
      <c r="F447" s="189" t="s">
        <v>1671</v>
      </c>
      <c r="G447" s="190" t="s">
        <v>139</v>
      </c>
      <c r="H447" s="191">
        <v>1</v>
      </c>
      <c r="I447" s="192"/>
      <c r="J447" s="193">
        <f>ROUND(I447*H447,2)</f>
        <v>0</v>
      </c>
      <c r="K447" s="189" t="s">
        <v>124</v>
      </c>
      <c r="L447" s="42"/>
      <c r="M447" s="194" t="s">
        <v>1</v>
      </c>
      <c r="N447" s="195" t="s">
        <v>40</v>
      </c>
      <c r="O447" s="89"/>
      <c r="P447" s="196">
        <f>O447*H447</f>
        <v>0</v>
      </c>
      <c r="Q447" s="196">
        <v>0</v>
      </c>
      <c r="R447" s="196">
        <f>Q447*H447</f>
        <v>0</v>
      </c>
      <c r="S447" s="196">
        <v>0</v>
      </c>
      <c r="T447" s="196">
        <f>S447*H447</f>
        <v>0</v>
      </c>
      <c r="U447" s="197" t="s">
        <v>1</v>
      </c>
      <c r="V447" s="36"/>
      <c r="W447" s="36"/>
      <c r="X447" s="36"/>
      <c r="Y447" s="36"/>
      <c r="Z447" s="36"/>
      <c r="AA447" s="36"/>
      <c r="AB447" s="36"/>
      <c r="AC447" s="36"/>
      <c r="AD447" s="36"/>
      <c r="AE447" s="36"/>
      <c r="AR447" s="198" t="s">
        <v>685</v>
      </c>
      <c r="AT447" s="198" t="s">
        <v>120</v>
      </c>
      <c r="AU447" s="198" t="s">
        <v>75</v>
      </c>
      <c r="AY447" s="15" t="s">
        <v>126</v>
      </c>
      <c r="BE447" s="199">
        <f>IF(N447="základní",J447,0)</f>
        <v>0</v>
      </c>
      <c r="BF447" s="199">
        <f>IF(N447="snížená",J447,0)</f>
        <v>0</v>
      </c>
      <c r="BG447" s="199">
        <f>IF(N447="zákl. přenesená",J447,0)</f>
        <v>0</v>
      </c>
      <c r="BH447" s="199">
        <f>IF(N447="sníž. přenesená",J447,0)</f>
        <v>0</v>
      </c>
      <c r="BI447" s="199">
        <f>IF(N447="nulová",J447,0)</f>
        <v>0</v>
      </c>
      <c r="BJ447" s="15" t="s">
        <v>83</v>
      </c>
      <c r="BK447" s="199">
        <f>ROUND(I447*H447,2)</f>
        <v>0</v>
      </c>
      <c r="BL447" s="15" t="s">
        <v>685</v>
      </c>
      <c r="BM447" s="198" t="s">
        <v>1672</v>
      </c>
    </row>
    <row r="448" s="2" customFormat="1">
      <c r="A448" s="36"/>
      <c r="B448" s="37"/>
      <c r="C448" s="38"/>
      <c r="D448" s="200" t="s">
        <v>128</v>
      </c>
      <c r="E448" s="38"/>
      <c r="F448" s="201" t="s">
        <v>1673</v>
      </c>
      <c r="G448" s="38"/>
      <c r="H448" s="38"/>
      <c r="I448" s="202"/>
      <c r="J448" s="38"/>
      <c r="K448" s="38"/>
      <c r="L448" s="42"/>
      <c r="M448" s="203"/>
      <c r="N448" s="204"/>
      <c r="O448" s="89"/>
      <c r="P448" s="89"/>
      <c r="Q448" s="89"/>
      <c r="R448" s="89"/>
      <c r="S448" s="89"/>
      <c r="T448" s="89"/>
      <c r="U448" s="90"/>
      <c r="V448" s="36"/>
      <c r="W448" s="36"/>
      <c r="X448" s="36"/>
      <c r="Y448" s="36"/>
      <c r="Z448" s="36"/>
      <c r="AA448" s="36"/>
      <c r="AB448" s="36"/>
      <c r="AC448" s="36"/>
      <c r="AD448" s="36"/>
      <c r="AE448" s="36"/>
      <c r="AT448" s="15" t="s">
        <v>128</v>
      </c>
      <c r="AU448" s="15" t="s">
        <v>75</v>
      </c>
    </row>
    <row r="449" s="2" customFormat="1" ht="24.15" customHeight="1">
      <c r="A449" s="36"/>
      <c r="B449" s="37"/>
      <c r="C449" s="187" t="s">
        <v>820</v>
      </c>
      <c r="D449" s="187" t="s">
        <v>120</v>
      </c>
      <c r="E449" s="188" t="s">
        <v>1674</v>
      </c>
      <c r="F449" s="189" t="s">
        <v>1675</v>
      </c>
      <c r="G449" s="190" t="s">
        <v>139</v>
      </c>
      <c r="H449" s="191">
        <v>1</v>
      </c>
      <c r="I449" s="192"/>
      <c r="J449" s="193">
        <f>ROUND(I449*H449,2)</f>
        <v>0</v>
      </c>
      <c r="K449" s="189" t="s">
        <v>124</v>
      </c>
      <c r="L449" s="42"/>
      <c r="M449" s="194" t="s">
        <v>1</v>
      </c>
      <c r="N449" s="195" t="s">
        <v>40</v>
      </c>
      <c r="O449" s="89"/>
      <c r="P449" s="196">
        <f>O449*H449</f>
        <v>0</v>
      </c>
      <c r="Q449" s="196">
        <v>0</v>
      </c>
      <c r="R449" s="196">
        <f>Q449*H449</f>
        <v>0</v>
      </c>
      <c r="S449" s="196">
        <v>0</v>
      </c>
      <c r="T449" s="196">
        <f>S449*H449</f>
        <v>0</v>
      </c>
      <c r="U449" s="197" t="s">
        <v>1</v>
      </c>
      <c r="V449" s="36"/>
      <c r="W449" s="36"/>
      <c r="X449" s="36"/>
      <c r="Y449" s="36"/>
      <c r="Z449" s="36"/>
      <c r="AA449" s="36"/>
      <c r="AB449" s="36"/>
      <c r="AC449" s="36"/>
      <c r="AD449" s="36"/>
      <c r="AE449" s="36"/>
      <c r="AR449" s="198" t="s">
        <v>685</v>
      </c>
      <c r="AT449" s="198" t="s">
        <v>120</v>
      </c>
      <c r="AU449" s="198" t="s">
        <v>75</v>
      </c>
      <c r="AY449" s="15" t="s">
        <v>126</v>
      </c>
      <c r="BE449" s="199">
        <f>IF(N449="základní",J449,0)</f>
        <v>0</v>
      </c>
      <c r="BF449" s="199">
        <f>IF(N449="snížená",J449,0)</f>
        <v>0</v>
      </c>
      <c r="BG449" s="199">
        <f>IF(N449="zákl. přenesená",J449,0)</f>
        <v>0</v>
      </c>
      <c r="BH449" s="199">
        <f>IF(N449="sníž. přenesená",J449,0)</f>
        <v>0</v>
      </c>
      <c r="BI449" s="199">
        <f>IF(N449="nulová",J449,0)</f>
        <v>0</v>
      </c>
      <c r="BJ449" s="15" t="s">
        <v>83</v>
      </c>
      <c r="BK449" s="199">
        <f>ROUND(I449*H449,2)</f>
        <v>0</v>
      </c>
      <c r="BL449" s="15" t="s">
        <v>685</v>
      </c>
      <c r="BM449" s="198" t="s">
        <v>1676</v>
      </c>
    </row>
    <row r="450" s="2" customFormat="1">
      <c r="A450" s="36"/>
      <c r="B450" s="37"/>
      <c r="C450" s="38"/>
      <c r="D450" s="200" t="s">
        <v>128</v>
      </c>
      <c r="E450" s="38"/>
      <c r="F450" s="201" t="s">
        <v>1677</v>
      </c>
      <c r="G450" s="38"/>
      <c r="H450" s="38"/>
      <c r="I450" s="202"/>
      <c r="J450" s="38"/>
      <c r="K450" s="38"/>
      <c r="L450" s="42"/>
      <c r="M450" s="203"/>
      <c r="N450" s="204"/>
      <c r="O450" s="89"/>
      <c r="P450" s="89"/>
      <c r="Q450" s="89"/>
      <c r="R450" s="89"/>
      <c r="S450" s="89"/>
      <c r="T450" s="89"/>
      <c r="U450" s="90"/>
      <c r="V450" s="36"/>
      <c r="W450" s="36"/>
      <c r="X450" s="36"/>
      <c r="Y450" s="36"/>
      <c r="Z450" s="36"/>
      <c r="AA450" s="36"/>
      <c r="AB450" s="36"/>
      <c r="AC450" s="36"/>
      <c r="AD450" s="36"/>
      <c r="AE450" s="36"/>
      <c r="AT450" s="15" t="s">
        <v>128</v>
      </c>
      <c r="AU450" s="15" t="s">
        <v>75</v>
      </c>
    </row>
    <row r="451" s="2" customFormat="1" ht="21.75" customHeight="1">
      <c r="A451" s="36"/>
      <c r="B451" s="37"/>
      <c r="C451" s="205" t="s">
        <v>825</v>
      </c>
      <c r="D451" s="205" t="s">
        <v>130</v>
      </c>
      <c r="E451" s="206" t="s">
        <v>1678</v>
      </c>
      <c r="F451" s="207" t="s">
        <v>1679</v>
      </c>
      <c r="G451" s="208" t="s">
        <v>155</v>
      </c>
      <c r="H451" s="209">
        <v>1</v>
      </c>
      <c r="I451" s="210"/>
      <c r="J451" s="211">
        <f>ROUND(I451*H451,2)</f>
        <v>0</v>
      </c>
      <c r="K451" s="207" t="s">
        <v>1</v>
      </c>
      <c r="L451" s="212"/>
      <c r="M451" s="213" t="s">
        <v>1</v>
      </c>
      <c r="N451" s="214" t="s">
        <v>40</v>
      </c>
      <c r="O451" s="89"/>
      <c r="P451" s="196">
        <f>O451*H451</f>
        <v>0</v>
      </c>
      <c r="Q451" s="196">
        <v>1</v>
      </c>
      <c r="R451" s="196">
        <f>Q451*H451</f>
        <v>1</v>
      </c>
      <c r="S451" s="196">
        <v>0</v>
      </c>
      <c r="T451" s="196">
        <f>S451*H451</f>
        <v>0</v>
      </c>
      <c r="U451" s="197" t="s">
        <v>1</v>
      </c>
      <c r="V451" s="36"/>
      <c r="W451" s="36"/>
      <c r="X451" s="36"/>
      <c r="Y451" s="36"/>
      <c r="Z451" s="36"/>
      <c r="AA451" s="36"/>
      <c r="AB451" s="36"/>
      <c r="AC451" s="36"/>
      <c r="AD451" s="36"/>
      <c r="AE451" s="36"/>
      <c r="AR451" s="198" t="s">
        <v>133</v>
      </c>
      <c r="AT451" s="198" t="s">
        <v>130</v>
      </c>
      <c r="AU451" s="198" t="s">
        <v>75</v>
      </c>
      <c r="AY451" s="15" t="s">
        <v>126</v>
      </c>
      <c r="BE451" s="199">
        <f>IF(N451="základní",J451,0)</f>
        <v>0</v>
      </c>
      <c r="BF451" s="199">
        <f>IF(N451="snížená",J451,0)</f>
        <v>0</v>
      </c>
      <c r="BG451" s="199">
        <f>IF(N451="zákl. přenesená",J451,0)</f>
        <v>0</v>
      </c>
      <c r="BH451" s="199">
        <f>IF(N451="sníž. přenesená",J451,0)</f>
        <v>0</v>
      </c>
      <c r="BI451" s="199">
        <f>IF(N451="nulová",J451,0)</f>
        <v>0</v>
      </c>
      <c r="BJ451" s="15" t="s">
        <v>83</v>
      </c>
      <c r="BK451" s="199">
        <f>ROUND(I451*H451,2)</f>
        <v>0</v>
      </c>
      <c r="BL451" s="15" t="s">
        <v>133</v>
      </c>
      <c r="BM451" s="198" t="s">
        <v>1680</v>
      </c>
    </row>
    <row r="452" s="2" customFormat="1">
      <c r="A452" s="36"/>
      <c r="B452" s="37"/>
      <c r="C452" s="38"/>
      <c r="D452" s="200" t="s">
        <v>128</v>
      </c>
      <c r="E452" s="38"/>
      <c r="F452" s="201" t="s">
        <v>1679</v>
      </c>
      <c r="G452" s="38"/>
      <c r="H452" s="38"/>
      <c r="I452" s="202"/>
      <c r="J452" s="38"/>
      <c r="K452" s="38"/>
      <c r="L452" s="42"/>
      <c r="M452" s="203"/>
      <c r="N452" s="204"/>
      <c r="O452" s="89"/>
      <c r="P452" s="89"/>
      <c r="Q452" s="89"/>
      <c r="R452" s="89"/>
      <c r="S452" s="89"/>
      <c r="T452" s="89"/>
      <c r="U452" s="90"/>
      <c r="V452" s="36"/>
      <c r="W452" s="36"/>
      <c r="X452" s="36"/>
      <c r="Y452" s="36"/>
      <c r="Z452" s="36"/>
      <c r="AA452" s="36"/>
      <c r="AB452" s="36"/>
      <c r="AC452" s="36"/>
      <c r="AD452" s="36"/>
      <c r="AE452" s="36"/>
      <c r="AT452" s="15" t="s">
        <v>128</v>
      </c>
      <c r="AU452" s="15" t="s">
        <v>75</v>
      </c>
    </row>
    <row r="453" s="2" customFormat="1">
      <c r="A453" s="36"/>
      <c r="B453" s="37"/>
      <c r="C453" s="38"/>
      <c r="D453" s="200" t="s">
        <v>158</v>
      </c>
      <c r="E453" s="38"/>
      <c r="F453" s="215" t="s">
        <v>1681</v>
      </c>
      <c r="G453" s="38"/>
      <c r="H453" s="38"/>
      <c r="I453" s="202"/>
      <c r="J453" s="38"/>
      <c r="K453" s="38"/>
      <c r="L453" s="42"/>
      <c r="M453" s="203"/>
      <c r="N453" s="204"/>
      <c r="O453" s="89"/>
      <c r="P453" s="89"/>
      <c r="Q453" s="89"/>
      <c r="R453" s="89"/>
      <c r="S453" s="89"/>
      <c r="T453" s="89"/>
      <c r="U453" s="90"/>
      <c r="V453" s="36"/>
      <c r="W453" s="36"/>
      <c r="X453" s="36"/>
      <c r="Y453" s="36"/>
      <c r="Z453" s="36"/>
      <c r="AA453" s="36"/>
      <c r="AB453" s="36"/>
      <c r="AC453" s="36"/>
      <c r="AD453" s="36"/>
      <c r="AE453" s="36"/>
      <c r="AT453" s="15" t="s">
        <v>158</v>
      </c>
      <c r="AU453" s="15" t="s">
        <v>75</v>
      </c>
    </row>
    <row r="454" s="2" customFormat="1" ht="24.15" customHeight="1">
      <c r="A454" s="36"/>
      <c r="B454" s="37"/>
      <c r="C454" s="205" t="s">
        <v>829</v>
      </c>
      <c r="D454" s="205" t="s">
        <v>130</v>
      </c>
      <c r="E454" s="206" t="s">
        <v>1682</v>
      </c>
      <c r="F454" s="207" t="s">
        <v>1683</v>
      </c>
      <c r="G454" s="208" t="s">
        <v>221</v>
      </c>
      <c r="H454" s="209">
        <v>29</v>
      </c>
      <c r="I454" s="210"/>
      <c r="J454" s="211">
        <f>ROUND(I454*H454,2)</f>
        <v>0</v>
      </c>
      <c r="K454" s="207" t="s">
        <v>124</v>
      </c>
      <c r="L454" s="212"/>
      <c r="M454" s="213" t="s">
        <v>1</v>
      </c>
      <c r="N454" s="214" t="s">
        <v>40</v>
      </c>
      <c r="O454" s="89"/>
      <c r="P454" s="196">
        <f>O454*H454</f>
        <v>0</v>
      </c>
      <c r="Q454" s="196">
        <v>0</v>
      </c>
      <c r="R454" s="196">
        <f>Q454*H454</f>
        <v>0</v>
      </c>
      <c r="S454" s="196">
        <v>0</v>
      </c>
      <c r="T454" s="196">
        <f>S454*H454</f>
        <v>0</v>
      </c>
      <c r="U454" s="197" t="s">
        <v>1</v>
      </c>
      <c r="V454" s="36"/>
      <c r="W454" s="36"/>
      <c r="X454" s="36"/>
      <c r="Y454" s="36"/>
      <c r="Z454" s="36"/>
      <c r="AA454" s="36"/>
      <c r="AB454" s="36"/>
      <c r="AC454" s="36"/>
      <c r="AD454" s="36"/>
      <c r="AE454" s="36"/>
      <c r="AR454" s="198" t="s">
        <v>133</v>
      </c>
      <c r="AT454" s="198" t="s">
        <v>130</v>
      </c>
      <c r="AU454" s="198" t="s">
        <v>75</v>
      </c>
      <c r="AY454" s="15" t="s">
        <v>126</v>
      </c>
      <c r="BE454" s="199">
        <f>IF(N454="základní",J454,0)</f>
        <v>0</v>
      </c>
      <c r="BF454" s="199">
        <f>IF(N454="snížená",J454,0)</f>
        <v>0</v>
      </c>
      <c r="BG454" s="199">
        <f>IF(N454="zákl. přenesená",J454,0)</f>
        <v>0</v>
      </c>
      <c r="BH454" s="199">
        <f>IF(N454="sníž. přenesená",J454,0)</f>
        <v>0</v>
      </c>
      <c r="BI454" s="199">
        <f>IF(N454="nulová",J454,0)</f>
        <v>0</v>
      </c>
      <c r="BJ454" s="15" t="s">
        <v>83</v>
      </c>
      <c r="BK454" s="199">
        <f>ROUND(I454*H454,2)</f>
        <v>0</v>
      </c>
      <c r="BL454" s="15" t="s">
        <v>133</v>
      </c>
      <c r="BM454" s="198" t="s">
        <v>1684</v>
      </c>
    </row>
    <row r="455" s="2" customFormat="1">
      <c r="A455" s="36"/>
      <c r="B455" s="37"/>
      <c r="C455" s="38"/>
      <c r="D455" s="200" t="s">
        <v>128</v>
      </c>
      <c r="E455" s="38"/>
      <c r="F455" s="201" t="s">
        <v>1683</v>
      </c>
      <c r="G455" s="38"/>
      <c r="H455" s="38"/>
      <c r="I455" s="202"/>
      <c r="J455" s="38"/>
      <c r="K455" s="38"/>
      <c r="L455" s="42"/>
      <c r="M455" s="203"/>
      <c r="N455" s="204"/>
      <c r="O455" s="89"/>
      <c r="P455" s="89"/>
      <c r="Q455" s="89"/>
      <c r="R455" s="89"/>
      <c r="S455" s="89"/>
      <c r="T455" s="89"/>
      <c r="U455" s="90"/>
      <c r="V455" s="36"/>
      <c r="W455" s="36"/>
      <c r="X455" s="36"/>
      <c r="Y455" s="36"/>
      <c r="Z455" s="36"/>
      <c r="AA455" s="36"/>
      <c r="AB455" s="36"/>
      <c r="AC455" s="36"/>
      <c r="AD455" s="36"/>
      <c r="AE455" s="36"/>
      <c r="AT455" s="15" t="s">
        <v>128</v>
      </c>
      <c r="AU455" s="15" t="s">
        <v>75</v>
      </c>
    </row>
    <row r="456" s="2" customFormat="1" ht="44.25" customHeight="1">
      <c r="A456" s="36"/>
      <c r="B456" s="37"/>
      <c r="C456" s="187" t="s">
        <v>833</v>
      </c>
      <c r="D456" s="187" t="s">
        <v>120</v>
      </c>
      <c r="E456" s="188" t="s">
        <v>1685</v>
      </c>
      <c r="F456" s="189" t="s">
        <v>1330</v>
      </c>
      <c r="G456" s="190" t="s">
        <v>221</v>
      </c>
      <c r="H456" s="191">
        <v>521</v>
      </c>
      <c r="I456" s="192"/>
      <c r="J456" s="193">
        <f>ROUND(I456*H456,2)</f>
        <v>0</v>
      </c>
      <c r="K456" s="189" t="s">
        <v>124</v>
      </c>
      <c r="L456" s="42"/>
      <c r="M456" s="194" t="s">
        <v>1</v>
      </c>
      <c r="N456" s="195" t="s">
        <v>40</v>
      </c>
      <c r="O456" s="89"/>
      <c r="P456" s="196">
        <f>O456*H456</f>
        <v>0</v>
      </c>
      <c r="Q456" s="196">
        <v>0</v>
      </c>
      <c r="R456" s="196">
        <f>Q456*H456</f>
        <v>0</v>
      </c>
      <c r="S456" s="196">
        <v>0</v>
      </c>
      <c r="T456" s="196">
        <f>S456*H456</f>
        <v>0</v>
      </c>
      <c r="U456" s="197" t="s">
        <v>1</v>
      </c>
      <c r="V456" s="36"/>
      <c r="W456" s="36"/>
      <c r="X456" s="36"/>
      <c r="Y456" s="36"/>
      <c r="Z456" s="36"/>
      <c r="AA456" s="36"/>
      <c r="AB456" s="36"/>
      <c r="AC456" s="36"/>
      <c r="AD456" s="36"/>
      <c r="AE456" s="36"/>
      <c r="AR456" s="198" t="s">
        <v>685</v>
      </c>
      <c r="AT456" s="198" t="s">
        <v>120</v>
      </c>
      <c r="AU456" s="198" t="s">
        <v>75</v>
      </c>
      <c r="AY456" s="15" t="s">
        <v>126</v>
      </c>
      <c r="BE456" s="199">
        <f>IF(N456="základní",J456,0)</f>
        <v>0</v>
      </c>
      <c r="BF456" s="199">
        <f>IF(N456="snížená",J456,0)</f>
        <v>0</v>
      </c>
      <c r="BG456" s="199">
        <f>IF(N456="zákl. přenesená",J456,0)</f>
        <v>0</v>
      </c>
      <c r="BH456" s="199">
        <f>IF(N456="sníž. přenesená",J456,0)</f>
        <v>0</v>
      </c>
      <c r="BI456" s="199">
        <f>IF(N456="nulová",J456,0)</f>
        <v>0</v>
      </c>
      <c r="BJ456" s="15" t="s">
        <v>83</v>
      </c>
      <c r="BK456" s="199">
        <f>ROUND(I456*H456,2)</f>
        <v>0</v>
      </c>
      <c r="BL456" s="15" t="s">
        <v>685</v>
      </c>
      <c r="BM456" s="198" t="s">
        <v>1686</v>
      </c>
    </row>
    <row r="457" s="2" customFormat="1">
      <c r="A457" s="36"/>
      <c r="B457" s="37"/>
      <c r="C457" s="38"/>
      <c r="D457" s="200" t="s">
        <v>128</v>
      </c>
      <c r="E457" s="38"/>
      <c r="F457" s="201" t="s">
        <v>1332</v>
      </c>
      <c r="G457" s="38"/>
      <c r="H457" s="38"/>
      <c r="I457" s="202"/>
      <c r="J457" s="38"/>
      <c r="K457" s="38"/>
      <c r="L457" s="42"/>
      <c r="M457" s="203"/>
      <c r="N457" s="204"/>
      <c r="O457" s="89"/>
      <c r="P457" s="89"/>
      <c r="Q457" s="89"/>
      <c r="R457" s="89"/>
      <c r="S457" s="89"/>
      <c r="T457" s="89"/>
      <c r="U457" s="90"/>
      <c r="V457" s="36"/>
      <c r="W457" s="36"/>
      <c r="X457" s="36"/>
      <c r="Y457" s="36"/>
      <c r="Z457" s="36"/>
      <c r="AA457" s="36"/>
      <c r="AB457" s="36"/>
      <c r="AC457" s="36"/>
      <c r="AD457" s="36"/>
      <c r="AE457" s="36"/>
      <c r="AT457" s="15" t="s">
        <v>128</v>
      </c>
      <c r="AU457" s="15" t="s">
        <v>75</v>
      </c>
    </row>
    <row r="458" s="2" customFormat="1" ht="16.5" customHeight="1">
      <c r="A458" s="36"/>
      <c r="B458" s="37"/>
      <c r="C458" s="187" t="s">
        <v>838</v>
      </c>
      <c r="D458" s="187" t="s">
        <v>120</v>
      </c>
      <c r="E458" s="188" t="s">
        <v>1687</v>
      </c>
      <c r="F458" s="189" t="s">
        <v>1688</v>
      </c>
      <c r="G458" s="190" t="s">
        <v>139</v>
      </c>
      <c r="H458" s="191">
        <v>6</v>
      </c>
      <c r="I458" s="192"/>
      <c r="J458" s="193">
        <f>ROUND(I458*H458,2)</f>
        <v>0</v>
      </c>
      <c r="K458" s="189" t="s">
        <v>124</v>
      </c>
      <c r="L458" s="42"/>
      <c r="M458" s="194" t="s">
        <v>1</v>
      </c>
      <c r="N458" s="195" t="s">
        <v>40</v>
      </c>
      <c r="O458" s="89"/>
      <c r="P458" s="196">
        <f>O458*H458</f>
        <v>0</v>
      </c>
      <c r="Q458" s="196">
        <v>0</v>
      </c>
      <c r="R458" s="196">
        <f>Q458*H458</f>
        <v>0</v>
      </c>
      <c r="S458" s="196">
        <v>0</v>
      </c>
      <c r="T458" s="196">
        <f>S458*H458</f>
        <v>0</v>
      </c>
      <c r="U458" s="197" t="s">
        <v>1</v>
      </c>
      <c r="V458" s="36"/>
      <c r="W458" s="36"/>
      <c r="X458" s="36"/>
      <c r="Y458" s="36"/>
      <c r="Z458" s="36"/>
      <c r="AA458" s="36"/>
      <c r="AB458" s="36"/>
      <c r="AC458" s="36"/>
      <c r="AD458" s="36"/>
      <c r="AE458" s="36"/>
      <c r="AR458" s="198" t="s">
        <v>125</v>
      </c>
      <c r="AT458" s="198" t="s">
        <v>120</v>
      </c>
      <c r="AU458" s="198" t="s">
        <v>75</v>
      </c>
      <c r="AY458" s="15" t="s">
        <v>126</v>
      </c>
      <c r="BE458" s="199">
        <f>IF(N458="základní",J458,0)</f>
        <v>0</v>
      </c>
      <c r="BF458" s="199">
        <f>IF(N458="snížená",J458,0)</f>
        <v>0</v>
      </c>
      <c r="BG458" s="199">
        <f>IF(N458="zákl. přenesená",J458,0)</f>
        <v>0</v>
      </c>
      <c r="BH458" s="199">
        <f>IF(N458="sníž. přenesená",J458,0)</f>
        <v>0</v>
      </c>
      <c r="BI458" s="199">
        <f>IF(N458="nulová",J458,0)</f>
        <v>0</v>
      </c>
      <c r="BJ458" s="15" t="s">
        <v>83</v>
      </c>
      <c r="BK458" s="199">
        <f>ROUND(I458*H458,2)</f>
        <v>0</v>
      </c>
      <c r="BL458" s="15" t="s">
        <v>125</v>
      </c>
      <c r="BM458" s="198" t="s">
        <v>1689</v>
      </c>
    </row>
    <row r="459" s="2" customFormat="1">
      <c r="A459" s="36"/>
      <c r="B459" s="37"/>
      <c r="C459" s="38"/>
      <c r="D459" s="200" t="s">
        <v>128</v>
      </c>
      <c r="E459" s="38"/>
      <c r="F459" s="201" t="s">
        <v>1690</v>
      </c>
      <c r="G459" s="38"/>
      <c r="H459" s="38"/>
      <c r="I459" s="202"/>
      <c r="J459" s="38"/>
      <c r="K459" s="38"/>
      <c r="L459" s="42"/>
      <c r="M459" s="203"/>
      <c r="N459" s="204"/>
      <c r="O459" s="89"/>
      <c r="P459" s="89"/>
      <c r="Q459" s="89"/>
      <c r="R459" s="89"/>
      <c r="S459" s="89"/>
      <c r="T459" s="89"/>
      <c r="U459" s="90"/>
      <c r="V459" s="36"/>
      <c r="W459" s="36"/>
      <c r="X459" s="36"/>
      <c r="Y459" s="36"/>
      <c r="Z459" s="36"/>
      <c r="AA459" s="36"/>
      <c r="AB459" s="36"/>
      <c r="AC459" s="36"/>
      <c r="AD459" s="36"/>
      <c r="AE459" s="36"/>
      <c r="AT459" s="15" t="s">
        <v>128</v>
      </c>
      <c r="AU459" s="15" t="s">
        <v>75</v>
      </c>
    </row>
    <row r="460" s="2" customFormat="1" ht="24.15" customHeight="1">
      <c r="A460" s="36"/>
      <c r="B460" s="37"/>
      <c r="C460" s="205" t="s">
        <v>843</v>
      </c>
      <c r="D460" s="205" t="s">
        <v>130</v>
      </c>
      <c r="E460" s="206" t="s">
        <v>1691</v>
      </c>
      <c r="F460" s="207" t="s">
        <v>1692</v>
      </c>
      <c r="G460" s="208" t="s">
        <v>139</v>
      </c>
      <c r="H460" s="209">
        <v>2</v>
      </c>
      <c r="I460" s="210"/>
      <c r="J460" s="211">
        <f>ROUND(I460*H460,2)</f>
        <v>0</v>
      </c>
      <c r="K460" s="207" t="s">
        <v>1</v>
      </c>
      <c r="L460" s="212"/>
      <c r="M460" s="213" t="s">
        <v>1</v>
      </c>
      <c r="N460" s="214" t="s">
        <v>40</v>
      </c>
      <c r="O460" s="89"/>
      <c r="P460" s="196">
        <f>O460*H460</f>
        <v>0</v>
      </c>
      <c r="Q460" s="196">
        <v>0</v>
      </c>
      <c r="R460" s="196">
        <f>Q460*H460</f>
        <v>0</v>
      </c>
      <c r="S460" s="196">
        <v>0</v>
      </c>
      <c r="T460" s="196">
        <f>S460*H460</f>
        <v>0</v>
      </c>
      <c r="U460" s="197" t="s">
        <v>1</v>
      </c>
      <c r="V460" s="36"/>
      <c r="W460" s="36"/>
      <c r="X460" s="36"/>
      <c r="Y460" s="36"/>
      <c r="Z460" s="36"/>
      <c r="AA460" s="36"/>
      <c r="AB460" s="36"/>
      <c r="AC460" s="36"/>
      <c r="AD460" s="36"/>
      <c r="AE460" s="36"/>
      <c r="AR460" s="198" t="s">
        <v>133</v>
      </c>
      <c r="AT460" s="198" t="s">
        <v>130</v>
      </c>
      <c r="AU460" s="198" t="s">
        <v>75</v>
      </c>
      <c r="AY460" s="15" t="s">
        <v>126</v>
      </c>
      <c r="BE460" s="199">
        <f>IF(N460="základní",J460,0)</f>
        <v>0</v>
      </c>
      <c r="BF460" s="199">
        <f>IF(N460="snížená",J460,0)</f>
        <v>0</v>
      </c>
      <c r="BG460" s="199">
        <f>IF(N460="zákl. přenesená",J460,0)</f>
        <v>0</v>
      </c>
      <c r="BH460" s="199">
        <f>IF(N460="sníž. přenesená",J460,0)</f>
        <v>0</v>
      </c>
      <c r="BI460" s="199">
        <f>IF(N460="nulová",J460,0)</f>
        <v>0</v>
      </c>
      <c r="BJ460" s="15" t="s">
        <v>83</v>
      </c>
      <c r="BK460" s="199">
        <f>ROUND(I460*H460,2)</f>
        <v>0</v>
      </c>
      <c r="BL460" s="15" t="s">
        <v>133</v>
      </c>
      <c r="BM460" s="198" t="s">
        <v>1693</v>
      </c>
    </row>
    <row r="461" s="2" customFormat="1">
      <c r="A461" s="36"/>
      <c r="B461" s="37"/>
      <c r="C461" s="38"/>
      <c r="D461" s="200" t="s">
        <v>128</v>
      </c>
      <c r="E461" s="38"/>
      <c r="F461" s="201" t="s">
        <v>1692</v>
      </c>
      <c r="G461" s="38"/>
      <c r="H461" s="38"/>
      <c r="I461" s="202"/>
      <c r="J461" s="38"/>
      <c r="K461" s="38"/>
      <c r="L461" s="42"/>
      <c r="M461" s="203"/>
      <c r="N461" s="204"/>
      <c r="O461" s="89"/>
      <c r="P461" s="89"/>
      <c r="Q461" s="89"/>
      <c r="R461" s="89"/>
      <c r="S461" s="89"/>
      <c r="T461" s="89"/>
      <c r="U461" s="90"/>
      <c r="V461" s="36"/>
      <c r="W461" s="36"/>
      <c r="X461" s="36"/>
      <c r="Y461" s="36"/>
      <c r="Z461" s="36"/>
      <c r="AA461" s="36"/>
      <c r="AB461" s="36"/>
      <c r="AC461" s="36"/>
      <c r="AD461" s="36"/>
      <c r="AE461" s="36"/>
      <c r="AT461" s="15" t="s">
        <v>128</v>
      </c>
      <c r="AU461" s="15" t="s">
        <v>75</v>
      </c>
    </row>
    <row r="462" s="2" customFormat="1" ht="24.15" customHeight="1">
      <c r="A462" s="36"/>
      <c r="B462" s="37"/>
      <c r="C462" s="187" t="s">
        <v>845</v>
      </c>
      <c r="D462" s="187" t="s">
        <v>120</v>
      </c>
      <c r="E462" s="188" t="s">
        <v>1694</v>
      </c>
      <c r="F462" s="189" t="s">
        <v>1695</v>
      </c>
      <c r="G462" s="190" t="s">
        <v>139</v>
      </c>
      <c r="H462" s="191">
        <v>24</v>
      </c>
      <c r="I462" s="192"/>
      <c r="J462" s="193">
        <f>ROUND(I462*H462,2)</f>
        <v>0</v>
      </c>
      <c r="K462" s="189" t="s">
        <v>124</v>
      </c>
      <c r="L462" s="42"/>
      <c r="M462" s="194" t="s">
        <v>1</v>
      </c>
      <c r="N462" s="195" t="s">
        <v>40</v>
      </c>
      <c r="O462" s="89"/>
      <c r="P462" s="196">
        <f>O462*H462</f>
        <v>0</v>
      </c>
      <c r="Q462" s="196">
        <v>0</v>
      </c>
      <c r="R462" s="196">
        <f>Q462*H462</f>
        <v>0</v>
      </c>
      <c r="S462" s="196">
        <v>0</v>
      </c>
      <c r="T462" s="196">
        <f>S462*H462</f>
        <v>0</v>
      </c>
      <c r="U462" s="197" t="s">
        <v>1</v>
      </c>
      <c r="V462" s="36"/>
      <c r="W462" s="36"/>
      <c r="X462" s="36"/>
      <c r="Y462" s="36"/>
      <c r="Z462" s="36"/>
      <c r="AA462" s="36"/>
      <c r="AB462" s="36"/>
      <c r="AC462" s="36"/>
      <c r="AD462" s="36"/>
      <c r="AE462" s="36"/>
      <c r="AR462" s="198" t="s">
        <v>685</v>
      </c>
      <c r="AT462" s="198" t="s">
        <v>120</v>
      </c>
      <c r="AU462" s="198" t="s">
        <v>75</v>
      </c>
      <c r="AY462" s="15" t="s">
        <v>126</v>
      </c>
      <c r="BE462" s="199">
        <f>IF(N462="základní",J462,0)</f>
        <v>0</v>
      </c>
      <c r="BF462" s="199">
        <f>IF(N462="snížená",J462,0)</f>
        <v>0</v>
      </c>
      <c r="BG462" s="199">
        <f>IF(N462="zákl. přenesená",J462,0)</f>
        <v>0</v>
      </c>
      <c r="BH462" s="199">
        <f>IF(N462="sníž. přenesená",J462,0)</f>
        <v>0</v>
      </c>
      <c r="BI462" s="199">
        <f>IF(N462="nulová",J462,0)</f>
        <v>0</v>
      </c>
      <c r="BJ462" s="15" t="s">
        <v>83</v>
      </c>
      <c r="BK462" s="199">
        <f>ROUND(I462*H462,2)</f>
        <v>0</v>
      </c>
      <c r="BL462" s="15" t="s">
        <v>685</v>
      </c>
      <c r="BM462" s="198" t="s">
        <v>1696</v>
      </c>
    </row>
    <row r="463" s="2" customFormat="1">
      <c r="A463" s="36"/>
      <c r="B463" s="37"/>
      <c r="C463" s="38"/>
      <c r="D463" s="200" t="s">
        <v>128</v>
      </c>
      <c r="E463" s="38"/>
      <c r="F463" s="201" t="s">
        <v>1697</v>
      </c>
      <c r="G463" s="38"/>
      <c r="H463" s="38"/>
      <c r="I463" s="202"/>
      <c r="J463" s="38"/>
      <c r="K463" s="38"/>
      <c r="L463" s="42"/>
      <c r="M463" s="203"/>
      <c r="N463" s="204"/>
      <c r="O463" s="89"/>
      <c r="P463" s="89"/>
      <c r="Q463" s="89"/>
      <c r="R463" s="89"/>
      <c r="S463" s="89"/>
      <c r="T463" s="89"/>
      <c r="U463" s="90"/>
      <c r="V463" s="36"/>
      <c r="W463" s="36"/>
      <c r="X463" s="36"/>
      <c r="Y463" s="36"/>
      <c r="Z463" s="36"/>
      <c r="AA463" s="36"/>
      <c r="AB463" s="36"/>
      <c r="AC463" s="36"/>
      <c r="AD463" s="36"/>
      <c r="AE463" s="36"/>
      <c r="AT463" s="15" t="s">
        <v>128</v>
      </c>
      <c r="AU463" s="15" t="s">
        <v>75</v>
      </c>
    </row>
    <row r="464" s="2" customFormat="1" ht="55.5" customHeight="1">
      <c r="A464" s="36"/>
      <c r="B464" s="37"/>
      <c r="C464" s="205" t="s">
        <v>850</v>
      </c>
      <c r="D464" s="205" t="s">
        <v>130</v>
      </c>
      <c r="E464" s="206" t="s">
        <v>1698</v>
      </c>
      <c r="F464" s="207" t="s">
        <v>1152</v>
      </c>
      <c r="G464" s="208" t="s">
        <v>139</v>
      </c>
      <c r="H464" s="209">
        <v>1</v>
      </c>
      <c r="I464" s="210"/>
      <c r="J464" s="211">
        <f>ROUND(I464*H464,2)</f>
        <v>0</v>
      </c>
      <c r="K464" s="207" t="s">
        <v>124</v>
      </c>
      <c r="L464" s="212"/>
      <c r="M464" s="213" t="s">
        <v>1</v>
      </c>
      <c r="N464" s="214" t="s">
        <v>40</v>
      </c>
      <c r="O464" s="89"/>
      <c r="P464" s="196">
        <f>O464*H464</f>
        <v>0</v>
      </c>
      <c r="Q464" s="196">
        <v>0</v>
      </c>
      <c r="R464" s="196">
        <f>Q464*H464</f>
        <v>0</v>
      </c>
      <c r="S464" s="196">
        <v>0</v>
      </c>
      <c r="T464" s="196">
        <f>S464*H464</f>
        <v>0</v>
      </c>
      <c r="U464" s="197" t="s">
        <v>1</v>
      </c>
      <c r="V464" s="36"/>
      <c r="W464" s="36"/>
      <c r="X464" s="36"/>
      <c r="Y464" s="36"/>
      <c r="Z464" s="36"/>
      <c r="AA464" s="36"/>
      <c r="AB464" s="36"/>
      <c r="AC464" s="36"/>
      <c r="AD464" s="36"/>
      <c r="AE464" s="36"/>
      <c r="AR464" s="198" t="s">
        <v>133</v>
      </c>
      <c r="AT464" s="198" t="s">
        <v>130</v>
      </c>
      <c r="AU464" s="198" t="s">
        <v>75</v>
      </c>
      <c r="AY464" s="15" t="s">
        <v>126</v>
      </c>
      <c r="BE464" s="199">
        <f>IF(N464="základní",J464,0)</f>
        <v>0</v>
      </c>
      <c r="BF464" s="199">
        <f>IF(N464="snížená",J464,0)</f>
        <v>0</v>
      </c>
      <c r="BG464" s="199">
        <f>IF(N464="zákl. přenesená",J464,0)</f>
        <v>0</v>
      </c>
      <c r="BH464" s="199">
        <f>IF(N464="sníž. přenesená",J464,0)</f>
        <v>0</v>
      </c>
      <c r="BI464" s="199">
        <f>IF(N464="nulová",J464,0)</f>
        <v>0</v>
      </c>
      <c r="BJ464" s="15" t="s">
        <v>83</v>
      </c>
      <c r="BK464" s="199">
        <f>ROUND(I464*H464,2)</f>
        <v>0</v>
      </c>
      <c r="BL464" s="15" t="s">
        <v>133</v>
      </c>
      <c r="BM464" s="198" t="s">
        <v>1699</v>
      </c>
    </row>
    <row r="465" s="2" customFormat="1">
      <c r="A465" s="36"/>
      <c r="B465" s="37"/>
      <c r="C465" s="38"/>
      <c r="D465" s="200" t="s">
        <v>128</v>
      </c>
      <c r="E465" s="38"/>
      <c r="F465" s="201" t="s">
        <v>1152</v>
      </c>
      <c r="G465" s="38"/>
      <c r="H465" s="38"/>
      <c r="I465" s="202"/>
      <c r="J465" s="38"/>
      <c r="K465" s="38"/>
      <c r="L465" s="42"/>
      <c r="M465" s="203"/>
      <c r="N465" s="204"/>
      <c r="O465" s="89"/>
      <c r="P465" s="89"/>
      <c r="Q465" s="89"/>
      <c r="R465" s="89"/>
      <c r="S465" s="89"/>
      <c r="T465" s="89"/>
      <c r="U465" s="90"/>
      <c r="V465" s="36"/>
      <c r="W465" s="36"/>
      <c r="X465" s="36"/>
      <c r="Y465" s="36"/>
      <c r="Z465" s="36"/>
      <c r="AA465" s="36"/>
      <c r="AB465" s="36"/>
      <c r="AC465" s="36"/>
      <c r="AD465" s="36"/>
      <c r="AE465" s="36"/>
      <c r="AT465" s="15" t="s">
        <v>128</v>
      </c>
      <c r="AU465" s="15" t="s">
        <v>75</v>
      </c>
    </row>
    <row r="466" s="2" customFormat="1" ht="33" customHeight="1">
      <c r="A466" s="36"/>
      <c r="B466" s="37"/>
      <c r="C466" s="187" t="s">
        <v>854</v>
      </c>
      <c r="D466" s="187" t="s">
        <v>120</v>
      </c>
      <c r="E466" s="188" t="s">
        <v>1700</v>
      </c>
      <c r="F466" s="189" t="s">
        <v>1701</v>
      </c>
      <c r="G466" s="190" t="s">
        <v>867</v>
      </c>
      <c r="H466" s="191">
        <v>50</v>
      </c>
      <c r="I466" s="192"/>
      <c r="J466" s="193">
        <f>ROUND(I466*H466,2)</f>
        <v>0</v>
      </c>
      <c r="K466" s="189" t="s">
        <v>1</v>
      </c>
      <c r="L466" s="42"/>
      <c r="M466" s="194" t="s">
        <v>1</v>
      </c>
      <c r="N466" s="195" t="s">
        <v>40</v>
      </c>
      <c r="O466" s="89"/>
      <c r="P466" s="196">
        <f>O466*H466</f>
        <v>0</v>
      </c>
      <c r="Q466" s="196">
        <v>0</v>
      </c>
      <c r="R466" s="196">
        <f>Q466*H466</f>
        <v>0</v>
      </c>
      <c r="S466" s="196">
        <v>0.255</v>
      </c>
      <c r="T466" s="196">
        <f>S466*H466</f>
        <v>12.75</v>
      </c>
      <c r="U466" s="197" t="s">
        <v>1</v>
      </c>
      <c r="V466" s="36"/>
      <c r="W466" s="36"/>
      <c r="X466" s="36"/>
      <c r="Y466" s="36"/>
      <c r="Z466" s="36"/>
      <c r="AA466" s="36"/>
      <c r="AB466" s="36"/>
      <c r="AC466" s="36"/>
      <c r="AD466" s="36"/>
      <c r="AE466" s="36"/>
      <c r="AR466" s="198" t="s">
        <v>140</v>
      </c>
      <c r="AT466" s="198" t="s">
        <v>120</v>
      </c>
      <c r="AU466" s="198" t="s">
        <v>75</v>
      </c>
      <c r="AY466" s="15" t="s">
        <v>126</v>
      </c>
      <c r="BE466" s="199">
        <f>IF(N466="základní",J466,0)</f>
        <v>0</v>
      </c>
      <c r="BF466" s="199">
        <f>IF(N466="snížená",J466,0)</f>
        <v>0</v>
      </c>
      <c r="BG466" s="199">
        <f>IF(N466="zákl. přenesená",J466,0)</f>
        <v>0</v>
      </c>
      <c r="BH466" s="199">
        <f>IF(N466="sníž. přenesená",J466,0)</f>
        <v>0</v>
      </c>
      <c r="BI466" s="199">
        <f>IF(N466="nulová",J466,0)</f>
        <v>0</v>
      </c>
      <c r="BJ466" s="15" t="s">
        <v>83</v>
      </c>
      <c r="BK466" s="199">
        <f>ROUND(I466*H466,2)</f>
        <v>0</v>
      </c>
      <c r="BL466" s="15" t="s">
        <v>140</v>
      </c>
      <c r="BM466" s="198" t="s">
        <v>1702</v>
      </c>
    </row>
    <row r="467" s="2" customFormat="1">
      <c r="A467" s="36"/>
      <c r="B467" s="37"/>
      <c r="C467" s="38"/>
      <c r="D467" s="200" t="s">
        <v>128</v>
      </c>
      <c r="E467" s="38"/>
      <c r="F467" s="201" t="s">
        <v>1703</v>
      </c>
      <c r="G467" s="38"/>
      <c r="H467" s="38"/>
      <c r="I467" s="202"/>
      <c r="J467" s="38"/>
      <c r="K467" s="38"/>
      <c r="L467" s="42"/>
      <c r="M467" s="203"/>
      <c r="N467" s="204"/>
      <c r="O467" s="89"/>
      <c r="P467" s="89"/>
      <c r="Q467" s="89"/>
      <c r="R467" s="89"/>
      <c r="S467" s="89"/>
      <c r="T467" s="89"/>
      <c r="U467" s="90"/>
      <c r="V467" s="36"/>
      <c r="W467" s="36"/>
      <c r="X467" s="36"/>
      <c r="Y467" s="36"/>
      <c r="Z467" s="36"/>
      <c r="AA467" s="36"/>
      <c r="AB467" s="36"/>
      <c r="AC467" s="36"/>
      <c r="AD467" s="36"/>
      <c r="AE467" s="36"/>
      <c r="AT467" s="15" t="s">
        <v>128</v>
      </c>
      <c r="AU467" s="15" t="s">
        <v>75</v>
      </c>
    </row>
    <row r="468" s="2" customFormat="1" ht="16.5" customHeight="1">
      <c r="A468" s="36"/>
      <c r="B468" s="37"/>
      <c r="C468" s="205" t="s">
        <v>859</v>
      </c>
      <c r="D468" s="205" t="s">
        <v>130</v>
      </c>
      <c r="E468" s="206" t="s">
        <v>1704</v>
      </c>
      <c r="F468" s="207" t="s">
        <v>1705</v>
      </c>
      <c r="G468" s="208" t="s">
        <v>155</v>
      </c>
      <c r="H468" s="209">
        <v>0.59999999999999998</v>
      </c>
      <c r="I468" s="210"/>
      <c r="J468" s="211">
        <f>ROUND(I468*H468,2)</f>
        <v>0</v>
      </c>
      <c r="K468" s="207" t="s">
        <v>1</v>
      </c>
      <c r="L468" s="212"/>
      <c r="M468" s="213" t="s">
        <v>1</v>
      </c>
      <c r="N468" s="214" t="s">
        <v>40</v>
      </c>
      <c r="O468" s="89"/>
      <c r="P468" s="196">
        <f>O468*H468</f>
        <v>0</v>
      </c>
      <c r="Q468" s="196">
        <v>1</v>
      </c>
      <c r="R468" s="196">
        <f>Q468*H468</f>
        <v>0.59999999999999998</v>
      </c>
      <c r="S468" s="196">
        <v>0</v>
      </c>
      <c r="T468" s="196">
        <f>S468*H468</f>
        <v>0</v>
      </c>
      <c r="U468" s="197" t="s">
        <v>1</v>
      </c>
      <c r="V468" s="36"/>
      <c r="W468" s="36"/>
      <c r="X468" s="36"/>
      <c r="Y468" s="36"/>
      <c r="Z468" s="36"/>
      <c r="AA468" s="36"/>
      <c r="AB468" s="36"/>
      <c r="AC468" s="36"/>
      <c r="AD468" s="36"/>
      <c r="AE468" s="36"/>
      <c r="AR468" s="198" t="s">
        <v>133</v>
      </c>
      <c r="AT468" s="198" t="s">
        <v>130</v>
      </c>
      <c r="AU468" s="198" t="s">
        <v>75</v>
      </c>
      <c r="AY468" s="15" t="s">
        <v>126</v>
      </c>
      <c r="BE468" s="199">
        <f>IF(N468="základní",J468,0)</f>
        <v>0</v>
      </c>
      <c r="BF468" s="199">
        <f>IF(N468="snížená",J468,0)</f>
        <v>0</v>
      </c>
      <c r="BG468" s="199">
        <f>IF(N468="zákl. přenesená",J468,0)</f>
        <v>0</v>
      </c>
      <c r="BH468" s="199">
        <f>IF(N468="sníž. přenesená",J468,0)</f>
        <v>0</v>
      </c>
      <c r="BI468" s="199">
        <f>IF(N468="nulová",J468,0)</f>
        <v>0</v>
      </c>
      <c r="BJ468" s="15" t="s">
        <v>83</v>
      </c>
      <c r="BK468" s="199">
        <f>ROUND(I468*H468,2)</f>
        <v>0</v>
      </c>
      <c r="BL468" s="15" t="s">
        <v>133</v>
      </c>
      <c r="BM468" s="198" t="s">
        <v>1706</v>
      </c>
    </row>
    <row r="469" s="2" customFormat="1">
      <c r="A469" s="36"/>
      <c r="B469" s="37"/>
      <c r="C469" s="38"/>
      <c r="D469" s="200" t="s">
        <v>128</v>
      </c>
      <c r="E469" s="38"/>
      <c r="F469" s="201" t="s">
        <v>1705</v>
      </c>
      <c r="G469" s="38"/>
      <c r="H469" s="38"/>
      <c r="I469" s="202"/>
      <c r="J469" s="38"/>
      <c r="K469" s="38"/>
      <c r="L469" s="42"/>
      <c r="M469" s="203"/>
      <c r="N469" s="204"/>
      <c r="O469" s="89"/>
      <c r="P469" s="89"/>
      <c r="Q469" s="89"/>
      <c r="R469" s="89"/>
      <c r="S469" s="89"/>
      <c r="T469" s="89"/>
      <c r="U469" s="90"/>
      <c r="V469" s="36"/>
      <c r="W469" s="36"/>
      <c r="X469" s="36"/>
      <c r="Y469" s="36"/>
      <c r="Z469" s="36"/>
      <c r="AA469" s="36"/>
      <c r="AB469" s="36"/>
      <c r="AC469" s="36"/>
      <c r="AD469" s="36"/>
      <c r="AE469" s="36"/>
      <c r="AT469" s="15" t="s">
        <v>128</v>
      </c>
      <c r="AU469" s="15" t="s">
        <v>75</v>
      </c>
    </row>
    <row r="470" s="2" customFormat="1">
      <c r="A470" s="36"/>
      <c r="B470" s="37"/>
      <c r="C470" s="38"/>
      <c r="D470" s="200" t="s">
        <v>158</v>
      </c>
      <c r="E470" s="38"/>
      <c r="F470" s="215" t="s">
        <v>1707</v>
      </c>
      <c r="G470" s="38"/>
      <c r="H470" s="38"/>
      <c r="I470" s="202"/>
      <c r="J470" s="38"/>
      <c r="K470" s="38"/>
      <c r="L470" s="42"/>
      <c r="M470" s="203"/>
      <c r="N470" s="204"/>
      <c r="O470" s="89"/>
      <c r="P470" s="89"/>
      <c r="Q470" s="89"/>
      <c r="R470" s="89"/>
      <c r="S470" s="89"/>
      <c r="T470" s="89"/>
      <c r="U470" s="90"/>
      <c r="V470" s="36"/>
      <c r="W470" s="36"/>
      <c r="X470" s="36"/>
      <c r="Y470" s="36"/>
      <c r="Z470" s="36"/>
      <c r="AA470" s="36"/>
      <c r="AB470" s="36"/>
      <c r="AC470" s="36"/>
      <c r="AD470" s="36"/>
      <c r="AE470" s="36"/>
      <c r="AT470" s="15" t="s">
        <v>158</v>
      </c>
      <c r="AU470" s="15" t="s">
        <v>75</v>
      </c>
    </row>
    <row r="471" s="2" customFormat="1" ht="24.15" customHeight="1">
      <c r="A471" s="36"/>
      <c r="B471" s="37"/>
      <c r="C471" s="187" t="s">
        <v>864</v>
      </c>
      <c r="D471" s="187" t="s">
        <v>120</v>
      </c>
      <c r="E471" s="188" t="s">
        <v>1708</v>
      </c>
      <c r="F471" s="189" t="s">
        <v>1709</v>
      </c>
      <c r="G471" s="190" t="s">
        <v>139</v>
      </c>
      <c r="H471" s="191">
        <v>3</v>
      </c>
      <c r="I471" s="192"/>
      <c r="J471" s="193">
        <f>ROUND(I471*H471,2)</f>
        <v>0</v>
      </c>
      <c r="K471" s="189" t="s">
        <v>1</v>
      </c>
      <c r="L471" s="42"/>
      <c r="M471" s="194" t="s">
        <v>1</v>
      </c>
      <c r="N471" s="195" t="s">
        <v>40</v>
      </c>
      <c r="O471" s="89"/>
      <c r="P471" s="196">
        <f>O471*H471</f>
        <v>0</v>
      </c>
      <c r="Q471" s="196">
        <v>0</v>
      </c>
      <c r="R471" s="196">
        <f>Q471*H471</f>
        <v>0</v>
      </c>
      <c r="S471" s="196">
        <v>0.26200000000000001</v>
      </c>
      <c r="T471" s="196">
        <f>S471*H471</f>
        <v>0.78600000000000003</v>
      </c>
      <c r="U471" s="197" t="s">
        <v>1</v>
      </c>
      <c r="V471" s="36"/>
      <c r="W471" s="36"/>
      <c r="X471" s="36"/>
      <c r="Y471" s="36"/>
      <c r="Z471" s="36"/>
      <c r="AA471" s="36"/>
      <c r="AB471" s="36"/>
      <c r="AC471" s="36"/>
      <c r="AD471" s="36"/>
      <c r="AE471" s="36"/>
      <c r="AR471" s="198" t="s">
        <v>125</v>
      </c>
      <c r="AT471" s="198" t="s">
        <v>120</v>
      </c>
      <c r="AU471" s="198" t="s">
        <v>75</v>
      </c>
      <c r="AY471" s="15" t="s">
        <v>126</v>
      </c>
      <c r="BE471" s="199">
        <f>IF(N471="základní",J471,0)</f>
        <v>0</v>
      </c>
      <c r="BF471" s="199">
        <f>IF(N471="snížená",J471,0)</f>
        <v>0</v>
      </c>
      <c r="BG471" s="199">
        <f>IF(N471="zákl. přenesená",J471,0)</f>
        <v>0</v>
      </c>
      <c r="BH471" s="199">
        <f>IF(N471="sníž. přenesená",J471,0)</f>
        <v>0</v>
      </c>
      <c r="BI471" s="199">
        <f>IF(N471="nulová",J471,0)</f>
        <v>0</v>
      </c>
      <c r="BJ471" s="15" t="s">
        <v>83</v>
      </c>
      <c r="BK471" s="199">
        <f>ROUND(I471*H471,2)</f>
        <v>0</v>
      </c>
      <c r="BL471" s="15" t="s">
        <v>125</v>
      </c>
      <c r="BM471" s="198" t="s">
        <v>1710</v>
      </c>
    </row>
    <row r="472" s="2" customFormat="1">
      <c r="A472" s="36"/>
      <c r="B472" s="37"/>
      <c r="C472" s="38"/>
      <c r="D472" s="200" t="s">
        <v>128</v>
      </c>
      <c r="E472" s="38"/>
      <c r="F472" s="201" t="s">
        <v>1711</v>
      </c>
      <c r="G472" s="38"/>
      <c r="H472" s="38"/>
      <c r="I472" s="202"/>
      <c r="J472" s="38"/>
      <c r="K472" s="38"/>
      <c r="L472" s="42"/>
      <c r="M472" s="203"/>
      <c r="N472" s="204"/>
      <c r="O472" s="89"/>
      <c r="P472" s="89"/>
      <c r="Q472" s="89"/>
      <c r="R472" s="89"/>
      <c r="S472" s="89"/>
      <c r="T472" s="89"/>
      <c r="U472" s="90"/>
      <c r="V472" s="36"/>
      <c r="W472" s="36"/>
      <c r="X472" s="36"/>
      <c r="Y472" s="36"/>
      <c r="Z472" s="36"/>
      <c r="AA472" s="36"/>
      <c r="AB472" s="36"/>
      <c r="AC472" s="36"/>
      <c r="AD472" s="36"/>
      <c r="AE472" s="36"/>
      <c r="AT472" s="15" t="s">
        <v>128</v>
      </c>
      <c r="AU472" s="15" t="s">
        <v>75</v>
      </c>
    </row>
    <row r="473" s="2" customFormat="1" ht="24.15" customHeight="1">
      <c r="A473" s="36"/>
      <c r="B473" s="37"/>
      <c r="C473" s="187" t="s">
        <v>870</v>
      </c>
      <c r="D473" s="187" t="s">
        <v>120</v>
      </c>
      <c r="E473" s="188" t="s">
        <v>1712</v>
      </c>
      <c r="F473" s="189" t="s">
        <v>1713</v>
      </c>
      <c r="G473" s="190" t="s">
        <v>221</v>
      </c>
      <c r="H473" s="191">
        <v>50</v>
      </c>
      <c r="I473" s="192"/>
      <c r="J473" s="193">
        <f>ROUND(I473*H473,2)</f>
        <v>0</v>
      </c>
      <c r="K473" s="189" t="s">
        <v>1</v>
      </c>
      <c r="L473" s="42"/>
      <c r="M473" s="194" t="s">
        <v>1</v>
      </c>
      <c r="N473" s="195" t="s">
        <v>40</v>
      </c>
      <c r="O473" s="89"/>
      <c r="P473" s="196">
        <f>O473*H473</f>
        <v>0</v>
      </c>
      <c r="Q473" s="196">
        <v>0.20300000000000001</v>
      </c>
      <c r="R473" s="196">
        <f>Q473*H473</f>
        <v>10.15</v>
      </c>
      <c r="S473" s="196">
        <v>0</v>
      </c>
      <c r="T473" s="196">
        <f>S473*H473</f>
        <v>0</v>
      </c>
      <c r="U473" s="197" t="s">
        <v>1</v>
      </c>
      <c r="V473" s="36"/>
      <c r="W473" s="36"/>
      <c r="X473" s="36"/>
      <c r="Y473" s="36"/>
      <c r="Z473" s="36"/>
      <c r="AA473" s="36"/>
      <c r="AB473" s="36"/>
      <c r="AC473" s="36"/>
      <c r="AD473" s="36"/>
      <c r="AE473" s="36"/>
      <c r="AR473" s="198" t="s">
        <v>125</v>
      </c>
      <c r="AT473" s="198" t="s">
        <v>120</v>
      </c>
      <c r="AU473" s="198" t="s">
        <v>75</v>
      </c>
      <c r="AY473" s="15" t="s">
        <v>126</v>
      </c>
      <c r="BE473" s="199">
        <f>IF(N473="základní",J473,0)</f>
        <v>0</v>
      </c>
      <c r="BF473" s="199">
        <f>IF(N473="snížená",J473,0)</f>
        <v>0</v>
      </c>
      <c r="BG473" s="199">
        <f>IF(N473="zákl. přenesená",J473,0)</f>
        <v>0</v>
      </c>
      <c r="BH473" s="199">
        <f>IF(N473="sníž. přenesená",J473,0)</f>
        <v>0</v>
      </c>
      <c r="BI473" s="199">
        <f>IF(N473="nulová",J473,0)</f>
        <v>0</v>
      </c>
      <c r="BJ473" s="15" t="s">
        <v>83</v>
      </c>
      <c r="BK473" s="199">
        <f>ROUND(I473*H473,2)</f>
        <v>0</v>
      </c>
      <c r="BL473" s="15" t="s">
        <v>125</v>
      </c>
      <c r="BM473" s="198" t="s">
        <v>1714</v>
      </c>
    </row>
    <row r="474" s="2" customFormat="1">
      <c r="A474" s="36"/>
      <c r="B474" s="37"/>
      <c r="C474" s="38"/>
      <c r="D474" s="200" t="s">
        <v>128</v>
      </c>
      <c r="E474" s="38"/>
      <c r="F474" s="201" t="s">
        <v>1715</v>
      </c>
      <c r="G474" s="38"/>
      <c r="H474" s="38"/>
      <c r="I474" s="202"/>
      <c r="J474" s="38"/>
      <c r="K474" s="38"/>
      <c r="L474" s="42"/>
      <c r="M474" s="203"/>
      <c r="N474" s="204"/>
      <c r="O474" s="89"/>
      <c r="P474" s="89"/>
      <c r="Q474" s="89"/>
      <c r="R474" s="89"/>
      <c r="S474" s="89"/>
      <c r="T474" s="89"/>
      <c r="U474" s="90"/>
      <c r="V474" s="36"/>
      <c r="W474" s="36"/>
      <c r="X474" s="36"/>
      <c r="Y474" s="36"/>
      <c r="Z474" s="36"/>
      <c r="AA474" s="36"/>
      <c r="AB474" s="36"/>
      <c r="AC474" s="36"/>
      <c r="AD474" s="36"/>
      <c r="AE474" s="36"/>
      <c r="AT474" s="15" t="s">
        <v>128</v>
      </c>
      <c r="AU474" s="15" t="s">
        <v>75</v>
      </c>
    </row>
    <row r="475" s="2" customFormat="1" ht="21.75" customHeight="1">
      <c r="A475" s="36"/>
      <c r="B475" s="37"/>
      <c r="C475" s="187" t="s">
        <v>874</v>
      </c>
      <c r="D475" s="187" t="s">
        <v>120</v>
      </c>
      <c r="E475" s="188" t="s">
        <v>1716</v>
      </c>
      <c r="F475" s="189" t="s">
        <v>1717</v>
      </c>
      <c r="G475" s="190" t="s">
        <v>139</v>
      </c>
      <c r="H475" s="191">
        <v>4</v>
      </c>
      <c r="I475" s="192"/>
      <c r="J475" s="193">
        <f>ROUND(I475*H475,2)</f>
        <v>0</v>
      </c>
      <c r="K475" s="189" t="s">
        <v>1</v>
      </c>
      <c r="L475" s="42"/>
      <c r="M475" s="194" t="s">
        <v>1</v>
      </c>
      <c r="N475" s="195" t="s">
        <v>40</v>
      </c>
      <c r="O475" s="89"/>
      <c r="P475" s="196">
        <f>O475*H475</f>
        <v>0</v>
      </c>
      <c r="Q475" s="196">
        <v>0.0076</v>
      </c>
      <c r="R475" s="196">
        <f>Q475*H475</f>
        <v>0.0304</v>
      </c>
      <c r="S475" s="196">
        <v>0</v>
      </c>
      <c r="T475" s="196">
        <f>S475*H475</f>
        <v>0</v>
      </c>
      <c r="U475" s="197" t="s">
        <v>1</v>
      </c>
      <c r="V475" s="36"/>
      <c r="W475" s="36"/>
      <c r="X475" s="36"/>
      <c r="Y475" s="36"/>
      <c r="Z475" s="36"/>
      <c r="AA475" s="36"/>
      <c r="AB475" s="36"/>
      <c r="AC475" s="36"/>
      <c r="AD475" s="36"/>
      <c r="AE475" s="36"/>
      <c r="AR475" s="198" t="s">
        <v>140</v>
      </c>
      <c r="AT475" s="198" t="s">
        <v>120</v>
      </c>
      <c r="AU475" s="198" t="s">
        <v>75</v>
      </c>
      <c r="AY475" s="15" t="s">
        <v>126</v>
      </c>
      <c r="BE475" s="199">
        <f>IF(N475="základní",J475,0)</f>
        <v>0</v>
      </c>
      <c r="BF475" s="199">
        <f>IF(N475="snížená",J475,0)</f>
        <v>0</v>
      </c>
      <c r="BG475" s="199">
        <f>IF(N475="zákl. přenesená",J475,0)</f>
        <v>0</v>
      </c>
      <c r="BH475" s="199">
        <f>IF(N475="sníž. přenesená",J475,0)</f>
        <v>0</v>
      </c>
      <c r="BI475" s="199">
        <f>IF(N475="nulová",J475,0)</f>
        <v>0</v>
      </c>
      <c r="BJ475" s="15" t="s">
        <v>83</v>
      </c>
      <c r="BK475" s="199">
        <f>ROUND(I475*H475,2)</f>
        <v>0</v>
      </c>
      <c r="BL475" s="15" t="s">
        <v>140</v>
      </c>
      <c r="BM475" s="198" t="s">
        <v>1718</v>
      </c>
    </row>
    <row r="476" s="2" customFormat="1">
      <c r="A476" s="36"/>
      <c r="B476" s="37"/>
      <c r="C476" s="38"/>
      <c r="D476" s="200" t="s">
        <v>128</v>
      </c>
      <c r="E476" s="38"/>
      <c r="F476" s="201" t="s">
        <v>1719</v>
      </c>
      <c r="G476" s="38"/>
      <c r="H476" s="38"/>
      <c r="I476" s="202"/>
      <c r="J476" s="38"/>
      <c r="K476" s="38"/>
      <c r="L476" s="42"/>
      <c r="M476" s="203"/>
      <c r="N476" s="204"/>
      <c r="O476" s="89"/>
      <c r="P476" s="89"/>
      <c r="Q476" s="89"/>
      <c r="R476" s="89"/>
      <c r="S476" s="89"/>
      <c r="T476" s="89"/>
      <c r="U476" s="90"/>
      <c r="V476" s="36"/>
      <c r="W476" s="36"/>
      <c r="X476" s="36"/>
      <c r="Y476" s="36"/>
      <c r="Z476" s="36"/>
      <c r="AA476" s="36"/>
      <c r="AB476" s="36"/>
      <c r="AC476" s="36"/>
      <c r="AD476" s="36"/>
      <c r="AE476" s="36"/>
      <c r="AT476" s="15" t="s">
        <v>128</v>
      </c>
      <c r="AU476" s="15" t="s">
        <v>75</v>
      </c>
    </row>
    <row r="477" s="2" customFormat="1" ht="24.15" customHeight="1">
      <c r="A477" s="36"/>
      <c r="B477" s="37"/>
      <c r="C477" s="187" t="s">
        <v>1720</v>
      </c>
      <c r="D477" s="187" t="s">
        <v>120</v>
      </c>
      <c r="E477" s="188" t="s">
        <v>1721</v>
      </c>
      <c r="F477" s="189" t="s">
        <v>1722</v>
      </c>
      <c r="G477" s="190" t="s">
        <v>221</v>
      </c>
      <c r="H477" s="191">
        <v>26</v>
      </c>
      <c r="I477" s="192"/>
      <c r="J477" s="193">
        <f>ROUND(I477*H477,2)</f>
        <v>0</v>
      </c>
      <c r="K477" s="189" t="s">
        <v>1</v>
      </c>
      <c r="L477" s="42"/>
      <c r="M477" s="194" t="s">
        <v>1</v>
      </c>
      <c r="N477" s="195" t="s">
        <v>40</v>
      </c>
      <c r="O477" s="89"/>
      <c r="P477" s="196">
        <f>O477*H477</f>
        <v>0</v>
      </c>
      <c r="Q477" s="196">
        <v>0.0019</v>
      </c>
      <c r="R477" s="196">
        <f>Q477*H477</f>
        <v>0.049399999999999999</v>
      </c>
      <c r="S477" s="196">
        <v>0</v>
      </c>
      <c r="T477" s="196">
        <f>S477*H477</f>
        <v>0</v>
      </c>
      <c r="U477" s="197" t="s">
        <v>1</v>
      </c>
      <c r="V477" s="36"/>
      <c r="W477" s="36"/>
      <c r="X477" s="36"/>
      <c r="Y477" s="36"/>
      <c r="Z477" s="36"/>
      <c r="AA477" s="36"/>
      <c r="AB477" s="36"/>
      <c r="AC477" s="36"/>
      <c r="AD477" s="36"/>
      <c r="AE477" s="36"/>
      <c r="AR477" s="198" t="s">
        <v>140</v>
      </c>
      <c r="AT477" s="198" t="s">
        <v>120</v>
      </c>
      <c r="AU477" s="198" t="s">
        <v>75</v>
      </c>
      <c r="AY477" s="15" t="s">
        <v>126</v>
      </c>
      <c r="BE477" s="199">
        <f>IF(N477="základní",J477,0)</f>
        <v>0</v>
      </c>
      <c r="BF477" s="199">
        <f>IF(N477="snížená",J477,0)</f>
        <v>0</v>
      </c>
      <c r="BG477" s="199">
        <f>IF(N477="zákl. přenesená",J477,0)</f>
        <v>0</v>
      </c>
      <c r="BH477" s="199">
        <f>IF(N477="sníž. přenesená",J477,0)</f>
        <v>0</v>
      </c>
      <c r="BI477" s="199">
        <f>IF(N477="nulová",J477,0)</f>
        <v>0</v>
      </c>
      <c r="BJ477" s="15" t="s">
        <v>83</v>
      </c>
      <c r="BK477" s="199">
        <f>ROUND(I477*H477,2)</f>
        <v>0</v>
      </c>
      <c r="BL477" s="15" t="s">
        <v>140</v>
      </c>
      <c r="BM477" s="198" t="s">
        <v>1723</v>
      </c>
    </row>
    <row r="478" s="2" customFormat="1">
      <c r="A478" s="36"/>
      <c r="B478" s="37"/>
      <c r="C478" s="38"/>
      <c r="D478" s="200" t="s">
        <v>128</v>
      </c>
      <c r="E478" s="38"/>
      <c r="F478" s="201" t="s">
        <v>1724</v>
      </c>
      <c r="G478" s="38"/>
      <c r="H478" s="38"/>
      <c r="I478" s="202"/>
      <c r="J478" s="38"/>
      <c r="K478" s="38"/>
      <c r="L478" s="42"/>
      <c r="M478" s="203"/>
      <c r="N478" s="204"/>
      <c r="O478" s="89"/>
      <c r="P478" s="89"/>
      <c r="Q478" s="89"/>
      <c r="R478" s="89"/>
      <c r="S478" s="89"/>
      <c r="T478" s="89"/>
      <c r="U478" s="90"/>
      <c r="V478" s="36"/>
      <c r="W478" s="36"/>
      <c r="X478" s="36"/>
      <c r="Y478" s="36"/>
      <c r="Z478" s="36"/>
      <c r="AA478" s="36"/>
      <c r="AB478" s="36"/>
      <c r="AC478" s="36"/>
      <c r="AD478" s="36"/>
      <c r="AE478" s="36"/>
      <c r="AT478" s="15" t="s">
        <v>128</v>
      </c>
      <c r="AU478" s="15" t="s">
        <v>75</v>
      </c>
    </row>
    <row r="479" s="2" customFormat="1" ht="16.5" customHeight="1">
      <c r="A479" s="36"/>
      <c r="B479" s="37"/>
      <c r="C479" s="187" t="s">
        <v>1725</v>
      </c>
      <c r="D479" s="187" t="s">
        <v>120</v>
      </c>
      <c r="E479" s="188" t="s">
        <v>1726</v>
      </c>
      <c r="F479" s="189" t="s">
        <v>1727</v>
      </c>
      <c r="G479" s="190" t="s">
        <v>867</v>
      </c>
      <c r="H479" s="191">
        <v>525</v>
      </c>
      <c r="I479" s="192"/>
      <c r="J479" s="193">
        <f>ROUND(I479*H479,2)</f>
        <v>0</v>
      </c>
      <c r="K479" s="189" t="s">
        <v>1</v>
      </c>
      <c r="L479" s="42"/>
      <c r="M479" s="194" t="s">
        <v>1</v>
      </c>
      <c r="N479" s="195" t="s">
        <v>40</v>
      </c>
      <c r="O479" s="89"/>
      <c r="P479" s="196">
        <f>O479*H479</f>
        <v>0</v>
      </c>
      <c r="Q479" s="196">
        <v>3.0000000000000001E-05</v>
      </c>
      <c r="R479" s="196">
        <f>Q479*H479</f>
        <v>0.01575</v>
      </c>
      <c r="S479" s="196">
        <v>0</v>
      </c>
      <c r="T479" s="196">
        <f>S479*H479</f>
        <v>0</v>
      </c>
      <c r="U479" s="197" t="s">
        <v>1</v>
      </c>
      <c r="V479" s="36"/>
      <c r="W479" s="36"/>
      <c r="X479" s="36"/>
      <c r="Y479" s="36"/>
      <c r="Z479" s="36"/>
      <c r="AA479" s="36"/>
      <c r="AB479" s="36"/>
      <c r="AC479" s="36"/>
      <c r="AD479" s="36"/>
      <c r="AE479" s="36"/>
      <c r="AR479" s="198" t="s">
        <v>140</v>
      </c>
      <c r="AT479" s="198" t="s">
        <v>120</v>
      </c>
      <c r="AU479" s="198" t="s">
        <v>75</v>
      </c>
      <c r="AY479" s="15" t="s">
        <v>126</v>
      </c>
      <c r="BE479" s="199">
        <f>IF(N479="základní",J479,0)</f>
        <v>0</v>
      </c>
      <c r="BF479" s="199">
        <f>IF(N479="snížená",J479,0)</f>
        <v>0</v>
      </c>
      <c r="BG479" s="199">
        <f>IF(N479="zákl. přenesená",J479,0)</f>
        <v>0</v>
      </c>
      <c r="BH479" s="199">
        <f>IF(N479="sníž. přenesená",J479,0)</f>
        <v>0</v>
      </c>
      <c r="BI479" s="199">
        <f>IF(N479="nulová",J479,0)</f>
        <v>0</v>
      </c>
      <c r="BJ479" s="15" t="s">
        <v>83</v>
      </c>
      <c r="BK479" s="199">
        <f>ROUND(I479*H479,2)</f>
        <v>0</v>
      </c>
      <c r="BL479" s="15" t="s">
        <v>140</v>
      </c>
      <c r="BM479" s="198" t="s">
        <v>1728</v>
      </c>
    </row>
    <row r="480" s="2" customFormat="1">
      <c r="A480" s="36"/>
      <c r="B480" s="37"/>
      <c r="C480" s="38"/>
      <c r="D480" s="200" t="s">
        <v>128</v>
      </c>
      <c r="E480" s="38"/>
      <c r="F480" s="201" t="s">
        <v>1729</v>
      </c>
      <c r="G480" s="38"/>
      <c r="H480" s="38"/>
      <c r="I480" s="202"/>
      <c r="J480" s="38"/>
      <c r="K480" s="38"/>
      <c r="L480" s="42"/>
      <c r="M480" s="203"/>
      <c r="N480" s="204"/>
      <c r="O480" s="89"/>
      <c r="P480" s="89"/>
      <c r="Q480" s="89"/>
      <c r="R480" s="89"/>
      <c r="S480" s="89"/>
      <c r="T480" s="89"/>
      <c r="U480" s="90"/>
      <c r="V480" s="36"/>
      <c r="W480" s="36"/>
      <c r="X480" s="36"/>
      <c r="Y480" s="36"/>
      <c r="Z480" s="36"/>
      <c r="AA480" s="36"/>
      <c r="AB480" s="36"/>
      <c r="AC480" s="36"/>
      <c r="AD480" s="36"/>
      <c r="AE480" s="36"/>
      <c r="AT480" s="15" t="s">
        <v>128</v>
      </c>
      <c r="AU480" s="15" t="s">
        <v>75</v>
      </c>
    </row>
    <row r="481" s="2" customFormat="1" ht="33" customHeight="1">
      <c r="A481" s="36"/>
      <c r="B481" s="37"/>
      <c r="C481" s="187" t="s">
        <v>1730</v>
      </c>
      <c r="D481" s="187" t="s">
        <v>120</v>
      </c>
      <c r="E481" s="188" t="s">
        <v>1731</v>
      </c>
      <c r="F481" s="189" t="s">
        <v>1732</v>
      </c>
      <c r="G481" s="190" t="s">
        <v>221</v>
      </c>
      <c r="H481" s="191">
        <v>2</v>
      </c>
      <c r="I481" s="192"/>
      <c r="J481" s="193">
        <f>ROUND(I481*H481,2)</f>
        <v>0</v>
      </c>
      <c r="K481" s="189" t="s">
        <v>1</v>
      </c>
      <c r="L481" s="42"/>
      <c r="M481" s="194" t="s">
        <v>1</v>
      </c>
      <c r="N481" s="195" t="s">
        <v>40</v>
      </c>
      <c r="O481" s="89"/>
      <c r="P481" s="196">
        <f>O481*H481</f>
        <v>0</v>
      </c>
      <c r="Q481" s="196">
        <v>0</v>
      </c>
      <c r="R481" s="196">
        <f>Q481*H481</f>
        <v>0</v>
      </c>
      <c r="S481" s="196">
        <v>0</v>
      </c>
      <c r="T481" s="196">
        <f>S481*H481</f>
        <v>0</v>
      </c>
      <c r="U481" s="197" t="s">
        <v>1</v>
      </c>
      <c r="V481" s="36"/>
      <c r="W481" s="36"/>
      <c r="X481" s="36"/>
      <c r="Y481" s="36"/>
      <c r="Z481" s="36"/>
      <c r="AA481" s="36"/>
      <c r="AB481" s="36"/>
      <c r="AC481" s="36"/>
      <c r="AD481" s="36"/>
      <c r="AE481" s="36"/>
      <c r="AR481" s="198" t="s">
        <v>140</v>
      </c>
      <c r="AT481" s="198" t="s">
        <v>120</v>
      </c>
      <c r="AU481" s="198" t="s">
        <v>75</v>
      </c>
      <c r="AY481" s="15" t="s">
        <v>126</v>
      </c>
      <c r="BE481" s="199">
        <f>IF(N481="základní",J481,0)</f>
        <v>0</v>
      </c>
      <c r="BF481" s="199">
        <f>IF(N481="snížená",J481,0)</f>
        <v>0</v>
      </c>
      <c r="BG481" s="199">
        <f>IF(N481="zákl. přenesená",J481,0)</f>
        <v>0</v>
      </c>
      <c r="BH481" s="199">
        <f>IF(N481="sníž. přenesená",J481,0)</f>
        <v>0</v>
      </c>
      <c r="BI481" s="199">
        <f>IF(N481="nulová",J481,0)</f>
        <v>0</v>
      </c>
      <c r="BJ481" s="15" t="s">
        <v>83</v>
      </c>
      <c r="BK481" s="199">
        <f>ROUND(I481*H481,2)</f>
        <v>0</v>
      </c>
      <c r="BL481" s="15" t="s">
        <v>140</v>
      </c>
      <c r="BM481" s="198" t="s">
        <v>1733</v>
      </c>
    </row>
    <row r="482" s="2" customFormat="1">
      <c r="A482" s="36"/>
      <c r="B482" s="37"/>
      <c r="C482" s="38"/>
      <c r="D482" s="200" t="s">
        <v>128</v>
      </c>
      <c r="E482" s="38"/>
      <c r="F482" s="201" t="s">
        <v>1734</v>
      </c>
      <c r="G482" s="38"/>
      <c r="H482" s="38"/>
      <c r="I482" s="202"/>
      <c r="J482" s="38"/>
      <c r="K482" s="38"/>
      <c r="L482" s="42"/>
      <c r="M482" s="203"/>
      <c r="N482" s="204"/>
      <c r="O482" s="89"/>
      <c r="P482" s="89"/>
      <c r="Q482" s="89"/>
      <c r="R482" s="89"/>
      <c r="S482" s="89"/>
      <c r="T482" s="89"/>
      <c r="U482" s="90"/>
      <c r="V482" s="36"/>
      <c r="W482" s="36"/>
      <c r="X482" s="36"/>
      <c r="Y482" s="36"/>
      <c r="Z482" s="36"/>
      <c r="AA482" s="36"/>
      <c r="AB482" s="36"/>
      <c r="AC482" s="36"/>
      <c r="AD482" s="36"/>
      <c r="AE482" s="36"/>
      <c r="AT482" s="15" t="s">
        <v>128</v>
      </c>
      <c r="AU482" s="15" t="s">
        <v>75</v>
      </c>
    </row>
    <row r="483" s="2" customFormat="1" ht="24.15" customHeight="1">
      <c r="A483" s="36"/>
      <c r="B483" s="37"/>
      <c r="C483" s="187" t="s">
        <v>1735</v>
      </c>
      <c r="D483" s="187" t="s">
        <v>120</v>
      </c>
      <c r="E483" s="188" t="s">
        <v>1736</v>
      </c>
      <c r="F483" s="189" t="s">
        <v>1737</v>
      </c>
      <c r="G483" s="190" t="s">
        <v>867</v>
      </c>
      <c r="H483" s="191">
        <v>2</v>
      </c>
      <c r="I483" s="192"/>
      <c r="J483" s="193">
        <f>ROUND(I483*H483,2)</f>
        <v>0</v>
      </c>
      <c r="K483" s="189" t="s">
        <v>1</v>
      </c>
      <c r="L483" s="42"/>
      <c r="M483" s="194" t="s">
        <v>1</v>
      </c>
      <c r="N483" s="195" t="s">
        <v>40</v>
      </c>
      <c r="O483" s="89"/>
      <c r="P483" s="196">
        <f>O483*H483</f>
        <v>0</v>
      </c>
      <c r="Q483" s="196">
        <v>0.038899999999999997</v>
      </c>
      <c r="R483" s="196">
        <f>Q483*H483</f>
        <v>0.077799999999999994</v>
      </c>
      <c r="S483" s="196">
        <v>0</v>
      </c>
      <c r="T483" s="196">
        <f>S483*H483</f>
        <v>0</v>
      </c>
      <c r="U483" s="197" t="s">
        <v>1</v>
      </c>
      <c r="V483" s="36"/>
      <c r="W483" s="36"/>
      <c r="X483" s="36"/>
      <c r="Y483" s="36"/>
      <c r="Z483" s="36"/>
      <c r="AA483" s="36"/>
      <c r="AB483" s="36"/>
      <c r="AC483" s="36"/>
      <c r="AD483" s="36"/>
      <c r="AE483" s="36"/>
      <c r="AR483" s="198" t="s">
        <v>140</v>
      </c>
      <c r="AT483" s="198" t="s">
        <v>120</v>
      </c>
      <c r="AU483" s="198" t="s">
        <v>75</v>
      </c>
      <c r="AY483" s="15" t="s">
        <v>126</v>
      </c>
      <c r="BE483" s="199">
        <f>IF(N483="základní",J483,0)</f>
        <v>0</v>
      </c>
      <c r="BF483" s="199">
        <f>IF(N483="snížená",J483,0)</f>
        <v>0</v>
      </c>
      <c r="BG483" s="199">
        <f>IF(N483="zákl. přenesená",J483,0)</f>
        <v>0</v>
      </c>
      <c r="BH483" s="199">
        <f>IF(N483="sníž. přenesená",J483,0)</f>
        <v>0</v>
      </c>
      <c r="BI483" s="199">
        <f>IF(N483="nulová",J483,0)</f>
        <v>0</v>
      </c>
      <c r="BJ483" s="15" t="s">
        <v>83</v>
      </c>
      <c r="BK483" s="199">
        <f>ROUND(I483*H483,2)</f>
        <v>0</v>
      </c>
      <c r="BL483" s="15" t="s">
        <v>140</v>
      </c>
      <c r="BM483" s="198" t="s">
        <v>1738</v>
      </c>
    </row>
    <row r="484" s="2" customFormat="1">
      <c r="A484" s="36"/>
      <c r="B484" s="37"/>
      <c r="C484" s="38"/>
      <c r="D484" s="200" t="s">
        <v>128</v>
      </c>
      <c r="E484" s="38"/>
      <c r="F484" s="201" t="s">
        <v>1739</v>
      </c>
      <c r="G484" s="38"/>
      <c r="H484" s="38"/>
      <c r="I484" s="202"/>
      <c r="J484" s="38"/>
      <c r="K484" s="38"/>
      <c r="L484" s="42"/>
      <c r="M484" s="203"/>
      <c r="N484" s="204"/>
      <c r="O484" s="89"/>
      <c r="P484" s="89"/>
      <c r="Q484" s="89"/>
      <c r="R484" s="89"/>
      <c r="S484" s="89"/>
      <c r="T484" s="89"/>
      <c r="U484" s="90"/>
      <c r="V484" s="36"/>
      <c r="W484" s="36"/>
      <c r="X484" s="36"/>
      <c r="Y484" s="36"/>
      <c r="Z484" s="36"/>
      <c r="AA484" s="36"/>
      <c r="AB484" s="36"/>
      <c r="AC484" s="36"/>
      <c r="AD484" s="36"/>
      <c r="AE484" s="36"/>
      <c r="AT484" s="15" t="s">
        <v>128</v>
      </c>
      <c r="AU484" s="15" t="s">
        <v>75</v>
      </c>
    </row>
    <row r="485" s="2" customFormat="1" ht="16.5" customHeight="1">
      <c r="A485" s="36"/>
      <c r="B485" s="37"/>
      <c r="C485" s="187" t="s">
        <v>1740</v>
      </c>
      <c r="D485" s="187" t="s">
        <v>120</v>
      </c>
      <c r="E485" s="188" t="s">
        <v>1741</v>
      </c>
      <c r="F485" s="189" t="s">
        <v>1742</v>
      </c>
      <c r="G485" s="190" t="s">
        <v>149</v>
      </c>
      <c r="H485" s="191">
        <v>2</v>
      </c>
      <c r="I485" s="192"/>
      <c r="J485" s="193">
        <f>ROUND(I485*H485,2)</f>
        <v>0</v>
      </c>
      <c r="K485" s="189" t="s">
        <v>1</v>
      </c>
      <c r="L485" s="42"/>
      <c r="M485" s="194" t="s">
        <v>1</v>
      </c>
      <c r="N485" s="195" t="s">
        <v>40</v>
      </c>
      <c r="O485" s="89"/>
      <c r="P485" s="196">
        <f>O485*H485</f>
        <v>0</v>
      </c>
      <c r="Q485" s="196">
        <v>0</v>
      </c>
      <c r="R485" s="196">
        <f>Q485*H485</f>
        <v>0</v>
      </c>
      <c r="S485" s="196">
        <v>0</v>
      </c>
      <c r="T485" s="196">
        <f>S485*H485</f>
        <v>0</v>
      </c>
      <c r="U485" s="197" t="s">
        <v>1</v>
      </c>
      <c r="V485" s="36"/>
      <c r="W485" s="36"/>
      <c r="X485" s="36"/>
      <c r="Y485" s="36"/>
      <c r="Z485" s="36"/>
      <c r="AA485" s="36"/>
      <c r="AB485" s="36"/>
      <c r="AC485" s="36"/>
      <c r="AD485" s="36"/>
      <c r="AE485" s="36"/>
      <c r="AR485" s="198" t="s">
        <v>140</v>
      </c>
      <c r="AT485" s="198" t="s">
        <v>120</v>
      </c>
      <c r="AU485" s="198" t="s">
        <v>75</v>
      </c>
      <c r="AY485" s="15" t="s">
        <v>126</v>
      </c>
      <c r="BE485" s="199">
        <f>IF(N485="základní",J485,0)</f>
        <v>0</v>
      </c>
      <c r="BF485" s="199">
        <f>IF(N485="snížená",J485,0)</f>
        <v>0</v>
      </c>
      <c r="BG485" s="199">
        <f>IF(N485="zákl. přenesená",J485,0)</f>
        <v>0</v>
      </c>
      <c r="BH485" s="199">
        <f>IF(N485="sníž. přenesená",J485,0)</f>
        <v>0</v>
      </c>
      <c r="BI485" s="199">
        <f>IF(N485="nulová",J485,0)</f>
        <v>0</v>
      </c>
      <c r="BJ485" s="15" t="s">
        <v>83</v>
      </c>
      <c r="BK485" s="199">
        <f>ROUND(I485*H485,2)</f>
        <v>0</v>
      </c>
      <c r="BL485" s="15" t="s">
        <v>140</v>
      </c>
      <c r="BM485" s="198" t="s">
        <v>1743</v>
      </c>
    </row>
    <row r="486" s="2" customFormat="1">
      <c r="A486" s="36"/>
      <c r="B486" s="37"/>
      <c r="C486" s="38"/>
      <c r="D486" s="200" t="s">
        <v>128</v>
      </c>
      <c r="E486" s="38"/>
      <c r="F486" s="201" t="s">
        <v>1744</v>
      </c>
      <c r="G486" s="38"/>
      <c r="H486" s="38"/>
      <c r="I486" s="202"/>
      <c r="J486" s="38"/>
      <c r="K486" s="38"/>
      <c r="L486" s="42"/>
      <c r="M486" s="203"/>
      <c r="N486" s="204"/>
      <c r="O486" s="89"/>
      <c r="P486" s="89"/>
      <c r="Q486" s="89"/>
      <c r="R486" s="89"/>
      <c r="S486" s="89"/>
      <c r="T486" s="89"/>
      <c r="U486" s="90"/>
      <c r="V486" s="36"/>
      <c r="W486" s="36"/>
      <c r="X486" s="36"/>
      <c r="Y486" s="36"/>
      <c r="Z486" s="36"/>
      <c r="AA486" s="36"/>
      <c r="AB486" s="36"/>
      <c r="AC486" s="36"/>
      <c r="AD486" s="36"/>
      <c r="AE486" s="36"/>
      <c r="AT486" s="15" t="s">
        <v>128</v>
      </c>
      <c r="AU486" s="15" t="s">
        <v>75</v>
      </c>
    </row>
    <row r="487" s="2" customFormat="1" ht="21.75" customHeight="1">
      <c r="A487" s="36"/>
      <c r="B487" s="37"/>
      <c r="C487" s="205" t="s">
        <v>1745</v>
      </c>
      <c r="D487" s="205" t="s">
        <v>130</v>
      </c>
      <c r="E487" s="206" t="s">
        <v>1746</v>
      </c>
      <c r="F487" s="207" t="s">
        <v>1747</v>
      </c>
      <c r="G487" s="208" t="s">
        <v>638</v>
      </c>
      <c r="H487" s="209">
        <v>5</v>
      </c>
      <c r="I487" s="210"/>
      <c r="J487" s="211">
        <f>ROUND(I487*H487,2)</f>
        <v>0</v>
      </c>
      <c r="K487" s="207" t="s">
        <v>1</v>
      </c>
      <c r="L487" s="212"/>
      <c r="M487" s="213" t="s">
        <v>1</v>
      </c>
      <c r="N487" s="214" t="s">
        <v>40</v>
      </c>
      <c r="O487" s="89"/>
      <c r="P487" s="196">
        <f>O487*H487</f>
        <v>0</v>
      </c>
      <c r="Q487" s="196">
        <v>0.001</v>
      </c>
      <c r="R487" s="196">
        <f>Q487*H487</f>
        <v>0.0050000000000000001</v>
      </c>
      <c r="S487" s="196">
        <v>0</v>
      </c>
      <c r="T487" s="196">
        <f>S487*H487</f>
        <v>0</v>
      </c>
      <c r="U487" s="197" t="s">
        <v>1</v>
      </c>
      <c r="V487" s="36"/>
      <c r="W487" s="36"/>
      <c r="X487" s="36"/>
      <c r="Y487" s="36"/>
      <c r="Z487" s="36"/>
      <c r="AA487" s="36"/>
      <c r="AB487" s="36"/>
      <c r="AC487" s="36"/>
      <c r="AD487" s="36"/>
      <c r="AE487" s="36"/>
      <c r="AR487" s="198" t="s">
        <v>1415</v>
      </c>
      <c r="AT487" s="198" t="s">
        <v>130</v>
      </c>
      <c r="AU487" s="198" t="s">
        <v>75</v>
      </c>
      <c r="AY487" s="15" t="s">
        <v>126</v>
      </c>
      <c r="BE487" s="199">
        <f>IF(N487="základní",J487,0)</f>
        <v>0</v>
      </c>
      <c r="BF487" s="199">
        <f>IF(N487="snížená",J487,0)</f>
        <v>0</v>
      </c>
      <c r="BG487" s="199">
        <f>IF(N487="zákl. přenesená",J487,0)</f>
        <v>0</v>
      </c>
      <c r="BH487" s="199">
        <f>IF(N487="sníž. přenesená",J487,0)</f>
        <v>0</v>
      </c>
      <c r="BI487" s="199">
        <f>IF(N487="nulová",J487,0)</f>
        <v>0</v>
      </c>
      <c r="BJ487" s="15" t="s">
        <v>83</v>
      </c>
      <c r="BK487" s="199">
        <f>ROUND(I487*H487,2)</f>
        <v>0</v>
      </c>
      <c r="BL487" s="15" t="s">
        <v>140</v>
      </c>
      <c r="BM487" s="198" t="s">
        <v>1748</v>
      </c>
    </row>
    <row r="488" s="2" customFormat="1">
      <c r="A488" s="36"/>
      <c r="B488" s="37"/>
      <c r="C488" s="38"/>
      <c r="D488" s="200" t="s">
        <v>128</v>
      </c>
      <c r="E488" s="38"/>
      <c r="F488" s="201" t="s">
        <v>1747</v>
      </c>
      <c r="G488" s="38"/>
      <c r="H488" s="38"/>
      <c r="I488" s="202"/>
      <c r="J488" s="38"/>
      <c r="K488" s="38"/>
      <c r="L488" s="42"/>
      <c r="M488" s="203"/>
      <c r="N488" s="204"/>
      <c r="O488" s="89"/>
      <c r="P488" s="89"/>
      <c r="Q488" s="89"/>
      <c r="R488" s="89"/>
      <c r="S488" s="89"/>
      <c r="T488" s="89"/>
      <c r="U488" s="90"/>
      <c r="V488" s="36"/>
      <c r="W488" s="36"/>
      <c r="X488" s="36"/>
      <c r="Y488" s="36"/>
      <c r="Z488" s="36"/>
      <c r="AA488" s="36"/>
      <c r="AB488" s="36"/>
      <c r="AC488" s="36"/>
      <c r="AD488" s="36"/>
      <c r="AE488" s="36"/>
      <c r="AT488" s="15" t="s">
        <v>128</v>
      </c>
      <c r="AU488" s="15" t="s">
        <v>75</v>
      </c>
    </row>
    <row r="489" s="2" customFormat="1" ht="24.15" customHeight="1">
      <c r="A489" s="36"/>
      <c r="B489" s="37"/>
      <c r="C489" s="187" t="s">
        <v>1749</v>
      </c>
      <c r="D489" s="187" t="s">
        <v>120</v>
      </c>
      <c r="E489" s="188" t="s">
        <v>1750</v>
      </c>
      <c r="F489" s="189" t="s">
        <v>1751</v>
      </c>
      <c r="G489" s="190" t="s">
        <v>155</v>
      </c>
      <c r="H489" s="191">
        <v>0.5</v>
      </c>
      <c r="I489" s="192"/>
      <c r="J489" s="193">
        <f>ROUND(I489*H489,2)</f>
        <v>0</v>
      </c>
      <c r="K489" s="189" t="s">
        <v>1</v>
      </c>
      <c r="L489" s="42"/>
      <c r="M489" s="194" t="s">
        <v>1</v>
      </c>
      <c r="N489" s="195" t="s">
        <v>40</v>
      </c>
      <c r="O489" s="89"/>
      <c r="P489" s="196">
        <f>O489*H489</f>
        <v>0</v>
      </c>
      <c r="Q489" s="196">
        <v>0</v>
      </c>
      <c r="R489" s="196">
        <f>Q489*H489</f>
        <v>0</v>
      </c>
      <c r="S489" s="196">
        <v>0</v>
      </c>
      <c r="T489" s="196">
        <f>S489*H489</f>
        <v>0</v>
      </c>
      <c r="U489" s="197" t="s">
        <v>1</v>
      </c>
      <c r="V489" s="36"/>
      <c r="W489" s="36"/>
      <c r="X489" s="36"/>
      <c r="Y489" s="36"/>
      <c r="Z489" s="36"/>
      <c r="AA489" s="36"/>
      <c r="AB489" s="36"/>
      <c r="AC489" s="36"/>
      <c r="AD489" s="36"/>
      <c r="AE489" s="36"/>
      <c r="AR489" s="198" t="s">
        <v>125</v>
      </c>
      <c r="AT489" s="198" t="s">
        <v>120</v>
      </c>
      <c r="AU489" s="198" t="s">
        <v>75</v>
      </c>
      <c r="AY489" s="15" t="s">
        <v>126</v>
      </c>
      <c r="BE489" s="199">
        <f>IF(N489="základní",J489,0)</f>
        <v>0</v>
      </c>
      <c r="BF489" s="199">
        <f>IF(N489="snížená",J489,0)</f>
        <v>0</v>
      </c>
      <c r="BG489" s="199">
        <f>IF(N489="zákl. přenesená",J489,0)</f>
        <v>0</v>
      </c>
      <c r="BH489" s="199">
        <f>IF(N489="sníž. přenesená",J489,0)</f>
        <v>0</v>
      </c>
      <c r="BI489" s="199">
        <f>IF(N489="nulová",J489,0)</f>
        <v>0</v>
      </c>
      <c r="BJ489" s="15" t="s">
        <v>83</v>
      </c>
      <c r="BK489" s="199">
        <f>ROUND(I489*H489,2)</f>
        <v>0</v>
      </c>
      <c r="BL489" s="15" t="s">
        <v>125</v>
      </c>
      <c r="BM489" s="198" t="s">
        <v>1752</v>
      </c>
    </row>
    <row r="490" s="2" customFormat="1">
      <c r="A490" s="36"/>
      <c r="B490" s="37"/>
      <c r="C490" s="38"/>
      <c r="D490" s="200" t="s">
        <v>128</v>
      </c>
      <c r="E490" s="38"/>
      <c r="F490" s="201" t="s">
        <v>1753</v>
      </c>
      <c r="G490" s="38"/>
      <c r="H490" s="38"/>
      <c r="I490" s="202"/>
      <c r="J490" s="38"/>
      <c r="K490" s="38"/>
      <c r="L490" s="42"/>
      <c r="M490" s="203"/>
      <c r="N490" s="204"/>
      <c r="O490" s="89"/>
      <c r="P490" s="89"/>
      <c r="Q490" s="89"/>
      <c r="R490" s="89"/>
      <c r="S490" s="89"/>
      <c r="T490" s="89"/>
      <c r="U490" s="90"/>
      <c r="V490" s="36"/>
      <c r="W490" s="36"/>
      <c r="X490" s="36"/>
      <c r="Y490" s="36"/>
      <c r="Z490" s="36"/>
      <c r="AA490" s="36"/>
      <c r="AB490" s="36"/>
      <c r="AC490" s="36"/>
      <c r="AD490" s="36"/>
      <c r="AE490" s="36"/>
      <c r="AT490" s="15" t="s">
        <v>128</v>
      </c>
      <c r="AU490" s="15" t="s">
        <v>75</v>
      </c>
    </row>
    <row r="491" s="2" customFormat="1" ht="21.75" customHeight="1">
      <c r="A491" s="36"/>
      <c r="B491" s="37"/>
      <c r="C491" s="187" t="s">
        <v>1754</v>
      </c>
      <c r="D491" s="187" t="s">
        <v>120</v>
      </c>
      <c r="E491" s="188" t="s">
        <v>1755</v>
      </c>
      <c r="F491" s="189" t="s">
        <v>1756</v>
      </c>
      <c r="G491" s="190" t="s">
        <v>139</v>
      </c>
      <c r="H491" s="191">
        <v>23</v>
      </c>
      <c r="I491" s="192"/>
      <c r="J491" s="193">
        <f>ROUND(I491*H491,2)</f>
        <v>0</v>
      </c>
      <c r="K491" s="189" t="s">
        <v>124</v>
      </c>
      <c r="L491" s="42"/>
      <c r="M491" s="194" t="s">
        <v>1</v>
      </c>
      <c r="N491" s="195" t="s">
        <v>40</v>
      </c>
      <c r="O491" s="89"/>
      <c r="P491" s="196">
        <f>O491*H491</f>
        <v>0</v>
      </c>
      <c r="Q491" s="196">
        <v>0</v>
      </c>
      <c r="R491" s="196">
        <f>Q491*H491</f>
        <v>0</v>
      </c>
      <c r="S491" s="196">
        <v>0</v>
      </c>
      <c r="T491" s="196">
        <f>S491*H491</f>
        <v>0</v>
      </c>
      <c r="U491" s="197" t="s">
        <v>1</v>
      </c>
      <c r="V491" s="36"/>
      <c r="W491" s="36"/>
      <c r="X491" s="36"/>
      <c r="Y491" s="36"/>
      <c r="Z491" s="36"/>
      <c r="AA491" s="36"/>
      <c r="AB491" s="36"/>
      <c r="AC491" s="36"/>
      <c r="AD491" s="36"/>
      <c r="AE491" s="36"/>
      <c r="AR491" s="198" t="s">
        <v>685</v>
      </c>
      <c r="AT491" s="198" t="s">
        <v>120</v>
      </c>
      <c r="AU491" s="198" t="s">
        <v>75</v>
      </c>
      <c r="AY491" s="15" t="s">
        <v>126</v>
      </c>
      <c r="BE491" s="199">
        <f>IF(N491="základní",J491,0)</f>
        <v>0</v>
      </c>
      <c r="BF491" s="199">
        <f>IF(N491="snížená",J491,0)</f>
        <v>0</v>
      </c>
      <c r="BG491" s="199">
        <f>IF(N491="zákl. přenesená",J491,0)</f>
        <v>0</v>
      </c>
      <c r="BH491" s="199">
        <f>IF(N491="sníž. přenesená",J491,0)</f>
        <v>0</v>
      </c>
      <c r="BI491" s="199">
        <f>IF(N491="nulová",J491,0)</f>
        <v>0</v>
      </c>
      <c r="BJ491" s="15" t="s">
        <v>83</v>
      </c>
      <c r="BK491" s="199">
        <f>ROUND(I491*H491,2)</f>
        <v>0</v>
      </c>
      <c r="BL491" s="15" t="s">
        <v>685</v>
      </c>
      <c r="BM491" s="198" t="s">
        <v>1757</v>
      </c>
    </row>
    <row r="492" s="2" customFormat="1">
      <c r="A492" s="36"/>
      <c r="B492" s="37"/>
      <c r="C492" s="38"/>
      <c r="D492" s="200" t="s">
        <v>128</v>
      </c>
      <c r="E492" s="38"/>
      <c r="F492" s="201" t="s">
        <v>1758</v>
      </c>
      <c r="G492" s="38"/>
      <c r="H492" s="38"/>
      <c r="I492" s="202"/>
      <c r="J492" s="38"/>
      <c r="K492" s="38"/>
      <c r="L492" s="42"/>
      <c r="M492" s="203"/>
      <c r="N492" s="204"/>
      <c r="O492" s="89"/>
      <c r="P492" s="89"/>
      <c r="Q492" s="89"/>
      <c r="R492" s="89"/>
      <c r="S492" s="89"/>
      <c r="T492" s="89"/>
      <c r="U492" s="90"/>
      <c r="V492" s="36"/>
      <c r="W492" s="36"/>
      <c r="X492" s="36"/>
      <c r="Y492" s="36"/>
      <c r="Z492" s="36"/>
      <c r="AA492" s="36"/>
      <c r="AB492" s="36"/>
      <c r="AC492" s="36"/>
      <c r="AD492" s="36"/>
      <c r="AE492" s="36"/>
      <c r="AT492" s="15" t="s">
        <v>128</v>
      </c>
      <c r="AU492" s="15" t="s">
        <v>75</v>
      </c>
    </row>
    <row r="493" s="2" customFormat="1">
      <c r="A493" s="36"/>
      <c r="B493" s="37"/>
      <c r="C493" s="38"/>
      <c r="D493" s="200" t="s">
        <v>158</v>
      </c>
      <c r="E493" s="38"/>
      <c r="F493" s="215" t="s">
        <v>1759</v>
      </c>
      <c r="G493" s="38"/>
      <c r="H493" s="38"/>
      <c r="I493" s="202"/>
      <c r="J493" s="38"/>
      <c r="K493" s="38"/>
      <c r="L493" s="42"/>
      <c r="M493" s="203"/>
      <c r="N493" s="204"/>
      <c r="O493" s="89"/>
      <c r="P493" s="89"/>
      <c r="Q493" s="89"/>
      <c r="R493" s="89"/>
      <c r="S493" s="89"/>
      <c r="T493" s="89"/>
      <c r="U493" s="90"/>
      <c r="V493" s="36"/>
      <c r="W493" s="36"/>
      <c r="X493" s="36"/>
      <c r="Y493" s="36"/>
      <c r="Z493" s="36"/>
      <c r="AA493" s="36"/>
      <c r="AB493" s="36"/>
      <c r="AC493" s="36"/>
      <c r="AD493" s="36"/>
      <c r="AE493" s="36"/>
      <c r="AT493" s="15" t="s">
        <v>158</v>
      </c>
      <c r="AU493" s="15" t="s">
        <v>75</v>
      </c>
    </row>
    <row r="494" s="2" customFormat="1" ht="16.5" customHeight="1">
      <c r="A494" s="36"/>
      <c r="B494" s="37"/>
      <c r="C494" s="187" t="s">
        <v>1760</v>
      </c>
      <c r="D494" s="187" t="s">
        <v>120</v>
      </c>
      <c r="E494" s="188" t="s">
        <v>1761</v>
      </c>
      <c r="F494" s="189" t="s">
        <v>1762</v>
      </c>
      <c r="G494" s="190" t="s">
        <v>139</v>
      </c>
      <c r="H494" s="191">
        <v>23</v>
      </c>
      <c r="I494" s="192"/>
      <c r="J494" s="193">
        <f>ROUND(I494*H494,2)</f>
        <v>0</v>
      </c>
      <c r="K494" s="189" t="s">
        <v>124</v>
      </c>
      <c r="L494" s="42"/>
      <c r="M494" s="194" t="s">
        <v>1</v>
      </c>
      <c r="N494" s="195" t="s">
        <v>40</v>
      </c>
      <c r="O494" s="89"/>
      <c r="P494" s="196">
        <f>O494*H494</f>
        <v>0</v>
      </c>
      <c r="Q494" s="196">
        <v>0</v>
      </c>
      <c r="R494" s="196">
        <f>Q494*H494</f>
        <v>0</v>
      </c>
      <c r="S494" s="196">
        <v>0</v>
      </c>
      <c r="T494" s="196">
        <f>S494*H494</f>
        <v>0</v>
      </c>
      <c r="U494" s="197" t="s">
        <v>1</v>
      </c>
      <c r="V494" s="36"/>
      <c r="W494" s="36"/>
      <c r="X494" s="36"/>
      <c r="Y494" s="36"/>
      <c r="Z494" s="36"/>
      <c r="AA494" s="36"/>
      <c r="AB494" s="36"/>
      <c r="AC494" s="36"/>
      <c r="AD494" s="36"/>
      <c r="AE494" s="36"/>
      <c r="AR494" s="198" t="s">
        <v>685</v>
      </c>
      <c r="AT494" s="198" t="s">
        <v>120</v>
      </c>
      <c r="AU494" s="198" t="s">
        <v>75</v>
      </c>
      <c r="AY494" s="15" t="s">
        <v>126</v>
      </c>
      <c r="BE494" s="199">
        <f>IF(N494="základní",J494,0)</f>
        <v>0</v>
      </c>
      <c r="BF494" s="199">
        <f>IF(N494="snížená",J494,0)</f>
        <v>0</v>
      </c>
      <c r="BG494" s="199">
        <f>IF(N494="zákl. přenesená",J494,0)</f>
        <v>0</v>
      </c>
      <c r="BH494" s="199">
        <f>IF(N494="sníž. přenesená",J494,0)</f>
        <v>0</v>
      </c>
      <c r="BI494" s="199">
        <f>IF(N494="nulová",J494,0)</f>
        <v>0</v>
      </c>
      <c r="BJ494" s="15" t="s">
        <v>83</v>
      </c>
      <c r="BK494" s="199">
        <f>ROUND(I494*H494,2)</f>
        <v>0</v>
      </c>
      <c r="BL494" s="15" t="s">
        <v>685</v>
      </c>
      <c r="BM494" s="198" t="s">
        <v>1763</v>
      </c>
    </row>
    <row r="495" s="2" customFormat="1">
      <c r="A495" s="36"/>
      <c r="B495" s="37"/>
      <c r="C495" s="38"/>
      <c r="D495" s="200" t="s">
        <v>128</v>
      </c>
      <c r="E495" s="38"/>
      <c r="F495" s="201" t="s">
        <v>1764</v>
      </c>
      <c r="G495" s="38"/>
      <c r="H495" s="38"/>
      <c r="I495" s="202"/>
      <c r="J495" s="38"/>
      <c r="K495" s="38"/>
      <c r="L495" s="42"/>
      <c r="M495" s="203"/>
      <c r="N495" s="204"/>
      <c r="O495" s="89"/>
      <c r="P495" s="89"/>
      <c r="Q495" s="89"/>
      <c r="R495" s="89"/>
      <c r="S495" s="89"/>
      <c r="T495" s="89"/>
      <c r="U495" s="90"/>
      <c r="V495" s="36"/>
      <c r="W495" s="36"/>
      <c r="X495" s="36"/>
      <c r="Y495" s="36"/>
      <c r="Z495" s="36"/>
      <c r="AA495" s="36"/>
      <c r="AB495" s="36"/>
      <c r="AC495" s="36"/>
      <c r="AD495" s="36"/>
      <c r="AE495" s="36"/>
      <c r="AT495" s="15" t="s">
        <v>128</v>
      </c>
      <c r="AU495" s="15" t="s">
        <v>75</v>
      </c>
    </row>
    <row r="496" s="2" customFormat="1">
      <c r="A496" s="36"/>
      <c r="B496" s="37"/>
      <c r="C496" s="38"/>
      <c r="D496" s="200" t="s">
        <v>158</v>
      </c>
      <c r="E496" s="38"/>
      <c r="F496" s="215" t="s">
        <v>1765</v>
      </c>
      <c r="G496" s="38"/>
      <c r="H496" s="38"/>
      <c r="I496" s="202"/>
      <c r="J496" s="38"/>
      <c r="K496" s="38"/>
      <c r="L496" s="42"/>
      <c r="M496" s="203"/>
      <c r="N496" s="204"/>
      <c r="O496" s="89"/>
      <c r="P496" s="89"/>
      <c r="Q496" s="89"/>
      <c r="R496" s="89"/>
      <c r="S496" s="89"/>
      <c r="T496" s="89"/>
      <c r="U496" s="90"/>
      <c r="V496" s="36"/>
      <c r="W496" s="36"/>
      <c r="X496" s="36"/>
      <c r="Y496" s="36"/>
      <c r="Z496" s="36"/>
      <c r="AA496" s="36"/>
      <c r="AB496" s="36"/>
      <c r="AC496" s="36"/>
      <c r="AD496" s="36"/>
      <c r="AE496" s="36"/>
      <c r="AT496" s="15" t="s">
        <v>158</v>
      </c>
      <c r="AU496" s="15" t="s">
        <v>75</v>
      </c>
    </row>
    <row r="497" s="2" customFormat="1" ht="37.8" customHeight="1">
      <c r="A497" s="36"/>
      <c r="B497" s="37"/>
      <c r="C497" s="187" t="s">
        <v>1766</v>
      </c>
      <c r="D497" s="187" t="s">
        <v>120</v>
      </c>
      <c r="E497" s="188" t="s">
        <v>1767</v>
      </c>
      <c r="F497" s="189" t="s">
        <v>1768</v>
      </c>
      <c r="G497" s="190" t="s">
        <v>139</v>
      </c>
      <c r="H497" s="191">
        <v>23</v>
      </c>
      <c r="I497" s="192"/>
      <c r="J497" s="193">
        <f>ROUND(I497*H497,2)</f>
        <v>0</v>
      </c>
      <c r="K497" s="189" t="s">
        <v>124</v>
      </c>
      <c r="L497" s="42"/>
      <c r="M497" s="194" t="s">
        <v>1</v>
      </c>
      <c r="N497" s="195" t="s">
        <v>40</v>
      </c>
      <c r="O497" s="89"/>
      <c r="P497" s="196">
        <f>O497*H497</f>
        <v>0</v>
      </c>
      <c r="Q497" s="196">
        <v>0</v>
      </c>
      <c r="R497" s="196">
        <f>Q497*H497</f>
        <v>0</v>
      </c>
      <c r="S497" s="196">
        <v>0</v>
      </c>
      <c r="T497" s="196">
        <f>S497*H497</f>
        <v>0</v>
      </c>
      <c r="U497" s="197" t="s">
        <v>1</v>
      </c>
      <c r="V497" s="36"/>
      <c r="W497" s="36"/>
      <c r="X497" s="36"/>
      <c r="Y497" s="36"/>
      <c r="Z497" s="36"/>
      <c r="AA497" s="36"/>
      <c r="AB497" s="36"/>
      <c r="AC497" s="36"/>
      <c r="AD497" s="36"/>
      <c r="AE497" s="36"/>
      <c r="AR497" s="198" t="s">
        <v>685</v>
      </c>
      <c r="AT497" s="198" t="s">
        <v>120</v>
      </c>
      <c r="AU497" s="198" t="s">
        <v>75</v>
      </c>
      <c r="AY497" s="15" t="s">
        <v>126</v>
      </c>
      <c r="BE497" s="199">
        <f>IF(N497="základní",J497,0)</f>
        <v>0</v>
      </c>
      <c r="BF497" s="199">
        <f>IF(N497="snížená",J497,0)</f>
        <v>0</v>
      </c>
      <c r="BG497" s="199">
        <f>IF(N497="zákl. přenesená",J497,0)</f>
        <v>0</v>
      </c>
      <c r="BH497" s="199">
        <f>IF(N497="sníž. přenesená",J497,0)</f>
        <v>0</v>
      </c>
      <c r="BI497" s="199">
        <f>IF(N497="nulová",J497,0)</f>
        <v>0</v>
      </c>
      <c r="BJ497" s="15" t="s">
        <v>83</v>
      </c>
      <c r="BK497" s="199">
        <f>ROUND(I497*H497,2)</f>
        <v>0</v>
      </c>
      <c r="BL497" s="15" t="s">
        <v>685</v>
      </c>
      <c r="BM497" s="198" t="s">
        <v>1769</v>
      </c>
    </row>
    <row r="498" s="2" customFormat="1">
      <c r="A498" s="36"/>
      <c r="B498" s="37"/>
      <c r="C498" s="38"/>
      <c r="D498" s="200" t="s">
        <v>128</v>
      </c>
      <c r="E498" s="38"/>
      <c r="F498" s="201" t="s">
        <v>1768</v>
      </c>
      <c r="G498" s="38"/>
      <c r="H498" s="38"/>
      <c r="I498" s="202"/>
      <c r="J498" s="38"/>
      <c r="K498" s="38"/>
      <c r="L498" s="42"/>
      <c r="M498" s="203"/>
      <c r="N498" s="204"/>
      <c r="O498" s="89"/>
      <c r="P498" s="89"/>
      <c r="Q498" s="89"/>
      <c r="R498" s="89"/>
      <c r="S498" s="89"/>
      <c r="T498" s="89"/>
      <c r="U498" s="90"/>
      <c r="V498" s="36"/>
      <c r="W498" s="36"/>
      <c r="X498" s="36"/>
      <c r="Y498" s="36"/>
      <c r="Z498" s="36"/>
      <c r="AA498" s="36"/>
      <c r="AB498" s="36"/>
      <c r="AC498" s="36"/>
      <c r="AD498" s="36"/>
      <c r="AE498" s="36"/>
      <c r="AT498" s="15" t="s">
        <v>128</v>
      </c>
      <c r="AU498" s="15" t="s">
        <v>75</v>
      </c>
    </row>
    <row r="499" s="2" customFormat="1">
      <c r="A499" s="36"/>
      <c r="B499" s="37"/>
      <c r="C499" s="38"/>
      <c r="D499" s="200" t="s">
        <v>158</v>
      </c>
      <c r="E499" s="38"/>
      <c r="F499" s="215" t="s">
        <v>1770</v>
      </c>
      <c r="G499" s="38"/>
      <c r="H499" s="38"/>
      <c r="I499" s="202"/>
      <c r="J499" s="38"/>
      <c r="K499" s="38"/>
      <c r="L499" s="42"/>
      <c r="M499" s="203"/>
      <c r="N499" s="204"/>
      <c r="O499" s="89"/>
      <c r="P499" s="89"/>
      <c r="Q499" s="89"/>
      <c r="R499" s="89"/>
      <c r="S499" s="89"/>
      <c r="T499" s="89"/>
      <c r="U499" s="90"/>
      <c r="V499" s="36"/>
      <c r="W499" s="36"/>
      <c r="X499" s="36"/>
      <c r="Y499" s="36"/>
      <c r="Z499" s="36"/>
      <c r="AA499" s="36"/>
      <c r="AB499" s="36"/>
      <c r="AC499" s="36"/>
      <c r="AD499" s="36"/>
      <c r="AE499" s="36"/>
      <c r="AT499" s="15" t="s">
        <v>158</v>
      </c>
      <c r="AU499" s="15" t="s">
        <v>75</v>
      </c>
    </row>
    <row r="500" s="2" customFormat="1" ht="33" customHeight="1">
      <c r="A500" s="36"/>
      <c r="B500" s="37"/>
      <c r="C500" s="187" t="s">
        <v>1771</v>
      </c>
      <c r="D500" s="187" t="s">
        <v>120</v>
      </c>
      <c r="E500" s="188" t="s">
        <v>1772</v>
      </c>
      <c r="F500" s="189" t="s">
        <v>1773</v>
      </c>
      <c r="G500" s="190" t="s">
        <v>139</v>
      </c>
      <c r="H500" s="191">
        <v>23</v>
      </c>
      <c r="I500" s="192"/>
      <c r="J500" s="193">
        <f>ROUND(I500*H500,2)</f>
        <v>0</v>
      </c>
      <c r="K500" s="189" t="s">
        <v>124</v>
      </c>
      <c r="L500" s="42"/>
      <c r="M500" s="194" t="s">
        <v>1</v>
      </c>
      <c r="N500" s="195" t="s">
        <v>40</v>
      </c>
      <c r="O500" s="89"/>
      <c r="P500" s="196">
        <f>O500*H500</f>
        <v>0</v>
      </c>
      <c r="Q500" s="196">
        <v>0</v>
      </c>
      <c r="R500" s="196">
        <f>Q500*H500</f>
        <v>0</v>
      </c>
      <c r="S500" s="196">
        <v>0</v>
      </c>
      <c r="T500" s="196">
        <f>S500*H500</f>
        <v>0</v>
      </c>
      <c r="U500" s="197" t="s">
        <v>1</v>
      </c>
      <c r="V500" s="36"/>
      <c r="W500" s="36"/>
      <c r="X500" s="36"/>
      <c r="Y500" s="36"/>
      <c r="Z500" s="36"/>
      <c r="AA500" s="36"/>
      <c r="AB500" s="36"/>
      <c r="AC500" s="36"/>
      <c r="AD500" s="36"/>
      <c r="AE500" s="36"/>
      <c r="AR500" s="198" t="s">
        <v>685</v>
      </c>
      <c r="AT500" s="198" t="s">
        <v>120</v>
      </c>
      <c r="AU500" s="198" t="s">
        <v>75</v>
      </c>
      <c r="AY500" s="15" t="s">
        <v>126</v>
      </c>
      <c r="BE500" s="199">
        <f>IF(N500="základní",J500,0)</f>
        <v>0</v>
      </c>
      <c r="BF500" s="199">
        <f>IF(N500="snížená",J500,0)</f>
        <v>0</v>
      </c>
      <c r="BG500" s="199">
        <f>IF(N500="zákl. přenesená",J500,0)</f>
        <v>0</v>
      </c>
      <c r="BH500" s="199">
        <f>IF(N500="sníž. přenesená",J500,0)</f>
        <v>0</v>
      </c>
      <c r="BI500" s="199">
        <f>IF(N500="nulová",J500,0)</f>
        <v>0</v>
      </c>
      <c r="BJ500" s="15" t="s">
        <v>83</v>
      </c>
      <c r="BK500" s="199">
        <f>ROUND(I500*H500,2)</f>
        <v>0</v>
      </c>
      <c r="BL500" s="15" t="s">
        <v>685</v>
      </c>
      <c r="BM500" s="198" t="s">
        <v>1774</v>
      </c>
    </row>
    <row r="501" s="2" customFormat="1">
      <c r="A501" s="36"/>
      <c r="B501" s="37"/>
      <c r="C501" s="38"/>
      <c r="D501" s="200" t="s">
        <v>128</v>
      </c>
      <c r="E501" s="38"/>
      <c r="F501" s="201" t="s">
        <v>1775</v>
      </c>
      <c r="G501" s="38"/>
      <c r="H501" s="38"/>
      <c r="I501" s="202"/>
      <c r="J501" s="38"/>
      <c r="K501" s="38"/>
      <c r="L501" s="42"/>
      <c r="M501" s="203"/>
      <c r="N501" s="204"/>
      <c r="O501" s="89"/>
      <c r="P501" s="89"/>
      <c r="Q501" s="89"/>
      <c r="R501" s="89"/>
      <c r="S501" s="89"/>
      <c r="T501" s="89"/>
      <c r="U501" s="90"/>
      <c r="V501" s="36"/>
      <c r="W501" s="36"/>
      <c r="X501" s="36"/>
      <c r="Y501" s="36"/>
      <c r="Z501" s="36"/>
      <c r="AA501" s="36"/>
      <c r="AB501" s="36"/>
      <c r="AC501" s="36"/>
      <c r="AD501" s="36"/>
      <c r="AE501" s="36"/>
      <c r="AT501" s="15" t="s">
        <v>128</v>
      </c>
      <c r="AU501" s="15" t="s">
        <v>75</v>
      </c>
    </row>
    <row r="502" s="2" customFormat="1" ht="16.5" customHeight="1">
      <c r="A502" s="36"/>
      <c r="B502" s="37"/>
      <c r="C502" s="187" t="s">
        <v>1776</v>
      </c>
      <c r="D502" s="187" t="s">
        <v>120</v>
      </c>
      <c r="E502" s="188" t="s">
        <v>1777</v>
      </c>
      <c r="F502" s="189" t="s">
        <v>1778</v>
      </c>
      <c r="G502" s="190" t="s">
        <v>139</v>
      </c>
      <c r="H502" s="191">
        <v>23</v>
      </c>
      <c r="I502" s="192"/>
      <c r="J502" s="193">
        <f>ROUND(I502*H502,2)</f>
        <v>0</v>
      </c>
      <c r="K502" s="189" t="s">
        <v>124</v>
      </c>
      <c r="L502" s="42"/>
      <c r="M502" s="194" t="s">
        <v>1</v>
      </c>
      <c r="N502" s="195" t="s">
        <v>40</v>
      </c>
      <c r="O502" s="89"/>
      <c r="P502" s="196">
        <f>O502*H502</f>
        <v>0</v>
      </c>
      <c r="Q502" s="196">
        <v>0</v>
      </c>
      <c r="R502" s="196">
        <f>Q502*H502</f>
        <v>0</v>
      </c>
      <c r="S502" s="196">
        <v>0</v>
      </c>
      <c r="T502" s="196">
        <f>S502*H502</f>
        <v>0</v>
      </c>
      <c r="U502" s="197" t="s">
        <v>1</v>
      </c>
      <c r="V502" s="36"/>
      <c r="W502" s="36"/>
      <c r="X502" s="36"/>
      <c r="Y502" s="36"/>
      <c r="Z502" s="36"/>
      <c r="AA502" s="36"/>
      <c r="AB502" s="36"/>
      <c r="AC502" s="36"/>
      <c r="AD502" s="36"/>
      <c r="AE502" s="36"/>
      <c r="AR502" s="198" t="s">
        <v>685</v>
      </c>
      <c r="AT502" s="198" t="s">
        <v>120</v>
      </c>
      <c r="AU502" s="198" t="s">
        <v>75</v>
      </c>
      <c r="AY502" s="15" t="s">
        <v>126</v>
      </c>
      <c r="BE502" s="199">
        <f>IF(N502="základní",J502,0)</f>
        <v>0</v>
      </c>
      <c r="BF502" s="199">
        <f>IF(N502="snížená",J502,0)</f>
        <v>0</v>
      </c>
      <c r="BG502" s="199">
        <f>IF(N502="zákl. přenesená",J502,0)</f>
        <v>0</v>
      </c>
      <c r="BH502" s="199">
        <f>IF(N502="sníž. přenesená",J502,0)</f>
        <v>0</v>
      </c>
      <c r="BI502" s="199">
        <f>IF(N502="nulová",J502,0)</f>
        <v>0</v>
      </c>
      <c r="BJ502" s="15" t="s">
        <v>83</v>
      </c>
      <c r="BK502" s="199">
        <f>ROUND(I502*H502,2)</f>
        <v>0</v>
      </c>
      <c r="BL502" s="15" t="s">
        <v>685</v>
      </c>
      <c r="BM502" s="198" t="s">
        <v>1779</v>
      </c>
    </row>
    <row r="503" s="2" customFormat="1">
      <c r="A503" s="36"/>
      <c r="B503" s="37"/>
      <c r="C503" s="38"/>
      <c r="D503" s="200" t="s">
        <v>128</v>
      </c>
      <c r="E503" s="38"/>
      <c r="F503" s="201" t="s">
        <v>1780</v>
      </c>
      <c r="G503" s="38"/>
      <c r="H503" s="38"/>
      <c r="I503" s="202"/>
      <c r="J503" s="38"/>
      <c r="K503" s="38"/>
      <c r="L503" s="42"/>
      <c r="M503" s="203"/>
      <c r="N503" s="204"/>
      <c r="O503" s="89"/>
      <c r="P503" s="89"/>
      <c r="Q503" s="89"/>
      <c r="R503" s="89"/>
      <c r="S503" s="89"/>
      <c r="T503" s="89"/>
      <c r="U503" s="90"/>
      <c r="V503" s="36"/>
      <c r="W503" s="36"/>
      <c r="X503" s="36"/>
      <c r="Y503" s="36"/>
      <c r="Z503" s="36"/>
      <c r="AA503" s="36"/>
      <c r="AB503" s="36"/>
      <c r="AC503" s="36"/>
      <c r="AD503" s="36"/>
      <c r="AE503" s="36"/>
      <c r="AT503" s="15" t="s">
        <v>128</v>
      </c>
      <c r="AU503" s="15" t="s">
        <v>75</v>
      </c>
    </row>
    <row r="504" s="2" customFormat="1">
      <c r="A504" s="36"/>
      <c r="B504" s="37"/>
      <c r="C504" s="38"/>
      <c r="D504" s="200" t="s">
        <v>158</v>
      </c>
      <c r="E504" s="38"/>
      <c r="F504" s="215" t="s">
        <v>1781</v>
      </c>
      <c r="G504" s="38"/>
      <c r="H504" s="38"/>
      <c r="I504" s="202"/>
      <c r="J504" s="38"/>
      <c r="K504" s="38"/>
      <c r="L504" s="42"/>
      <c r="M504" s="203"/>
      <c r="N504" s="204"/>
      <c r="O504" s="89"/>
      <c r="P504" s="89"/>
      <c r="Q504" s="89"/>
      <c r="R504" s="89"/>
      <c r="S504" s="89"/>
      <c r="T504" s="89"/>
      <c r="U504" s="90"/>
      <c r="V504" s="36"/>
      <c r="W504" s="36"/>
      <c r="X504" s="36"/>
      <c r="Y504" s="36"/>
      <c r="Z504" s="36"/>
      <c r="AA504" s="36"/>
      <c r="AB504" s="36"/>
      <c r="AC504" s="36"/>
      <c r="AD504" s="36"/>
      <c r="AE504" s="36"/>
      <c r="AT504" s="15" t="s">
        <v>158</v>
      </c>
      <c r="AU504" s="15" t="s">
        <v>75</v>
      </c>
    </row>
    <row r="505" s="2" customFormat="1" ht="33" customHeight="1">
      <c r="A505" s="36"/>
      <c r="B505" s="37"/>
      <c r="C505" s="205" t="s">
        <v>1782</v>
      </c>
      <c r="D505" s="205" t="s">
        <v>130</v>
      </c>
      <c r="E505" s="206" t="s">
        <v>1783</v>
      </c>
      <c r="F505" s="207" t="s">
        <v>1784</v>
      </c>
      <c r="G505" s="208" t="s">
        <v>139</v>
      </c>
      <c r="H505" s="209">
        <v>74</v>
      </c>
      <c r="I505" s="210"/>
      <c r="J505" s="211">
        <f>ROUND(I505*H505,2)</f>
        <v>0</v>
      </c>
      <c r="K505" s="207" t="s">
        <v>124</v>
      </c>
      <c r="L505" s="212"/>
      <c r="M505" s="213" t="s">
        <v>1</v>
      </c>
      <c r="N505" s="214" t="s">
        <v>40</v>
      </c>
      <c r="O505" s="89"/>
      <c r="P505" s="196">
        <f>O505*H505</f>
        <v>0</v>
      </c>
      <c r="Q505" s="196">
        <v>0</v>
      </c>
      <c r="R505" s="196">
        <f>Q505*H505</f>
        <v>0</v>
      </c>
      <c r="S505" s="196">
        <v>0</v>
      </c>
      <c r="T505" s="196">
        <f>S505*H505</f>
        <v>0</v>
      </c>
      <c r="U505" s="197" t="s">
        <v>1</v>
      </c>
      <c r="V505" s="36"/>
      <c r="W505" s="36"/>
      <c r="X505" s="36"/>
      <c r="Y505" s="36"/>
      <c r="Z505" s="36"/>
      <c r="AA505" s="36"/>
      <c r="AB505" s="36"/>
      <c r="AC505" s="36"/>
      <c r="AD505" s="36"/>
      <c r="AE505" s="36"/>
      <c r="AR505" s="198" t="s">
        <v>685</v>
      </c>
      <c r="AT505" s="198" t="s">
        <v>130</v>
      </c>
      <c r="AU505" s="198" t="s">
        <v>75</v>
      </c>
      <c r="AY505" s="15" t="s">
        <v>126</v>
      </c>
      <c r="BE505" s="199">
        <f>IF(N505="základní",J505,0)</f>
        <v>0</v>
      </c>
      <c r="BF505" s="199">
        <f>IF(N505="snížená",J505,0)</f>
        <v>0</v>
      </c>
      <c r="BG505" s="199">
        <f>IF(N505="zákl. přenesená",J505,0)</f>
        <v>0</v>
      </c>
      <c r="BH505" s="199">
        <f>IF(N505="sníž. přenesená",J505,0)</f>
        <v>0</v>
      </c>
      <c r="BI505" s="199">
        <f>IF(N505="nulová",J505,0)</f>
        <v>0</v>
      </c>
      <c r="BJ505" s="15" t="s">
        <v>83</v>
      </c>
      <c r="BK505" s="199">
        <f>ROUND(I505*H505,2)</f>
        <v>0</v>
      </c>
      <c r="BL505" s="15" t="s">
        <v>685</v>
      </c>
      <c r="BM505" s="198" t="s">
        <v>1785</v>
      </c>
    </row>
    <row r="506" s="2" customFormat="1">
      <c r="A506" s="36"/>
      <c r="B506" s="37"/>
      <c r="C506" s="38"/>
      <c r="D506" s="200" t="s">
        <v>128</v>
      </c>
      <c r="E506" s="38"/>
      <c r="F506" s="201" t="s">
        <v>1784</v>
      </c>
      <c r="G506" s="38"/>
      <c r="H506" s="38"/>
      <c r="I506" s="202"/>
      <c r="J506" s="38"/>
      <c r="K506" s="38"/>
      <c r="L506" s="42"/>
      <c r="M506" s="203"/>
      <c r="N506" s="204"/>
      <c r="O506" s="89"/>
      <c r="P506" s="89"/>
      <c r="Q506" s="89"/>
      <c r="R506" s="89"/>
      <c r="S506" s="89"/>
      <c r="T506" s="89"/>
      <c r="U506" s="90"/>
      <c r="V506" s="36"/>
      <c r="W506" s="36"/>
      <c r="X506" s="36"/>
      <c r="Y506" s="36"/>
      <c r="Z506" s="36"/>
      <c r="AA506" s="36"/>
      <c r="AB506" s="36"/>
      <c r="AC506" s="36"/>
      <c r="AD506" s="36"/>
      <c r="AE506" s="36"/>
      <c r="AT506" s="15" t="s">
        <v>128</v>
      </c>
      <c r="AU506" s="15" t="s">
        <v>75</v>
      </c>
    </row>
    <row r="507" s="2" customFormat="1">
      <c r="A507" s="36"/>
      <c r="B507" s="37"/>
      <c r="C507" s="38"/>
      <c r="D507" s="200" t="s">
        <v>158</v>
      </c>
      <c r="E507" s="38"/>
      <c r="F507" s="215" t="s">
        <v>1786</v>
      </c>
      <c r="G507" s="38"/>
      <c r="H507" s="38"/>
      <c r="I507" s="202"/>
      <c r="J507" s="38"/>
      <c r="K507" s="38"/>
      <c r="L507" s="42"/>
      <c r="M507" s="203"/>
      <c r="N507" s="204"/>
      <c r="O507" s="89"/>
      <c r="P507" s="89"/>
      <c r="Q507" s="89"/>
      <c r="R507" s="89"/>
      <c r="S507" s="89"/>
      <c r="T507" s="89"/>
      <c r="U507" s="90"/>
      <c r="V507" s="36"/>
      <c r="W507" s="36"/>
      <c r="X507" s="36"/>
      <c r="Y507" s="36"/>
      <c r="Z507" s="36"/>
      <c r="AA507" s="36"/>
      <c r="AB507" s="36"/>
      <c r="AC507" s="36"/>
      <c r="AD507" s="36"/>
      <c r="AE507" s="36"/>
      <c r="AT507" s="15" t="s">
        <v>158</v>
      </c>
      <c r="AU507" s="15" t="s">
        <v>75</v>
      </c>
    </row>
    <row r="508" s="2" customFormat="1" ht="24.15" customHeight="1">
      <c r="A508" s="36"/>
      <c r="B508" s="37"/>
      <c r="C508" s="187" t="s">
        <v>1787</v>
      </c>
      <c r="D508" s="187" t="s">
        <v>120</v>
      </c>
      <c r="E508" s="188" t="s">
        <v>1788</v>
      </c>
      <c r="F508" s="189" t="s">
        <v>1789</v>
      </c>
      <c r="G508" s="190" t="s">
        <v>139</v>
      </c>
      <c r="H508" s="191">
        <v>4</v>
      </c>
      <c r="I508" s="192"/>
      <c r="J508" s="193">
        <f>ROUND(I508*H508,2)</f>
        <v>0</v>
      </c>
      <c r="K508" s="189" t="s">
        <v>124</v>
      </c>
      <c r="L508" s="42"/>
      <c r="M508" s="194" t="s">
        <v>1</v>
      </c>
      <c r="N508" s="195" t="s">
        <v>40</v>
      </c>
      <c r="O508" s="89"/>
      <c r="P508" s="196">
        <f>O508*H508</f>
        <v>0</v>
      </c>
      <c r="Q508" s="196">
        <v>0</v>
      </c>
      <c r="R508" s="196">
        <f>Q508*H508</f>
        <v>0</v>
      </c>
      <c r="S508" s="196">
        <v>0</v>
      </c>
      <c r="T508" s="196">
        <f>S508*H508</f>
        <v>0</v>
      </c>
      <c r="U508" s="197" t="s">
        <v>1</v>
      </c>
      <c r="V508" s="36"/>
      <c r="W508" s="36"/>
      <c r="X508" s="36"/>
      <c r="Y508" s="36"/>
      <c r="Z508" s="36"/>
      <c r="AA508" s="36"/>
      <c r="AB508" s="36"/>
      <c r="AC508" s="36"/>
      <c r="AD508" s="36"/>
      <c r="AE508" s="36"/>
      <c r="AR508" s="198" t="s">
        <v>140</v>
      </c>
      <c r="AT508" s="198" t="s">
        <v>120</v>
      </c>
      <c r="AU508" s="198" t="s">
        <v>75</v>
      </c>
      <c r="AY508" s="15" t="s">
        <v>126</v>
      </c>
      <c r="BE508" s="199">
        <f>IF(N508="základní",J508,0)</f>
        <v>0</v>
      </c>
      <c r="BF508" s="199">
        <f>IF(N508="snížená",J508,0)</f>
        <v>0</v>
      </c>
      <c r="BG508" s="199">
        <f>IF(N508="zákl. přenesená",J508,0)</f>
        <v>0</v>
      </c>
      <c r="BH508" s="199">
        <f>IF(N508="sníž. přenesená",J508,0)</f>
        <v>0</v>
      </c>
      <c r="BI508" s="199">
        <f>IF(N508="nulová",J508,0)</f>
        <v>0</v>
      </c>
      <c r="BJ508" s="15" t="s">
        <v>83</v>
      </c>
      <c r="BK508" s="199">
        <f>ROUND(I508*H508,2)</f>
        <v>0</v>
      </c>
      <c r="BL508" s="15" t="s">
        <v>140</v>
      </c>
      <c r="BM508" s="198" t="s">
        <v>1790</v>
      </c>
    </row>
    <row r="509" s="2" customFormat="1">
      <c r="A509" s="36"/>
      <c r="B509" s="37"/>
      <c r="C509" s="38"/>
      <c r="D509" s="200" t="s">
        <v>128</v>
      </c>
      <c r="E509" s="38"/>
      <c r="F509" s="201" t="s">
        <v>1789</v>
      </c>
      <c r="G509" s="38"/>
      <c r="H509" s="38"/>
      <c r="I509" s="202"/>
      <c r="J509" s="38"/>
      <c r="K509" s="38"/>
      <c r="L509" s="42"/>
      <c r="M509" s="203"/>
      <c r="N509" s="204"/>
      <c r="O509" s="89"/>
      <c r="P509" s="89"/>
      <c r="Q509" s="89"/>
      <c r="R509" s="89"/>
      <c r="S509" s="89"/>
      <c r="T509" s="89"/>
      <c r="U509" s="90"/>
      <c r="V509" s="36"/>
      <c r="W509" s="36"/>
      <c r="X509" s="36"/>
      <c r="Y509" s="36"/>
      <c r="Z509" s="36"/>
      <c r="AA509" s="36"/>
      <c r="AB509" s="36"/>
      <c r="AC509" s="36"/>
      <c r="AD509" s="36"/>
      <c r="AE509" s="36"/>
      <c r="AT509" s="15" t="s">
        <v>128</v>
      </c>
      <c r="AU509" s="15" t="s">
        <v>75</v>
      </c>
    </row>
    <row r="510" s="2" customFormat="1" ht="16.5" customHeight="1">
      <c r="A510" s="36"/>
      <c r="B510" s="37"/>
      <c r="C510" s="205" t="s">
        <v>1791</v>
      </c>
      <c r="D510" s="205" t="s">
        <v>130</v>
      </c>
      <c r="E510" s="206" t="s">
        <v>1792</v>
      </c>
      <c r="F510" s="207" t="s">
        <v>1793</v>
      </c>
      <c r="G510" s="208" t="s">
        <v>139</v>
      </c>
      <c r="H510" s="209">
        <v>4</v>
      </c>
      <c r="I510" s="210"/>
      <c r="J510" s="211">
        <f>ROUND(I510*H510,2)</f>
        <v>0</v>
      </c>
      <c r="K510" s="207" t="s">
        <v>124</v>
      </c>
      <c r="L510" s="212"/>
      <c r="M510" s="213" t="s">
        <v>1</v>
      </c>
      <c r="N510" s="214" t="s">
        <v>40</v>
      </c>
      <c r="O510" s="89"/>
      <c r="P510" s="196">
        <f>O510*H510</f>
        <v>0</v>
      </c>
      <c r="Q510" s="196">
        <v>0</v>
      </c>
      <c r="R510" s="196">
        <f>Q510*H510</f>
        <v>0</v>
      </c>
      <c r="S510" s="196">
        <v>0</v>
      </c>
      <c r="T510" s="196">
        <f>S510*H510</f>
        <v>0</v>
      </c>
      <c r="U510" s="197" t="s">
        <v>1</v>
      </c>
      <c r="V510" s="36"/>
      <c r="W510" s="36"/>
      <c r="X510" s="36"/>
      <c r="Y510" s="36"/>
      <c r="Z510" s="36"/>
      <c r="AA510" s="36"/>
      <c r="AB510" s="36"/>
      <c r="AC510" s="36"/>
      <c r="AD510" s="36"/>
      <c r="AE510" s="36"/>
      <c r="AR510" s="198" t="s">
        <v>133</v>
      </c>
      <c r="AT510" s="198" t="s">
        <v>130</v>
      </c>
      <c r="AU510" s="198" t="s">
        <v>75</v>
      </c>
      <c r="AY510" s="15" t="s">
        <v>126</v>
      </c>
      <c r="BE510" s="199">
        <f>IF(N510="základní",J510,0)</f>
        <v>0</v>
      </c>
      <c r="BF510" s="199">
        <f>IF(N510="snížená",J510,0)</f>
        <v>0</v>
      </c>
      <c r="BG510" s="199">
        <f>IF(N510="zákl. přenesená",J510,0)</f>
        <v>0</v>
      </c>
      <c r="BH510" s="199">
        <f>IF(N510="sníž. přenesená",J510,0)</f>
        <v>0</v>
      </c>
      <c r="BI510" s="199">
        <f>IF(N510="nulová",J510,0)</f>
        <v>0</v>
      </c>
      <c r="BJ510" s="15" t="s">
        <v>83</v>
      </c>
      <c r="BK510" s="199">
        <f>ROUND(I510*H510,2)</f>
        <v>0</v>
      </c>
      <c r="BL510" s="15" t="s">
        <v>133</v>
      </c>
      <c r="BM510" s="198" t="s">
        <v>1794</v>
      </c>
    </row>
    <row r="511" s="2" customFormat="1">
      <c r="A511" s="36"/>
      <c r="B511" s="37"/>
      <c r="C511" s="38"/>
      <c r="D511" s="200" t="s">
        <v>128</v>
      </c>
      <c r="E511" s="38"/>
      <c r="F511" s="201" t="s">
        <v>1793</v>
      </c>
      <c r="G511" s="38"/>
      <c r="H511" s="38"/>
      <c r="I511" s="202"/>
      <c r="J511" s="38"/>
      <c r="K511" s="38"/>
      <c r="L511" s="42"/>
      <c r="M511" s="203"/>
      <c r="N511" s="204"/>
      <c r="O511" s="89"/>
      <c r="P511" s="89"/>
      <c r="Q511" s="89"/>
      <c r="R511" s="89"/>
      <c r="S511" s="89"/>
      <c r="T511" s="89"/>
      <c r="U511" s="90"/>
      <c r="V511" s="36"/>
      <c r="W511" s="36"/>
      <c r="X511" s="36"/>
      <c r="Y511" s="36"/>
      <c r="Z511" s="36"/>
      <c r="AA511" s="36"/>
      <c r="AB511" s="36"/>
      <c r="AC511" s="36"/>
      <c r="AD511" s="36"/>
      <c r="AE511" s="36"/>
      <c r="AT511" s="15" t="s">
        <v>128</v>
      </c>
      <c r="AU511" s="15" t="s">
        <v>75</v>
      </c>
    </row>
    <row r="512" s="2" customFormat="1" ht="37.8" customHeight="1">
      <c r="A512" s="36"/>
      <c r="B512" s="37"/>
      <c r="C512" s="205" t="s">
        <v>1795</v>
      </c>
      <c r="D512" s="205" t="s">
        <v>130</v>
      </c>
      <c r="E512" s="206" t="s">
        <v>1796</v>
      </c>
      <c r="F512" s="207" t="s">
        <v>1797</v>
      </c>
      <c r="G512" s="208" t="s">
        <v>221</v>
      </c>
      <c r="H512" s="209">
        <v>13</v>
      </c>
      <c r="I512" s="210"/>
      <c r="J512" s="211">
        <f>ROUND(I512*H512,2)</f>
        <v>0</v>
      </c>
      <c r="K512" s="207" t="s">
        <v>124</v>
      </c>
      <c r="L512" s="212"/>
      <c r="M512" s="213" t="s">
        <v>1</v>
      </c>
      <c r="N512" s="214" t="s">
        <v>40</v>
      </c>
      <c r="O512" s="89"/>
      <c r="P512" s="196">
        <f>O512*H512</f>
        <v>0</v>
      </c>
      <c r="Q512" s="196">
        <v>0</v>
      </c>
      <c r="R512" s="196">
        <f>Q512*H512</f>
        <v>0</v>
      </c>
      <c r="S512" s="196">
        <v>0</v>
      </c>
      <c r="T512" s="196">
        <f>S512*H512</f>
        <v>0</v>
      </c>
      <c r="U512" s="197" t="s">
        <v>1</v>
      </c>
      <c r="V512" s="36"/>
      <c r="W512" s="36"/>
      <c r="X512" s="36"/>
      <c r="Y512" s="36"/>
      <c r="Z512" s="36"/>
      <c r="AA512" s="36"/>
      <c r="AB512" s="36"/>
      <c r="AC512" s="36"/>
      <c r="AD512" s="36"/>
      <c r="AE512" s="36"/>
      <c r="AR512" s="198" t="s">
        <v>685</v>
      </c>
      <c r="AT512" s="198" t="s">
        <v>130</v>
      </c>
      <c r="AU512" s="198" t="s">
        <v>75</v>
      </c>
      <c r="AY512" s="15" t="s">
        <v>126</v>
      </c>
      <c r="BE512" s="199">
        <f>IF(N512="základní",J512,0)</f>
        <v>0</v>
      </c>
      <c r="BF512" s="199">
        <f>IF(N512="snížená",J512,0)</f>
        <v>0</v>
      </c>
      <c r="BG512" s="199">
        <f>IF(N512="zákl. přenesená",J512,0)</f>
        <v>0</v>
      </c>
      <c r="BH512" s="199">
        <f>IF(N512="sníž. přenesená",J512,0)</f>
        <v>0</v>
      </c>
      <c r="BI512" s="199">
        <f>IF(N512="nulová",J512,0)</f>
        <v>0</v>
      </c>
      <c r="BJ512" s="15" t="s">
        <v>83</v>
      </c>
      <c r="BK512" s="199">
        <f>ROUND(I512*H512,2)</f>
        <v>0</v>
      </c>
      <c r="BL512" s="15" t="s">
        <v>685</v>
      </c>
      <c r="BM512" s="198" t="s">
        <v>1798</v>
      </c>
    </row>
    <row r="513" s="2" customFormat="1">
      <c r="A513" s="36"/>
      <c r="B513" s="37"/>
      <c r="C513" s="38"/>
      <c r="D513" s="200" t="s">
        <v>128</v>
      </c>
      <c r="E513" s="38"/>
      <c r="F513" s="201" t="s">
        <v>1797</v>
      </c>
      <c r="G513" s="38"/>
      <c r="H513" s="38"/>
      <c r="I513" s="202"/>
      <c r="J513" s="38"/>
      <c r="K513" s="38"/>
      <c r="L513" s="42"/>
      <c r="M513" s="203"/>
      <c r="N513" s="204"/>
      <c r="O513" s="89"/>
      <c r="P513" s="89"/>
      <c r="Q513" s="89"/>
      <c r="R513" s="89"/>
      <c r="S513" s="89"/>
      <c r="T513" s="89"/>
      <c r="U513" s="90"/>
      <c r="V513" s="36"/>
      <c r="W513" s="36"/>
      <c r="X513" s="36"/>
      <c r="Y513" s="36"/>
      <c r="Z513" s="36"/>
      <c r="AA513" s="36"/>
      <c r="AB513" s="36"/>
      <c r="AC513" s="36"/>
      <c r="AD513" s="36"/>
      <c r="AE513" s="36"/>
      <c r="AT513" s="15" t="s">
        <v>128</v>
      </c>
      <c r="AU513" s="15" t="s">
        <v>75</v>
      </c>
    </row>
    <row r="514" s="2" customFormat="1" ht="24.15" customHeight="1">
      <c r="A514" s="36"/>
      <c r="B514" s="37"/>
      <c r="C514" s="205" t="s">
        <v>1799</v>
      </c>
      <c r="D514" s="205" t="s">
        <v>130</v>
      </c>
      <c r="E514" s="206" t="s">
        <v>1800</v>
      </c>
      <c r="F514" s="207" t="s">
        <v>1801</v>
      </c>
      <c r="G514" s="208" t="s">
        <v>221</v>
      </c>
      <c r="H514" s="209">
        <v>15</v>
      </c>
      <c r="I514" s="210"/>
      <c r="J514" s="211">
        <f>ROUND(I514*H514,2)</f>
        <v>0</v>
      </c>
      <c r="K514" s="207" t="s">
        <v>124</v>
      </c>
      <c r="L514" s="212"/>
      <c r="M514" s="213" t="s">
        <v>1</v>
      </c>
      <c r="N514" s="214" t="s">
        <v>40</v>
      </c>
      <c r="O514" s="89"/>
      <c r="P514" s="196">
        <f>O514*H514</f>
        <v>0</v>
      </c>
      <c r="Q514" s="196">
        <v>0</v>
      </c>
      <c r="R514" s="196">
        <f>Q514*H514</f>
        <v>0</v>
      </c>
      <c r="S514" s="196">
        <v>0</v>
      </c>
      <c r="T514" s="196">
        <f>S514*H514</f>
        <v>0</v>
      </c>
      <c r="U514" s="197" t="s">
        <v>1</v>
      </c>
      <c r="V514" s="36"/>
      <c r="W514" s="36"/>
      <c r="X514" s="36"/>
      <c r="Y514" s="36"/>
      <c r="Z514" s="36"/>
      <c r="AA514" s="36"/>
      <c r="AB514" s="36"/>
      <c r="AC514" s="36"/>
      <c r="AD514" s="36"/>
      <c r="AE514" s="36"/>
      <c r="AR514" s="198" t="s">
        <v>685</v>
      </c>
      <c r="AT514" s="198" t="s">
        <v>130</v>
      </c>
      <c r="AU514" s="198" t="s">
        <v>75</v>
      </c>
      <c r="AY514" s="15" t="s">
        <v>126</v>
      </c>
      <c r="BE514" s="199">
        <f>IF(N514="základní",J514,0)</f>
        <v>0</v>
      </c>
      <c r="BF514" s="199">
        <f>IF(N514="snížená",J514,0)</f>
        <v>0</v>
      </c>
      <c r="BG514" s="199">
        <f>IF(N514="zákl. přenesená",J514,0)</f>
        <v>0</v>
      </c>
      <c r="BH514" s="199">
        <f>IF(N514="sníž. přenesená",J514,0)</f>
        <v>0</v>
      </c>
      <c r="BI514" s="199">
        <f>IF(N514="nulová",J514,0)</f>
        <v>0</v>
      </c>
      <c r="BJ514" s="15" t="s">
        <v>83</v>
      </c>
      <c r="BK514" s="199">
        <f>ROUND(I514*H514,2)</f>
        <v>0</v>
      </c>
      <c r="BL514" s="15" t="s">
        <v>685</v>
      </c>
      <c r="BM514" s="198" t="s">
        <v>1802</v>
      </c>
    </row>
    <row r="515" s="2" customFormat="1">
      <c r="A515" s="36"/>
      <c r="B515" s="37"/>
      <c r="C515" s="38"/>
      <c r="D515" s="200" t="s">
        <v>128</v>
      </c>
      <c r="E515" s="38"/>
      <c r="F515" s="201" t="s">
        <v>1801</v>
      </c>
      <c r="G515" s="38"/>
      <c r="H515" s="38"/>
      <c r="I515" s="202"/>
      <c r="J515" s="38"/>
      <c r="K515" s="38"/>
      <c r="L515" s="42"/>
      <c r="M515" s="203"/>
      <c r="N515" s="204"/>
      <c r="O515" s="89"/>
      <c r="P515" s="89"/>
      <c r="Q515" s="89"/>
      <c r="R515" s="89"/>
      <c r="S515" s="89"/>
      <c r="T515" s="89"/>
      <c r="U515" s="90"/>
      <c r="V515" s="36"/>
      <c r="W515" s="36"/>
      <c r="X515" s="36"/>
      <c r="Y515" s="36"/>
      <c r="Z515" s="36"/>
      <c r="AA515" s="36"/>
      <c r="AB515" s="36"/>
      <c r="AC515" s="36"/>
      <c r="AD515" s="36"/>
      <c r="AE515" s="36"/>
      <c r="AT515" s="15" t="s">
        <v>128</v>
      </c>
      <c r="AU515" s="15" t="s">
        <v>75</v>
      </c>
    </row>
    <row r="516" s="2" customFormat="1" ht="24.15" customHeight="1">
      <c r="A516" s="36"/>
      <c r="B516" s="37"/>
      <c r="C516" s="205" t="s">
        <v>1803</v>
      </c>
      <c r="D516" s="205" t="s">
        <v>130</v>
      </c>
      <c r="E516" s="206" t="s">
        <v>1804</v>
      </c>
      <c r="F516" s="207" t="s">
        <v>1805</v>
      </c>
      <c r="G516" s="208" t="s">
        <v>221</v>
      </c>
      <c r="H516" s="209">
        <v>119</v>
      </c>
      <c r="I516" s="210"/>
      <c r="J516" s="211">
        <f>ROUND(I516*H516,2)</f>
        <v>0</v>
      </c>
      <c r="K516" s="207" t="s">
        <v>124</v>
      </c>
      <c r="L516" s="212"/>
      <c r="M516" s="213" t="s">
        <v>1</v>
      </c>
      <c r="N516" s="214" t="s">
        <v>40</v>
      </c>
      <c r="O516" s="89"/>
      <c r="P516" s="196">
        <f>O516*H516</f>
        <v>0</v>
      </c>
      <c r="Q516" s="196">
        <v>0</v>
      </c>
      <c r="R516" s="196">
        <f>Q516*H516</f>
        <v>0</v>
      </c>
      <c r="S516" s="196">
        <v>0</v>
      </c>
      <c r="T516" s="196">
        <f>S516*H516</f>
        <v>0</v>
      </c>
      <c r="U516" s="197" t="s">
        <v>1</v>
      </c>
      <c r="V516" s="36"/>
      <c r="W516" s="36"/>
      <c r="X516" s="36"/>
      <c r="Y516" s="36"/>
      <c r="Z516" s="36"/>
      <c r="AA516" s="36"/>
      <c r="AB516" s="36"/>
      <c r="AC516" s="36"/>
      <c r="AD516" s="36"/>
      <c r="AE516" s="36"/>
      <c r="AR516" s="198" t="s">
        <v>685</v>
      </c>
      <c r="AT516" s="198" t="s">
        <v>130</v>
      </c>
      <c r="AU516" s="198" t="s">
        <v>75</v>
      </c>
      <c r="AY516" s="15" t="s">
        <v>126</v>
      </c>
      <c r="BE516" s="199">
        <f>IF(N516="základní",J516,0)</f>
        <v>0</v>
      </c>
      <c r="BF516" s="199">
        <f>IF(N516="snížená",J516,0)</f>
        <v>0</v>
      </c>
      <c r="BG516" s="199">
        <f>IF(N516="zákl. přenesená",J516,0)</f>
        <v>0</v>
      </c>
      <c r="BH516" s="199">
        <f>IF(N516="sníž. přenesená",J516,0)</f>
        <v>0</v>
      </c>
      <c r="BI516" s="199">
        <f>IF(N516="nulová",J516,0)</f>
        <v>0</v>
      </c>
      <c r="BJ516" s="15" t="s">
        <v>83</v>
      </c>
      <c r="BK516" s="199">
        <f>ROUND(I516*H516,2)</f>
        <v>0</v>
      </c>
      <c r="BL516" s="15" t="s">
        <v>685</v>
      </c>
      <c r="BM516" s="198" t="s">
        <v>1806</v>
      </c>
    </row>
    <row r="517" s="2" customFormat="1">
      <c r="A517" s="36"/>
      <c r="B517" s="37"/>
      <c r="C517" s="38"/>
      <c r="D517" s="200" t="s">
        <v>128</v>
      </c>
      <c r="E517" s="38"/>
      <c r="F517" s="201" t="s">
        <v>1805</v>
      </c>
      <c r="G517" s="38"/>
      <c r="H517" s="38"/>
      <c r="I517" s="202"/>
      <c r="J517" s="38"/>
      <c r="K517" s="38"/>
      <c r="L517" s="42"/>
      <c r="M517" s="203"/>
      <c r="N517" s="204"/>
      <c r="O517" s="89"/>
      <c r="P517" s="89"/>
      <c r="Q517" s="89"/>
      <c r="R517" s="89"/>
      <c r="S517" s="89"/>
      <c r="T517" s="89"/>
      <c r="U517" s="90"/>
      <c r="V517" s="36"/>
      <c r="W517" s="36"/>
      <c r="X517" s="36"/>
      <c r="Y517" s="36"/>
      <c r="Z517" s="36"/>
      <c r="AA517" s="36"/>
      <c r="AB517" s="36"/>
      <c r="AC517" s="36"/>
      <c r="AD517" s="36"/>
      <c r="AE517" s="36"/>
      <c r="AT517" s="15" t="s">
        <v>128</v>
      </c>
      <c r="AU517" s="15" t="s">
        <v>75</v>
      </c>
    </row>
    <row r="518" s="2" customFormat="1" ht="24.15" customHeight="1">
      <c r="A518" s="36"/>
      <c r="B518" s="37"/>
      <c r="C518" s="205" t="s">
        <v>1807</v>
      </c>
      <c r="D518" s="205" t="s">
        <v>130</v>
      </c>
      <c r="E518" s="206" t="s">
        <v>1808</v>
      </c>
      <c r="F518" s="207" t="s">
        <v>1809</v>
      </c>
      <c r="G518" s="208" t="s">
        <v>221</v>
      </c>
      <c r="H518" s="209">
        <v>397</v>
      </c>
      <c r="I518" s="210"/>
      <c r="J518" s="211">
        <f>ROUND(I518*H518,2)</f>
        <v>0</v>
      </c>
      <c r="K518" s="207" t="s">
        <v>124</v>
      </c>
      <c r="L518" s="212"/>
      <c r="M518" s="213" t="s">
        <v>1</v>
      </c>
      <c r="N518" s="214" t="s">
        <v>40</v>
      </c>
      <c r="O518" s="89"/>
      <c r="P518" s="196">
        <f>O518*H518</f>
        <v>0</v>
      </c>
      <c r="Q518" s="196">
        <v>0</v>
      </c>
      <c r="R518" s="196">
        <f>Q518*H518</f>
        <v>0</v>
      </c>
      <c r="S518" s="196">
        <v>0</v>
      </c>
      <c r="T518" s="196">
        <f>S518*H518</f>
        <v>0</v>
      </c>
      <c r="U518" s="197" t="s">
        <v>1</v>
      </c>
      <c r="V518" s="36"/>
      <c r="W518" s="36"/>
      <c r="X518" s="36"/>
      <c r="Y518" s="36"/>
      <c r="Z518" s="36"/>
      <c r="AA518" s="36"/>
      <c r="AB518" s="36"/>
      <c r="AC518" s="36"/>
      <c r="AD518" s="36"/>
      <c r="AE518" s="36"/>
      <c r="AR518" s="198" t="s">
        <v>685</v>
      </c>
      <c r="AT518" s="198" t="s">
        <v>130</v>
      </c>
      <c r="AU518" s="198" t="s">
        <v>75</v>
      </c>
      <c r="AY518" s="15" t="s">
        <v>126</v>
      </c>
      <c r="BE518" s="199">
        <f>IF(N518="základní",J518,0)</f>
        <v>0</v>
      </c>
      <c r="BF518" s="199">
        <f>IF(N518="snížená",J518,0)</f>
        <v>0</v>
      </c>
      <c r="BG518" s="199">
        <f>IF(N518="zákl. přenesená",J518,0)</f>
        <v>0</v>
      </c>
      <c r="BH518" s="199">
        <f>IF(N518="sníž. přenesená",J518,0)</f>
        <v>0</v>
      </c>
      <c r="BI518" s="199">
        <f>IF(N518="nulová",J518,0)</f>
        <v>0</v>
      </c>
      <c r="BJ518" s="15" t="s">
        <v>83</v>
      </c>
      <c r="BK518" s="199">
        <f>ROUND(I518*H518,2)</f>
        <v>0</v>
      </c>
      <c r="BL518" s="15" t="s">
        <v>685</v>
      </c>
      <c r="BM518" s="198" t="s">
        <v>1810</v>
      </c>
    </row>
    <row r="519" s="2" customFormat="1">
      <c r="A519" s="36"/>
      <c r="B519" s="37"/>
      <c r="C519" s="38"/>
      <c r="D519" s="200" t="s">
        <v>128</v>
      </c>
      <c r="E519" s="38"/>
      <c r="F519" s="201" t="s">
        <v>1809</v>
      </c>
      <c r="G519" s="38"/>
      <c r="H519" s="38"/>
      <c r="I519" s="202"/>
      <c r="J519" s="38"/>
      <c r="K519" s="38"/>
      <c r="L519" s="42"/>
      <c r="M519" s="203"/>
      <c r="N519" s="204"/>
      <c r="O519" s="89"/>
      <c r="P519" s="89"/>
      <c r="Q519" s="89"/>
      <c r="R519" s="89"/>
      <c r="S519" s="89"/>
      <c r="T519" s="89"/>
      <c r="U519" s="90"/>
      <c r="V519" s="36"/>
      <c r="W519" s="36"/>
      <c r="X519" s="36"/>
      <c r="Y519" s="36"/>
      <c r="Z519" s="36"/>
      <c r="AA519" s="36"/>
      <c r="AB519" s="36"/>
      <c r="AC519" s="36"/>
      <c r="AD519" s="36"/>
      <c r="AE519" s="36"/>
      <c r="AT519" s="15" t="s">
        <v>128</v>
      </c>
      <c r="AU519" s="15" t="s">
        <v>75</v>
      </c>
    </row>
    <row r="520" s="2" customFormat="1" ht="24.15" customHeight="1">
      <c r="A520" s="36"/>
      <c r="B520" s="37"/>
      <c r="C520" s="205" t="s">
        <v>1811</v>
      </c>
      <c r="D520" s="205" t="s">
        <v>130</v>
      </c>
      <c r="E520" s="206" t="s">
        <v>1812</v>
      </c>
      <c r="F520" s="207" t="s">
        <v>1813</v>
      </c>
      <c r="G520" s="208" t="s">
        <v>221</v>
      </c>
      <c r="H520" s="209">
        <v>487</v>
      </c>
      <c r="I520" s="210"/>
      <c r="J520" s="211">
        <f>ROUND(I520*H520,2)</f>
        <v>0</v>
      </c>
      <c r="K520" s="207" t="s">
        <v>124</v>
      </c>
      <c r="L520" s="212"/>
      <c r="M520" s="213" t="s">
        <v>1</v>
      </c>
      <c r="N520" s="214" t="s">
        <v>40</v>
      </c>
      <c r="O520" s="89"/>
      <c r="P520" s="196">
        <f>O520*H520</f>
        <v>0</v>
      </c>
      <c r="Q520" s="196">
        <v>0</v>
      </c>
      <c r="R520" s="196">
        <f>Q520*H520</f>
        <v>0</v>
      </c>
      <c r="S520" s="196">
        <v>0</v>
      </c>
      <c r="T520" s="196">
        <f>S520*H520</f>
        <v>0</v>
      </c>
      <c r="U520" s="197" t="s">
        <v>1</v>
      </c>
      <c r="V520" s="36"/>
      <c r="W520" s="36"/>
      <c r="X520" s="36"/>
      <c r="Y520" s="36"/>
      <c r="Z520" s="36"/>
      <c r="AA520" s="36"/>
      <c r="AB520" s="36"/>
      <c r="AC520" s="36"/>
      <c r="AD520" s="36"/>
      <c r="AE520" s="36"/>
      <c r="AR520" s="198" t="s">
        <v>133</v>
      </c>
      <c r="AT520" s="198" t="s">
        <v>130</v>
      </c>
      <c r="AU520" s="198" t="s">
        <v>75</v>
      </c>
      <c r="AY520" s="15" t="s">
        <v>126</v>
      </c>
      <c r="BE520" s="199">
        <f>IF(N520="základní",J520,0)</f>
        <v>0</v>
      </c>
      <c r="BF520" s="199">
        <f>IF(N520="snížená",J520,0)</f>
        <v>0</v>
      </c>
      <c r="BG520" s="199">
        <f>IF(N520="zákl. přenesená",J520,0)</f>
        <v>0</v>
      </c>
      <c r="BH520" s="199">
        <f>IF(N520="sníž. přenesená",J520,0)</f>
        <v>0</v>
      </c>
      <c r="BI520" s="199">
        <f>IF(N520="nulová",J520,0)</f>
        <v>0</v>
      </c>
      <c r="BJ520" s="15" t="s">
        <v>83</v>
      </c>
      <c r="BK520" s="199">
        <f>ROUND(I520*H520,2)</f>
        <v>0</v>
      </c>
      <c r="BL520" s="15" t="s">
        <v>133</v>
      </c>
      <c r="BM520" s="198" t="s">
        <v>1814</v>
      </c>
    </row>
    <row r="521" s="2" customFormat="1">
      <c r="A521" s="36"/>
      <c r="B521" s="37"/>
      <c r="C521" s="38"/>
      <c r="D521" s="200" t="s">
        <v>128</v>
      </c>
      <c r="E521" s="38"/>
      <c r="F521" s="201" t="s">
        <v>1813</v>
      </c>
      <c r="G521" s="38"/>
      <c r="H521" s="38"/>
      <c r="I521" s="202"/>
      <c r="J521" s="38"/>
      <c r="K521" s="38"/>
      <c r="L521" s="42"/>
      <c r="M521" s="203"/>
      <c r="N521" s="204"/>
      <c r="O521" s="89"/>
      <c r="P521" s="89"/>
      <c r="Q521" s="89"/>
      <c r="R521" s="89"/>
      <c r="S521" s="89"/>
      <c r="T521" s="89"/>
      <c r="U521" s="90"/>
      <c r="V521" s="36"/>
      <c r="W521" s="36"/>
      <c r="X521" s="36"/>
      <c r="Y521" s="36"/>
      <c r="Z521" s="36"/>
      <c r="AA521" s="36"/>
      <c r="AB521" s="36"/>
      <c r="AC521" s="36"/>
      <c r="AD521" s="36"/>
      <c r="AE521" s="36"/>
      <c r="AT521" s="15" t="s">
        <v>128</v>
      </c>
      <c r="AU521" s="15" t="s">
        <v>75</v>
      </c>
    </row>
    <row r="522" s="2" customFormat="1" ht="24.15" customHeight="1">
      <c r="A522" s="36"/>
      <c r="B522" s="37"/>
      <c r="C522" s="187" t="s">
        <v>1815</v>
      </c>
      <c r="D522" s="187" t="s">
        <v>120</v>
      </c>
      <c r="E522" s="188" t="s">
        <v>1816</v>
      </c>
      <c r="F522" s="189" t="s">
        <v>1817</v>
      </c>
      <c r="G522" s="190" t="s">
        <v>139</v>
      </c>
      <c r="H522" s="191">
        <v>1</v>
      </c>
      <c r="I522" s="192"/>
      <c r="J522" s="193">
        <f>ROUND(I522*H522,2)</f>
        <v>0</v>
      </c>
      <c r="K522" s="189" t="s">
        <v>124</v>
      </c>
      <c r="L522" s="42"/>
      <c r="M522" s="194" t="s">
        <v>1</v>
      </c>
      <c r="N522" s="195" t="s">
        <v>40</v>
      </c>
      <c r="O522" s="89"/>
      <c r="P522" s="196">
        <f>O522*H522</f>
        <v>0</v>
      </c>
      <c r="Q522" s="196">
        <v>0</v>
      </c>
      <c r="R522" s="196">
        <f>Q522*H522</f>
        <v>0</v>
      </c>
      <c r="S522" s="196">
        <v>0</v>
      </c>
      <c r="T522" s="196">
        <f>S522*H522</f>
        <v>0</v>
      </c>
      <c r="U522" s="197" t="s">
        <v>1</v>
      </c>
      <c r="V522" s="36"/>
      <c r="W522" s="36"/>
      <c r="X522" s="36"/>
      <c r="Y522" s="36"/>
      <c r="Z522" s="36"/>
      <c r="AA522" s="36"/>
      <c r="AB522" s="36"/>
      <c r="AC522" s="36"/>
      <c r="AD522" s="36"/>
      <c r="AE522" s="36"/>
      <c r="AR522" s="198" t="s">
        <v>685</v>
      </c>
      <c r="AT522" s="198" t="s">
        <v>120</v>
      </c>
      <c r="AU522" s="198" t="s">
        <v>75</v>
      </c>
      <c r="AY522" s="15" t="s">
        <v>126</v>
      </c>
      <c r="BE522" s="199">
        <f>IF(N522="základní",J522,0)</f>
        <v>0</v>
      </c>
      <c r="BF522" s="199">
        <f>IF(N522="snížená",J522,0)</f>
        <v>0</v>
      </c>
      <c r="BG522" s="199">
        <f>IF(N522="zákl. přenesená",J522,0)</f>
        <v>0</v>
      </c>
      <c r="BH522" s="199">
        <f>IF(N522="sníž. přenesená",J522,0)</f>
        <v>0</v>
      </c>
      <c r="BI522" s="199">
        <f>IF(N522="nulová",J522,0)</f>
        <v>0</v>
      </c>
      <c r="BJ522" s="15" t="s">
        <v>83</v>
      </c>
      <c r="BK522" s="199">
        <f>ROUND(I522*H522,2)</f>
        <v>0</v>
      </c>
      <c r="BL522" s="15" t="s">
        <v>685</v>
      </c>
      <c r="BM522" s="198" t="s">
        <v>1818</v>
      </c>
    </row>
    <row r="523" s="2" customFormat="1">
      <c r="A523" s="36"/>
      <c r="B523" s="37"/>
      <c r="C523" s="38"/>
      <c r="D523" s="200" t="s">
        <v>128</v>
      </c>
      <c r="E523" s="38"/>
      <c r="F523" s="201" t="s">
        <v>1819</v>
      </c>
      <c r="G523" s="38"/>
      <c r="H523" s="38"/>
      <c r="I523" s="202"/>
      <c r="J523" s="38"/>
      <c r="K523" s="38"/>
      <c r="L523" s="42"/>
      <c r="M523" s="203"/>
      <c r="N523" s="204"/>
      <c r="O523" s="89"/>
      <c r="P523" s="89"/>
      <c r="Q523" s="89"/>
      <c r="R523" s="89"/>
      <c r="S523" s="89"/>
      <c r="T523" s="89"/>
      <c r="U523" s="90"/>
      <c r="V523" s="36"/>
      <c r="W523" s="36"/>
      <c r="X523" s="36"/>
      <c r="Y523" s="36"/>
      <c r="Z523" s="36"/>
      <c r="AA523" s="36"/>
      <c r="AB523" s="36"/>
      <c r="AC523" s="36"/>
      <c r="AD523" s="36"/>
      <c r="AE523" s="36"/>
      <c r="AT523" s="15" t="s">
        <v>128</v>
      </c>
      <c r="AU523" s="15" t="s">
        <v>75</v>
      </c>
    </row>
    <row r="524" s="2" customFormat="1" ht="66.75" customHeight="1">
      <c r="A524" s="36"/>
      <c r="B524" s="37"/>
      <c r="C524" s="205" t="s">
        <v>1820</v>
      </c>
      <c r="D524" s="205" t="s">
        <v>130</v>
      </c>
      <c r="E524" s="206" t="s">
        <v>1821</v>
      </c>
      <c r="F524" s="207" t="s">
        <v>1822</v>
      </c>
      <c r="G524" s="208" t="s">
        <v>139</v>
      </c>
      <c r="H524" s="209">
        <v>1</v>
      </c>
      <c r="I524" s="210"/>
      <c r="J524" s="211">
        <f>ROUND(I524*H524,2)</f>
        <v>0</v>
      </c>
      <c r="K524" s="207" t="s">
        <v>124</v>
      </c>
      <c r="L524" s="212"/>
      <c r="M524" s="213" t="s">
        <v>1</v>
      </c>
      <c r="N524" s="214" t="s">
        <v>40</v>
      </c>
      <c r="O524" s="89"/>
      <c r="P524" s="196">
        <f>O524*H524</f>
        <v>0</v>
      </c>
      <c r="Q524" s="196">
        <v>0</v>
      </c>
      <c r="R524" s="196">
        <f>Q524*H524</f>
        <v>0</v>
      </c>
      <c r="S524" s="196">
        <v>0</v>
      </c>
      <c r="T524" s="196">
        <f>S524*H524</f>
        <v>0</v>
      </c>
      <c r="U524" s="197" t="s">
        <v>1</v>
      </c>
      <c r="V524" s="36"/>
      <c r="W524" s="36"/>
      <c r="X524" s="36"/>
      <c r="Y524" s="36"/>
      <c r="Z524" s="36"/>
      <c r="AA524" s="36"/>
      <c r="AB524" s="36"/>
      <c r="AC524" s="36"/>
      <c r="AD524" s="36"/>
      <c r="AE524" s="36"/>
      <c r="AR524" s="198" t="s">
        <v>685</v>
      </c>
      <c r="AT524" s="198" t="s">
        <v>130</v>
      </c>
      <c r="AU524" s="198" t="s">
        <v>75</v>
      </c>
      <c r="AY524" s="15" t="s">
        <v>126</v>
      </c>
      <c r="BE524" s="199">
        <f>IF(N524="základní",J524,0)</f>
        <v>0</v>
      </c>
      <c r="BF524" s="199">
        <f>IF(N524="snížená",J524,0)</f>
        <v>0</v>
      </c>
      <c r="BG524" s="199">
        <f>IF(N524="zákl. přenesená",J524,0)</f>
        <v>0</v>
      </c>
      <c r="BH524" s="199">
        <f>IF(N524="sníž. přenesená",J524,0)</f>
        <v>0</v>
      </c>
      <c r="BI524" s="199">
        <f>IF(N524="nulová",J524,0)</f>
        <v>0</v>
      </c>
      <c r="BJ524" s="15" t="s">
        <v>83</v>
      </c>
      <c r="BK524" s="199">
        <f>ROUND(I524*H524,2)</f>
        <v>0</v>
      </c>
      <c r="BL524" s="15" t="s">
        <v>685</v>
      </c>
      <c r="BM524" s="198" t="s">
        <v>1823</v>
      </c>
    </row>
    <row r="525" s="2" customFormat="1">
      <c r="A525" s="36"/>
      <c r="B525" s="37"/>
      <c r="C525" s="38"/>
      <c r="D525" s="200" t="s">
        <v>128</v>
      </c>
      <c r="E525" s="38"/>
      <c r="F525" s="201" t="s">
        <v>1822</v>
      </c>
      <c r="G525" s="38"/>
      <c r="H525" s="38"/>
      <c r="I525" s="202"/>
      <c r="J525" s="38"/>
      <c r="K525" s="38"/>
      <c r="L525" s="42"/>
      <c r="M525" s="203"/>
      <c r="N525" s="204"/>
      <c r="O525" s="89"/>
      <c r="P525" s="89"/>
      <c r="Q525" s="89"/>
      <c r="R525" s="89"/>
      <c r="S525" s="89"/>
      <c r="T525" s="89"/>
      <c r="U525" s="90"/>
      <c r="V525" s="36"/>
      <c r="W525" s="36"/>
      <c r="X525" s="36"/>
      <c r="Y525" s="36"/>
      <c r="Z525" s="36"/>
      <c r="AA525" s="36"/>
      <c r="AB525" s="36"/>
      <c r="AC525" s="36"/>
      <c r="AD525" s="36"/>
      <c r="AE525" s="36"/>
      <c r="AT525" s="15" t="s">
        <v>128</v>
      </c>
      <c r="AU525" s="15" t="s">
        <v>75</v>
      </c>
    </row>
    <row r="526" s="2" customFormat="1" ht="24.15" customHeight="1">
      <c r="A526" s="36"/>
      <c r="B526" s="37"/>
      <c r="C526" s="187" t="s">
        <v>1824</v>
      </c>
      <c r="D526" s="187" t="s">
        <v>120</v>
      </c>
      <c r="E526" s="188" t="s">
        <v>1825</v>
      </c>
      <c r="F526" s="189" t="s">
        <v>1826</v>
      </c>
      <c r="G526" s="190" t="s">
        <v>139</v>
      </c>
      <c r="H526" s="191">
        <v>1</v>
      </c>
      <c r="I526" s="192"/>
      <c r="J526" s="193">
        <f>ROUND(I526*H526,2)</f>
        <v>0</v>
      </c>
      <c r="K526" s="189" t="s">
        <v>124</v>
      </c>
      <c r="L526" s="42"/>
      <c r="M526" s="194" t="s">
        <v>1</v>
      </c>
      <c r="N526" s="195" t="s">
        <v>40</v>
      </c>
      <c r="O526" s="89"/>
      <c r="P526" s="196">
        <f>O526*H526</f>
        <v>0</v>
      </c>
      <c r="Q526" s="196">
        <v>0</v>
      </c>
      <c r="R526" s="196">
        <f>Q526*H526</f>
        <v>0</v>
      </c>
      <c r="S526" s="196">
        <v>0</v>
      </c>
      <c r="T526" s="196">
        <f>S526*H526</f>
        <v>0</v>
      </c>
      <c r="U526" s="197" t="s">
        <v>1</v>
      </c>
      <c r="V526" s="36"/>
      <c r="W526" s="36"/>
      <c r="X526" s="36"/>
      <c r="Y526" s="36"/>
      <c r="Z526" s="36"/>
      <c r="AA526" s="36"/>
      <c r="AB526" s="36"/>
      <c r="AC526" s="36"/>
      <c r="AD526" s="36"/>
      <c r="AE526" s="36"/>
      <c r="AR526" s="198" t="s">
        <v>685</v>
      </c>
      <c r="AT526" s="198" t="s">
        <v>120</v>
      </c>
      <c r="AU526" s="198" t="s">
        <v>75</v>
      </c>
      <c r="AY526" s="15" t="s">
        <v>126</v>
      </c>
      <c r="BE526" s="199">
        <f>IF(N526="základní",J526,0)</f>
        <v>0</v>
      </c>
      <c r="BF526" s="199">
        <f>IF(N526="snížená",J526,0)</f>
        <v>0</v>
      </c>
      <c r="BG526" s="199">
        <f>IF(N526="zákl. přenesená",J526,0)</f>
        <v>0</v>
      </c>
      <c r="BH526" s="199">
        <f>IF(N526="sníž. přenesená",J526,0)</f>
        <v>0</v>
      </c>
      <c r="BI526" s="199">
        <f>IF(N526="nulová",J526,0)</f>
        <v>0</v>
      </c>
      <c r="BJ526" s="15" t="s">
        <v>83</v>
      </c>
      <c r="BK526" s="199">
        <f>ROUND(I526*H526,2)</f>
        <v>0</v>
      </c>
      <c r="BL526" s="15" t="s">
        <v>685</v>
      </c>
      <c r="BM526" s="198" t="s">
        <v>1827</v>
      </c>
    </row>
    <row r="527" s="2" customFormat="1">
      <c r="A527" s="36"/>
      <c r="B527" s="37"/>
      <c r="C527" s="38"/>
      <c r="D527" s="200" t="s">
        <v>128</v>
      </c>
      <c r="E527" s="38"/>
      <c r="F527" s="201" t="s">
        <v>1826</v>
      </c>
      <c r="G527" s="38"/>
      <c r="H527" s="38"/>
      <c r="I527" s="202"/>
      <c r="J527" s="38"/>
      <c r="K527" s="38"/>
      <c r="L527" s="42"/>
      <c r="M527" s="203"/>
      <c r="N527" s="204"/>
      <c r="O527" s="89"/>
      <c r="P527" s="89"/>
      <c r="Q527" s="89"/>
      <c r="R527" s="89"/>
      <c r="S527" s="89"/>
      <c r="T527" s="89"/>
      <c r="U527" s="90"/>
      <c r="V527" s="36"/>
      <c r="W527" s="36"/>
      <c r="X527" s="36"/>
      <c r="Y527" s="36"/>
      <c r="Z527" s="36"/>
      <c r="AA527" s="36"/>
      <c r="AB527" s="36"/>
      <c r="AC527" s="36"/>
      <c r="AD527" s="36"/>
      <c r="AE527" s="36"/>
      <c r="AT527" s="15" t="s">
        <v>128</v>
      </c>
      <c r="AU527" s="15" t="s">
        <v>75</v>
      </c>
    </row>
    <row r="528" s="2" customFormat="1" ht="24.15" customHeight="1">
      <c r="A528" s="36"/>
      <c r="B528" s="37"/>
      <c r="C528" s="205" t="s">
        <v>1828</v>
      </c>
      <c r="D528" s="205" t="s">
        <v>130</v>
      </c>
      <c r="E528" s="206" t="s">
        <v>1829</v>
      </c>
      <c r="F528" s="207" t="s">
        <v>1830</v>
      </c>
      <c r="G528" s="208" t="s">
        <v>139</v>
      </c>
      <c r="H528" s="209">
        <v>1</v>
      </c>
      <c r="I528" s="210"/>
      <c r="J528" s="211">
        <f>ROUND(I528*H528,2)</f>
        <v>0</v>
      </c>
      <c r="K528" s="207" t="s">
        <v>1</v>
      </c>
      <c r="L528" s="212"/>
      <c r="M528" s="213" t="s">
        <v>1</v>
      </c>
      <c r="N528" s="214" t="s">
        <v>40</v>
      </c>
      <c r="O528" s="89"/>
      <c r="P528" s="196">
        <f>O528*H528</f>
        <v>0</v>
      </c>
      <c r="Q528" s="196">
        <v>0</v>
      </c>
      <c r="R528" s="196">
        <f>Q528*H528</f>
        <v>0</v>
      </c>
      <c r="S528" s="196">
        <v>0</v>
      </c>
      <c r="T528" s="196">
        <f>S528*H528</f>
        <v>0</v>
      </c>
      <c r="U528" s="197" t="s">
        <v>1</v>
      </c>
      <c r="V528" s="36"/>
      <c r="W528" s="36"/>
      <c r="X528" s="36"/>
      <c r="Y528" s="36"/>
      <c r="Z528" s="36"/>
      <c r="AA528" s="36"/>
      <c r="AB528" s="36"/>
      <c r="AC528" s="36"/>
      <c r="AD528" s="36"/>
      <c r="AE528" s="36"/>
      <c r="AR528" s="198" t="s">
        <v>685</v>
      </c>
      <c r="AT528" s="198" t="s">
        <v>130</v>
      </c>
      <c r="AU528" s="198" t="s">
        <v>75</v>
      </c>
      <c r="AY528" s="15" t="s">
        <v>126</v>
      </c>
      <c r="BE528" s="199">
        <f>IF(N528="základní",J528,0)</f>
        <v>0</v>
      </c>
      <c r="BF528" s="199">
        <f>IF(N528="snížená",J528,0)</f>
        <v>0</v>
      </c>
      <c r="BG528" s="199">
        <f>IF(N528="zákl. přenesená",J528,0)</f>
        <v>0</v>
      </c>
      <c r="BH528" s="199">
        <f>IF(N528="sníž. přenesená",J528,0)</f>
        <v>0</v>
      </c>
      <c r="BI528" s="199">
        <f>IF(N528="nulová",J528,0)</f>
        <v>0</v>
      </c>
      <c r="BJ528" s="15" t="s">
        <v>83</v>
      </c>
      <c r="BK528" s="199">
        <f>ROUND(I528*H528,2)</f>
        <v>0</v>
      </c>
      <c r="BL528" s="15" t="s">
        <v>685</v>
      </c>
      <c r="BM528" s="198" t="s">
        <v>1831</v>
      </c>
    </row>
    <row r="529" s="2" customFormat="1">
      <c r="A529" s="36"/>
      <c r="B529" s="37"/>
      <c r="C529" s="38"/>
      <c r="D529" s="200" t="s">
        <v>128</v>
      </c>
      <c r="E529" s="38"/>
      <c r="F529" s="201" t="s">
        <v>1830</v>
      </c>
      <c r="G529" s="38"/>
      <c r="H529" s="38"/>
      <c r="I529" s="202"/>
      <c r="J529" s="38"/>
      <c r="K529" s="38"/>
      <c r="L529" s="42"/>
      <c r="M529" s="203"/>
      <c r="N529" s="204"/>
      <c r="O529" s="89"/>
      <c r="P529" s="89"/>
      <c r="Q529" s="89"/>
      <c r="R529" s="89"/>
      <c r="S529" s="89"/>
      <c r="T529" s="89"/>
      <c r="U529" s="90"/>
      <c r="V529" s="36"/>
      <c r="W529" s="36"/>
      <c r="X529" s="36"/>
      <c r="Y529" s="36"/>
      <c r="Z529" s="36"/>
      <c r="AA529" s="36"/>
      <c r="AB529" s="36"/>
      <c r="AC529" s="36"/>
      <c r="AD529" s="36"/>
      <c r="AE529" s="36"/>
      <c r="AT529" s="15" t="s">
        <v>128</v>
      </c>
      <c r="AU529" s="15" t="s">
        <v>75</v>
      </c>
    </row>
    <row r="530" s="2" customFormat="1" ht="16.5" customHeight="1">
      <c r="A530" s="36"/>
      <c r="B530" s="37"/>
      <c r="C530" s="187" t="s">
        <v>1832</v>
      </c>
      <c r="D530" s="187" t="s">
        <v>120</v>
      </c>
      <c r="E530" s="188" t="s">
        <v>1833</v>
      </c>
      <c r="F530" s="189" t="s">
        <v>1834</v>
      </c>
      <c r="G530" s="190" t="s">
        <v>139</v>
      </c>
      <c r="H530" s="191">
        <v>1</v>
      </c>
      <c r="I530" s="192"/>
      <c r="J530" s="193">
        <f>ROUND(I530*H530,2)</f>
        <v>0</v>
      </c>
      <c r="K530" s="189" t="s">
        <v>124</v>
      </c>
      <c r="L530" s="42"/>
      <c r="M530" s="194" t="s">
        <v>1</v>
      </c>
      <c r="N530" s="195" t="s">
        <v>40</v>
      </c>
      <c r="O530" s="89"/>
      <c r="P530" s="196">
        <f>O530*H530</f>
        <v>0</v>
      </c>
      <c r="Q530" s="196">
        <v>0</v>
      </c>
      <c r="R530" s="196">
        <f>Q530*H530</f>
        <v>0</v>
      </c>
      <c r="S530" s="196">
        <v>0</v>
      </c>
      <c r="T530" s="196">
        <f>S530*H530</f>
        <v>0</v>
      </c>
      <c r="U530" s="197" t="s">
        <v>1</v>
      </c>
      <c r="V530" s="36"/>
      <c r="W530" s="36"/>
      <c r="X530" s="36"/>
      <c r="Y530" s="36"/>
      <c r="Z530" s="36"/>
      <c r="AA530" s="36"/>
      <c r="AB530" s="36"/>
      <c r="AC530" s="36"/>
      <c r="AD530" s="36"/>
      <c r="AE530" s="36"/>
      <c r="AR530" s="198" t="s">
        <v>685</v>
      </c>
      <c r="AT530" s="198" t="s">
        <v>120</v>
      </c>
      <c r="AU530" s="198" t="s">
        <v>75</v>
      </c>
      <c r="AY530" s="15" t="s">
        <v>126</v>
      </c>
      <c r="BE530" s="199">
        <f>IF(N530="základní",J530,0)</f>
        <v>0</v>
      </c>
      <c r="BF530" s="199">
        <f>IF(N530="snížená",J530,0)</f>
        <v>0</v>
      </c>
      <c r="BG530" s="199">
        <f>IF(N530="zákl. přenesená",J530,0)</f>
        <v>0</v>
      </c>
      <c r="BH530" s="199">
        <f>IF(N530="sníž. přenesená",J530,0)</f>
        <v>0</v>
      </c>
      <c r="BI530" s="199">
        <f>IF(N530="nulová",J530,0)</f>
        <v>0</v>
      </c>
      <c r="BJ530" s="15" t="s">
        <v>83</v>
      </c>
      <c r="BK530" s="199">
        <f>ROUND(I530*H530,2)</f>
        <v>0</v>
      </c>
      <c r="BL530" s="15" t="s">
        <v>685</v>
      </c>
      <c r="BM530" s="198" t="s">
        <v>1835</v>
      </c>
    </row>
    <row r="531" s="2" customFormat="1">
      <c r="A531" s="36"/>
      <c r="B531" s="37"/>
      <c r="C531" s="38"/>
      <c r="D531" s="200" t="s">
        <v>128</v>
      </c>
      <c r="E531" s="38"/>
      <c r="F531" s="201" t="s">
        <v>1836</v>
      </c>
      <c r="G531" s="38"/>
      <c r="H531" s="38"/>
      <c r="I531" s="202"/>
      <c r="J531" s="38"/>
      <c r="K531" s="38"/>
      <c r="L531" s="42"/>
      <c r="M531" s="203"/>
      <c r="N531" s="204"/>
      <c r="O531" s="89"/>
      <c r="P531" s="89"/>
      <c r="Q531" s="89"/>
      <c r="R531" s="89"/>
      <c r="S531" s="89"/>
      <c r="T531" s="89"/>
      <c r="U531" s="90"/>
      <c r="V531" s="36"/>
      <c r="W531" s="36"/>
      <c r="X531" s="36"/>
      <c r="Y531" s="36"/>
      <c r="Z531" s="36"/>
      <c r="AA531" s="36"/>
      <c r="AB531" s="36"/>
      <c r="AC531" s="36"/>
      <c r="AD531" s="36"/>
      <c r="AE531" s="36"/>
      <c r="AT531" s="15" t="s">
        <v>128</v>
      </c>
      <c r="AU531" s="15" t="s">
        <v>75</v>
      </c>
    </row>
    <row r="532" s="2" customFormat="1" ht="44.25" customHeight="1">
      <c r="A532" s="36"/>
      <c r="B532" s="37"/>
      <c r="C532" s="187" t="s">
        <v>1837</v>
      </c>
      <c r="D532" s="187" t="s">
        <v>120</v>
      </c>
      <c r="E532" s="188" t="s">
        <v>1838</v>
      </c>
      <c r="F532" s="189" t="s">
        <v>1839</v>
      </c>
      <c r="G532" s="190" t="s">
        <v>139</v>
      </c>
      <c r="H532" s="191">
        <v>3</v>
      </c>
      <c r="I532" s="192"/>
      <c r="J532" s="193">
        <f>ROUND(I532*H532,2)</f>
        <v>0</v>
      </c>
      <c r="K532" s="189" t="s">
        <v>124</v>
      </c>
      <c r="L532" s="42"/>
      <c r="M532" s="194" t="s">
        <v>1</v>
      </c>
      <c r="N532" s="195" t="s">
        <v>40</v>
      </c>
      <c r="O532" s="89"/>
      <c r="P532" s="196">
        <f>O532*H532</f>
        <v>0</v>
      </c>
      <c r="Q532" s="196">
        <v>0</v>
      </c>
      <c r="R532" s="196">
        <f>Q532*H532</f>
        <v>0</v>
      </c>
      <c r="S532" s="196">
        <v>0</v>
      </c>
      <c r="T532" s="196">
        <f>S532*H532</f>
        <v>0</v>
      </c>
      <c r="U532" s="197" t="s">
        <v>1</v>
      </c>
      <c r="V532" s="36"/>
      <c r="W532" s="36"/>
      <c r="X532" s="36"/>
      <c r="Y532" s="36"/>
      <c r="Z532" s="36"/>
      <c r="AA532" s="36"/>
      <c r="AB532" s="36"/>
      <c r="AC532" s="36"/>
      <c r="AD532" s="36"/>
      <c r="AE532" s="36"/>
      <c r="AR532" s="198" t="s">
        <v>685</v>
      </c>
      <c r="AT532" s="198" t="s">
        <v>120</v>
      </c>
      <c r="AU532" s="198" t="s">
        <v>75</v>
      </c>
      <c r="AY532" s="15" t="s">
        <v>126</v>
      </c>
      <c r="BE532" s="199">
        <f>IF(N532="základní",J532,0)</f>
        <v>0</v>
      </c>
      <c r="BF532" s="199">
        <f>IF(N532="snížená",J532,0)</f>
        <v>0</v>
      </c>
      <c r="BG532" s="199">
        <f>IF(N532="zákl. přenesená",J532,0)</f>
        <v>0</v>
      </c>
      <c r="BH532" s="199">
        <f>IF(N532="sníž. přenesená",J532,0)</f>
        <v>0</v>
      </c>
      <c r="BI532" s="199">
        <f>IF(N532="nulová",J532,0)</f>
        <v>0</v>
      </c>
      <c r="BJ532" s="15" t="s">
        <v>83</v>
      </c>
      <c r="BK532" s="199">
        <f>ROUND(I532*H532,2)</f>
        <v>0</v>
      </c>
      <c r="BL532" s="15" t="s">
        <v>685</v>
      </c>
      <c r="BM532" s="198" t="s">
        <v>1840</v>
      </c>
    </row>
    <row r="533" s="2" customFormat="1">
      <c r="A533" s="36"/>
      <c r="B533" s="37"/>
      <c r="C533" s="38"/>
      <c r="D533" s="200" t="s">
        <v>128</v>
      </c>
      <c r="E533" s="38"/>
      <c r="F533" s="201" t="s">
        <v>1841</v>
      </c>
      <c r="G533" s="38"/>
      <c r="H533" s="38"/>
      <c r="I533" s="202"/>
      <c r="J533" s="38"/>
      <c r="K533" s="38"/>
      <c r="L533" s="42"/>
      <c r="M533" s="203"/>
      <c r="N533" s="204"/>
      <c r="O533" s="89"/>
      <c r="P533" s="89"/>
      <c r="Q533" s="89"/>
      <c r="R533" s="89"/>
      <c r="S533" s="89"/>
      <c r="T533" s="89"/>
      <c r="U533" s="90"/>
      <c r="V533" s="36"/>
      <c r="W533" s="36"/>
      <c r="X533" s="36"/>
      <c r="Y533" s="36"/>
      <c r="Z533" s="36"/>
      <c r="AA533" s="36"/>
      <c r="AB533" s="36"/>
      <c r="AC533" s="36"/>
      <c r="AD533" s="36"/>
      <c r="AE533" s="36"/>
      <c r="AT533" s="15" t="s">
        <v>128</v>
      </c>
      <c r="AU533" s="15" t="s">
        <v>75</v>
      </c>
    </row>
    <row r="534" s="2" customFormat="1" ht="55.5" customHeight="1">
      <c r="A534" s="36"/>
      <c r="B534" s="37"/>
      <c r="C534" s="205" t="s">
        <v>1842</v>
      </c>
      <c r="D534" s="205" t="s">
        <v>130</v>
      </c>
      <c r="E534" s="206" t="s">
        <v>1527</v>
      </c>
      <c r="F534" s="207" t="s">
        <v>1528</v>
      </c>
      <c r="G534" s="208" t="s">
        <v>139</v>
      </c>
      <c r="H534" s="209">
        <v>2</v>
      </c>
      <c r="I534" s="210"/>
      <c r="J534" s="211">
        <f>ROUND(I534*H534,2)</f>
        <v>0</v>
      </c>
      <c r="K534" s="207" t="s">
        <v>124</v>
      </c>
      <c r="L534" s="212"/>
      <c r="M534" s="213" t="s">
        <v>1</v>
      </c>
      <c r="N534" s="214" t="s">
        <v>40</v>
      </c>
      <c r="O534" s="89"/>
      <c r="P534" s="196">
        <f>O534*H534</f>
        <v>0</v>
      </c>
      <c r="Q534" s="196">
        <v>0</v>
      </c>
      <c r="R534" s="196">
        <f>Q534*H534</f>
        <v>0</v>
      </c>
      <c r="S534" s="196">
        <v>0</v>
      </c>
      <c r="T534" s="196">
        <f>S534*H534</f>
        <v>0</v>
      </c>
      <c r="U534" s="197" t="s">
        <v>1</v>
      </c>
      <c r="V534" s="36"/>
      <c r="W534" s="36"/>
      <c r="X534" s="36"/>
      <c r="Y534" s="36"/>
      <c r="Z534" s="36"/>
      <c r="AA534" s="36"/>
      <c r="AB534" s="36"/>
      <c r="AC534" s="36"/>
      <c r="AD534" s="36"/>
      <c r="AE534" s="36"/>
      <c r="AR534" s="198" t="s">
        <v>133</v>
      </c>
      <c r="AT534" s="198" t="s">
        <v>130</v>
      </c>
      <c r="AU534" s="198" t="s">
        <v>75</v>
      </c>
      <c r="AY534" s="15" t="s">
        <v>126</v>
      </c>
      <c r="BE534" s="199">
        <f>IF(N534="základní",J534,0)</f>
        <v>0</v>
      </c>
      <c r="BF534" s="199">
        <f>IF(N534="snížená",J534,0)</f>
        <v>0</v>
      </c>
      <c r="BG534" s="199">
        <f>IF(N534="zákl. přenesená",J534,0)</f>
        <v>0</v>
      </c>
      <c r="BH534" s="199">
        <f>IF(N534="sníž. přenesená",J534,0)</f>
        <v>0</v>
      </c>
      <c r="BI534" s="199">
        <f>IF(N534="nulová",J534,0)</f>
        <v>0</v>
      </c>
      <c r="BJ534" s="15" t="s">
        <v>83</v>
      </c>
      <c r="BK534" s="199">
        <f>ROUND(I534*H534,2)</f>
        <v>0</v>
      </c>
      <c r="BL534" s="15" t="s">
        <v>133</v>
      </c>
      <c r="BM534" s="198" t="s">
        <v>1843</v>
      </c>
    </row>
    <row r="535" s="2" customFormat="1">
      <c r="A535" s="36"/>
      <c r="B535" s="37"/>
      <c r="C535" s="38"/>
      <c r="D535" s="200" t="s">
        <v>128</v>
      </c>
      <c r="E535" s="38"/>
      <c r="F535" s="201" t="s">
        <v>1528</v>
      </c>
      <c r="G535" s="38"/>
      <c r="H535" s="38"/>
      <c r="I535" s="202"/>
      <c r="J535" s="38"/>
      <c r="K535" s="38"/>
      <c r="L535" s="42"/>
      <c r="M535" s="203"/>
      <c r="N535" s="204"/>
      <c r="O535" s="89"/>
      <c r="P535" s="89"/>
      <c r="Q535" s="89"/>
      <c r="R535" s="89"/>
      <c r="S535" s="89"/>
      <c r="T535" s="89"/>
      <c r="U535" s="90"/>
      <c r="V535" s="36"/>
      <c r="W535" s="36"/>
      <c r="X535" s="36"/>
      <c r="Y535" s="36"/>
      <c r="Z535" s="36"/>
      <c r="AA535" s="36"/>
      <c r="AB535" s="36"/>
      <c r="AC535" s="36"/>
      <c r="AD535" s="36"/>
      <c r="AE535" s="36"/>
      <c r="AT535" s="15" t="s">
        <v>128</v>
      </c>
      <c r="AU535" s="15" t="s">
        <v>75</v>
      </c>
    </row>
    <row r="536" s="2" customFormat="1" ht="21.75" customHeight="1">
      <c r="A536" s="36"/>
      <c r="B536" s="37"/>
      <c r="C536" s="187" t="s">
        <v>1844</v>
      </c>
      <c r="D536" s="187" t="s">
        <v>120</v>
      </c>
      <c r="E536" s="188" t="s">
        <v>1845</v>
      </c>
      <c r="F536" s="189" t="s">
        <v>1846</v>
      </c>
      <c r="G536" s="190" t="s">
        <v>139</v>
      </c>
      <c r="H536" s="191">
        <v>1</v>
      </c>
      <c r="I536" s="192"/>
      <c r="J536" s="193">
        <f>ROUND(I536*H536,2)</f>
        <v>0</v>
      </c>
      <c r="K536" s="189" t="s">
        <v>124</v>
      </c>
      <c r="L536" s="42"/>
      <c r="M536" s="194" t="s">
        <v>1</v>
      </c>
      <c r="N536" s="195" t="s">
        <v>40</v>
      </c>
      <c r="O536" s="89"/>
      <c r="P536" s="196">
        <f>O536*H536</f>
        <v>0</v>
      </c>
      <c r="Q536" s="196">
        <v>0</v>
      </c>
      <c r="R536" s="196">
        <f>Q536*H536</f>
        <v>0</v>
      </c>
      <c r="S536" s="196">
        <v>0</v>
      </c>
      <c r="T536" s="196">
        <f>S536*H536</f>
        <v>0</v>
      </c>
      <c r="U536" s="197" t="s">
        <v>1</v>
      </c>
      <c r="V536" s="36"/>
      <c r="W536" s="36"/>
      <c r="X536" s="36"/>
      <c r="Y536" s="36"/>
      <c r="Z536" s="36"/>
      <c r="AA536" s="36"/>
      <c r="AB536" s="36"/>
      <c r="AC536" s="36"/>
      <c r="AD536" s="36"/>
      <c r="AE536" s="36"/>
      <c r="AR536" s="198" t="s">
        <v>140</v>
      </c>
      <c r="AT536" s="198" t="s">
        <v>120</v>
      </c>
      <c r="AU536" s="198" t="s">
        <v>75</v>
      </c>
      <c r="AY536" s="15" t="s">
        <v>126</v>
      </c>
      <c r="BE536" s="199">
        <f>IF(N536="základní",J536,0)</f>
        <v>0</v>
      </c>
      <c r="BF536" s="199">
        <f>IF(N536="snížená",J536,0)</f>
        <v>0</v>
      </c>
      <c r="BG536" s="199">
        <f>IF(N536="zákl. přenesená",J536,0)</f>
        <v>0</v>
      </c>
      <c r="BH536" s="199">
        <f>IF(N536="sníž. přenesená",J536,0)</f>
        <v>0</v>
      </c>
      <c r="BI536" s="199">
        <f>IF(N536="nulová",J536,0)</f>
        <v>0</v>
      </c>
      <c r="BJ536" s="15" t="s">
        <v>83</v>
      </c>
      <c r="BK536" s="199">
        <f>ROUND(I536*H536,2)</f>
        <v>0</v>
      </c>
      <c r="BL536" s="15" t="s">
        <v>140</v>
      </c>
      <c r="BM536" s="198" t="s">
        <v>1847</v>
      </c>
    </row>
    <row r="537" s="2" customFormat="1">
      <c r="A537" s="36"/>
      <c r="B537" s="37"/>
      <c r="C537" s="38"/>
      <c r="D537" s="200" t="s">
        <v>128</v>
      </c>
      <c r="E537" s="38"/>
      <c r="F537" s="201" t="s">
        <v>1846</v>
      </c>
      <c r="G537" s="38"/>
      <c r="H537" s="38"/>
      <c r="I537" s="202"/>
      <c r="J537" s="38"/>
      <c r="K537" s="38"/>
      <c r="L537" s="42"/>
      <c r="M537" s="203"/>
      <c r="N537" s="204"/>
      <c r="O537" s="89"/>
      <c r="P537" s="89"/>
      <c r="Q537" s="89"/>
      <c r="R537" s="89"/>
      <c r="S537" s="89"/>
      <c r="T537" s="89"/>
      <c r="U537" s="90"/>
      <c r="V537" s="36"/>
      <c r="W537" s="36"/>
      <c r="X537" s="36"/>
      <c r="Y537" s="36"/>
      <c r="Z537" s="36"/>
      <c r="AA537" s="36"/>
      <c r="AB537" s="36"/>
      <c r="AC537" s="36"/>
      <c r="AD537" s="36"/>
      <c r="AE537" s="36"/>
      <c r="AT537" s="15" t="s">
        <v>128</v>
      </c>
      <c r="AU537" s="15" t="s">
        <v>75</v>
      </c>
    </row>
    <row r="538" s="2" customFormat="1" ht="37.8" customHeight="1">
      <c r="A538" s="36"/>
      <c r="B538" s="37"/>
      <c r="C538" s="205" t="s">
        <v>1848</v>
      </c>
      <c r="D538" s="205" t="s">
        <v>130</v>
      </c>
      <c r="E538" s="206" t="s">
        <v>1849</v>
      </c>
      <c r="F538" s="207" t="s">
        <v>1850</v>
      </c>
      <c r="G538" s="208" t="s">
        <v>139</v>
      </c>
      <c r="H538" s="209">
        <v>1</v>
      </c>
      <c r="I538" s="210"/>
      <c r="J538" s="211">
        <f>ROUND(I538*H538,2)</f>
        <v>0</v>
      </c>
      <c r="K538" s="207" t="s">
        <v>124</v>
      </c>
      <c r="L538" s="212"/>
      <c r="M538" s="213" t="s">
        <v>1</v>
      </c>
      <c r="N538" s="214" t="s">
        <v>40</v>
      </c>
      <c r="O538" s="89"/>
      <c r="P538" s="196">
        <f>O538*H538</f>
        <v>0</v>
      </c>
      <c r="Q538" s="196">
        <v>0</v>
      </c>
      <c r="R538" s="196">
        <f>Q538*H538</f>
        <v>0</v>
      </c>
      <c r="S538" s="196">
        <v>0</v>
      </c>
      <c r="T538" s="196">
        <f>S538*H538</f>
        <v>0</v>
      </c>
      <c r="U538" s="197" t="s">
        <v>1</v>
      </c>
      <c r="V538" s="36"/>
      <c r="W538" s="36"/>
      <c r="X538" s="36"/>
      <c r="Y538" s="36"/>
      <c r="Z538" s="36"/>
      <c r="AA538" s="36"/>
      <c r="AB538" s="36"/>
      <c r="AC538" s="36"/>
      <c r="AD538" s="36"/>
      <c r="AE538" s="36"/>
      <c r="AR538" s="198" t="s">
        <v>133</v>
      </c>
      <c r="AT538" s="198" t="s">
        <v>130</v>
      </c>
      <c r="AU538" s="198" t="s">
        <v>75</v>
      </c>
      <c r="AY538" s="15" t="s">
        <v>126</v>
      </c>
      <c r="BE538" s="199">
        <f>IF(N538="základní",J538,0)</f>
        <v>0</v>
      </c>
      <c r="BF538" s="199">
        <f>IF(N538="snížená",J538,0)</f>
        <v>0</v>
      </c>
      <c r="BG538" s="199">
        <f>IF(N538="zákl. přenesená",J538,0)</f>
        <v>0</v>
      </c>
      <c r="BH538" s="199">
        <f>IF(N538="sníž. přenesená",J538,0)</f>
        <v>0</v>
      </c>
      <c r="BI538" s="199">
        <f>IF(N538="nulová",J538,0)</f>
        <v>0</v>
      </c>
      <c r="BJ538" s="15" t="s">
        <v>83</v>
      </c>
      <c r="BK538" s="199">
        <f>ROUND(I538*H538,2)</f>
        <v>0</v>
      </c>
      <c r="BL538" s="15" t="s">
        <v>133</v>
      </c>
      <c r="BM538" s="198" t="s">
        <v>1851</v>
      </c>
    </row>
    <row r="539" s="2" customFormat="1">
      <c r="A539" s="36"/>
      <c r="B539" s="37"/>
      <c r="C539" s="38"/>
      <c r="D539" s="200" t="s">
        <v>128</v>
      </c>
      <c r="E539" s="38"/>
      <c r="F539" s="201" t="s">
        <v>1850</v>
      </c>
      <c r="G539" s="38"/>
      <c r="H539" s="38"/>
      <c r="I539" s="202"/>
      <c r="J539" s="38"/>
      <c r="K539" s="38"/>
      <c r="L539" s="42"/>
      <c r="M539" s="203"/>
      <c r="N539" s="204"/>
      <c r="O539" s="89"/>
      <c r="P539" s="89"/>
      <c r="Q539" s="89"/>
      <c r="R539" s="89"/>
      <c r="S539" s="89"/>
      <c r="T539" s="89"/>
      <c r="U539" s="90"/>
      <c r="V539" s="36"/>
      <c r="W539" s="36"/>
      <c r="X539" s="36"/>
      <c r="Y539" s="36"/>
      <c r="Z539" s="36"/>
      <c r="AA539" s="36"/>
      <c r="AB539" s="36"/>
      <c r="AC539" s="36"/>
      <c r="AD539" s="36"/>
      <c r="AE539" s="36"/>
      <c r="AT539" s="15" t="s">
        <v>128</v>
      </c>
      <c r="AU539" s="15" t="s">
        <v>75</v>
      </c>
    </row>
    <row r="540" s="2" customFormat="1" ht="24.15" customHeight="1">
      <c r="A540" s="36"/>
      <c r="B540" s="37"/>
      <c r="C540" s="187" t="s">
        <v>1852</v>
      </c>
      <c r="D540" s="187" t="s">
        <v>120</v>
      </c>
      <c r="E540" s="188" t="s">
        <v>1853</v>
      </c>
      <c r="F540" s="189" t="s">
        <v>1854</v>
      </c>
      <c r="G540" s="190" t="s">
        <v>139</v>
      </c>
      <c r="H540" s="191">
        <v>1</v>
      </c>
      <c r="I540" s="192"/>
      <c r="J540" s="193">
        <f>ROUND(I540*H540,2)</f>
        <v>0</v>
      </c>
      <c r="K540" s="189" t="s">
        <v>124</v>
      </c>
      <c r="L540" s="42"/>
      <c r="M540" s="194" t="s">
        <v>1</v>
      </c>
      <c r="N540" s="195" t="s">
        <v>40</v>
      </c>
      <c r="O540" s="89"/>
      <c r="P540" s="196">
        <f>O540*H540</f>
        <v>0</v>
      </c>
      <c r="Q540" s="196">
        <v>0</v>
      </c>
      <c r="R540" s="196">
        <f>Q540*H540</f>
        <v>0</v>
      </c>
      <c r="S540" s="196">
        <v>0</v>
      </c>
      <c r="T540" s="196">
        <f>S540*H540</f>
        <v>0</v>
      </c>
      <c r="U540" s="197" t="s">
        <v>1</v>
      </c>
      <c r="V540" s="36"/>
      <c r="W540" s="36"/>
      <c r="X540" s="36"/>
      <c r="Y540" s="36"/>
      <c r="Z540" s="36"/>
      <c r="AA540" s="36"/>
      <c r="AB540" s="36"/>
      <c r="AC540" s="36"/>
      <c r="AD540" s="36"/>
      <c r="AE540" s="36"/>
      <c r="AR540" s="198" t="s">
        <v>685</v>
      </c>
      <c r="AT540" s="198" t="s">
        <v>120</v>
      </c>
      <c r="AU540" s="198" t="s">
        <v>75</v>
      </c>
      <c r="AY540" s="15" t="s">
        <v>126</v>
      </c>
      <c r="BE540" s="199">
        <f>IF(N540="základní",J540,0)</f>
        <v>0</v>
      </c>
      <c r="BF540" s="199">
        <f>IF(N540="snížená",J540,0)</f>
        <v>0</v>
      </c>
      <c r="BG540" s="199">
        <f>IF(N540="zákl. přenesená",J540,0)</f>
        <v>0</v>
      </c>
      <c r="BH540" s="199">
        <f>IF(N540="sníž. přenesená",J540,0)</f>
        <v>0</v>
      </c>
      <c r="BI540" s="199">
        <f>IF(N540="nulová",J540,0)</f>
        <v>0</v>
      </c>
      <c r="BJ540" s="15" t="s">
        <v>83</v>
      </c>
      <c r="BK540" s="199">
        <f>ROUND(I540*H540,2)</f>
        <v>0</v>
      </c>
      <c r="BL540" s="15" t="s">
        <v>685</v>
      </c>
      <c r="BM540" s="198" t="s">
        <v>1855</v>
      </c>
    </row>
    <row r="541" s="2" customFormat="1">
      <c r="A541" s="36"/>
      <c r="B541" s="37"/>
      <c r="C541" s="38"/>
      <c r="D541" s="200" t="s">
        <v>128</v>
      </c>
      <c r="E541" s="38"/>
      <c r="F541" s="201" t="s">
        <v>1856</v>
      </c>
      <c r="G541" s="38"/>
      <c r="H541" s="38"/>
      <c r="I541" s="202"/>
      <c r="J541" s="38"/>
      <c r="K541" s="38"/>
      <c r="L541" s="42"/>
      <c r="M541" s="203"/>
      <c r="N541" s="204"/>
      <c r="O541" s="89"/>
      <c r="P541" s="89"/>
      <c r="Q541" s="89"/>
      <c r="R541" s="89"/>
      <c r="S541" s="89"/>
      <c r="T541" s="89"/>
      <c r="U541" s="90"/>
      <c r="V541" s="36"/>
      <c r="W541" s="36"/>
      <c r="X541" s="36"/>
      <c r="Y541" s="36"/>
      <c r="Z541" s="36"/>
      <c r="AA541" s="36"/>
      <c r="AB541" s="36"/>
      <c r="AC541" s="36"/>
      <c r="AD541" s="36"/>
      <c r="AE541" s="36"/>
      <c r="AT541" s="15" t="s">
        <v>128</v>
      </c>
      <c r="AU541" s="15" t="s">
        <v>75</v>
      </c>
    </row>
    <row r="542" s="2" customFormat="1" ht="55.5" customHeight="1">
      <c r="A542" s="36"/>
      <c r="B542" s="37"/>
      <c r="C542" s="205" t="s">
        <v>1857</v>
      </c>
      <c r="D542" s="205" t="s">
        <v>130</v>
      </c>
      <c r="E542" s="206" t="s">
        <v>1858</v>
      </c>
      <c r="F542" s="207" t="s">
        <v>1859</v>
      </c>
      <c r="G542" s="208" t="s">
        <v>139</v>
      </c>
      <c r="H542" s="209">
        <v>2</v>
      </c>
      <c r="I542" s="210"/>
      <c r="J542" s="211">
        <f>ROUND(I542*H542,2)</f>
        <v>0</v>
      </c>
      <c r="K542" s="207" t="s">
        <v>124</v>
      </c>
      <c r="L542" s="212"/>
      <c r="M542" s="213" t="s">
        <v>1</v>
      </c>
      <c r="N542" s="214" t="s">
        <v>40</v>
      </c>
      <c r="O542" s="89"/>
      <c r="P542" s="196">
        <f>O542*H542</f>
        <v>0</v>
      </c>
      <c r="Q542" s="196">
        <v>0</v>
      </c>
      <c r="R542" s="196">
        <f>Q542*H542</f>
        <v>0</v>
      </c>
      <c r="S542" s="196">
        <v>0</v>
      </c>
      <c r="T542" s="196">
        <f>S542*H542</f>
        <v>0</v>
      </c>
      <c r="U542" s="197" t="s">
        <v>1</v>
      </c>
      <c r="V542" s="36"/>
      <c r="W542" s="36"/>
      <c r="X542" s="36"/>
      <c r="Y542" s="36"/>
      <c r="Z542" s="36"/>
      <c r="AA542" s="36"/>
      <c r="AB542" s="36"/>
      <c r="AC542" s="36"/>
      <c r="AD542" s="36"/>
      <c r="AE542" s="36"/>
      <c r="AR542" s="198" t="s">
        <v>133</v>
      </c>
      <c r="AT542" s="198" t="s">
        <v>130</v>
      </c>
      <c r="AU542" s="198" t="s">
        <v>75</v>
      </c>
      <c r="AY542" s="15" t="s">
        <v>126</v>
      </c>
      <c r="BE542" s="199">
        <f>IF(N542="základní",J542,0)</f>
        <v>0</v>
      </c>
      <c r="BF542" s="199">
        <f>IF(N542="snížená",J542,0)</f>
        <v>0</v>
      </c>
      <c r="BG542" s="199">
        <f>IF(N542="zákl. přenesená",J542,0)</f>
        <v>0</v>
      </c>
      <c r="BH542" s="199">
        <f>IF(N542="sníž. přenesená",J542,0)</f>
        <v>0</v>
      </c>
      <c r="BI542" s="199">
        <f>IF(N542="nulová",J542,0)</f>
        <v>0</v>
      </c>
      <c r="BJ542" s="15" t="s">
        <v>83</v>
      </c>
      <c r="BK542" s="199">
        <f>ROUND(I542*H542,2)</f>
        <v>0</v>
      </c>
      <c r="BL542" s="15" t="s">
        <v>133</v>
      </c>
      <c r="BM542" s="198" t="s">
        <v>1860</v>
      </c>
    </row>
    <row r="543" s="2" customFormat="1">
      <c r="A543" s="36"/>
      <c r="B543" s="37"/>
      <c r="C543" s="38"/>
      <c r="D543" s="200" t="s">
        <v>128</v>
      </c>
      <c r="E543" s="38"/>
      <c r="F543" s="201" t="s">
        <v>1859</v>
      </c>
      <c r="G543" s="38"/>
      <c r="H543" s="38"/>
      <c r="I543" s="202"/>
      <c r="J543" s="38"/>
      <c r="K543" s="38"/>
      <c r="L543" s="42"/>
      <c r="M543" s="203"/>
      <c r="N543" s="204"/>
      <c r="O543" s="89"/>
      <c r="P543" s="89"/>
      <c r="Q543" s="89"/>
      <c r="R543" s="89"/>
      <c r="S543" s="89"/>
      <c r="T543" s="89"/>
      <c r="U543" s="90"/>
      <c r="V543" s="36"/>
      <c r="W543" s="36"/>
      <c r="X543" s="36"/>
      <c r="Y543" s="36"/>
      <c r="Z543" s="36"/>
      <c r="AA543" s="36"/>
      <c r="AB543" s="36"/>
      <c r="AC543" s="36"/>
      <c r="AD543" s="36"/>
      <c r="AE543" s="36"/>
      <c r="AT543" s="15" t="s">
        <v>128</v>
      </c>
      <c r="AU543" s="15" t="s">
        <v>75</v>
      </c>
    </row>
    <row r="544" s="2" customFormat="1">
      <c r="A544" s="36"/>
      <c r="B544" s="37"/>
      <c r="C544" s="38"/>
      <c r="D544" s="200" t="s">
        <v>158</v>
      </c>
      <c r="E544" s="38"/>
      <c r="F544" s="215" t="s">
        <v>1154</v>
      </c>
      <c r="G544" s="38"/>
      <c r="H544" s="38"/>
      <c r="I544" s="202"/>
      <c r="J544" s="38"/>
      <c r="K544" s="38"/>
      <c r="L544" s="42"/>
      <c r="M544" s="203"/>
      <c r="N544" s="204"/>
      <c r="O544" s="89"/>
      <c r="P544" s="89"/>
      <c r="Q544" s="89"/>
      <c r="R544" s="89"/>
      <c r="S544" s="89"/>
      <c r="T544" s="89"/>
      <c r="U544" s="90"/>
      <c r="V544" s="36"/>
      <c r="W544" s="36"/>
      <c r="X544" s="36"/>
      <c r="Y544" s="36"/>
      <c r="Z544" s="36"/>
      <c r="AA544" s="36"/>
      <c r="AB544" s="36"/>
      <c r="AC544" s="36"/>
      <c r="AD544" s="36"/>
      <c r="AE544" s="36"/>
      <c r="AT544" s="15" t="s">
        <v>158</v>
      </c>
      <c r="AU544" s="15" t="s">
        <v>75</v>
      </c>
    </row>
    <row r="545" s="2" customFormat="1" ht="44.25" customHeight="1">
      <c r="A545" s="36"/>
      <c r="B545" s="37"/>
      <c r="C545" s="187" t="s">
        <v>1861</v>
      </c>
      <c r="D545" s="187" t="s">
        <v>120</v>
      </c>
      <c r="E545" s="188" t="s">
        <v>1862</v>
      </c>
      <c r="F545" s="189" t="s">
        <v>1863</v>
      </c>
      <c r="G545" s="190" t="s">
        <v>139</v>
      </c>
      <c r="H545" s="191">
        <v>2</v>
      </c>
      <c r="I545" s="192"/>
      <c r="J545" s="193">
        <f>ROUND(I545*H545,2)</f>
        <v>0</v>
      </c>
      <c r="K545" s="189" t="s">
        <v>124</v>
      </c>
      <c r="L545" s="42"/>
      <c r="M545" s="194" t="s">
        <v>1</v>
      </c>
      <c r="N545" s="195" t="s">
        <v>40</v>
      </c>
      <c r="O545" s="89"/>
      <c r="P545" s="196">
        <f>O545*H545</f>
        <v>0</v>
      </c>
      <c r="Q545" s="196">
        <v>0</v>
      </c>
      <c r="R545" s="196">
        <f>Q545*H545</f>
        <v>0</v>
      </c>
      <c r="S545" s="196">
        <v>0</v>
      </c>
      <c r="T545" s="196">
        <f>S545*H545</f>
        <v>0</v>
      </c>
      <c r="U545" s="197" t="s">
        <v>1</v>
      </c>
      <c r="V545" s="36"/>
      <c r="W545" s="36"/>
      <c r="X545" s="36"/>
      <c r="Y545" s="36"/>
      <c r="Z545" s="36"/>
      <c r="AA545" s="36"/>
      <c r="AB545" s="36"/>
      <c r="AC545" s="36"/>
      <c r="AD545" s="36"/>
      <c r="AE545" s="36"/>
      <c r="AR545" s="198" t="s">
        <v>140</v>
      </c>
      <c r="AT545" s="198" t="s">
        <v>120</v>
      </c>
      <c r="AU545" s="198" t="s">
        <v>75</v>
      </c>
      <c r="AY545" s="15" t="s">
        <v>126</v>
      </c>
      <c r="BE545" s="199">
        <f>IF(N545="základní",J545,0)</f>
        <v>0</v>
      </c>
      <c r="BF545" s="199">
        <f>IF(N545="snížená",J545,0)</f>
        <v>0</v>
      </c>
      <c r="BG545" s="199">
        <f>IF(N545="zákl. přenesená",J545,0)</f>
        <v>0</v>
      </c>
      <c r="BH545" s="199">
        <f>IF(N545="sníž. přenesená",J545,0)</f>
        <v>0</v>
      </c>
      <c r="BI545" s="199">
        <f>IF(N545="nulová",J545,0)</f>
        <v>0</v>
      </c>
      <c r="BJ545" s="15" t="s">
        <v>83</v>
      </c>
      <c r="BK545" s="199">
        <f>ROUND(I545*H545,2)</f>
        <v>0</v>
      </c>
      <c r="BL545" s="15" t="s">
        <v>140</v>
      </c>
      <c r="BM545" s="198" t="s">
        <v>1864</v>
      </c>
    </row>
    <row r="546" s="2" customFormat="1">
      <c r="A546" s="36"/>
      <c r="B546" s="37"/>
      <c r="C546" s="38"/>
      <c r="D546" s="200" t="s">
        <v>128</v>
      </c>
      <c r="E546" s="38"/>
      <c r="F546" s="201" t="s">
        <v>1865</v>
      </c>
      <c r="G546" s="38"/>
      <c r="H546" s="38"/>
      <c r="I546" s="202"/>
      <c r="J546" s="38"/>
      <c r="K546" s="38"/>
      <c r="L546" s="42"/>
      <c r="M546" s="203"/>
      <c r="N546" s="204"/>
      <c r="O546" s="89"/>
      <c r="P546" s="89"/>
      <c r="Q546" s="89"/>
      <c r="R546" s="89"/>
      <c r="S546" s="89"/>
      <c r="T546" s="89"/>
      <c r="U546" s="90"/>
      <c r="V546" s="36"/>
      <c r="W546" s="36"/>
      <c r="X546" s="36"/>
      <c r="Y546" s="36"/>
      <c r="Z546" s="36"/>
      <c r="AA546" s="36"/>
      <c r="AB546" s="36"/>
      <c r="AC546" s="36"/>
      <c r="AD546" s="36"/>
      <c r="AE546" s="36"/>
      <c r="AT546" s="15" t="s">
        <v>128</v>
      </c>
      <c r="AU546" s="15" t="s">
        <v>75</v>
      </c>
    </row>
    <row r="547" s="2" customFormat="1" ht="55.5" customHeight="1">
      <c r="A547" s="36"/>
      <c r="B547" s="37"/>
      <c r="C547" s="205" t="s">
        <v>1866</v>
      </c>
      <c r="D547" s="205" t="s">
        <v>130</v>
      </c>
      <c r="E547" s="206" t="s">
        <v>1867</v>
      </c>
      <c r="F547" s="207" t="s">
        <v>1868</v>
      </c>
      <c r="G547" s="208" t="s">
        <v>139</v>
      </c>
      <c r="H547" s="209">
        <v>2</v>
      </c>
      <c r="I547" s="210"/>
      <c r="J547" s="211">
        <f>ROUND(I547*H547,2)</f>
        <v>0</v>
      </c>
      <c r="K547" s="207" t="s">
        <v>124</v>
      </c>
      <c r="L547" s="212"/>
      <c r="M547" s="213" t="s">
        <v>1</v>
      </c>
      <c r="N547" s="214" t="s">
        <v>40</v>
      </c>
      <c r="O547" s="89"/>
      <c r="P547" s="196">
        <f>O547*H547</f>
        <v>0</v>
      </c>
      <c r="Q547" s="196">
        <v>0</v>
      </c>
      <c r="R547" s="196">
        <f>Q547*H547</f>
        <v>0</v>
      </c>
      <c r="S547" s="196">
        <v>0</v>
      </c>
      <c r="T547" s="196">
        <f>S547*H547</f>
        <v>0</v>
      </c>
      <c r="U547" s="197" t="s">
        <v>1</v>
      </c>
      <c r="V547" s="36"/>
      <c r="W547" s="36"/>
      <c r="X547" s="36"/>
      <c r="Y547" s="36"/>
      <c r="Z547" s="36"/>
      <c r="AA547" s="36"/>
      <c r="AB547" s="36"/>
      <c r="AC547" s="36"/>
      <c r="AD547" s="36"/>
      <c r="AE547" s="36"/>
      <c r="AR547" s="198" t="s">
        <v>1415</v>
      </c>
      <c r="AT547" s="198" t="s">
        <v>130</v>
      </c>
      <c r="AU547" s="198" t="s">
        <v>75</v>
      </c>
      <c r="AY547" s="15" t="s">
        <v>126</v>
      </c>
      <c r="BE547" s="199">
        <f>IF(N547="základní",J547,0)</f>
        <v>0</v>
      </c>
      <c r="BF547" s="199">
        <f>IF(N547="snížená",J547,0)</f>
        <v>0</v>
      </c>
      <c r="BG547" s="199">
        <f>IF(N547="zákl. přenesená",J547,0)</f>
        <v>0</v>
      </c>
      <c r="BH547" s="199">
        <f>IF(N547="sníž. přenesená",J547,0)</f>
        <v>0</v>
      </c>
      <c r="BI547" s="199">
        <f>IF(N547="nulová",J547,0)</f>
        <v>0</v>
      </c>
      <c r="BJ547" s="15" t="s">
        <v>83</v>
      </c>
      <c r="BK547" s="199">
        <f>ROUND(I547*H547,2)</f>
        <v>0</v>
      </c>
      <c r="BL547" s="15" t="s">
        <v>140</v>
      </c>
      <c r="BM547" s="198" t="s">
        <v>1869</v>
      </c>
    </row>
    <row r="548" s="2" customFormat="1">
      <c r="A548" s="36"/>
      <c r="B548" s="37"/>
      <c r="C548" s="38"/>
      <c r="D548" s="200" t="s">
        <v>128</v>
      </c>
      <c r="E548" s="38"/>
      <c r="F548" s="201" t="s">
        <v>1868</v>
      </c>
      <c r="G548" s="38"/>
      <c r="H548" s="38"/>
      <c r="I548" s="202"/>
      <c r="J548" s="38"/>
      <c r="K548" s="38"/>
      <c r="L548" s="42"/>
      <c r="M548" s="203"/>
      <c r="N548" s="204"/>
      <c r="O548" s="89"/>
      <c r="P548" s="89"/>
      <c r="Q548" s="89"/>
      <c r="R548" s="89"/>
      <c r="S548" s="89"/>
      <c r="T548" s="89"/>
      <c r="U548" s="90"/>
      <c r="V548" s="36"/>
      <c r="W548" s="36"/>
      <c r="X548" s="36"/>
      <c r="Y548" s="36"/>
      <c r="Z548" s="36"/>
      <c r="AA548" s="36"/>
      <c r="AB548" s="36"/>
      <c r="AC548" s="36"/>
      <c r="AD548" s="36"/>
      <c r="AE548" s="36"/>
      <c r="AT548" s="15" t="s">
        <v>128</v>
      </c>
      <c r="AU548" s="15" t="s">
        <v>75</v>
      </c>
    </row>
    <row r="549" s="2" customFormat="1" ht="44.25" customHeight="1">
      <c r="A549" s="36"/>
      <c r="B549" s="37"/>
      <c r="C549" s="187" t="s">
        <v>1870</v>
      </c>
      <c r="D549" s="187" t="s">
        <v>120</v>
      </c>
      <c r="E549" s="188" t="s">
        <v>1871</v>
      </c>
      <c r="F549" s="189" t="s">
        <v>1872</v>
      </c>
      <c r="G549" s="190" t="s">
        <v>221</v>
      </c>
      <c r="H549" s="191">
        <v>3</v>
      </c>
      <c r="I549" s="192"/>
      <c r="J549" s="193">
        <f>ROUND(I549*H549,2)</f>
        <v>0</v>
      </c>
      <c r="K549" s="189" t="s">
        <v>124</v>
      </c>
      <c r="L549" s="42"/>
      <c r="M549" s="194" t="s">
        <v>1</v>
      </c>
      <c r="N549" s="195" t="s">
        <v>40</v>
      </c>
      <c r="O549" s="89"/>
      <c r="P549" s="196">
        <f>O549*H549</f>
        <v>0</v>
      </c>
      <c r="Q549" s="196">
        <v>0</v>
      </c>
      <c r="R549" s="196">
        <f>Q549*H549</f>
        <v>0</v>
      </c>
      <c r="S549" s="196">
        <v>0</v>
      </c>
      <c r="T549" s="196">
        <f>S549*H549</f>
        <v>0</v>
      </c>
      <c r="U549" s="197" t="s">
        <v>1</v>
      </c>
      <c r="V549" s="36"/>
      <c r="W549" s="36"/>
      <c r="X549" s="36"/>
      <c r="Y549" s="36"/>
      <c r="Z549" s="36"/>
      <c r="AA549" s="36"/>
      <c r="AB549" s="36"/>
      <c r="AC549" s="36"/>
      <c r="AD549" s="36"/>
      <c r="AE549" s="36"/>
      <c r="AR549" s="198" t="s">
        <v>140</v>
      </c>
      <c r="AT549" s="198" t="s">
        <v>120</v>
      </c>
      <c r="AU549" s="198" t="s">
        <v>75</v>
      </c>
      <c r="AY549" s="15" t="s">
        <v>126</v>
      </c>
      <c r="BE549" s="199">
        <f>IF(N549="základní",J549,0)</f>
        <v>0</v>
      </c>
      <c r="BF549" s="199">
        <f>IF(N549="snížená",J549,0)</f>
        <v>0</v>
      </c>
      <c r="BG549" s="199">
        <f>IF(N549="zákl. přenesená",J549,0)</f>
        <v>0</v>
      </c>
      <c r="BH549" s="199">
        <f>IF(N549="sníž. přenesená",J549,0)</f>
        <v>0</v>
      </c>
      <c r="BI549" s="199">
        <f>IF(N549="nulová",J549,0)</f>
        <v>0</v>
      </c>
      <c r="BJ549" s="15" t="s">
        <v>83</v>
      </c>
      <c r="BK549" s="199">
        <f>ROUND(I549*H549,2)</f>
        <v>0</v>
      </c>
      <c r="BL549" s="15" t="s">
        <v>140</v>
      </c>
      <c r="BM549" s="198" t="s">
        <v>1873</v>
      </c>
    </row>
    <row r="550" s="2" customFormat="1">
      <c r="A550" s="36"/>
      <c r="B550" s="37"/>
      <c r="C550" s="38"/>
      <c r="D550" s="200" t="s">
        <v>128</v>
      </c>
      <c r="E550" s="38"/>
      <c r="F550" s="201" t="s">
        <v>1874</v>
      </c>
      <c r="G550" s="38"/>
      <c r="H550" s="38"/>
      <c r="I550" s="202"/>
      <c r="J550" s="38"/>
      <c r="K550" s="38"/>
      <c r="L550" s="42"/>
      <c r="M550" s="203"/>
      <c r="N550" s="204"/>
      <c r="O550" s="89"/>
      <c r="P550" s="89"/>
      <c r="Q550" s="89"/>
      <c r="R550" s="89"/>
      <c r="S550" s="89"/>
      <c r="T550" s="89"/>
      <c r="U550" s="90"/>
      <c r="V550" s="36"/>
      <c r="W550" s="36"/>
      <c r="X550" s="36"/>
      <c r="Y550" s="36"/>
      <c r="Z550" s="36"/>
      <c r="AA550" s="36"/>
      <c r="AB550" s="36"/>
      <c r="AC550" s="36"/>
      <c r="AD550" s="36"/>
      <c r="AE550" s="36"/>
      <c r="AT550" s="15" t="s">
        <v>128</v>
      </c>
      <c r="AU550" s="15" t="s">
        <v>75</v>
      </c>
    </row>
    <row r="551" s="2" customFormat="1" ht="24.15" customHeight="1">
      <c r="A551" s="36"/>
      <c r="B551" s="37"/>
      <c r="C551" s="205" t="s">
        <v>1875</v>
      </c>
      <c r="D551" s="205" t="s">
        <v>130</v>
      </c>
      <c r="E551" s="206" t="s">
        <v>1876</v>
      </c>
      <c r="F551" s="207" t="s">
        <v>1877</v>
      </c>
      <c r="G551" s="208" t="s">
        <v>221</v>
      </c>
      <c r="H551" s="209">
        <v>3</v>
      </c>
      <c r="I551" s="210"/>
      <c r="J551" s="211">
        <f>ROUND(I551*H551,2)</f>
        <v>0</v>
      </c>
      <c r="K551" s="207" t="s">
        <v>124</v>
      </c>
      <c r="L551" s="212"/>
      <c r="M551" s="213" t="s">
        <v>1</v>
      </c>
      <c r="N551" s="214" t="s">
        <v>40</v>
      </c>
      <c r="O551" s="89"/>
      <c r="P551" s="196">
        <f>O551*H551</f>
        <v>0</v>
      </c>
      <c r="Q551" s="196">
        <v>0</v>
      </c>
      <c r="R551" s="196">
        <f>Q551*H551</f>
        <v>0</v>
      </c>
      <c r="S551" s="196">
        <v>0</v>
      </c>
      <c r="T551" s="196">
        <f>S551*H551</f>
        <v>0</v>
      </c>
      <c r="U551" s="197" t="s">
        <v>1</v>
      </c>
      <c r="V551" s="36"/>
      <c r="W551" s="36"/>
      <c r="X551" s="36"/>
      <c r="Y551" s="36"/>
      <c r="Z551" s="36"/>
      <c r="AA551" s="36"/>
      <c r="AB551" s="36"/>
      <c r="AC551" s="36"/>
      <c r="AD551" s="36"/>
      <c r="AE551" s="36"/>
      <c r="AR551" s="198" t="s">
        <v>133</v>
      </c>
      <c r="AT551" s="198" t="s">
        <v>130</v>
      </c>
      <c r="AU551" s="198" t="s">
        <v>75</v>
      </c>
      <c r="AY551" s="15" t="s">
        <v>126</v>
      </c>
      <c r="BE551" s="199">
        <f>IF(N551="základní",J551,0)</f>
        <v>0</v>
      </c>
      <c r="BF551" s="199">
        <f>IF(N551="snížená",J551,0)</f>
        <v>0</v>
      </c>
      <c r="BG551" s="199">
        <f>IF(N551="zákl. přenesená",J551,0)</f>
        <v>0</v>
      </c>
      <c r="BH551" s="199">
        <f>IF(N551="sníž. přenesená",J551,0)</f>
        <v>0</v>
      </c>
      <c r="BI551" s="199">
        <f>IF(N551="nulová",J551,0)</f>
        <v>0</v>
      </c>
      <c r="BJ551" s="15" t="s">
        <v>83</v>
      </c>
      <c r="BK551" s="199">
        <f>ROUND(I551*H551,2)</f>
        <v>0</v>
      </c>
      <c r="BL551" s="15" t="s">
        <v>133</v>
      </c>
      <c r="BM551" s="198" t="s">
        <v>1878</v>
      </c>
    </row>
    <row r="552" s="2" customFormat="1">
      <c r="A552" s="36"/>
      <c r="B552" s="37"/>
      <c r="C552" s="38"/>
      <c r="D552" s="200" t="s">
        <v>128</v>
      </c>
      <c r="E552" s="38"/>
      <c r="F552" s="201" t="s">
        <v>1877</v>
      </c>
      <c r="G552" s="38"/>
      <c r="H552" s="38"/>
      <c r="I552" s="202"/>
      <c r="J552" s="38"/>
      <c r="K552" s="38"/>
      <c r="L552" s="42"/>
      <c r="M552" s="203"/>
      <c r="N552" s="204"/>
      <c r="O552" s="89"/>
      <c r="P552" s="89"/>
      <c r="Q552" s="89"/>
      <c r="R552" s="89"/>
      <c r="S552" s="89"/>
      <c r="T552" s="89"/>
      <c r="U552" s="90"/>
      <c r="V552" s="36"/>
      <c r="W552" s="36"/>
      <c r="X552" s="36"/>
      <c r="Y552" s="36"/>
      <c r="Z552" s="36"/>
      <c r="AA552" s="36"/>
      <c r="AB552" s="36"/>
      <c r="AC552" s="36"/>
      <c r="AD552" s="36"/>
      <c r="AE552" s="36"/>
      <c r="AT552" s="15" t="s">
        <v>128</v>
      </c>
      <c r="AU552" s="15" t="s">
        <v>75</v>
      </c>
    </row>
    <row r="553" s="2" customFormat="1" ht="37.8" customHeight="1">
      <c r="A553" s="36"/>
      <c r="B553" s="37"/>
      <c r="C553" s="187" t="s">
        <v>1879</v>
      </c>
      <c r="D553" s="187" t="s">
        <v>120</v>
      </c>
      <c r="E553" s="188" t="s">
        <v>1880</v>
      </c>
      <c r="F553" s="189" t="s">
        <v>1881</v>
      </c>
      <c r="G553" s="190" t="s">
        <v>221</v>
      </c>
      <c r="H553" s="191">
        <v>12</v>
      </c>
      <c r="I553" s="192"/>
      <c r="J553" s="193">
        <f>ROUND(I553*H553,2)</f>
        <v>0</v>
      </c>
      <c r="K553" s="189" t="s">
        <v>124</v>
      </c>
      <c r="L553" s="42"/>
      <c r="M553" s="194" t="s">
        <v>1</v>
      </c>
      <c r="N553" s="195" t="s">
        <v>40</v>
      </c>
      <c r="O553" s="89"/>
      <c r="P553" s="196">
        <f>O553*H553</f>
        <v>0</v>
      </c>
      <c r="Q553" s="196">
        <v>0</v>
      </c>
      <c r="R553" s="196">
        <f>Q553*H553</f>
        <v>0</v>
      </c>
      <c r="S553" s="196">
        <v>0</v>
      </c>
      <c r="T553" s="196">
        <f>S553*H553</f>
        <v>0</v>
      </c>
      <c r="U553" s="197" t="s">
        <v>1</v>
      </c>
      <c r="V553" s="36"/>
      <c r="W553" s="36"/>
      <c r="X553" s="36"/>
      <c r="Y553" s="36"/>
      <c r="Z553" s="36"/>
      <c r="AA553" s="36"/>
      <c r="AB553" s="36"/>
      <c r="AC553" s="36"/>
      <c r="AD553" s="36"/>
      <c r="AE553" s="36"/>
      <c r="AR553" s="198" t="s">
        <v>140</v>
      </c>
      <c r="AT553" s="198" t="s">
        <v>120</v>
      </c>
      <c r="AU553" s="198" t="s">
        <v>75</v>
      </c>
      <c r="AY553" s="15" t="s">
        <v>126</v>
      </c>
      <c r="BE553" s="199">
        <f>IF(N553="základní",J553,0)</f>
        <v>0</v>
      </c>
      <c r="BF553" s="199">
        <f>IF(N553="snížená",J553,0)</f>
        <v>0</v>
      </c>
      <c r="BG553" s="199">
        <f>IF(N553="zákl. přenesená",J553,0)</f>
        <v>0</v>
      </c>
      <c r="BH553" s="199">
        <f>IF(N553="sníž. přenesená",J553,0)</f>
        <v>0</v>
      </c>
      <c r="BI553" s="199">
        <f>IF(N553="nulová",J553,0)</f>
        <v>0</v>
      </c>
      <c r="BJ553" s="15" t="s">
        <v>83</v>
      </c>
      <c r="BK553" s="199">
        <f>ROUND(I553*H553,2)</f>
        <v>0</v>
      </c>
      <c r="BL553" s="15" t="s">
        <v>140</v>
      </c>
      <c r="BM553" s="198" t="s">
        <v>1882</v>
      </c>
    </row>
    <row r="554" s="2" customFormat="1">
      <c r="A554" s="36"/>
      <c r="B554" s="37"/>
      <c r="C554" s="38"/>
      <c r="D554" s="200" t="s">
        <v>128</v>
      </c>
      <c r="E554" s="38"/>
      <c r="F554" s="201" t="s">
        <v>1883</v>
      </c>
      <c r="G554" s="38"/>
      <c r="H554" s="38"/>
      <c r="I554" s="202"/>
      <c r="J554" s="38"/>
      <c r="K554" s="38"/>
      <c r="L554" s="42"/>
      <c r="M554" s="203"/>
      <c r="N554" s="204"/>
      <c r="O554" s="89"/>
      <c r="P554" s="89"/>
      <c r="Q554" s="89"/>
      <c r="R554" s="89"/>
      <c r="S554" s="89"/>
      <c r="T554" s="89"/>
      <c r="U554" s="90"/>
      <c r="V554" s="36"/>
      <c r="W554" s="36"/>
      <c r="X554" s="36"/>
      <c r="Y554" s="36"/>
      <c r="Z554" s="36"/>
      <c r="AA554" s="36"/>
      <c r="AB554" s="36"/>
      <c r="AC554" s="36"/>
      <c r="AD554" s="36"/>
      <c r="AE554" s="36"/>
      <c r="AT554" s="15" t="s">
        <v>128</v>
      </c>
      <c r="AU554" s="15" t="s">
        <v>75</v>
      </c>
    </row>
    <row r="555" s="2" customFormat="1" ht="24.15" customHeight="1">
      <c r="A555" s="36"/>
      <c r="B555" s="37"/>
      <c r="C555" s="205" t="s">
        <v>1884</v>
      </c>
      <c r="D555" s="205" t="s">
        <v>130</v>
      </c>
      <c r="E555" s="206" t="s">
        <v>1885</v>
      </c>
      <c r="F555" s="207" t="s">
        <v>1886</v>
      </c>
      <c r="G555" s="208" t="s">
        <v>139</v>
      </c>
      <c r="H555" s="209">
        <v>2</v>
      </c>
      <c r="I555" s="210"/>
      <c r="J555" s="211">
        <f>ROUND(I555*H555,2)</f>
        <v>0</v>
      </c>
      <c r="K555" s="207" t="s">
        <v>124</v>
      </c>
      <c r="L555" s="212"/>
      <c r="M555" s="213" t="s">
        <v>1</v>
      </c>
      <c r="N555" s="214" t="s">
        <v>40</v>
      </c>
      <c r="O555" s="89"/>
      <c r="P555" s="196">
        <f>O555*H555</f>
        <v>0</v>
      </c>
      <c r="Q555" s="196">
        <v>0</v>
      </c>
      <c r="R555" s="196">
        <f>Q555*H555</f>
        <v>0</v>
      </c>
      <c r="S555" s="196">
        <v>0</v>
      </c>
      <c r="T555" s="196">
        <f>S555*H555</f>
        <v>0</v>
      </c>
      <c r="U555" s="197" t="s">
        <v>1</v>
      </c>
      <c r="V555" s="36"/>
      <c r="W555" s="36"/>
      <c r="X555" s="36"/>
      <c r="Y555" s="36"/>
      <c r="Z555" s="36"/>
      <c r="AA555" s="36"/>
      <c r="AB555" s="36"/>
      <c r="AC555" s="36"/>
      <c r="AD555" s="36"/>
      <c r="AE555" s="36"/>
      <c r="AR555" s="198" t="s">
        <v>133</v>
      </c>
      <c r="AT555" s="198" t="s">
        <v>130</v>
      </c>
      <c r="AU555" s="198" t="s">
        <v>75</v>
      </c>
      <c r="AY555" s="15" t="s">
        <v>126</v>
      </c>
      <c r="BE555" s="199">
        <f>IF(N555="základní",J555,0)</f>
        <v>0</v>
      </c>
      <c r="BF555" s="199">
        <f>IF(N555="snížená",J555,0)</f>
        <v>0</v>
      </c>
      <c r="BG555" s="199">
        <f>IF(N555="zákl. přenesená",J555,0)</f>
        <v>0</v>
      </c>
      <c r="BH555" s="199">
        <f>IF(N555="sníž. přenesená",J555,0)</f>
        <v>0</v>
      </c>
      <c r="BI555" s="199">
        <f>IF(N555="nulová",J555,0)</f>
        <v>0</v>
      </c>
      <c r="BJ555" s="15" t="s">
        <v>83</v>
      </c>
      <c r="BK555" s="199">
        <f>ROUND(I555*H555,2)</f>
        <v>0</v>
      </c>
      <c r="BL555" s="15" t="s">
        <v>133</v>
      </c>
      <c r="BM555" s="198" t="s">
        <v>1887</v>
      </c>
    </row>
    <row r="556" s="2" customFormat="1">
      <c r="A556" s="36"/>
      <c r="B556" s="37"/>
      <c r="C556" s="38"/>
      <c r="D556" s="200" t="s">
        <v>128</v>
      </c>
      <c r="E556" s="38"/>
      <c r="F556" s="201" t="s">
        <v>1886</v>
      </c>
      <c r="G556" s="38"/>
      <c r="H556" s="38"/>
      <c r="I556" s="202"/>
      <c r="J556" s="38"/>
      <c r="K556" s="38"/>
      <c r="L556" s="42"/>
      <c r="M556" s="203"/>
      <c r="N556" s="204"/>
      <c r="O556" s="89"/>
      <c r="P556" s="89"/>
      <c r="Q556" s="89"/>
      <c r="R556" s="89"/>
      <c r="S556" s="89"/>
      <c r="T556" s="89"/>
      <c r="U556" s="90"/>
      <c r="V556" s="36"/>
      <c r="W556" s="36"/>
      <c r="X556" s="36"/>
      <c r="Y556" s="36"/>
      <c r="Z556" s="36"/>
      <c r="AA556" s="36"/>
      <c r="AB556" s="36"/>
      <c r="AC556" s="36"/>
      <c r="AD556" s="36"/>
      <c r="AE556" s="36"/>
      <c r="AT556" s="15" t="s">
        <v>128</v>
      </c>
      <c r="AU556" s="15" t="s">
        <v>75</v>
      </c>
    </row>
    <row r="557" s="2" customFormat="1" ht="21.75" customHeight="1">
      <c r="A557" s="36"/>
      <c r="B557" s="37"/>
      <c r="C557" s="187" t="s">
        <v>1888</v>
      </c>
      <c r="D557" s="187" t="s">
        <v>120</v>
      </c>
      <c r="E557" s="188" t="s">
        <v>1889</v>
      </c>
      <c r="F557" s="189" t="s">
        <v>1890</v>
      </c>
      <c r="G557" s="190" t="s">
        <v>139</v>
      </c>
      <c r="H557" s="191">
        <v>1</v>
      </c>
      <c r="I557" s="192"/>
      <c r="J557" s="193">
        <f>ROUND(I557*H557,2)</f>
        <v>0</v>
      </c>
      <c r="K557" s="189" t="s">
        <v>124</v>
      </c>
      <c r="L557" s="42"/>
      <c r="M557" s="194" t="s">
        <v>1</v>
      </c>
      <c r="N557" s="195" t="s">
        <v>40</v>
      </c>
      <c r="O557" s="89"/>
      <c r="P557" s="196">
        <f>O557*H557</f>
        <v>0</v>
      </c>
      <c r="Q557" s="196">
        <v>0</v>
      </c>
      <c r="R557" s="196">
        <f>Q557*H557</f>
        <v>0</v>
      </c>
      <c r="S557" s="196">
        <v>0</v>
      </c>
      <c r="T557" s="196">
        <f>S557*H557</f>
        <v>0</v>
      </c>
      <c r="U557" s="197" t="s">
        <v>1</v>
      </c>
      <c r="V557" s="36"/>
      <c r="W557" s="36"/>
      <c r="X557" s="36"/>
      <c r="Y557" s="36"/>
      <c r="Z557" s="36"/>
      <c r="AA557" s="36"/>
      <c r="AB557" s="36"/>
      <c r="AC557" s="36"/>
      <c r="AD557" s="36"/>
      <c r="AE557" s="36"/>
      <c r="AR557" s="198" t="s">
        <v>685</v>
      </c>
      <c r="AT557" s="198" t="s">
        <v>120</v>
      </c>
      <c r="AU557" s="198" t="s">
        <v>75</v>
      </c>
      <c r="AY557" s="15" t="s">
        <v>126</v>
      </c>
      <c r="BE557" s="199">
        <f>IF(N557="základní",J557,0)</f>
        <v>0</v>
      </c>
      <c r="BF557" s="199">
        <f>IF(N557="snížená",J557,0)</f>
        <v>0</v>
      </c>
      <c r="BG557" s="199">
        <f>IF(N557="zákl. přenesená",J557,0)</f>
        <v>0</v>
      </c>
      <c r="BH557" s="199">
        <f>IF(N557="sníž. přenesená",J557,0)</f>
        <v>0</v>
      </c>
      <c r="BI557" s="199">
        <f>IF(N557="nulová",J557,0)</f>
        <v>0</v>
      </c>
      <c r="BJ557" s="15" t="s">
        <v>83</v>
      </c>
      <c r="BK557" s="199">
        <f>ROUND(I557*H557,2)</f>
        <v>0</v>
      </c>
      <c r="BL557" s="15" t="s">
        <v>685</v>
      </c>
      <c r="BM557" s="198" t="s">
        <v>1891</v>
      </c>
    </row>
    <row r="558" s="2" customFormat="1">
      <c r="A558" s="36"/>
      <c r="B558" s="37"/>
      <c r="C558" s="38"/>
      <c r="D558" s="200" t="s">
        <v>128</v>
      </c>
      <c r="E558" s="38"/>
      <c r="F558" s="201" t="s">
        <v>1892</v>
      </c>
      <c r="G558" s="38"/>
      <c r="H558" s="38"/>
      <c r="I558" s="202"/>
      <c r="J558" s="38"/>
      <c r="K558" s="38"/>
      <c r="L558" s="42"/>
      <c r="M558" s="203"/>
      <c r="N558" s="204"/>
      <c r="O558" s="89"/>
      <c r="P558" s="89"/>
      <c r="Q558" s="89"/>
      <c r="R558" s="89"/>
      <c r="S558" s="89"/>
      <c r="T558" s="89"/>
      <c r="U558" s="90"/>
      <c r="V558" s="36"/>
      <c r="W558" s="36"/>
      <c r="X558" s="36"/>
      <c r="Y558" s="36"/>
      <c r="Z558" s="36"/>
      <c r="AA558" s="36"/>
      <c r="AB558" s="36"/>
      <c r="AC558" s="36"/>
      <c r="AD558" s="36"/>
      <c r="AE558" s="36"/>
      <c r="AT558" s="15" t="s">
        <v>128</v>
      </c>
      <c r="AU558" s="15" t="s">
        <v>75</v>
      </c>
    </row>
    <row r="559" s="2" customFormat="1" ht="24.15" customHeight="1">
      <c r="A559" s="36"/>
      <c r="B559" s="37"/>
      <c r="C559" s="187" t="s">
        <v>1893</v>
      </c>
      <c r="D559" s="187" t="s">
        <v>120</v>
      </c>
      <c r="E559" s="188" t="s">
        <v>1894</v>
      </c>
      <c r="F559" s="189" t="s">
        <v>1895</v>
      </c>
      <c r="G559" s="190" t="s">
        <v>139</v>
      </c>
      <c r="H559" s="191">
        <v>1</v>
      </c>
      <c r="I559" s="192"/>
      <c r="J559" s="193">
        <f>ROUND(I559*H559,2)</f>
        <v>0</v>
      </c>
      <c r="K559" s="189" t="s">
        <v>124</v>
      </c>
      <c r="L559" s="42"/>
      <c r="M559" s="194" t="s">
        <v>1</v>
      </c>
      <c r="N559" s="195" t="s">
        <v>40</v>
      </c>
      <c r="O559" s="89"/>
      <c r="P559" s="196">
        <f>O559*H559</f>
        <v>0</v>
      </c>
      <c r="Q559" s="196">
        <v>0</v>
      </c>
      <c r="R559" s="196">
        <f>Q559*H559</f>
        <v>0</v>
      </c>
      <c r="S559" s="196">
        <v>0</v>
      </c>
      <c r="T559" s="196">
        <f>S559*H559</f>
        <v>0</v>
      </c>
      <c r="U559" s="197" t="s">
        <v>1</v>
      </c>
      <c r="V559" s="36"/>
      <c r="W559" s="36"/>
      <c r="X559" s="36"/>
      <c r="Y559" s="36"/>
      <c r="Z559" s="36"/>
      <c r="AA559" s="36"/>
      <c r="AB559" s="36"/>
      <c r="AC559" s="36"/>
      <c r="AD559" s="36"/>
      <c r="AE559" s="36"/>
      <c r="AR559" s="198" t="s">
        <v>685</v>
      </c>
      <c r="AT559" s="198" t="s">
        <v>120</v>
      </c>
      <c r="AU559" s="198" t="s">
        <v>75</v>
      </c>
      <c r="AY559" s="15" t="s">
        <v>126</v>
      </c>
      <c r="BE559" s="199">
        <f>IF(N559="základní",J559,0)</f>
        <v>0</v>
      </c>
      <c r="BF559" s="199">
        <f>IF(N559="snížená",J559,0)</f>
        <v>0</v>
      </c>
      <c r="BG559" s="199">
        <f>IF(N559="zákl. přenesená",J559,0)</f>
        <v>0</v>
      </c>
      <c r="BH559" s="199">
        <f>IF(N559="sníž. přenesená",J559,0)</f>
        <v>0</v>
      </c>
      <c r="BI559" s="199">
        <f>IF(N559="nulová",J559,0)</f>
        <v>0</v>
      </c>
      <c r="BJ559" s="15" t="s">
        <v>83</v>
      </c>
      <c r="BK559" s="199">
        <f>ROUND(I559*H559,2)</f>
        <v>0</v>
      </c>
      <c r="BL559" s="15" t="s">
        <v>685</v>
      </c>
      <c r="BM559" s="198" t="s">
        <v>1896</v>
      </c>
    </row>
    <row r="560" s="2" customFormat="1">
      <c r="A560" s="36"/>
      <c r="B560" s="37"/>
      <c r="C560" s="38"/>
      <c r="D560" s="200" t="s">
        <v>128</v>
      </c>
      <c r="E560" s="38"/>
      <c r="F560" s="201" t="s">
        <v>1897</v>
      </c>
      <c r="G560" s="38"/>
      <c r="H560" s="38"/>
      <c r="I560" s="202"/>
      <c r="J560" s="38"/>
      <c r="K560" s="38"/>
      <c r="L560" s="42"/>
      <c r="M560" s="203"/>
      <c r="N560" s="204"/>
      <c r="O560" s="89"/>
      <c r="P560" s="89"/>
      <c r="Q560" s="89"/>
      <c r="R560" s="89"/>
      <c r="S560" s="89"/>
      <c r="T560" s="89"/>
      <c r="U560" s="90"/>
      <c r="V560" s="36"/>
      <c r="W560" s="36"/>
      <c r="X560" s="36"/>
      <c r="Y560" s="36"/>
      <c r="Z560" s="36"/>
      <c r="AA560" s="36"/>
      <c r="AB560" s="36"/>
      <c r="AC560" s="36"/>
      <c r="AD560" s="36"/>
      <c r="AE560" s="36"/>
      <c r="AT560" s="15" t="s">
        <v>128</v>
      </c>
      <c r="AU560" s="15" t="s">
        <v>75</v>
      </c>
    </row>
    <row r="561" s="2" customFormat="1" ht="24.15" customHeight="1">
      <c r="A561" s="36"/>
      <c r="B561" s="37"/>
      <c r="C561" s="187" t="s">
        <v>1898</v>
      </c>
      <c r="D561" s="187" t="s">
        <v>120</v>
      </c>
      <c r="E561" s="188" t="s">
        <v>1899</v>
      </c>
      <c r="F561" s="189" t="s">
        <v>1900</v>
      </c>
      <c r="G561" s="190" t="s">
        <v>139</v>
      </c>
      <c r="H561" s="191">
        <v>1</v>
      </c>
      <c r="I561" s="192"/>
      <c r="J561" s="193">
        <f>ROUND(I561*H561,2)</f>
        <v>0</v>
      </c>
      <c r="K561" s="189" t="s">
        <v>124</v>
      </c>
      <c r="L561" s="42"/>
      <c r="M561" s="194" t="s">
        <v>1</v>
      </c>
      <c r="N561" s="195" t="s">
        <v>40</v>
      </c>
      <c r="O561" s="89"/>
      <c r="P561" s="196">
        <f>O561*H561</f>
        <v>0</v>
      </c>
      <c r="Q561" s="196">
        <v>0</v>
      </c>
      <c r="R561" s="196">
        <f>Q561*H561</f>
        <v>0</v>
      </c>
      <c r="S561" s="196">
        <v>0</v>
      </c>
      <c r="T561" s="196">
        <f>S561*H561</f>
        <v>0</v>
      </c>
      <c r="U561" s="197" t="s">
        <v>1</v>
      </c>
      <c r="V561" s="36"/>
      <c r="W561" s="36"/>
      <c r="X561" s="36"/>
      <c r="Y561" s="36"/>
      <c r="Z561" s="36"/>
      <c r="AA561" s="36"/>
      <c r="AB561" s="36"/>
      <c r="AC561" s="36"/>
      <c r="AD561" s="36"/>
      <c r="AE561" s="36"/>
      <c r="AR561" s="198" t="s">
        <v>685</v>
      </c>
      <c r="AT561" s="198" t="s">
        <v>120</v>
      </c>
      <c r="AU561" s="198" t="s">
        <v>75</v>
      </c>
      <c r="AY561" s="15" t="s">
        <v>126</v>
      </c>
      <c r="BE561" s="199">
        <f>IF(N561="základní",J561,0)</f>
        <v>0</v>
      </c>
      <c r="BF561" s="199">
        <f>IF(N561="snížená",J561,0)</f>
        <v>0</v>
      </c>
      <c r="BG561" s="199">
        <f>IF(N561="zákl. přenesená",J561,0)</f>
        <v>0</v>
      </c>
      <c r="BH561" s="199">
        <f>IF(N561="sníž. přenesená",J561,0)</f>
        <v>0</v>
      </c>
      <c r="BI561" s="199">
        <f>IF(N561="nulová",J561,0)</f>
        <v>0</v>
      </c>
      <c r="BJ561" s="15" t="s">
        <v>83</v>
      </c>
      <c r="BK561" s="199">
        <f>ROUND(I561*H561,2)</f>
        <v>0</v>
      </c>
      <c r="BL561" s="15" t="s">
        <v>685</v>
      </c>
      <c r="BM561" s="198" t="s">
        <v>1901</v>
      </c>
    </row>
    <row r="562" s="2" customFormat="1">
      <c r="A562" s="36"/>
      <c r="B562" s="37"/>
      <c r="C562" s="38"/>
      <c r="D562" s="200" t="s">
        <v>128</v>
      </c>
      <c r="E562" s="38"/>
      <c r="F562" s="201" t="s">
        <v>1900</v>
      </c>
      <c r="G562" s="38"/>
      <c r="H562" s="38"/>
      <c r="I562" s="202"/>
      <c r="J562" s="38"/>
      <c r="K562" s="38"/>
      <c r="L562" s="42"/>
      <c r="M562" s="203"/>
      <c r="N562" s="204"/>
      <c r="O562" s="89"/>
      <c r="P562" s="89"/>
      <c r="Q562" s="89"/>
      <c r="R562" s="89"/>
      <c r="S562" s="89"/>
      <c r="T562" s="89"/>
      <c r="U562" s="90"/>
      <c r="V562" s="36"/>
      <c r="W562" s="36"/>
      <c r="X562" s="36"/>
      <c r="Y562" s="36"/>
      <c r="Z562" s="36"/>
      <c r="AA562" s="36"/>
      <c r="AB562" s="36"/>
      <c r="AC562" s="36"/>
      <c r="AD562" s="36"/>
      <c r="AE562" s="36"/>
      <c r="AT562" s="15" t="s">
        <v>128</v>
      </c>
      <c r="AU562" s="15" t="s">
        <v>75</v>
      </c>
    </row>
    <row r="563" s="2" customFormat="1" ht="16.5" customHeight="1">
      <c r="A563" s="36"/>
      <c r="B563" s="37"/>
      <c r="C563" s="187" t="s">
        <v>1902</v>
      </c>
      <c r="D563" s="187" t="s">
        <v>120</v>
      </c>
      <c r="E563" s="188" t="s">
        <v>1903</v>
      </c>
      <c r="F563" s="189" t="s">
        <v>1904</v>
      </c>
      <c r="G563" s="190" t="s">
        <v>139</v>
      </c>
      <c r="H563" s="191">
        <v>3</v>
      </c>
      <c r="I563" s="192"/>
      <c r="J563" s="193">
        <f>ROUND(I563*H563,2)</f>
        <v>0</v>
      </c>
      <c r="K563" s="189" t="s">
        <v>124</v>
      </c>
      <c r="L563" s="42"/>
      <c r="M563" s="194" t="s">
        <v>1</v>
      </c>
      <c r="N563" s="195" t="s">
        <v>40</v>
      </c>
      <c r="O563" s="89"/>
      <c r="P563" s="196">
        <f>O563*H563</f>
        <v>0</v>
      </c>
      <c r="Q563" s="196">
        <v>0</v>
      </c>
      <c r="R563" s="196">
        <f>Q563*H563</f>
        <v>0</v>
      </c>
      <c r="S563" s="196">
        <v>0</v>
      </c>
      <c r="T563" s="196">
        <f>S563*H563</f>
        <v>0</v>
      </c>
      <c r="U563" s="197" t="s">
        <v>1</v>
      </c>
      <c r="V563" s="36"/>
      <c r="W563" s="36"/>
      <c r="X563" s="36"/>
      <c r="Y563" s="36"/>
      <c r="Z563" s="36"/>
      <c r="AA563" s="36"/>
      <c r="AB563" s="36"/>
      <c r="AC563" s="36"/>
      <c r="AD563" s="36"/>
      <c r="AE563" s="36"/>
      <c r="AR563" s="198" t="s">
        <v>685</v>
      </c>
      <c r="AT563" s="198" t="s">
        <v>120</v>
      </c>
      <c r="AU563" s="198" t="s">
        <v>75</v>
      </c>
      <c r="AY563" s="15" t="s">
        <v>126</v>
      </c>
      <c r="BE563" s="199">
        <f>IF(N563="základní",J563,0)</f>
        <v>0</v>
      </c>
      <c r="BF563" s="199">
        <f>IF(N563="snížená",J563,0)</f>
        <v>0</v>
      </c>
      <c r="BG563" s="199">
        <f>IF(N563="zákl. přenesená",J563,0)</f>
        <v>0</v>
      </c>
      <c r="BH563" s="199">
        <f>IF(N563="sníž. přenesená",J563,0)</f>
        <v>0</v>
      </c>
      <c r="BI563" s="199">
        <f>IF(N563="nulová",J563,0)</f>
        <v>0</v>
      </c>
      <c r="BJ563" s="15" t="s">
        <v>83</v>
      </c>
      <c r="BK563" s="199">
        <f>ROUND(I563*H563,2)</f>
        <v>0</v>
      </c>
      <c r="BL563" s="15" t="s">
        <v>685</v>
      </c>
      <c r="BM563" s="198" t="s">
        <v>1905</v>
      </c>
    </row>
    <row r="564" s="2" customFormat="1">
      <c r="A564" s="36"/>
      <c r="B564" s="37"/>
      <c r="C564" s="38"/>
      <c r="D564" s="200" t="s">
        <v>128</v>
      </c>
      <c r="E564" s="38"/>
      <c r="F564" s="201" t="s">
        <v>1906</v>
      </c>
      <c r="G564" s="38"/>
      <c r="H564" s="38"/>
      <c r="I564" s="202"/>
      <c r="J564" s="38"/>
      <c r="K564" s="38"/>
      <c r="L564" s="42"/>
      <c r="M564" s="203"/>
      <c r="N564" s="204"/>
      <c r="O564" s="89"/>
      <c r="P564" s="89"/>
      <c r="Q564" s="89"/>
      <c r="R564" s="89"/>
      <c r="S564" s="89"/>
      <c r="T564" s="89"/>
      <c r="U564" s="90"/>
      <c r="V564" s="36"/>
      <c r="W564" s="36"/>
      <c r="X564" s="36"/>
      <c r="Y564" s="36"/>
      <c r="Z564" s="36"/>
      <c r="AA564" s="36"/>
      <c r="AB564" s="36"/>
      <c r="AC564" s="36"/>
      <c r="AD564" s="36"/>
      <c r="AE564" s="36"/>
      <c r="AT564" s="15" t="s">
        <v>128</v>
      </c>
      <c r="AU564" s="15" t="s">
        <v>75</v>
      </c>
    </row>
    <row r="565" s="2" customFormat="1" ht="16.5" customHeight="1">
      <c r="A565" s="36"/>
      <c r="B565" s="37"/>
      <c r="C565" s="187" t="s">
        <v>1907</v>
      </c>
      <c r="D565" s="187" t="s">
        <v>120</v>
      </c>
      <c r="E565" s="188" t="s">
        <v>1908</v>
      </c>
      <c r="F565" s="189" t="s">
        <v>1909</v>
      </c>
      <c r="G565" s="190" t="s">
        <v>123</v>
      </c>
      <c r="H565" s="191">
        <v>2</v>
      </c>
      <c r="I565" s="192"/>
      <c r="J565" s="193">
        <f>ROUND(I565*H565,2)</f>
        <v>0</v>
      </c>
      <c r="K565" s="189" t="s">
        <v>124</v>
      </c>
      <c r="L565" s="42"/>
      <c r="M565" s="194" t="s">
        <v>1</v>
      </c>
      <c r="N565" s="195" t="s">
        <v>40</v>
      </c>
      <c r="O565" s="89"/>
      <c r="P565" s="196">
        <f>O565*H565</f>
        <v>0</v>
      </c>
      <c r="Q565" s="196">
        <v>0</v>
      </c>
      <c r="R565" s="196">
        <f>Q565*H565</f>
        <v>0</v>
      </c>
      <c r="S565" s="196">
        <v>0</v>
      </c>
      <c r="T565" s="196">
        <f>S565*H565</f>
        <v>0</v>
      </c>
      <c r="U565" s="197" t="s">
        <v>1</v>
      </c>
      <c r="V565" s="36"/>
      <c r="W565" s="36"/>
      <c r="X565" s="36"/>
      <c r="Y565" s="36"/>
      <c r="Z565" s="36"/>
      <c r="AA565" s="36"/>
      <c r="AB565" s="36"/>
      <c r="AC565" s="36"/>
      <c r="AD565" s="36"/>
      <c r="AE565" s="36"/>
      <c r="AR565" s="198" t="s">
        <v>125</v>
      </c>
      <c r="AT565" s="198" t="s">
        <v>120</v>
      </c>
      <c r="AU565" s="198" t="s">
        <v>75</v>
      </c>
      <c r="AY565" s="15" t="s">
        <v>126</v>
      </c>
      <c r="BE565" s="199">
        <f>IF(N565="základní",J565,0)</f>
        <v>0</v>
      </c>
      <c r="BF565" s="199">
        <f>IF(N565="snížená",J565,0)</f>
        <v>0</v>
      </c>
      <c r="BG565" s="199">
        <f>IF(N565="zákl. přenesená",J565,0)</f>
        <v>0</v>
      </c>
      <c r="BH565" s="199">
        <f>IF(N565="sníž. přenesená",J565,0)</f>
        <v>0</v>
      </c>
      <c r="BI565" s="199">
        <f>IF(N565="nulová",J565,0)</f>
        <v>0</v>
      </c>
      <c r="BJ565" s="15" t="s">
        <v>83</v>
      </c>
      <c r="BK565" s="199">
        <f>ROUND(I565*H565,2)</f>
        <v>0</v>
      </c>
      <c r="BL565" s="15" t="s">
        <v>125</v>
      </c>
      <c r="BM565" s="198" t="s">
        <v>1910</v>
      </c>
    </row>
    <row r="566" s="2" customFormat="1">
      <c r="A566" s="36"/>
      <c r="B566" s="37"/>
      <c r="C566" s="38"/>
      <c r="D566" s="200" t="s">
        <v>128</v>
      </c>
      <c r="E566" s="38"/>
      <c r="F566" s="201" t="s">
        <v>1911</v>
      </c>
      <c r="G566" s="38"/>
      <c r="H566" s="38"/>
      <c r="I566" s="202"/>
      <c r="J566" s="38"/>
      <c r="K566" s="38"/>
      <c r="L566" s="42"/>
      <c r="M566" s="203"/>
      <c r="N566" s="204"/>
      <c r="O566" s="89"/>
      <c r="P566" s="89"/>
      <c r="Q566" s="89"/>
      <c r="R566" s="89"/>
      <c r="S566" s="89"/>
      <c r="T566" s="89"/>
      <c r="U566" s="90"/>
      <c r="V566" s="36"/>
      <c r="W566" s="36"/>
      <c r="X566" s="36"/>
      <c r="Y566" s="36"/>
      <c r="Z566" s="36"/>
      <c r="AA566" s="36"/>
      <c r="AB566" s="36"/>
      <c r="AC566" s="36"/>
      <c r="AD566" s="36"/>
      <c r="AE566" s="36"/>
      <c r="AT566" s="15" t="s">
        <v>128</v>
      </c>
      <c r="AU566" s="15" t="s">
        <v>75</v>
      </c>
    </row>
    <row r="567" s="2" customFormat="1" ht="16.5" customHeight="1">
      <c r="A567" s="36"/>
      <c r="B567" s="37"/>
      <c r="C567" s="205" t="s">
        <v>1912</v>
      </c>
      <c r="D567" s="205" t="s">
        <v>130</v>
      </c>
      <c r="E567" s="206" t="s">
        <v>1913</v>
      </c>
      <c r="F567" s="207" t="s">
        <v>1914</v>
      </c>
      <c r="G567" s="208" t="s">
        <v>155</v>
      </c>
      <c r="H567" s="209">
        <v>4.2000000000000002</v>
      </c>
      <c r="I567" s="210"/>
      <c r="J567" s="211">
        <f>ROUND(I567*H567,2)</f>
        <v>0</v>
      </c>
      <c r="K567" s="207" t="s">
        <v>124</v>
      </c>
      <c r="L567" s="212"/>
      <c r="M567" s="213" t="s">
        <v>1</v>
      </c>
      <c r="N567" s="214" t="s">
        <v>40</v>
      </c>
      <c r="O567" s="89"/>
      <c r="P567" s="196">
        <f>O567*H567</f>
        <v>0</v>
      </c>
      <c r="Q567" s="196">
        <v>1</v>
      </c>
      <c r="R567" s="196">
        <f>Q567*H567</f>
        <v>4.2000000000000002</v>
      </c>
      <c r="S567" s="196">
        <v>0</v>
      </c>
      <c r="T567" s="196">
        <f>S567*H567</f>
        <v>0</v>
      </c>
      <c r="U567" s="197" t="s">
        <v>1</v>
      </c>
      <c r="V567" s="36"/>
      <c r="W567" s="36"/>
      <c r="X567" s="36"/>
      <c r="Y567" s="36"/>
      <c r="Z567" s="36"/>
      <c r="AA567" s="36"/>
      <c r="AB567" s="36"/>
      <c r="AC567" s="36"/>
      <c r="AD567" s="36"/>
      <c r="AE567" s="36"/>
      <c r="AR567" s="198" t="s">
        <v>165</v>
      </c>
      <c r="AT567" s="198" t="s">
        <v>130</v>
      </c>
      <c r="AU567" s="198" t="s">
        <v>75</v>
      </c>
      <c r="AY567" s="15" t="s">
        <v>126</v>
      </c>
      <c r="BE567" s="199">
        <f>IF(N567="základní",J567,0)</f>
        <v>0</v>
      </c>
      <c r="BF567" s="199">
        <f>IF(N567="snížená",J567,0)</f>
        <v>0</v>
      </c>
      <c r="BG567" s="199">
        <f>IF(N567="zákl. přenesená",J567,0)</f>
        <v>0</v>
      </c>
      <c r="BH567" s="199">
        <f>IF(N567="sníž. přenesená",J567,0)</f>
        <v>0</v>
      </c>
      <c r="BI567" s="199">
        <f>IF(N567="nulová",J567,0)</f>
        <v>0</v>
      </c>
      <c r="BJ567" s="15" t="s">
        <v>83</v>
      </c>
      <c r="BK567" s="199">
        <f>ROUND(I567*H567,2)</f>
        <v>0</v>
      </c>
      <c r="BL567" s="15" t="s">
        <v>125</v>
      </c>
      <c r="BM567" s="198" t="s">
        <v>1915</v>
      </c>
    </row>
    <row r="568" s="2" customFormat="1">
      <c r="A568" s="36"/>
      <c r="B568" s="37"/>
      <c r="C568" s="38"/>
      <c r="D568" s="200" t="s">
        <v>128</v>
      </c>
      <c r="E568" s="38"/>
      <c r="F568" s="201" t="s">
        <v>1914</v>
      </c>
      <c r="G568" s="38"/>
      <c r="H568" s="38"/>
      <c r="I568" s="202"/>
      <c r="J568" s="38"/>
      <c r="K568" s="38"/>
      <c r="L568" s="42"/>
      <c r="M568" s="203"/>
      <c r="N568" s="204"/>
      <c r="O568" s="89"/>
      <c r="P568" s="89"/>
      <c r="Q568" s="89"/>
      <c r="R568" s="89"/>
      <c r="S568" s="89"/>
      <c r="T568" s="89"/>
      <c r="U568" s="90"/>
      <c r="V568" s="36"/>
      <c r="W568" s="36"/>
      <c r="X568" s="36"/>
      <c r="Y568" s="36"/>
      <c r="Z568" s="36"/>
      <c r="AA568" s="36"/>
      <c r="AB568" s="36"/>
      <c r="AC568" s="36"/>
      <c r="AD568" s="36"/>
      <c r="AE568" s="36"/>
      <c r="AT568" s="15" t="s">
        <v>128</v>
      </c>
      <c r="AU568" s="15" t="s">
        <v>75</v>
      </c>
    </row>
    <row r="569" s="2" customFormat="1" ht="37.8" customHeight="1">
      <c r="A569" s="36"/>
      <c r="B569" s="37"/>
      <c r="C569" s="187" t="s">
        <v>1916</v>
      </c>
      <c r="D569" s="187" t="s">
        <v>120</v>
      </c>
      <c r="E569" s="188" t="s">
        <v>1917</v>
      </c>
      <c r="F569" s="189" t="s">
        <v>1918</v>
      </c>
      <c r="G569" s="190" t="s">
        <v>139</v>
      </c>
      <c r="H569" s="191">
        <v>2</v>
      </c>
      <c r="I569" s="192"/>
      <c r="J569" s="193">
        <f>ROUND(I569*H569,2)</f>
        <v>0</v>
      </c>
      <c r="K569" s="189" t="s">
        <v>124</v>
      </c>
      <c r="L569" s="42"/>
      <c r="M569" s="194" t="s">
        <v>1</v>
      </c>
      <c r="N569" s="195" t="s">
        <v>40</v>
      </c>
      <c r="O569" s="89"/>
      <c r="P569" s="196">
        <f>O569*H569</f>
        <v>0</v>
      </c>
      <c r="Q569" s="196">
        <v>0</v>
      </c>
      <c r="R569" s="196">
        <f>Q569*H569</f>
        <v>0</v>
      </c>
      <c r="S569" s="196">
        <v>0</v>
      </c>
      <c r="T569" s="196">
        <f>S569*H569</f>
        <v>0</v>
      </c>
      <c r="U569" s="197" t="s">
        <v>1</v>
      </c>
      <c r="V569" s="36"/>
      <c r="W569" s="36"/>
      <c r="X569" s="36"/>
      <c r="Y569" s="36"/>
      <c r="Z569" s="36"/>
      <c r="AA569" s="36"/>
      <c r="AB569" s="36"/>
      <c r="AC569" s="36"/>
      <c r="AD569" s="36"/>
      <c r="AE569" s="36"/>
      <c r="AR569" s="198" t="s">
        <v>685</v>
      </c>
      <c r="AT569" s="198" t="s">
        <v>120</v>
      </c>
      <c r="AU569" s="198" t="s">
        <v>75</v>
      </c>
      <c r="AY569" s="15" t="s">
        <v>126</v>
      </c>
      <c r="BE569" s="199">
        <f>IF(N569="základní",J569,0)</f>
        <v>0</v>
      </c>
      <c r="BF569" s="199">
        <f>IF(N569="snížená",J569,0)</f>
        <v>0</v>
      </c>
      <c r="BG569" s="199">
        <f>IF(N569="zákl. přenesená",J569,0)</f>
        <v>0</v>
      </c>
      <c r="BH569" s="199">
        <f>IF(N569="sníž. přenesená",J569,0)</f>
        <v>0</v>
      </c>
      <c r="BI569" s="199">
        <f>IF(N569="nulová",J569,0)</f>
        <v>0</v>
      </c>
      <c r="BJ569" s="15" t="s">
        <v>83</v>
      </c>
      <c r="BK569" s="199">
        <f>ROUND(I569*H569,2)</f>
        <v>0</v>
      </c>
      <c r="BL569" s="15" t="s">
        <v>685</v>
      </c>
      <c r="BM569" s="198" t="s">
        <v>1919</v>
      </c>
    </row>
    <row r="570" s="2" customFormat="1">
      <c r="A570" s="36"/>
      <c r="B570" s="37"/>
      <c r="C570" s="38"/>
      <c r="D570" s="200" t="s">
        <v>128</v>
      </c>
      <c r="E570" s="38"/>
      <c r="F570" s="201" t="s">
        <v>1920</v>
      </c>
      <c r="G570" s="38"/>
      <c r="H570" s="38"/>
      <c r="I570" s="202"/>
      <c r="J570" s="38"/>
      <c r="K570" s="38"/>
      <c r="L570" s="42"/>
      <c r="M570" s="203"/>
      <c r="N570" s="204"/>
      <c r="O570" s="89"/>
      <c r="P570" s="89"/>
      <c r="Q570" s="89"/>
      <c r="R570" s="89"/>
      <c r="S570" s="89"/>
      <c r="T570" s="89"/>
      <c r="U570" s="90"/>
      <c r="V570" s="36"/>
      <c r="W570" s="36"/>
      <c r="X570" s="36"/>
      <c r="Y570" s="36"/>
      <c r="Z570" s="36"/>
      <c r="AA570" s="36"/>
      <c r="AB570" s="36"/>
      <c r="AC570" s="36"/>
      <c r="AD570" s="36"/>
      <c r="AE570" s="36"/>
      <c r="AT570" s="15" t="s">
        <v>128</v>
      </c>
      <c r="AU570" s="15" t="s">
        <v>75</v>
      </c>
    </row>
    <row r="571" s="2" customFormat="1" ht="24.15" customHeight="1">
      <c r="A571" s="36"/>
      <c r="B571" s="37"/>
      <c r="C571" s="187" t="s">
        <v>1921</v>
      </c>
      <c r="D571" s="187" t="s">
        <v>120</v>
      </c>
      <c r="E571" s="188" t="s">
        <v>1922</v>
      </c>
      <c r="F571" s="189" t="s">
        <v>1923</v>
      </c>
      <c r="G571" s="190" t="s">
        <v>139</v>
      </c>
      <c r="H571" s="191">
        <v>3</v>
      </c>
      <c r="I571" s="192"/>
      <c r="J571" s="193">
        <f>ROUND(I571*H571,2)</f>
        <v>0</v>
      </c>
      <c r="K571" s="189" t="s">
        <v>124</v>
      </c>
      <c r="L571" s="42"/>
      <c r="M571" s="194" t="s">
        <v>1</v>
      </c>
      <c r="N571" s="195" t="s">
        <v>40</v>
      </c>
      <c r="O571" s="89"/>
      <c r="P571" s="196">
        <f>O571*H571</f>
        <v>0</v>
      </c>
      <c r="Q571" s="196">
        <v>0</v>
      </c>
      <c r="R571" s="196">
        <f>Q571*H571</f>
        <v>0</v>
      </c>
      <c r="S571" s="196">
        <v>0</v>
      </c>
      <c r="T571" s="196">
        <f>S571*H571</f>
        <v>0</v>
      </c>
      <c r="U571" s="197" t="s">
        <v>1</v>
      </c>
      <c r="V571" s="36"/>
      <c r="W571" s="36"/>
      <c r="X571" s="36"/>
      <c r="Y571" s="36"/>
      <c r="Z571" s="36"/>
      <c r="AA571" s="36"/>
      <c r="AB571" s="36"/>
      <c r="AC571" s="36"/>
      <c r="AD571" s="36"/>
      <c r="AE571" s="36"/>
      <c r="AR571" s="198" t="s">
        <v>685</v>
      </c>
      <c r="AT571" s="198" t="s">
        <v>120</v>
      </c>
      <c r="AU571" s="198" t="s">
        <v>75</v>
      </c>
      <c r="AY571" s="15" t="s">
        <v>126</v>
      </c>
      <c r="BE571" s="199">
        <f>IF(N571="základní",J571,0)</f>
        <v>0</v>
      </c>
      <c r="BF571" s="199">
        <f>IF(N571="snížená",J571,0)</f>
        <v>0</v>
      </c>
      <c r="BG571" s="199">
        <f>IF(N571="zákl. přenesená",J571,0)</f>
        <v>0</v>
      </c>
      <c r="BH571" s="199">
        <f>IF(N571="sníž. přenesená",J571,0)</f>
        <v>0</v>
      </c>
      <c r="BI571" s="199">
        <f>IF(N571="nulová",J571,0)</f>
        <v>0</v>
      </c>
      <c r="BJ571" s="15" t="s">
        <v>83</v>
      </c>
      <c r="BK571" s="199">
        <f>ROUND(I571*H571,2)</f>
        <v>0</v>
      </c>
      <c r="BL571" s="15" t="s">
        <v>685</v>
      </c>
      <c r="BM571" s="198" t="s">
        <v>1924</v>
      </c>
    </row>
    <row r="572" s="2" customFormat="1">
      <c r="A572" s="36"/>
      <c r="B572" s="37"/>
      <c r="C572" s="38"/>
      <c r="D572" s="200" t="s">
        <v>128</v>
      </c>
      <c r="E572" s="38"/>
      <c r="F572" s="201" t="s">
        <v>1925</v>
      </c>
      <c r="G572" s="38"/>
      <c r="H572" s="38"/>
      <c r="I572" s="202"/>
      <c r="J572" s="38"/>
      <c r="K572" s="38"/>
      <c r="L572" s="42"/>
      <c r="M572" s="203"/>
      <c r="N572" s="204"/>
      <c r="O572" s="89"/>
      <c r="P572" s="89"/>
      <c r="Q572" s="89"/>
      <c r="R572" s="89"/>
      <c r="S572" s="89"/>
      <c r="T572" s="89"/>
      <c r="U572" s="90"/>
      <c r="V572" s="36"/>
      <c r="W572" s="36"/>
      <c r="X572" s="36"/>
      <c r="Y572" s="36"/>
      <c r="Z572" s="36"/>
      <c r="AA572" s="36"/>
      <c r="AB572" s="36"/>
      <c r="AC572" s="36"/>
      <c r="AD572" s="36"/>
      <c r="AE572" s="36"/>
      <c r="AT572" s="15" t="s">
        <v>128</v>
      </c>
      <c r="AU572" s="15" t="s">
        <v>75</v>
      </c>
    </row>
    <row r="573" s="2" customFormat="1" ht="24.15" customHeight="1">
      <c r="A573" s="36"/>
      <c r="B573" s="37"/>
      <c r="C573" s="187" t="s">
        <v>1926</v>
      </c>
      <c r="D573" s="187" t="s">
        <v>120</v>
      </c>
      <c r="E573" s="188" t="s">
        <v>1927</v>
      </c>
      <c r="F573" s="189" t="s">
        <v>1928</v>
      </c>
      <c r="G573" s="190" t="s">
        <v>149</v>
      </c>
      <c r="H573" s="191">
        <v>62</v>
      </c>
      <c r="I573" s="192"/>
      <c r="J573" s="193">
        <f>ROUND(I573*H573,2)</f>
        <v>0</v>
      </c>
      <c r="K573" s="189" t="s">
        <v>124</v>
      </c>
      <c r="L573" s="42"/>
      <c r="M573" s="194" t="s">
        <v>1</v>
      </c>
      <c r="N573" s="195" t="s">
        <v>40</v>
      </c>
      <c r="O573" s="89"/>
      <c r="P573" s="196">
        <f>O573*H573</f>
        <v>0</v>
      </c>
      <c r="Q573" s="196">
        <v>0</v>
      </c>
      <c r="R573" s="196">
        <f>Q573*H573</f>
        <v>0</v>
      </c>
      <c r="S573" s="196">
        <v>0</v>
      </c>
      <c r="T573" s="196">
        <f>S573*H573</f>
        <v>0</v>
      </c>
      <c r="U573" s="197" t="s">
        <v>1</v>
      </c>
      <c r="V573" s="36"/>
      <c r="W573" s="36"/>
      <c r="X573" s="36"/>
      <c r="Y573" s="36"/>
      <c r="Z573" s="36"/>
      <c r="AA573" s="36"/>
      <c r="AB573" s="36"/>
      <c r="AC573" s="36"/>
      <c r="AD573" s="36"/>
      <c r="AE573" s="36"/>
      <c r="AR573" s="198" t="s">
        <v>685</v>
      </c>
      <c r="AT573" s="198" t="s">
        <v>120</v>
      </c>
      <c r="AU573" s="198" t="s">
        <v>75</v>
      </c>
      <c r="AY573" s="15" t="s">
        <v>126</v>
      </c>
      <c r="BE573" s="199">
        <f>IF(N573="základní",J573,0)</f>
        <v>0</v>
      </c>
      <c r="BF573" s="199">
        <f>IF(N573="snížená",J573,0)</f>
        <v>0</v>
      </c>
      <c r="BG573" s="199">
        <f>IF(N573="zákl. přenesená",J573,0)</f>
        <v>0</v>
      </c>
      <c r="BH573" s="199">
        <f>IF(N573="sníž. přenesená",J573,0)</f>
        <v>0</v>
      </c>
      <c r="BI573" s="199">
        <f>IF(N573="nulová",J573,0)</f>
        <v>0</v>
      </c>
      <c r="BJ573" s="15" t="s">
        <v>83</v>
      </c>
      <c r="BK573" s="199">
        <f>ROUND(I573*H573,2)</f>
        <v>0</v>
      </c>
      <c r="BL573" s="15" t="s">
        <v>685</v>
      </c>
      <c r="BM573" s="198" t="s">
        <v>1929</v>
      </c>
    </row>
    <row r="574" s="2" customFormat="1">
      <c r="A574" s="36"/>
      <c r="B574" s="37"/>
      <c r="C574" s="38"/>
      <c r="D574" s="200" t="s">
        <v>128</v>
      </c>
      <c r="E574" s="38"/>
      <c r="F574" s="201" t="s">
        <v>1930</v>
      </c>
      <c r="G574" s="38"/>
      <c r="H574" s="38"/>
      <c r="I574" s="202"/>
      <c r="J574" s="38"/>
      <c r="K574" s="38"/>
      <c r="L574" s="42"/>
      <c r="M574" s="203"/>
      <c r="N574" s="204"/>
      <c r="O574" s="89"/>
      <c r="P574" s="89"/>
      <c r="Q574" s="89"/>
      <c r="R574" s="89"/>
      <c r="S574" s="89"/>
      <c r="T574" s="89"/>
      <c r="U574" s="90"/>
      <c r="V574" s="36"/>
      <c r="W574" s="36"/>
      <c r="X574" s="36"/>
      <c r="Y574" s="36"/>
      <c r="Z574" s="36"/>
      <c r="AA574" s="36"/>
      <c r="AB574" s="36"/>
      <c r="AC574" s="36"/>
      <c r="AD574" s="36"/>
      <c r="AE574" s="36"/>
      <c r="AT574" s="15" t="s">
        <v>128</v>
      </c>
      <c r="AU574" s="15" t="s">
        <v>75</v>
      </c>
    </row>
    <row r="575" s="2" customFormat="1" ht="16.5" customHeight="1">
      <c r="A575" s="36"/>
      <c r="B575" s="37"/>
      <c r="C575" s="187" t="s">
        <v>1931</v>
      </c>
      <c r="D575" s="187" t="s">
        <v>120</v>
      </c>
      <c r="E575" s="188" t="s">
        <v>1932</v>
      </c>
      <c r="F575" s="189" t="s">
        <v>1933</v>
      </c>
      <c r="G575" s="190" t="s">
        <v>149</v>
      </c>
      <c r="H575" s="191">
        <v>26</v>
      </c>
      <c r="I575" s="192"/>
      <c r="J575" s="193">
        <f>ROUND(I575*H575,2)</f>
        <v>0</v>
      </c>
      <c r="K575" s="189" t="s">
        <v>124</v>
      </c>
      <c r="L575" s="42"/>
      <c r="M575" s="194" t="s">
        <v>1</v>
      </c>
      <c r="N575" s="195" t="s">
        <v>40</v>
      </c>
      <c r="O575" s="89"/>
      <c r="P575" s="196">
        <f>O575*H575</f>
        <v>0</v>
      </c>
      <c r="Q575" s="196">
        <v>0</v>
      </c>
      <c r="R575" s="196">
        <f>Q575*H575</f>
        <v>0</v>
      </c>
      <c r="S575" s="196">
        <v>0</v>
      </c>
      <c r="T575" s="196">
        <f>S575*H575</f>
        <v>0</v>
      </c>
      <c r="U575" s="197" t="s">
        <v>1</v>
      </c>
      <c r="V575" s="36"/>
      <c r="W575" s="36"/>
      <c r="X575" s="36"/>
      <c r="Y575" s="36"/>
      <c r="Z575" s="36"/>
      <c r="AA575" s="36"/>
      <c r="AB575" s="36"/>
      <c r="AC575" s="36"/>
      <c r="AD575" s="36"/>
      <c r="AE575" s="36"/>
      <c r="AR575" s="198" t="s">
        <v>685</v>
      </c>
      <c r="AT575" s="198" t="s">
        <v>120</v>
      </c>
      <c r="AU575" s="198" t="s">
        <v>75</v>
      </c>
      <c r="AY575" s="15" t="s">
        <v>126</v>
      </c>
      <c r="BE575" s="199">
        <f>IF(N575="základní",J575,0)</f>
        <v>0</v>
      </c>
      <c r="BF575" s="199">
        <f>IF(N575="snížená",J575,0)</f>
        <v>0</v>
      </c>
      <c r="BG575" s="199">
        <f>IF(N575="zákl. přenesená",J575,0)</f>
        <v>0</v>
      </c>
      <c r="BH575" s="199">
        <f>IF(N575="sníž. přenesená",J575,0)</f>
        <v>0</v>
      </c>
      <c r="BI575" s="199">
        <f>IF(N575="nulová",J575,0)</f>
        <v>0</v>
      </c>
      <c r="BJ575" s="15" t="s">
        <v>83</v>
      </c>
      <c r="BK575" s="199">
        <f>ROUND(I575*H575,2)</f>
        <v>0</v>
      </c>
      <c r="BL575" s="15" t="s">
        <v>685</v>
      </c>
      <c r="BM575" s="198" t="s">
        <v>1934</v>
      </c>
    </row>
    <row r="576" s="2" customFormat="1">
      <c r="A576" s="36"/>
      <c r="B576" s="37"/>
      <c r="C576" s="38"/>
      <c r="D576" s="200" t="s">
        <v>128</v>
      </c>
      <c r="E576" s="38"/>
      <c r="F576" s="201" t="s">
        <v>1935</v>
      </c>
      <c r="G576" s="38"/>
      <c r="H576" s="38"/>
      <c r="I576" s="202"/>
      <c r="J576" s="38"/>
      <c r="K576" s="38"/>
      <c r="L576" s="42"/>
      <c r="M576" s="203"/>
      <c r="N576" s="204"/>
      <c r="O576" s="89"/>
      <c r="P576" s="89"/>
      <c r="Q576" s="89"/>
      <c r="R576" s="89"/>
      <c r="S576" s="89"/>
      <c r="T576" s="89"/>
      <c r="U576" s="90"/>
      <c r="V576" s="36"/>
      <c r="W576" s="36"/>
      <c r="X576" s="36"/>
      <c r="Y576" s="36"/>
      <c r="Z576" s="36"/>
      <c r="AA576" s="36"/>
      <c r="AB576" s="36"/>
      <c r="AC576" s="36"/>
      <c r="AD576" s="36"/>
      <c r="AE576" s="36"/>
      <c r="AT576" s="15" t="s">
        <v>128</v>
      </c>
      <c r="AU576" s="15" t="s">
        <v>75</v>
      </c>
    </row>
    <row r="577" s="2" customFormat="1" ht="16.5" customHeight="1">
      <c r="A577" s="36"/>
      <c r="B577" s="37"/>
      <c r="C577" s="187" t="s">
        <v>1936</v>
      </c>
      <c r="D577" s="187" t="s">
        <v>120</v>
      </c>
      <c r="E577" s="188" t="s">
        <v>1937</v>
      </c>
      <c r="F577" s="189" t="s">
        <v>1938</v>
      </c>
      <c r="G577" s="190" t="s">
        <v>149</v>
      </c>
      <c r="H577" s="191">
        <v>6</v>
      </c>
      <c r="I577" s="192"/>
      <c r="J577" s="193">
        <f>ROUND(I577*H577,2)</f>
        <v>0</v>
      </c>
      <c r="K577" s="189" t="s">
        <v>124</v>
      </c>
      <c r="L577" s="42"/>
      <c r="M577" s="194" t="s">
        <v>1</v>
      </c>
      <c r="N577" s="195" t="s">
        <v>40</v>
      </c>
      <c r="O577" s="89"/>
      <c r="P577" s="196">
        <f>O577*H577</f>
        <v>0</v>
      </c>
      <c r="Q577" s="196">
        <v>0</v>
      </c>
      <c r="R577" s="196">
        <f>Q577*H577</f>
        <v>0</v>
      </c>
      <c r="S577" s="196">
        <v>0</v>
      </c>
      <c r="T577" s="196">
        <f>S577*H577</f>
        <v>0</v>
      </c>
      <c r="U577" s="197" t="s">
        <v>1</v>
      </c>
      <c r="V577" s="36"/>
      <c r="W577" s="36"/>
      <c r="X577" s="36"/>
      <c r="Y577" s="36"/>
      <c r="Z577" s="36"/>
      <c r="AA577" s="36"/>
      <c r="AB577" s="36"/>
      <c r="AC577" s="36"/>
      <c r="AD577" s="36"/>
      <c r="AE577" s="36"/>
      <c r="AR577" s="198" t="s">
        <v>685</v>
      </c>
      <c r="AT577" s="198" t="s">
        <v>120</v>
      </c>
      <c r="AU577" s="198" t="s">
        <v>75</v>
      </c>
      <c r="AY577" s="15" t="s">
        <v>126</v>
      </c>
      <c r="BE577" s="199">
        <f>IF(N577="základní",J577,0)</f>
        <v>0</v>
      </c>
      <c r="BF577" s="199">
        <f>IF(N577="snížená",J577,0)</f>
        <v>0</v>
      </c>
      <c r="BG577" s="199">
        <f>IF(N577="zákl. přenesená",J577,0)</f>
        <v>0</v>
      </c>
      <c r="BH577" s="199">
        <f>IF(N577="sníž. přenesená",J577,0)</f>
        <v>0</v>
      </c>
      <c r="BI577" s="199">
        <f>IF(N577="nulová",J577,0)</f>
        <v>0</v>
      </c>
      <c r="BJ577" s="15" t="s">
        <v>83</v>
      </c>
      <c r="BK577" s="199">
        <f>ROUND(I577*H577,2)</f>
        <v>0</v>
      </c>
      <c r="BL577" s="15" t="s">
        <v>685</v>
      </c>
      <c r="BM577" s="198" t="s">
        <v>1939</v>
      </c>
    </row>
    <row r="578" s="2" customFormat="1">
      <c r="A578" s="36"/>
      <c r="B578" s="37"/>
      <c r="C578" s="38"/>
      <c r="D578" s="200" t="s">
        <v>128</v>
      </c>
      <c r="E578" s="38"/>
      <c r="F578" s="201" t="s">
        <v>1940</v>
      </c>
      <c r="G578" s="38"/>
      <c r="H578" s="38"/>
      <c r="I578" s="202"/>
      <c r="J578" s="38"/>
      <c r="K578" s="38"/>
      <c r="L578" s="42"/>
      <c r="M578" s="203"/>
      <c r="N578" s="204"/>
      <c r="O578" s="89"/>
      <c r="P578" s="89"/>
      <c r="Q578" s="89"/>
      <c r="R578" s="89"/>
      <c r="S578" s="89"/>
      <c r="T578" s="89"/>
      <c r="U578" s="90"/>
      <c r="V578" s="36"/>
      <c r="W578" s="36"/>
      <c r="X578" s="36"/>
      <c r="Y578" s="36"/>
      <c r="Z578" s="36"/>
      <c r="AA578" s="36"/>
      <c r="AB578" s="36"/>
      <c r="AC578" s="36"/>
      <c r="AD578" s="36"/>
      <c r="AE578" s="36"/>
      <c r="AT578" s="15" t="s">
        <v>128</v>
      </c>
      <c r="AU578" s="15" t="s">
        <v>75</v>
      </c>
    </row>
    <row r="579" s="2" customFormat="1" ht="24.15" customHeight="1">
      <c r="A579" s="36"/>
      <c r="B579" s="37"/>
      <c r="C579" s="187" t="s">
        <v>1941</v>
      </c>
      <c r="D579" s="187" t="s">
        <v>120</v>
      </c>
      <c r="E579" s="188" t="s">
        <v>1942</v>
      </c>
      <c r="F579" s="189" t="s">
        <v>1029</v>
      </c>
      <c r="G579" s="190" t="s">
        <v>149</v>
      </c>
      <c r="H579" s="191">
        <v>27</v>
      </c>
      <c r="I579" s="192"/>
      <c r="J579" s="193">
        <f>ROUND(I579*H579,2)</f>
        <v>0</v>
      </c>
      <c r="K579" s="189" t="s">
        <v>124</v>
      </c>
      <c r="L579" s="42"/>
      <c r="M579" s="194" t="s">
        <v>1</v>
      </c>
      <c r="N579" s="195" t="s">
        <v>40</v>
      </c>
      <c r="O579" s="89"/>
      <c r="P579" s="196">
        <f>O579*H579</f>
        <v>0</v>
      </c>
      <c r="Q579" s="196">
        <v>0</v>
      </c>
      <c r="R579" s="196">
        <f>Q579*H579</f>
        <v>0</v>
      </c>
      <c r="S579" s="196">
        <v>0</v>
      </c>
      <c r="T579" s="196">
        <f>S579*H579</f>
        <v>0</v>
      </c>
      <c r="U579" s="197" t="s">
        <v>1</v>
      </c>
      <c r="V579" s="36"/>
      <c r="W579" s="36"/>
      <c r="X579" s="36"/>
      <c r="Y579" s="36"/>
      <c r="Z579" s="36"/>
      <c r="AA579" s="36"/>
      <c r="AB579" s="36"/>
      <c r="AC579" s="36"/>
      <c r="AD579" s="36"/>
      <c r="AE579" s="36"/>
      <c r="AR579" s="198" t="s">
        <v>685</v>
      </c>
      <c r="AT579" s="198" t="s">
        <v>120</v>
      </c>
      <c r="AU579" s="198" t="s">
        <v>75</v>
      </c>
      <c r="AY579" s="15" t="s">
        <v>126</v>
      </c>
      <c r="BE579" s="199">
        <f>IF(N579="základní",J579,0)</f>
        <v>0</v>
      </c>
      <c r="BF579" s="199">
        <f>IF(N579="snížená",J579,0)</f>
        <v>0</v>
      </c>
      <c r="BG579" s="199">
        <f>IF(N579="zákl. přenesená",J579,0)</f>
        <v>0</v>
      </c>
      <c r="BH579" s="199">
        <f>IF(N579="sníž. přenesená",J579,0)</f>
        <v>0</v>
      </c>
      <c r="BI579" s="199">
        <f>IF(N579="nulová",J579,0)</f>
        <v>0</v>
      </c>
      <c r="BJ579" s="15" t="s">
        <v>83</v>
      </c>
      <c r="BK579" s="199">
        <f>ROUND(I579*H579,2)</f>
        <v>0</v>
      </c>
      <c r="BL579" s="15" t="s">
        <v>685</v>
      </c>
      <c r="BM579" s="198" t="s">
        <v>1943</v>
      </c>
    </row>
    <row r="580" s="2" customFormat="1">
      <c r="A580" s="36"/>
      <c r="B580" s="37"/>
      <c r="C580" s="38"/>
      <c r="D580" s="200" t="s">
        <v>128</v>
      </c>
      <c r="E580" s="38"/>
      <c r="F580" s="201" t="s">
        <v>1031</v>
      </c>
      <c r="G580" s="38"/>
      <c r="H580" s="38"/>
      <c r="I580" s="202"/>
      <c r="J580" s="38"/>
      <c r="K580" s="38"/>
      <c r="L580" s="42"/>
      <c r="M580" s="203"/>
      <c r="N580" s="204"/>
      <c r="O580" s="89"/>
      <c r="P580" s="89"/>
      <c r="Q580" s="89"/>
      <c r="R580" s="89"/>
      <c r="S580" s="89"/>
      <c r="T580" s="89"/>
      <c r="U580" s="90"/>
      <c r="V580" s="36"/>
      <c r="W580" s="36"/>
      <c r="X580" s="36"/>
      <c r="Y580" s="36"/>
      <c r="Z580" s="36"/>
      <c r="AA580" s="36"/>
      <c r="AB580" s="36"/>
      <c r="AC580" s="36"/>
      <c r="AD580" s="36"/>
      <c r="AE580" s="36"/>
      <c r="AT580" s="15" t="s">
        <v>128</v>
      </c>
      <c r="AU580" s="15" t="s">
        <v>75</v>
      </c>
    </row>
    <row r="581" s="2" customFormat="1" ht="62.7" customHeight="1">
      <c r="A581" s="36"/>
      <c r="B581" s="37"/>
      <c r="C581" s="187" t="s">
        <v>1944</v>
      </c>
      <c r="D581" s="187" t="s">
        <v>120</v>
      </c>
      <c r="E581" s="188" t="s">
        <v>1945</v>
      </c>
      <c r="F581" s="189" t="s">
        <v>1946</v>
      </c>
      <c r="G581" s="190" t="s">
        <v>155</v>
      </c>
      <c r="H581" s="191">
        <v>0.59999999999999998</v>
      </c>
      <c r="I581" s="192"/>
      <c r="J581" s="193">
        <f>ROUND(I581*H581,2)</f>
        <v>0</v>
      </c>
      <c r="K581" s="189" t="s">
        <v>124</v>
      </c>
      <c r="L581" s="42"/>
      <c r="M581" s="194" t="s">
        <v>1</v>
      </c>
      <c r="N581" s="195" t="s">
        <v>40</v>
      </c>
      <c r="O581" s="89"/>
      <c r="P581" s="196">
        <f>O581*H581</f>
        <v>0</v>
      </c>
      <c r="Q581" s="196">
        <v>0</v>
      </c>
      <c r="R581" s="196">
        <f>Q581*H581</f>
        <v>0</v>
      </c>
      <c r="S581" s="196">
        <v>0</v>
      </c>
      <c r="T581" s="196">
        <f>S581*H581</f>
        <v>0</v>
      </c>
      <c r="U581" s="197" t="s">
        <v>1</v>
      </c>
      <c r="V581" s="36"/>
      <c r="W581" s="36"/>
      <c r="X581" s="36"/>
      <c r="Y581" s="36"/>
      <c r="Z581" s="36"/>
      <c r="AA581" s="36"/>
      <c r="AB581" s="36"/>
      <c r="AC581" s="36"/>
      <c r="AD581" s="36"/>
      <c r="AE581" s="36"/>
      <c r="AR581" s="198" t="s">
        <v>685</v>
      </c>
      <c r="AT581" s="198" t="s">
        <v>120</v>
      </c>
      <c r="AU581" s="198" t="s">
        <v>75</v>
      </c>
      <c r="AY581" s="15" t="s">
        <v>126</v>
      </c>
      <c r="BE581" s="199">
        <f>IF(N581="základní",J581,0)</f>
        <v>0</v>
      </c>
      <c r="BF581" s="199">
        <f>IF(N581="snížená",J581,0)</f>
        <v>0</v>
      </c>
      <c r="BG581" s="199">
        <f>IF(N581="zákl. přenesená",J581,0)</f>
        <v>0</v>
      </c>
      <c r="BH581" s="199">
        <f>IF(N581="sníž. přenesená",J581,0)</f>
        <v>0</v>
      </c>
      <c r="BI581" s="199">
        <f>IF(N581="nulová",J581,0)</f>
        <v>0</v>
      </c>
      <c r="BJ581" s="15" t="s">
        <v>83</v>
      </c>
      <c r="BK581" s="199">
        <f>ROUND(I581*H581,2)</f>
        <v>0</v>
      </c>
      <c r="BL581" s="15" t="s">
        <v>685</v>
      </c>
      <c r="BM581" s="198" t="s">
        <v>1947</v>
      </c>
    </row>
    <row r="582" s="2" customFormat="1">
      <c r="A582" s="36"/>
      <c r="B582" s="37"/>
      <c r="C582" s="38"/>
      <c r="D582" s="200" t="s">
        <v>128</v>
      </c>
      <c r="E582" s="38"/>
      <c r="F582" s="201" t="s">
        <v>1948</v>
      </c>
      <c r="G582" s="38"/>
      <c r="H582" s="38"/>
      <c r="I582" s="202"/>
      <c r="J582" s="38"/>
      <c r="K582" s="38"/>
      <c r="L582" s="42"/>
      <c r="M582" s="203"/>
      <c r="N582" s="204"/>
      <c r="O582" s="89"/>
      <c r="P582" s="89"/>
      <c r="Q582" s="89"/>
      <c r="R582" s="89"/>
      <c r="S582" s="89"/>
      <c r="T582" s="89"/>
      <c r="U582" s="90"/>
      <c r="V582" s="36"/>
      <c r="W582" s="36"/>
      <c r="X582" s="36"/>
      <c r="Y582" s="36"/>
      <c r="Z582" s="36"/>
      <c r="AA582" s="36"/>
      <c r="AB582" s="36"/>
      <c r="AC582" s="36"/>
      <c r="AD582" s="36"/>
      <c r="AE582" s="36"/>
      <c r="AT582" s="15" t="s">
        <v>128</v>
      </c>
      <c r="AU582" s="15" t="s">
        <v>75</v>
      </c>
    </row>
    <row r="583" s="2" customFormat="1">
      <c r="A583" s="36"/>
      <c r="B583" s="37"/>
      <c r="C583" s="38"/>
      <c r="D583" s="200" t="s">
        <v>158</v>
      </c>
      <c r="E583" s="38"/>
      <c r="F583" s="215" t="s">
        <v>159</v>
      </c>
      <c r="G583" s="38"/>
      <c r="H583" s="38"/>
      <c r="I583" s="202"/>
      <c r="J583" s="38"/>
      <c r="K583" s="38"/>
      <c r="L583" s="42"/>
      <c r="M583" s="203"/>
      <c r="N583" s="204"/>
      <c r="O583" s="89"/>
      <c r="P583" s="89"/>
      <c r="Q583" s="89"/>
      <c r="R583" s="89"/>
      <c r="S583" s="89"/>
      <c r="T583" s="89"/>
      <c r="U583" s="90"/>
      <c r="V583" s="36"/>
      <c r="W583" s="36"/>
      <c r="X583" s="36"/>
      <c r="Y583" s="36"/>
      <c r="Z583" s="36"/>
      <c r="AA583" s="36"/>
      <c r="AB583" s="36"/>
      <c r="AC583" s="36"/>
      <c r="AD583" s="36"/>
      <c r="AE583" s="36"/>
      <c r="AT583" s="15" t="s">
        <v>158</v>
      </c>
      <c r="AU583" s="15" t="s">
        <v>75</v>
      </c>
    </row>
    <row r="584" s="2" customFormat="1" ht="24.15" customHeight="1">
      <c r="A584" s="36"/>
      <c r="B584" s="37"/>
      <c r="C584" s="187" t="s">
        <v>1949</v>
      </c>
      <c r="D584" s="187" t="s">
        <v>120</v>
      </c>
      <c r="E584" s="188" t="s">
        <v>1950</v>
      </c>
      <c r="F584" s="189" t="s">
        <v>1951</v>
      </c>
      <c r="G584" s="190" t="s">
        <v>123</v>
      </c>
      <c r="H584" s="191">
        <v>150.19999999999999</v>
      </c>
      <c r="I584" s="192"/>
      <c r="J584" s="193">
        <f>ROUND(I584*H584,2)</f>
        <v>0</v>
      </c>
      <c r="K584" s="189" t="s">
        <v>1</v>
      </c>
      <c r="L584" s="42"/>
      <c r="M584" s="194" t="s">
        <v>1</v>
      </c>
      <c r="N584" s="195" t="s">
        <v>40</v>
      </c>
      <c r="O584" s="89"/>
      <c r="P584" s="196">
        <f>O584*H584</f>
        <v>0</v>
      </c>
      <c r="Q584" s="196">
        <v>0</v>
      </c>
      <c r="R584" s="196">
        <f>Q584*H584</f>
        <v>0</v>
      </c>
      <c r="S584" s="196">
        <v>0</v>
      </c>
      <c r="T584" s="196">
        <f>S584*H584</f>
        <v>0</v>
      </c>
      <c r="U584" s="197" t="s">
        <v>1</v>
      </c>
      <c r="V584" s="36"/>
      <c r="W584" s="36"/>
      <c r="X584" s="36"/>
      <c r="Y584" s="36"/>
      <c r="Z584" s="36"/>
      <c r="AA584" s="36"/>
      <c r="AB584" s="36"/>
      <c r="AC584" s="36"/>
      <c r="AD584" s="36"/>
      <c r="AE584" s="36"/>
      <c r="AR584" s="198" t="s">
        <v>125</v>
      </c>
      <c r="AT584" s="198" t="s">
        <v>120</v>
      </c>
      <c r="AU584" s="198" t="s">
        <v>75</v>
      </c>
      <c r="AY584" s="15" t="s">
        <v>126</v>
      </c>
      <c r="BE584" s="199">
        <f>IF(N584="základní",J584,0)</f>
        <v>0</v>
      </c>
      <c r="BF584" s="199">
        <f>IF(N584="snížená",J584,0)</f>
        <v>0</v>
      </c>
      <c r="BG584" s="199">
        <f>IF(N584="zákl. přenesená",J584,0)</f>
        <v>0</v>
      </c>
      <c r="BH584" s="199">
        <f>IF(N584="sníž. přenesená",J584,0)</f>
        <v>0</v>
      </c>
      <c r="BI584" s="199">
        <f>IF(N584="nulová",J584,0)</f>
        <v>0</v>
      </c>
      <c r="BJ584" s="15" t="s">
        <v>83</v>
      </c>
      <c r="BK584" s="199">
        <f>ROUND(I584*H584,2)</f>
        <v>0</v>
      </c>
      <c r="BL584" s="15" t="s">
        <v>125</v>
      </c>
      <c r="BM584" s="198" t="s">
        <v>1952</v>
      </c>
    </row>
    <row r="585" s="2" customFormat="1">
      <c r="A585" s="36"/>
      <c r="B585" s="37"/>
      <c r="C585" s="38"/>
      <c r="D585" s="200" t="s">
        <v>128</v>
      </c>
      <c r="E585" s="38"/>
      <c r="F585" s="201" t="s">
        <v>1953</v>
      </c>
      <c r="G585" s="38"/>
      <c r="H585" s="38"/>
      <c r="I585" s="202"/>
      <c r="J585" s="38"/>
      <c r="K585" s="38"/>
      <c r="L585" s="42"/>
      <c r="M585" s="203"/>
      <c r="N585" s="204"/>
      <c r="O585" s="89"/>
      <c r="P585" s="89"/>
      <c r="Q585" s="89"/>
      <c r="R585" s="89"/>
      <c r="S585" s="89"/>
      <c r="T585" s="89"/>
      <c r="U585" s="90"/>
      <c r="V585" s="36"/>
      <c r="W585" s="36"/>
      <c r="X585" s="36"/>
      <c r="Y585" s="36"/>
      <c r="Z585" s="36"/>
      <c r="AA585" s="36"/>
      <c r="AB585" s="36"/>
      <c r="AC585" s="36"/>
      <c r="AD585" s="36"/>
      <c r="AE585" s="36"/>
      <c r="AT585" s="15" t="s">
        <v>128</v>
      </c>
      <c r="AU585" s="15" t="s">
        <v>75</v>
      </c>
    </row>
    <row r="586" s="2" customFormat="1" ht="24.15" customHeight="1">
      <c r="A586" s="36"/>
      <c r="B586" s="37"/>
      <c r="C586" s="187" t="s">
        <v>1954</v>
      </c>
      <c r="D586" s="187" t="s">
        <v>120</v>
      </c>
      <c r="E586" s="188" t="s">
        <v>1955</v>
      </c>
      <c r="F586" s="189" t="s">
        <v>1956</v>
      </c>
      <c r="G586" s="190" t="s">
        <v>123</v>
      </c>
      <c r="H586" s="191">
        <v>150.19999999999999</v>
      </c>
      <c r="I586" s="192"/>
      <c r="J586" s="193">
        <f>ROUND(I586*H586,2)</f>
        <v>0</v>
      </c>
      <c r="K586" s="189" t="s">
        <v>1</v>
      </c>
      <c r="L586" s="42"/>
      <c r="M586" s="194" t="s">
        <v>1</v>
      </c>
      <c r="N586" s="195" t="s">
        <v>40</v>
      </c>
      <c r="O586" s="89"/>
      <c r="P586" s="196">
        <f>O586*H586</f>
        <v>0</v>
      </c>
      <c r="Q586" s="196">
        <v>0</v>
      </c>
      <c r="R586" s="196">
        <f>Q586*H586</f>
        <v>0</v>
      </c>
      <c r="S586" s="196">
        <v>0</v>
      </c>
      <c r="T586" s="196">
        <f>S586*H586</f>
        <v>0</v>
      </c>
      <c r="U586" s="197" t="s">
        <v>1</v>
      </c>
      <c r="V586" s="36"/>
      <c r="W586" s="36"/>
      <c r="X586" s="36"/>
      <c r="Y586" s="36"/>
      <c r="Z586" s="36"/>
      <c r="AA586" s="36"/>
      <c r="AB586" s="36"/>
      <c r="AC586" s="36"/>
      <c r="AD586" s="36"/>
      <c r="AE586" s="36"/>
      <c r="AR586" s="198" t="s">
        <v>125</v>
      </c>
      <c r="AT586" s="198" t="s">
        <v>120</v>
      </c>
      <c r="AU586" s="198" t="s">
        <v>75</v>
      </c>
      <c r="AY586" s="15" t="s">
        <v>126</v>
      </c>
      <c r="BE586" s="199">
        <f>IF(N586="základní",J586,0)</f>
        <v>0</v>
      </c>
      <c r="BF586" s="199">
        <f>IF(N586="snížená",J586,0)</f>
        <v>0</v>
      </c>
      <c r="BG586" s="199">
        <f>IF(N586="zákl. přenesená",J586,0)</f>
        <v>0</v>
      </c>
      <c r="BH586" s="199">
        <f>IF(N586="sníž. přenesená",J586,0)</f>
        <v>0</v>
      </c>
      <c r="BI586" s="199">
        <f>IF(N586="nulová",J586,0)</f>
        <v>0</v>
      </c>
      <c r="BJ586" s="15" t="s">
        <v>83</v>
      </c>
      <c r="BK586" s="199">
        <f>ROUND(I586*H586,2)</f>
        <v>0</v>
      </c>
      <c r="BL586" s="15" t="s">
        <v>125</v>
      </c>
      <c r="BM586" s="198" t="s">
        <v>1957</v>
      </c>
    </row>
    <row r="587" s="2" customFormat="1">
      <c r="A587" s="36"/>
      <c r="B587" s="37"/>
      <c r="C587" s="38"/>
      <c r="D587" s="200" t="s">
        <v>128</v>
      </c>
      <c r="E587" s="38"/>
      <c r="F587" s="201" t="s">
        <v>1958</v>
      </c>
      <c r="G587" s="38"/>
      <c r="H587" s="38"/>
      <c r="I587" s="202"/>
      <c r="J587" s="38"/>
      <c r="K587" s="38"/>
      <c r="L587" s="42"/>
      <c r="M587" s="203"/>
      <c r="N587" s="204"/>
      <c r="O587" s="89"/>
      <c r="P587" s="89"/>
      <c r="Q587" s="89"/>
      <c r="R587" s="89"/>
      <c r="S587" s="89"/>
      <c r="T587" s="89"/>
      <c r="U587" s="90"/>
      <c r="V587" s="36"/>
      <c r="W587" s="36"/>
      <c r="X587" s="36"/>
      <c r="Y587" s="36"/>
      <c r="Z587" s="36"/>
      <c r="AA587" s="36"/>
      <c r="AB587" s="36"/>
      <c r="AC587" s="36"/>
      <c r="AD587" s="36"/>
      <c r="AE587" s="36"/>
      <c r="AT587" s="15" t="s">
        <v>128</v>
      </c>
      <c r="AU587" s="15" t="s">
        <v>75</v>
      </c>
    </row>
    <row r="588" s="2" customFormat="1" ht="24.15" customHeight="1">
      <c r="A588" s="36"/>
      <c r="B588" s="37"/>
      <c r="C588" s="187" t="s">
        <v>1959</v>
      </c>
      <c r="D588" s="187" t="s">
        <v>120</v>
      </c>
      <c r="E588" s="188" t="s">
        <v>1960</v>
      </c>
      <c r="F588" s="189" t="s">
        <v>1961</v>
      </c>
      <c r="G588" s="190" t="s">
        <v>123</v>
      </c>
      <c r="H588" s="191">
        <v>0.22500000000000001</v>
      </c>
      <c r="I588" s="192"/>
      <c r="J588" s="193">
        <f>ROUND(I588*H588,2)</f>
        <v>0</v>
      </c>
      <c r="K588" s="189" t="s">
        <v>1</v>
      </c>
      <c r="L588" s="42"/>
      <c r="M588" s="194" t="s">
        <v>1</v>
      </c>
      <c r="N588" s="195" t="s">
        <v>40</v>
      </c>
      <c r="O588" s="89"/>
      <c r="P588" s="196">
        <f>O588*H588</f>
        <v>0</v>
      </c>
      <c r="Q588" s="196">
        <v>2.1600000000000001</v>
      </c>
      <c r="R588" s="196">
        <f>Q588*H588</f>
        <v>0.48600000000000004</v>
      </c>
      <c r="S588" s="196">
        <v>0</v>
      </c>
      <c r="T588" s="196">
        <f>S588*H588</f>
        <v>0</v>
      </c>
      <c r="U588" s="197" t="s">
        <v>1</v>
      </c>
      <c r="V588" s="36"/>
      <c r="W588" s="36"/>
      <c r="X588" s="36"/>
      <c r="Y588" s="36"/>
      <c r="Z588" s="36"/>
      <c r="AA588" s="36"/>
      <c r="AB588" s="36"/>
      <c r="AC588" s="36"/>
      <c r="AD588" s="36"/>
      <c r="AE588" s="36"/>
      <c r="AR588" s="198" t="s">
        <v>125</v>
      </c>
      <c r="AT588" s="198" t="s">
        <v>120</v>
      </c>
      <c r="AU588" s="198" t="s">
        <v>75</v>
      </c>
      <c r="AY588" s="15" t="s">
        <v>126</v>
      </c>
      <c r="BE588" s="199">
        <f>IF(N588="základní",J588,0)</f>
        <v>0</v>
      </c>
      <c r="BF588" s="199">
        <f>IF(N588="snížená",J588,0)</f>
        <v>0</v>
      </c>
      <c r="BG588" s="199">
        <f>IF(N588="zákl. přenesená",J588,0)</f>
        <v>0</v>
      </c>
      <c r="BH588" s="199">
        <f>IF(N588="sníž. přenesená",J588,0)</f>
        <v>0</v>
      </c>
      <c r="BI588" s="199">
        <f>IF(N588="nulová",J588,0)</f>
        <v>0</v>
      </c>
      <c r="BJ588" s="15" t="s">
        <v>83</v>
      </c>
      <c r="BK588" s="199">
        <f>ROUND(I588*H588,2)</f>
        <v>0</v>
      </c>
      <c r="BL588" s="15" t="s">
        <v>125</v>
      </c>
      <c r="BM588" s="198" t="s">
        <v>1962</v>
      </c>
    </row>
    <row r="589" s="2" customFormat="1">
      <c r="A589" s="36"/>
      <c r="B589" s="37"/>
      <c r="C589" s="38"/>
      <c r="D589" s="200" t="s">
        <v>128</v>
      </c>
      <c r="E589" s="38"/>
      <c r="F589" s="201" t="s">
        <v>1963</v>
      </c>
      <c r="G589" s="38"/>
      <c r="H589" s="38"/>
      <c r="I589" s="202"/>
      <c r="J589" s="38"/>
      <c r="K589" s="38"/>
      <c r="L589" s="42"/>
      <c r="M589" s="203"/>
      <c r="N589" s="204"/>
      <c r="O589" s="89"/>
      <c r="P589" s="89"/>
      <c r="Q589" s="89"/>
      <c r="R589" s="89"/>
      <c r="S589" s="89"/>
      <c r="T589" s="89"/>
      <c r="U589" s="90"/>
      <c r="V589" s="36"/>
      <c r="W589" s="36"/>
      <c r="X589" s="36"/>
      <c r="Y589" s="36"/>
      <c r="Z589" s="36"/>
      <c r="AA589" s="36"/>
      <c r="AB589" s="36"/>
      <c r="AC589" s="36"/>
      <c r="AD589" s="36"/>
      <c r="AE589" s="36"/>
      <c r="AT589" s="15" t="s">
        <v>128</v>
      </c>
      <c r="AU589" s="15" t="s">
        <v>75</v>
      </c>
    </row>
    <row r="590" s="2" customFormat="1" ht="24.15" customHeight="1">
      <c r="A590" s="36"/>
      <c r="B590" s="37"/>
      <c r="C590" s="187" t="s">
        <v>1964</v>
      </c>
      <c r="D590" s="187" t="s">
        <v>120</v>
      </c>
      <c r="E590" s="188" t="s">
        <v>1965</v>
      </c>
      <c r="F590" s="189" t="s">
        <v>1966</v>
      </c>
      <c r="G590" s="190" t="s">
        <v>123</v>
      </c>
      <c r="H590" s="191">
        <v>0.22500000000000001</v>
      </c>
      <c r="I590" s="192"/>
      <c r="J590" s="193">
        <f>ROUND(I590*H590,2)</f>
        <v>0</v>
      </c>
      <c r="K590" s="189" t="s">
        <v>1</v>
      </c>
      <c r="L590" s="42"/>
      <c r="M590" s="194" t="s">
        <v>1</v>
      </c>
      <c r="N590" s="195" t="s">
        <v>40</v>
      </c>
      <c r="O590" s="89"/>
      <c r="P590" s="196">
        <f>O590*H590</f>
        <v>0</v>
      </c>
      <c r="Q590" s="196">
        <v>1.98</v>
      </c>
      <c r="R590" s="196">
        <f>Q590*H590</f>
        <v>0.44550000000000001</v>
      </c>
      <c r="S590" s="196">
        <v>0</v>
      </c>
      <c r="T590" s="196">
        <f>S590*H590</f>
        <v>0</v>
      </c>
      <c r="U590" s="197" t="s">
        <v>1</v>
      </c>
      <c r="V590" s="36"/>
      <c r="W590" s="36"/>
      <c r="X590" s="36"/>
      <c r="Y590" s="36"/>
      <c r="Z590" s="36"/>
      <c r="AA590" s="36"/>
      <c r="AB590" s="36"/>
      <c r="AC590" s="36"/>
      <c r="AD590" s="36"/>
      <c r="AE590" s="36"/>
      <c r="AR590" s="198" t="s">
        <v>125</v>
      </c>
      <c r="AT590" s="198" t="s">
        <v>120</v>
      </c>
      <c r="AU590" s="198" t="s">
        <v>75</v>
      </c>
      <c r="AY590" s="15" t="s">
        <v>126</v>
      </c>
      <c r="BE590" s="199">
        <f>IF(N590="základní",J590,0)</f>
        <v>0</v>
      </c>
      <c r="BF590" s="199">
        <f>IF(N590="snížená",J590,0)</f>
        <v>0</v>
      </c>
      <c r="BG590" s="199">
        <f>IF(N590="zákl. přenesená",J590,0)</f>
        <v>0</v>
      </c>
      <c r="BH590" s="199">
        <f>IF(N590="sníž. přenesená",J590,0)</f>
        <v>0</v>
      </c>
      <c r="BI590" s="199">
        <f>IF(N590="nulová",J590,0)</f>
        <v>0</v>
      </c>
      <c r="BJ590" s="15" t="s">
        <v>83</v>
      </c>
      <c r="BK590" s="199">
        <f>ROUND(I590*H590,2)</f>
        <v>0</v>
      </c>
      <c r="BL590" s="15" t="s">
        <v>125</v>
      </c>
      <c r="BM590" s="198" t="s">
        <v>1967</v>
      </c>
    </row>
    <row r="591" s="2" customFormat="1">
      <c r="A591" s="36"/>
      <c r="B591" s="37"/>
      <c r="C591" s="38"/>
      <c r="D591" s="200" t="s">
        <v>128</v>
      </c>
      <c r="E591" s="38"/>
      <c r="F591" s="201" t="s">
        <v>1968</v>
      </c>
      <c r="G591" s="38"/>
      <c r="H591" s="38"/>
      <c r="I591" s="202"/>
      <c r="J591" s="38"/>
      <c r="K591" s="38"/>
      <c r="L591" s="42"/>
      <c r="M591" s="203"/>
      <c r="N591" s="204"/>
      <c r="O591" s="89"/>
      <c r="P591" s="89"/>
      <c r="Q591" s="89"/>
      <c r="R591" s="89"/>
      <c r="S591" s="89"/>
      <c r="T591" s="89"/>
      <c r="U591" s="90"/>
      <c r="V591" s="36"/>
      <c r="W591" s="36"/>
      <c r="X591" s="36"/>
      <c r="Y591" s="36"/>
      <c r="Z591" s="36"/>
      <c r="AA591" s="36"/>
      <c r="AB591" s="36"/>
      <c r="AC591" s="36"/>
      <c r="AD591" s="36"/>
      <c r="AE591" s="36"/>
      <c r="AT591" s="15" t="s">
        <v>128</v>
      </c>
      <c r="AU591" s="15" t="s">
        <v>75</v>
      </c>
    </row>
    <row r="592" s="2" customFormat="1" ht="24.15" customHeight="1">
      <c r="A592" s="36"/>
      <c r="B592" s="37"/>
      <c r="C592" s="187" t="s">
        <v>1969</v>
      </c>
      <c r="D592" s="187" t="s">
        <v>120</v>
      </c>
      <c r="E592" s="188" t="s">
        <v>1970</v>
      </c>
      <c r="F592" s="189" t="s">
        <v>1971</v>
      </c>
      <c r="G592" s="190" t="s">
        <v>123</v>
      </c>
      <c r="H592" s="191">
        <v>4.5</v>
      </c>
      <c r="I592" s="192"/>
      <c r="J592" s="193">
        <f>ROUND(I592*H592,2)</f>
        <v>0</v>
      </c>
      <c r="K592" s="189" t="s">
        <v>1</v>
      </c>
      <c r="L592" s="42"/>
      <c r="M592" s="194" t="s">
        <v>1</v>
      </c>
      <c r="N592" s="195" t="s">
        <v>40</v>
      </c>
      <c r="O592" s="89"/>
      <c r="P592" s="196">
        <f>O592*H592</f>
        <v>0</v>
      </c>
      <c r="Q592" s="196">
        <v>2.2563399999999998</v>
      </c>
      <c r="R592" s="196">
        <f>Q592*H592</f>
        <v>10.15353</v>
      </c>
      <c r="S592" s="196">
        <v>0</v>
      </c>
      <c r="T592" s="196">
        <f>S592*H592</f>
        <v>0</v>
      </c>
      <c r="U592" s="197" t="s">
        <v>1</v>
      </c>
      <c r="V592" s="36"/>
      <c r="W592" s="36"/>
      <c r="X592" s="36"/>
      <c r="Y592" s="36"/>
      <c r="Z592" s="36"/>
      <c r="AA592" s="36"/>
      <c r="AB592" s="36"/>
      <c r="AC592" s="36"/>
      <c r="AD592" s="36"/>
      <c r="AE592" s="36"/>
      <c r="AR592" s="198" t="s">
        <v>125</v>
      </c>
      <c r="AT592" s="198" t="s">
        <v>120</v>
      </c>
      <c r="AU592" s="198" t="s">
        <v>75</v>
      </c>
      <c r="AY592" s="15" t="s">
        <v>126</v>
      </c>
      <c r="BE592" s="199">
        <f>IF(N592="základní",J592,0)</f>
        <v>0</v>
      </c>
      <c r="BF592" s="199">
        <f>IF(N592="snížená",J592,0)</f>
        <v>0</v>
      </c>
      <c r="BG592" s="199">
        <f>IF(N592="zákl. přenesená",J592,0)</f>
        <v>0</v>
      </c>
      <c r="BH592" s="199">
        <f>IF(N592="sníž. přenesená",J592,0)</f>
        <v>0</v>
      </c>
      <c r="BI592" s="199">
        <f>IF(N592="nulová",J592,0)</f>
        <v>0</v>
      </c>
      <c r="BJ592" s="15" t="s">
        <v>83</v>
      </c>
      <c r="BK592" s="199">
        <f>ROUND(I592*H592,2)</f>
        <v>0</v>
      </c>
      <c r="BL592" s="15" t="s">
        <v>125</v>
      </c>
      <c r="BM592" s="198" t="s">
        <v>1972</v>
      </c>
    </row>
    <row r="593" s="2" customFormat="1">
      <c r="A593" s="36"/>
      <c r="B593" s="37"/>
      <c r="C593" s="38"/>
      <c r="D593" s="200" t="s">
        <v>128</v>
      </c>
      <c r="E593" s="38"/>
      <c r="F593" s="201" t="s">
        <v>1973</v>
      </c>
      <c r="G593" s="38"/>
      <c r="H593" s="38"/>
      <c r="I593" s="202"/>
      <c r="J593" s="38"/>
      <c r="K593" s="38"/>
      <c r="L593" s="42"/>
      <c r="M593" s="203"/>
      <c r="N593" s="204"/>
      <c r="O593" s="89"/>
      <c r="P593" s="89"/>
      <c r="Q593" s="89"/>
      <c r="R593" s="89"/>
      <c r="S593" s="89"/>
      <c r="T593" s="89"/>
      <c r="U593" s="90"/>
      <c r="V593" s="36"/>
      <c r="W593" s="36"/>
      <c r="X593" s="36"/>
      <c r="Y593" s="36"/>
      <c r="Z593" s="36"/>
      <c r="AA593" s="36"/>
      <c r="AB593" s="36"/>
      <c r="AC593" s="36"/>
      <c r="AD593" s="36"/>
      <c r="AE593" s="36"/>
      <c r="AT593" s="15" t="s">
        <v>128</v>
      </c>
      <c r="AU593" s="15" t="s">
        <v>75</v>
      </c>
    </row>
    <row r="594" s="2" customFormat="1" ht="16.5" customHeight="1">
      <c r="A594" s="36"/>
      <c r="B594" s="37"/>
      <c r="C594" s="187" t="s">
        <v>1974</v>
      </c>
      <c r="D594" s="187" t="s">
        <v>120</v>
      </c>
      <c r="E594" s="188" t="s">
        <v>1975</v>
      </c>
      <c r="F594" s="189" t="s">
        <v>1976</v>
      </c>
      <c r="G594" s="190" t="s">
        <v>867</v>
      </c>
      <c r="H594" s="191">
        <v>6</v>
      </c>
      <c r="I594" s="192"/>
      <c r="J594" s="193">
        <f>ROUND(I594*H594,2)</f>
        <v>0</v>
      </c>
      <c r="K594" s="189" t="s">
        <v>1</v>
      </c>
      <c r="L594" s="42"/>
      <c r="M594" s="194" t="s">
        <v>1</v>
      </c>
      <c r="N594" s="195" t="s">
        <v>40</v>
      </c>
      <c r="O594" s="89"/>
      <c r="P594" s="196">
        <f>O594*H594</f>
        <v>0</v>
      </c>
      <c r="Q594" s="196">
        <v>0.00264</v>
      </c>
      <c r="R594" s="196">
        <f>Q594*H594</f>
        <v>0.01584</v>
      </c>
      <c r="S594" s="196">
        <v>0</v>
      </c>
      <c r="T594" s="196">
        <f>S594*H594</f>
        <v>0</v>
      </c>
      <c r="U594" s="197" t="s">
        <v>1</v>
      </c>
      <c r="V594" s="36"/>
      <c r="W594" s="36"/>
      <c r="X594" s="36"/>
      <c r="Y594" s="36"/>
      <c r="Z594" s="36"/>
      <c r="AA594" s="36"/>
      <c r="AB594" s="36"/>
      <c r="AC594" s="36"/>
      <c r="AD594" s="36"/>
      <c r="AE594" s="36"/>
      <c r="AR594" s="198" t="s">
        <v>125</v>
      </c>
      <c r="AT594" s="198" t="s">
        <v>120</v>
      </c>
      <c r="AU594" s="198" t="s">
        <v>75</v>
      </c>
      <c r="AY594" s="15" t="s">
        <v>126</v>
      </c>
      <c r="BE594" s="199">
        <f>IF(N594="základní",J594,0)</f>
        <v>0</v>
      </c>
      <c r="BF594" s="199">
        <f>IF(N594="snížená",J594,0)</f>
        <v>0</v>
      </c>
      <c r="BG594" s="199">
        <f>IF(N594="zákl. přenesená",J594,0)</f>
        <v>0</v>
      </c>
      <c r="BH594" s="199">
        <f>IF(N594="sníž. přenesená",J594,0)</f>
        <v>0</v>
      </c>
      <c r="BI594" s="199">
        <f>IF(N594="nulová",J594,0)</f>
        <v>0</v>
      </c>
      <c r="BJ594" s="15" t="s">
        <v>83</v>
      </c>
      <c r="BK594" s="199">
        <f>ROUND(I594*H594,2)</f>
        <v>0</v>
      </c>
      <c r="BL594" s="15" t="s">
        <v>125</v>
      </c>
      <c r="BM594" s="198" t="s">
        <v>1977</v>
      </c>
    </row>
    <row r="595" s="2" customFormat="1">
      <c r="A595" s="36"/>
      <c r="B595" s="37"/>
      <c r="C595" s="38"/>
      <c r="D595" s="200" t="s">
        <v>128</v>
      </c>
      <c r="E595" s="38"/>
      <c r="F595" s="201" t="s">
        <v>1978</v>
      </c>
      <c r="G595" s="38"/>
      <c r="H595" s="38"/>
      <c r="I595" s="202"/>
      <c r="J595" s="38"/>
      <c r="K595" s="38"/>
      <c r="L595" s="42"/>
      <c r="M595" s="203"/>
      <c r="N595" s="204"/>
      <c r="O595" s="89"/>
      <c r="P595" s="89"/>
      <c r="Q595" s="89"/>
      <c r="R595" s="89"/>
      <c r="S595" s="89"/>
      <c r="T595" s="89"/>
      <c r="U595" s="90"/>
      <c r="V595" s="36"/>
      <c r="W595" s="36"/>
      <c r="X595" s="36"/>
      <c r="Y595" s="36"/>
      <c r="Z595" s="36"/>
      <c r="AA595" s="36"/>
      <c r="AB595" s="36"/>
      <c r="AC595" s="36"/>
      <c r="AD595" s="36"/>
      <c r="AE595" s="36"/>
      <c r="AT595" s="15" t="s">
        <v>128</v>
      </c>
      <c r="AU595" s="15" t="s">
        <v>75</v>
      </c>
    </row>
    <row r="596" s="2" customFormat="1" ht="16.5" customHeight="1">
      <c r="A596" s="36"/>
      <c r="B596" s="37"/>
      <c r="C596" s="187" t="s">
        <v>1979</v>
      </c>
      <c r="D596" s="187" t="s">
        <v>120</v>
      </c>
      <c r="E596" s="188" t="s">
        <v>1980</v>
      </c>
      <c r="F596" s="189" t="s">
        <v>1981</v>
      </c>
      <c r="G596" s="190" t="s">
        <v>867</v>
      </c>
      <c r="H596" s="191">
        <v>6</v>
      </c>
      <c r="I596" s="192"/>
      <c r="J596" s="193">
        <f>ROUND(I596*H596,2)</f>
        <v>0</v>
      </c>
      <c r="K596" s="189" t="s">
        <v>1</v>
      </c>
      <c r="L596" s="42"/>
      <c r="M596" s="194" t="s">
        <v>1</v>
      </c>
      <c r="N596" s="195" t="s">
        <v>40</v>
      </c>
      <c r="O596" s="89"/>
      <c r="P596" s="196">
        <f>O596*H596</f>
        <v>0</v>
      </c>
      <c r="Q596" s="196">
        <v>0</v>
      </c>
      <c r="R596" s="196">
        <f>Q596*H596</f>
        <v>0</v>
      </c>
      <c r="S596" s="196">
        <v>0</v>
      </c>
      <c r="T596" s="196">
        <f>S596*H596</f>
        <v>0</v>
      </c>
      <c r="U596" s="197" t="s">
        <v>1</v>
      </c>
      <c r="V596" s="36"/>
      <c r="W596" s="36"/>
      <c r="X596" s="36"/>
      <c r="Y596" s="36"/>
      <c r="Z596" s="36"/>
      <c r="AA596" s="36"/>
      <c r="AB596" s="36"/>
      <c r="AC596" s="36"/>
      <c r="AD596" s="36"/>
      <c r="AE596" s="36"/>
      <c r="AR596" s="198" t="s">
        <v>125</v>
      </c>
      <c r="AT596" s="198" t="s">
        <v>120</v>
      </c>
      <c r="AU596" s="198" t="s">
        <v>75</v>
      </c>
      <c r="AY596" s="15" t="s">
        <v>126</v>
      </c>
      <c r="BE596" s="199">
        <f>IF(N596="základní",J596,0)</f>
        <v>0</v>
      </c>
      <c r="BF596" s="199">
        <f>IF(N596="snížená",J596,0)</f>
        <v>0</v>
      </c>
      <c r="BG596" s="199">
        <f>IF(N596="zákl. přenesená",J596,0)</f>
        <v>0</v>
      </c>
      <c r="BH596" s="199">
        <f>IF(N596="sníž. přenesená",J596,0)</f>
        <v>0</v>
      </c>
      <c r="BI596" s="199">
        <f>IF(N596="nulová",J596,0)</f>
        <v>0</v>
      </c>
      <c r="BJ596" s="15" t="s">
        <v>83</v>
      </c>
      <c r="BK596" s="199">
        <f>ROUND(I596*H596,2)</f>
        <v>0</v>
      </c>
      <c r="BL596" s="15" t="s">
        <v>125</v>
      </c>
      <c r="BM596" s="198" t="s">
        <v>1982</v>
      </c>
    </row>
    <row r="597" s="2" customFormat="1">
      <c r="A597" s="36"/>
      <c r="B597" s="37"/>
      <c r="C597" s="38"/>
      <c r="D597" s="200" t="s">
        <v>128</v>
      </c>
      <c r="E597" s="38"/>
      <c r="F597" s="201" t="s">
        <v>1983</v>
      </c>
      <c r="G597" s="38"/>
      <c r="H597" s="38"/>
      <c r="I597" s="202"/>
      <c r="J597" s="38"/>
      <c r="K597" s="38"/>
      <c r="L597" s="42"/>
      <c r="M597" s="203"/>
      <c r="N597" s="204"/>
      <c r="O597" s="89"/>
      <c r="P597" s="89"/>
      <c r="Q597" s="89"/>
      <c r="R597" s="89"/>
      <c r="S597" s="89"/>
      <c r="T597" s="89"/>
      <c r="U597" s="90"/>
      <c r="V597" s="36"/>
      <c r="W597" s="36"/>
      <c r="X597" s="36"/>
      <c r="Y597" s="36"/>
      <c r="Z597" s="36"/>
      <c r="AA597" s="36"/>
      <c r="AB597" s="36"/>
      <c r="AC597" s="36"/>
      <c r="AD597" s="36"/>
      <c r="AE597" s="36"/>
      <c r="AT597" s="15" t="s">
        <v>128</v>
      </c>
      <c r="AU597" s="15" t="s">
        <v>75</v>
      </c>
    </row>
    <row r="598" s="2" customFormat="1" ht="16.5" customHeight="1">
      <c r="A598" s="36"/>
      <c r="B598" s="37"/>
      <c r="C598" s="187" t="s">
        <v>1984</v>
      </c>
      <c r="D598" s="187" t="s">
        <v>120</v>
      </c>
      <c r="E598" s="188" t="s">
        <v>1985</v>
      </c>
      <c r="F598" s="189" t="s">
        <v>1986</v>
      </c>
      <c r="G598" s="190" t="s">
        <v>155</v>
      </c>
      <c r="H598" s="191">
        <v>6.024</v>
      </c>
      <c r="I598" s="192"/>
      <c r="J598" s="193">
        <f>ROUND(I598*H598,2)</f>
        <v>0</v>
      </c>
      <c r="K598" s="189" t="s">
        <v>1</v>
      </c>
      <c r="L598" s="42"/>
      <c r="M598" s="194" t="s">
        <v>1</v>
      </c>
      <c r="N598" s="195" t="s">
        <v>40</v>
      </c>
      <c r="O598" s="89"/>
      <c r="P598" s="196">
        <f>O598*H598</f>
        <v>0</v>
      </c>
      <c r="Q598" s="196">
        <v>0</v>
      </c>
      <c r="R598" s="196">
        <f>Q598*H598</f>
        <v>0</v>
      </c>
      <c r="S598" s="196">
        <v>0</v>
      </c>
      <c r="T598" s="196">
        <f>S598*H598</f>
        <v>0</v>
      </c>
      <c r="U598" s="197" t="s">
        <v>1</v>
      </c>
      <c r="V598" s="36"/>
      <c r="W598" s="36"/>
      <c r="X598" s="36"/>
      <c r="Y598" s="36"/>
      <c r="Z598" s="36"/>
      <c r="AA598" s="36"/>
      <c r="AB598" s="36"/>
      <c r="AC598" s="36"/>
      <c r="AD598" s="36"/>
      <c r="AE598" s="36"/>
      <c r="AR598" s="198" t="s">
        <v>125</v>
      </c>
      <c r="AT598" s="198" t="s">
        <v>120</v>
      </c>
      <c r="AU598" s="198" t="s">
        <v>75</v>
      </c>
      <c r="AY598" s="15" t="s">
        <v>126</v>
      </c>
      <c r="BE598" s="199">
        <f>IF(N598="základní",J598,0)</f>
        <v>0</v>
      </c>
      <c r="BF598" s="199">
        <f>IF(N598="snížená",J598,0)</f>
        <v>0</v>
      </c>
      <c r="BG598" s="199">
        <f>IF(N598="zákl. přenesená",J598,0)</f>
        <v>0</v>
      </c>
      <c r="BH598" s="199">
        <f>IF(N598="sníž. přenesená",J598,0)</f>
        <v>0</v>
      </c>
      <c r="BI598" s="199">
        <f>IF(N598="nulová",J598,0)</f>
        <v>0</v>
      </c>
      <c r="BJ598" s="15" t="s">
        <v>83</v>
      </c>
      <c r="BK598" s="199">
        <f>ROUND(I598*H598,2)</f>
        <v>0</v>
      </c>
      <c r="BL598" s="15" t="s">
        <v>125</v>
      </c>
      <c r="BM598" s="198" t="s">
        <v>1987</v>
      </c>
    </row>
    <row r="599" s="2" customFormat="1">
      <c r="A599" s="36"/>
      <c r="B599" s="37"/>
      <c r="C599" s="38"/>
      <c r="D599" s="200" t="s">
        <v>128</v>
      </c>
      <c r="E599" s="38"/>
      <c r="F599" s="201" t="s">
        <v>1988</v>
      </c>
      <c r="G599" s="38"/>
      <c r="H599" s="38"/>
      <c r="I599" s="202"/>
      <c r="J599" s="38"/>
      <c r="K599" s="38"/>
      <c r="L599" s="42"/>
      <c r="M599" s="203"/>
      <c r="N599" s="204"/>
      <c r="O599" s="89"/>
      <c r="P599" s="89"/>
      <c r="Q599" s="89"/>
      <c r="R599" s="89"/>
      <c r="S599" s="89"/>
      <c r="T599" s="89"/>
      <c r="U599" s="90"/>
      <c r="V599" s="36"/>
      <c r="W599" s="36"/>
      <c r="X599" s="36"/>
      <c r="Y599" s="36"/>
      <c r="Z599" s="36"/>
      <c r="AA599" s="36"/>
      <c r="AB599" s="36"/>
      <c r="AC599" s="36"/>
      <c r="AD599" s="36"/>
      <c r="AE599" s="36"/>
      <c r="AT599" s="15" t="s">
        <v>128</v>
      </c>
      <c r="AU599" s="15" t="s">
        <v>75</v>
      </c>
    </row>
    <row r="600" s="2" customFormat="1" ht="16.5" customHeight="1">
      <c r="A600" s="36"/>
      <c r="B600" s="37"/>
      <c r="C600" s="187" t="s">
        <v>1989</v>
      </c>
      <c r="D600" s="187" t="s">
        <v>120</v>
      </c>
      <c r="E600" s="188" t="s">
        <v>1990</v>
      </c>
      <c r="F600" s="189" t="s">
        <v>1991</v>
      </c>
      <c r="G600" s="190" t="s">
        <v>139</v>
      </c>
      <c r="H600" s="191">
        <v>10</v>
      </c>
      <c r="I600" s="192"/>
      <c r="J600" s="193">
        <f>ROUND(I600*H600,2)</f>
        <v>0</v>
      </c>
      <c r="K600" s="189" t="s">
        <v>124</v>
      </c>
      <c r="L600" s="42"/>
      <c r="M600" s="194" t="s">
        <v>1</v>
      </c>
      <c r="N600" s="195" t="s">
        <v>40</v>
      </c>
      <c r="O600" s="89"/>
      <c r="P600" s="196">
        <f>O600*H600</f>
        <v>0</v>
      </c>
      <c r="Q600" s="196">
        <v>0</v>
      </c>
      <c r="R600" s="196">
        <f>Q600*H600</f>
        <v>0</v>
      </c>
      <c r="S600" s="196">
        <v>0</v>
      </c>
      <c r="T600" s="196">
        <f>S600*H600</f>
        <v>0</v>
      </c>
      <c r="U600" s="197" t="s">
        <v>1</v>
      </c>
      <c r="V600" s="36"/>
      <c r="W600" s="36"/>
      <c r="X600" s="36"/>
      <c r="Y600" s="36"/>
      <c r="Z600" s="36"/>
      <c r="AA600" s="36"/>
      <c r="AB600" s="36"/>
      <c r="AC600" s="36"/>
      <c r="AD600" s="36"/>
      <c r="AE600" s="36"/>
      <c r="AR600" s="198" t="s">
        <v>140</v>
      </c>
      <c r="AT600" s="198" t="s">
        <v>120</v>
      </c>
      <c r="AU600" s="198" t="s">
        <v>75</v>
      </c>
      <c r="AY600" s="15" t="s">
        <v>126</v>
      </c>
      <c r="BE600" s="199">
        <f>IF(N600="základní",J600,0)</f>
        <v>0</v>
      </c>
      <c r="BF600" s="199">
        <f>IF(N600="snížená",J600,0)</f>
        <v>0</v>
      </c>
      <c r="BG600" s="199">
        <f>IF(N600="zákl. přenesená",J600,0)</f>
        <v>0</v>
      </c>
      <c r="BH600" s="199">
        <f>IF(N600="sníž. přenesená",J600,0)</f>
        <v>0</v>
      </c>
      <c r="BI600" s="199">
        <f>IF(N600="nulová",J600,0)</f>
        <v>0</v>
      </c>
      <c r="BJ600" s="15" t="s">
        <v>83</v>
      </c>
      <c r="BK600" s="199">
        <f>ROUND(I600*H600,2)</f>
        <v>0</v>
      </c>
      <c r="BL600" s="15" t="s">
        <v>140</v>
      </c>
      <c r="BM600" s="198" t="s">
        <v>1992</v>
      </c>
    </row>
    <row r="601" s="2" customFormat="1">
      <c r="A601" s="36"/>
      <c r="B601" s="37"/>
      <c r="C601" s="38"/>
      <c r="D601" s="200" t="s">
        <v>128</v>
      </c>
      <c r="E601" s="38"/>
      <c r="F601" s="201" t="s">
        <v>1991</v>
      </c>
      <c r="G601" s="38"/>
      <c r="H601" s="38"/>
      <c r="I601" s="202"/>
      <c r="J601" s="38"/>
      <c r="K601" s="38"/>
      <c r="L601" s="42"/>
      <c r="M601" s="203"/>
      <c r="N601" s="204"/>
      <c r="O601" s="89"/>
      <c r="P601" s="89"/>
      <c r="Q601" s="89"/>
      <c r="R601" s="89"/>
      <c r="S601" s="89"/>
      <c r="T601" s="89"/>
      <c r="U601" s="90"/>
      <c r="V601" s="36"/>
      <c r="W601" s="36"/>
      <c r="X601" s="36"/>
      <c r="Y601" s="36"/>
      <c r="Z601" s="36"/>
      <c r="AA601" s="36"/>
      <c r="AB601" s="36"/>
      <c r="AC601" s="36"/>
      <c r="AD601" s="36"/>
      <c r="AE601" s="36"/>
      <c r="AT601" s="15" t="s">
        <v>128</v>
      </c>
      <c r="AU601" s="15" t="s">
        <v>75</v>
      </c>
    </row>
    <row r="602" s="2" customFormat="1" ht="24.15" customHeight="1">
      <c r="A602" s="36"/>
      <c r="B602" s="37"/>
      <c r="C602" s="187" t="s">
        <v>1993</v>
      </c>
      <c r="D602" s="187" t="s">
        <v>120</v>
      </c>
      <c r="E602" s="188" t="s">
        <v>1994</v>
      </c>
      <c r="F602" s="189" t="s">
        <v>1372</v>
      </c>
      <c r="G602" s="190" t="s">
        <v>123</v>
      </c>
      <c r="H602" s="191">
        <v>6</v>
      </c>
      <c r="I602" s="192"/>
      <c r="J602" s="193">
        <f>ROUND(I602*H602,2)</f>
        <v>0</v>
      </c>
      <c r="K602" s="189" t="s">
        <v>1</v>
      </c>
      <c r="L602" s="42"/>
      <c r="M602" s="194" t="s">
        <v>1</v>
      </c>
      <c r="N602" s="195" t="s">
        <v>40</v>
      </c>
      <c r="O602" s="89"/>
      <c r="P602" s="196">
        <f>O602*H602</f>
        <v>0</v>
      </c>
      <c r="Q602" s="196">
        <v>0</v>
      </c>
      <c r="R602" s="196">
        <f>Q602*H602</f>
        <v>0</v>
      </c>
      <c r="S602" s="196">
        <v>0</v>
      </c>
      <c r="T602" s="196">
        <f>S602*H602</f>
        <v>0</v>
      </c>
      <c r="U602" s="197" t="s">
        <v>1</v>
      </c>
      <c r="V602" s="36"/>
      <c r="W602" s="36"/>
      <c r="X602" s="36"/>
      <c r="Y602" s="36"/>
      <c r="Z602" s="36"/>
      <c r="AA602" s="36"/>
      <c r="AB602" s="36"/>
      <c r="AC602" s="36"/>
      <c r="AD602" s="36"/>
      <c r="AE602" s="36"/>
      <c r="AR602" s="198" t="s">
        <v>140</v>
      </c>
      <c r="AT602" s="198" t="s">
        <v>120</v>
      </c>
      <c r="AU602" s="198" t="s">
        <v>75</v>
      </c>
      <c r="AY602" s="15" t="s">
        <v>126</v>
      </c>
      <c r="BE602" s="199">
        <f>IF(N602="základní",J602,0)</f>
        <v>0</v>
      </c>
      <c r="BF602" s="199">
        <f>IF(N602="snížená",J602,0)</f>
        <v>0</v>
      </c>
      <c r="BG602" s="199">
        <f>IF(N602="zákl. přenesená",J602,0)</f>
        <v>0</v>
      </c>
      <c r="BH602" s="199">
        <f>IF(N602="sníž. přenesená",J602,0)</f>
        <v>0</v>
      </c>
      <c r="BI602" s="199">
        <f>IF(N602="nulová",J602,0)</f>
        <v>0</v>
      </c>
      <c r="BJ602" s="15" t="s">
        <v>83</v>
      </c>
      <c r="BK602" s="199">
        <f>ROUND(I602*H602,2)</f>
        <v>0</v>
      </c>
      <c r="BL602" s="15" t="s">
        <v>140</v>
      </c>
      <c r="BM602" s="198" t="s">
        <v>1995</v>
      </c>
    </row>
    <row r="603" s="2" customFormat="1">
      <c r="A603" s="36"/>
      <c r="B603" s="37"/>
      <c r="C603" s="38"/>
      <c r="D603" s="200" t="s">
        <v>128</v>
      </c>
      <c r="E603" s="38"/>
      <c r="F603" s="201" t="s">
        <v>1374</v>
      </c>
      <c r="G603" s="38"/>
      <c r="H603" s="38"/>
      <c r="I603" s="202"/>
      <c r="J603" s="38"/>
      <c r="K603" s="38"/>
      <c r="L603" s="42"/>
      <c r="M603" s="203"/>
      <c r="N603" s="204"/>
      <c r="O603" s="89"/>
      <c r="P603" s="89"/>
      <c r="Q603" s="89"/>
      <c r="R603" s="89"/>
      <c r="S603" s="89"/>
      <c r="T603" s="89"/>
      <c r="U603" s="90"/>
      <c r="V603" s="36"/>
      <c r="W603" s="36"/>
      <c r="X603" s="36"/>
      <c r="Y603" s="36"/>
      <c r="Z603" s="36"/>
      <c r="AA603" s="36"/>
      <c r="AB603" s="36"/>
      <c r="AC603" s="36"/>
      <c r="AD603" s="36"/>
      <c r="AE603" s="36"/>
      <c r="AT603" s="15" t="s">
        <v>128</v>
      </c>
      <c r="AU603" s="15" t="s">
        <v>75</v>
      </c>
    </row>
    <row r="604" s="2" customFormat="1" ht="24.15" customHeight="1">
      <c r="A604" s="36"/>
      <c r="B604" s="37"/>
      <c r="C604" s="187" t="s">
        <v>1996</v>
      </c>
      <c r="D604" s="187" t="s">
        <v>120</v>
      </c>
      <c r="E604" s="188" t="s">
        <v>1997</v>
      </c>
      <c r="F604" s="189" t="s">
        <v>1998</v>
      </c>
      <c r="G604" s="190" t="s">
        <v>155</v>
      </c>
      <c r="H604" s="191">
        <v>1.1000000000000001</v>
      </c>
      <c r="I604" s="192"/>
      <c r="J604" s="193">
        <f>ROUND(I604*H604,2)</f>
        <v>0</v>
      </c>
      <c r="K604" s="189" t="s">
        <v>1</v>
      </c>
      <c r="L604" s="42"/>
      <c r="M604" s="194" t="s">
        <v>1</v>
      </c>
      <c r="N604" s="195" t="s">
        <v>40</v>
      </c>
      <c r="O604" s="89"/>
      <c r="P604" s="196">
        <f>O604*H604</f>
        <v>0</v>
      </c>
      <c r="Q604" s="196">
        <v>0</v>
      </c>
      <c r="R604" s="196">
        <f>Q604*H604</f>
        <v>0</v>
      </c>
      <c r="S604" s="196">
        <v>0</v>
      </c>
      <c r="T604" s="196">
        <f>S604*H604</f>
        <v>0</v>
      </c>
      <c r="U604" s="197" t="s">
        <v>1</v>
      </c>
      <c r="V604" s="36"/>
      <c r="W604" s="36"/>
      <c r="X604" s="36"/>
      <c r="Y604" s="36"/>
      <c r="Z604" s="36"/>
      <c r="AA604" s="36"/>
      <c r="AB604" s="36"/>
      <c r="AC604" s="36"/>
      <c r="AD604" s="36"/>
      <c r="AE604" s="36"/>
      <c r="AR604" s="198" t="s">
        <v>125</v>
      </c>
      <c r="AT604" s="198" t="s">
        <v>120</v>
      </c>
      <c r="AU604" s="198" t="s">
        <v>75</v>
      </c>
      <c r="AY604" s="15" t="s">
        <v>126</v>
      </c>
      <c r="BE604" s="199">
        <f>IF(N604="základní",J604,0)</f>
        <v>0</v>
      </c>
      <c r="BF604" s="199">
        <f>IF(N604="snížená",J604,0)</f>
        <v>0</v>
      </c>
      <c r="BG604" s="199">
        <f>IF(N604="zákl. přenesená",J604,0)</f>
        <v>0</v>
      </c>
      <c r="BH604" s="199">
        <f>IF(N604="sníž. přenesená",J604,0)</f>
        <v>0</v>
      </c>
      <c r="BI604" s="199">
        <f>IF(N604="nulová",J604,0)</f>
        <v>0</v>
      </c>
      <c r="BJ604" s="15" t="s">
        <v>83</v>
      </c>
      <c r="BK604" s="199">
        <f>ROUND(I604*H604,2)</f>
        <v>0</v>
      </c>
      <c r="BL604" s="15" t="s">
        <v>125</v>
      </c>
      <c r="BM604" s="198" t="s">
        <v>1999</v>
      </c>
    </row>
    <row r="605" s="2" customFormat="1">
      <c r="A605" s="36"/>
      <c r="B605" s="37"/>
      <c r="C605" s="38"/>
      <c r="D605" s="200" t="s">
        <v>128</v>
      </c>
      <c r="E605" s="38"/>
      <c r="F605" s="201" t="s">
        <v>2000</v>
      </c>
      <c r="G605" s="38"/>
      <c r="H605" s="38"/>
      <c r="I605" s="202"/>
      <c r="J605" s="38"/>
      <c r="K605" s="38"/>
      <c r="L605" s="42"/>
      <c r="M605" s="203"/>
      <c r="N605" s="204"/>
      <c r="O605" s="89"/>
      <c r="P605" s="89"/>
      <c r="Q605" s="89"/>
      <c r="R605" s="89"/>
      <c r="S605" s="89"/>
      <c r="T605" s="89"/>
      <c r="U605" s="90"/>
      <c r="V605" s="36"/>
      <c r="W605" s="36"/>
      <c r="X605" s="36"/>
      <c r="Y605" s="36"/>
      <c r="Z605" s="36"/>
      <c r="AA605" s="36"/>
      <c r="AB605" s="36"/>
      <c r="AC605" s="36"/>
      <c r="AD605" s="36"/>
      <c r="AE605" s="36"/>
      <c r="AT605" s="15" t="s">
        <v>128</v>
      </c>
      <c r="AU605" s="15" t="s">
        <v>75</v>
      </c>
    </row>
    <row r="606" s="2" customFormat="1" ht="33" customHeight="1">
      <c r="A606" s="36"/>
      <c r="B606" s="37"/>
      <c r="C606" s="187" t="s">
        <v>2001</v>
      </c>
      <c r="D606" s="187" t="s">
        <v>120</v>
      </c>
      <c r="E606" s="188" t="s">
        <v>2002</v>
      </c>
      <c r="F606" s="189" t="s">
        <v>2003</v>
      </c>
      <c r="G606" s="190" t="s">
        <v>155</v>
      </c>
      <c r="H606" s="191">
        <v>1.6000000000000001</v>
      </c>
      <c r="I606" s="192"/>
      <c r="J606" s="193">
        <f>ROUND(I606*H606,2)</f>
        <v>0</v>
      </c>
      <c r="K606" s="189" t="s">
        <v>1</v>
      </c>
      <c r="L606" s="42"/>
      <c r="M606" s="194" t="s">
        <v>1</v>
      </c>
      <c r="N606" s="195" t="s">
        <v>40</v>
      </c>
      <c r="O606" s="89"/>
      <c r="P606" s="196">
        <f>O606*H606</f>
        <v>0</v>
      </c>
      <c r="Q606" s="196">
        <v>0</v>
      </c>
      <c r="R606" s="196">
        <f>Q606*H606</f>
        <v>0</v>
      </c>
      <c r="S606" s="196">
        <v>0</v>
      </c>
      <c r="T606" s="196">
        <f>S606*H606</f>
        <v>0</v>
      </c>
      <c r="U606" s="197" t="s">
        <v>1</v>
      </c>
      <c r="V606" s="36"/>
      <c r="W606" s="36"/>
      <c r="X606" s="36"/>
      <c r="Y606" s="36"/>
      <c r="Z606" s="36"/>
      <c r="AA606" s="36"/>
      <c r="AB606" s="36"/>
      <c r="AC606" s="36"/>
      <c r="AD606" s="36"/>
      <c r="AE606" s="36"/>
      <c r="AR606" s="198" t="s">
        <v>125</v>
      </c>
      <c r="AT606" s="198" t="s">
        <v>120</v>
      </c>
      <c r="AU606" s="198" t="s">
        <v>75</v>
      </c>
      <c r="AY606" s="15" t="s">
        <v>126</v>
      </c>
      <c r="BE606" s="199">
        <f>IF(N606="základní",J606,0)</f>
        <v>0</v>
      </c>
      <c r="BF606" s="199">
        <f>IF(N606="snížená",J606,0)</f>
        <v>0</v>
      </c>
      <c r="BG606" s="199">
        <f>IF(N606="zákl. přenesená",J606,0)</f>
        <v>0</v>
      </c>
      <c r="BH606" s="199">
        <f>IF(N606="sníž. přenesená",J606,0)</f>
        <v>0</v>
      </c>
      <c r="BI606" s="199">
        <f>IF(N606="nulová",J606,0)</f>
        <v>0</v>
      </c>
      <c r="BJ606" s="15" t="s">
        <v>83</v>
      </c>
      <c r="BK606" s="199">
        <f>ROUND(I606*H606,2)</f>
        <v>0</v>
      </c>
      <c r="BL606" s="15" t="s">
        <v>125</v>
      </c>
      <c r="BM606" s="198" t="s">
        <v>2004</v>
      </c>
    </row>
    <row r="607" s="2" customFormat="1">
      <c r="A607" s="36"/>
      <c r="B607" s="37"/>
      <c r="C607" s="38"/>
      <c r="D607" s="200" t="s">
        <v>128</v>
      </c>
      <c r="E607" s="38"/>
      <c r="F607" s="201" t="s">
        <v>2005</v>
      </c>
      <c r="G607" s="38"/>
      <c r="H607" s="38"/>
      <c r="I607" s="202"/>
      <c r="J607" s="38"/>
      <c r="K607" s="38"/>
      <c r="L607" s="42"/>
      <c r="M607" s="203"/>
      <c r="N607" s="204"/>
      <c r="O607" s="89"/>
      <c r="P607" s="89"/>
      <c r="Q607" s="89"/>
      <c r="R607" s="89"/>
      <c r="S607" s="89"/>
      <c r="T607" s="89"/>
      <c r="U607" s="90"/>
      <c r="V607" s="36"/>
      <c r="W607" s="36"/>
      <c r="X607" s="36"/>
      <c r="Y607" s="36"/>
      <c r="Z607" s="36"/>
      <c r="AA607" s="36"/>
      <c r="AB607" s="36"/>
      <c r="AC607" s="36"/>
      <c r="AD607" s="36"/>
      <c r="AE607" s="36"/>
      <c r="AT607" s="15" t="s">
        <v>128</v>
      </c>
      <c r="AU607" s="15" t="s">
        <v>75</v>
      </c>
    </row>
    <row r="608" s="2" customFormat="1" ht="24.15" customHeight="1">
      <c r="A608" s="36"/>
      <c r="B608" s="37"/>
      <c r="C608" s="187" t="s">
        <v>2006</v>
      </c>
      <c r="D608" s="187" t="s">
        <v>120</v>
      </c>
      <c r="E608" s="188" t="s">
        <v>2007</v>
      </c>
      <c r="F608" s="189" t="s">
        <v>2008</v>
      </c>
      <c r="G608" s="190" t="s">
        <v>155</v>
      </c>
      <c r="H608" s="191">
        <v>24.199999999999999</v>
      </c>
      <c r="I608" s="192"/>
      <c r="J608" s="193">
        <f>ROUND(I608*H608,2)</f>
        <v>0</v>
      </c>
      <c r="K608" s="189" t="s">
        <v>1</v>
      </c>
      <c r="L608" s="42"/>
      <c r="M608" s="194" t="s">
        <v>1</v>
      </c>
      <c r="N608" s="195" t="s">
        <v>40</v>
      </c>
      <c r="O608" s="89"/>
      <c r="P608" s="196">
        <f>O608*H608</f>
        <v>0</v>
      </c>
      <c r="Q608" s="196">
        <v>0</v>
      </c>
      <c r="R608" s="196">
        <f>Q608*H608</f>
        <v>0</v>
      </c>
      <c r="S608" s="196">
        <v>0</v>
      </c>
      <c r="T608" s="196">
        <f>S608*H608</f>
        <v>0</v>
      </c>
      <c r="U608" s="197" t="s">
        <v>1</v>
      </c>
      <c r="V608" s="36"/>
      <c r="W608" s="36"/>
      <c r="X608" s="36"/>
      <c r="Y608" s="36"/>
      <c r="Z608" s="36"/>
      <c r="AA608" s="36"/>
      <c r="AB608" s="36"/>
      <c r="AC608" s="36"/>
      <c r="AD608" s="36"/>
      <c r="AE608" s="36"/>
      <c r="AR608" s="198" t="s">
        <v>125</v>
      </c>
      <c r="AT608" s="198" t="s">
        <v>120</v>
      </c>
      <c r="AU608" s="198" t="s">
        <v>75</v>
      </c>
      <c r="AY608" s="15" t="s">
        <v>126</v>
      </c>
      <c r="BE608" s="199">
        <f>IF(N608="základní",J608,0)</f>
        <v>0</v>
      </c>
      <c r="BF608" s="199">
        <f>IF(N608="snížená",J608,0)</f>
        <v>0</v>
      </c>
      <c r="BG608" s="199">
        <f>IF(N608="zákl. přenesená",J608,0)</f>
        <v>0</v>
      </c>
      <c r="BH608" s="199">
        <f>IF(N608="sníž. přenesená",J608,0)</f>
        <v>0</v>
      </c>
      <c r="BI608" s="199">
        <f>IF(N608="nulová",J608,0)</f>
        <v>0</v>
      </c>
      <c r="BJ608" s="15" t="s">
        <v>83</v>
      </c>
      <c r="BK608" s="199">
        <f>ROUND(I608*H608,2)</f>
        <v>0</v>
      </c>
      <c r="BL608" s="15" t="s">
        <v>125</v>
      </c>
      <c r="BM608" s="198" t="s">
        <v>2009</v>
      </c>
    </row>
    <row r="609" s="2" customFormat="1">
      <c r="A609" s="36"/>
      <c r="B609" s="37"/>
      <c r="C609" s="38"/>
      <c r="D609" s="200" t="s">
        <v>128</v>
      </c>
      <c r="E609" s="38"/>
      <c r="F609" s="201" t="s">
        <v>2010</v>
      </c>
      <c r="G609" s="38"/>
      <c r="H609" s="38"/>
      <c r="I609" s="202"/>
      <c r="J609" s="38"/>
      <c r="K609" s="38"/>
      <c r="L609" s="42"/>
      <c r="M609" s="203"/>
      <c r="N609" s="204"/>
      <c r="O609" s="89"/>
      <c r="P609" s="89"/>
      <c r="Q609" s="89"/>
      <c r="R609" s="89"/>
      <c r="S609" s="89"/>
      <c r="T609" s="89"/>
      <c r="U609" s="90"/>
      <c r="V609" s="36"/>
      <c r="W609" s="36"/>
      <c r="X609" s="36"/>
      <c r="Y609" s="36"/>
      <c r="Z609" s="36"/>
      <c r="AA609" s="36"/>
      <c r="AB609" s="36"/>
      <c r="AC609" s="36"/>
      <c r="AD609" s="36"/>
      <c r="AE609" s="36"/>
      <c r="AT609" s="15" t="s">
        <v>128</v>
      </c>
      <c r="AU609" s="15" t="s">
        <v>75</v>
      </c>
    </row>
    <row r="610" s="2" customFormat="1" ht="33" customHeight="1">
      <c r="A610" s="36"/>
      <c r="B610" s="37"/>
      <c r="C610" s="187" t="s">
        <v>2011</v>
      </c>
      <c r="D610" s="187" t="s">
        <v>120</v>
      </c>
      <c r="E610" s="188" t="s">
        <v>2012</v>
      </c>
      <c r="F610" s="189" t="s">
        <v>2013</v>
      </c>
      <c r="G610" s="190" t="s">
        <v>155</v>
      </c>
      <c r="H610" s="191">
        <v>1.1000000000000001</v>
      </c>
      <c r="I610" s="192"/>
      <c r="J610" s="193">
        <f>ROUND(I610*H610,2)</f>
        <v>0</v>
      </c>
      <c r="K610" s="189" t="s">
        <v>1</v>
      </c>
      <c r="L610" s="42"/>
      <c r="M610" s="194" t="s">
        <v>1</v>
      </c>
      <c r="N610" s="195" t="s">
        <v>40</v>
      </c>
      <c r="O610" s="89"/>
      <c r="P610" s="196">
        <f>O610*H610</f>
        <v>0</v>
      </c>
      <c r="Q610" s="196">
        <v>0</v>
      </c>
      <c r="R610" s="196">
        <f>Q610*H610</f>
        <v>0</v>
      </c>
      <c r="S610" s="196">
        <v>0</v>
      </c>
      <c r="T610" s="196">
        <f>S610*H610</f>
        <v>0</v>
      </c>
      <c r="U610" s="197" t="s">
        <v>1</v>
      </c>
      <c r="V610" s="36"/>
      <c r="W610" s="36"/>
      <c r="X610" s="36"/>
      <c r="Y610" s="36"/>
      <c r="Z610" s="36"/>
      <c r="AA610" s="36"/>
      <c r="AB610" s="36"/>
      <c r="AC610" s="36"/>
      <c r="AD610" s="36"/>
      <c r="AE610" s="36"/>
      <c r="AR610" s="198" t="s">
        <v>125</v>
      </c>
      <c r="AT610" s="198" t="s">
        <v>120</v>
      </c>
      <c r="AU610" s="198" t="s">
        <v>75</v>
      </c>
      <c r="AY610" s="15" t="s">
        <v>126</v>
      </c>
      <c r="BE610" s="199">
        <f>IF(N610="základní",J610,0)</f>
        <v>0</v>
      </c>
      <c r="BF610" s="199">
        <f>IF(N610="snížená",J610,0)</f>
        <v>0</v>
      </c>
      <c r="BG610" s="199">
        <f>IF(N610="zákl. přenesená",J610,0)</f>
        <v>0</v>
      </c>
      <c r="BH610" s="199">
        <f>IF(N610="sníž. přenesená",J610,0)</f>
        <v>0</v>
      </c>
      <c r="BI610" s="199">
        <f>IF(N610="nulová",J610,0)</f>
        <v>0</v>
      </c>
      <c r="BJ610" s="15" t="s">
        <v>83</v>
      </c>
      <c r="BK610" s="199">
        <f>ROUND(I610*H610,2)</f>
        <v>0</v>
      </c>
      <c r="BL610" s="15" t="s">
        <v>125</v>
      </c>
      <c r="BM610" s="198" t="s">
        <v>2014</v>
      </c>
    </row>
    <row r="611" s="2" customFormat="1">
      <c r="A611" s="36"/>
      <c r="B611" s="37"/>
      <c r="C611" s="38"/>
      <c r="D611" s="200" t="s">
        <v>128</v>
      </c>
      <c r="E611" s="38"/>
      <c r="F611" s="201" t="s">
        <v>2015</v>
      </c>
      <c r="G611" s="38"/>
      <c r="H611" s="38"/>
      <c r="I611" s="202"/>
      <c r="J611" s="38"/>
      <c r="K611" s="38"/>
      <c r="L611" s="42"/>
      <c r="M611" s="203"/>
      <c r="N611" s="204"/>
      <c r="O611" s="89"/>
      <c r="P611" s="89"/>
      <c r="Q611" s="89"/>
      <c r="R611" s="89"/>
      <c r="S611" s="89"/>
      <c r="T611" s="89"/>
      <c r="U611" s="90"/>
      <c r="V611" s="36"/>
      <c r="W611" s="36"/>
      <c r="X611" s="36"/>
      <c r="Y611" s="36"/>
      <c r="Z611" s="36"/>
      <c r="AA611" s="36"/>
      <c r="AB611" s="36"/>
      <c r="AC611" s="36"/>
      <c r="AD611" s="36"/>
      <c r="AE611" s="36"/>
      <c r="AT611" s="15" t="s">
        <v>128</v>
      </c>
      <c r="AU611" s="15" t="s">
        <v>75</v>
      </c>
    </row>
    <row r="612" s="2" customFormat="1" ht="21.75" customHeight="1">
      <c r="A612" s="36"/>
      <c r="B612" s="37"/>
      <c r="C612" s="187" t="s">
        <v>2016</v>
      </c>
      <c r="D612" s="187" t="s">
        <v>120</v>
      </c>
      <c r="E612" s="188" t="s">
        <v>2017</v>
      </c>
      <c r="F612" s="189" t="s">
        <v>2018</v>
      </c>
      <c r="G612" s="190" t="s">
        <v>155</v>
      </c>
      <c r="H612" s="191">
        <v>45</v>
      </c>
      <c r="I612" s="192"/>
      <c r="J612" s="193">
        <f>ROUND(I612*H612,2)</f>
        <v>0</v>
      </c>
      <c r="K612" s="189" t="s">
        <v>1</v>
      </c>
      <c r="L612" s="42"/>
      <c r="M612" s="194" t="s">
        <v>1</v>
      </c>
      <c r="N612" s="195" t="s">
        <v>40</v>
      </c>
      <c r="O612" s="89"/>
      <c r="P612" s="196">
        <f>O612*H612</f>
        <v>0</v>
      </c>
      <c r="Q612" s="196">
        <v>0</v>
      </c>
      <c r="R612" s="196">
        <f>Q612*H612</f>
        <v>0</v>
      </c>
      <c r="S612" s="196">
        <v>0</v>
      </c>
      <c r="T612" s="196">
        <f>S612*H612</f>
        <v>0</v>
      </c>
      <c r="U612" s="197" t="s">
        <v>1</v>
      </c>
      <c r="V612" s="36"/>
      <c r="W612" s="36"/>
      <c r="X612" s="36"/>
      <c r="Y612" s="36"/>
      <c r="Z612" s="36"/>
      <c r="AA612" s="36"/>
      <c r="AB612" s="36"/>
      <c r="AC612" s="36"/>
      <c r="AD612" s="36"/>
      <c r="AE612" s="36"/>
      <c r="AR612" s="198" t="s">
        <v>125</v>
      </c>
      <c r="AT612" s="198" t="s">
        <v>120</v>
      </c>
      <c r="AU612" s="198" t="s">
        <v>75</v>
      </c>
      <c r="AY612" s="15" t="s">
        <v>126</v>
      </c>
      <c r="BE612" s="199">
        <f>IF(N612="základní",J612,0)</f>
        <v>0</v>
      </c>
      <c r="BF612" s="199">
        <f>IF(N612="snížená",J612,0)</f>
        <v>0</v>
      </c>
      <c r="BG612" s="199">
        <f>IF(N612="zákl. přenesená",J612,0)</f>
        <v>0</v>
      </c>
      <c r="BH612" s="199">
        <f>IF(N612="sníž. přenesená",J612,0)</f>
        <v>0</v>
      </c>
      <c r="BI612" s="199">
        <f>IF(N612="nulová",J612,0)</f>
        <v>0</v>
      </c>
      <c r="BJ612" s="15" t="s">
        <v>83</v>
      </c>
      <c r="BK612" s="199">
        <f>ROUND(I612*H612,2)</f>
        <v>0</v>
      </c>
      <c r="BL612" s="15" t="s">
        <v>125</v>
      </c>
      <c r="BM612" s="198" t="s">
        <v>2019</v>
      </c>
    </row>
    <row r="613" s="2" customFormat="1">
      <c r="A613" s="36"/>
      <c r="B613" s="37"/>
      <c r="C613" s="38"/>
      <c r="D613" s="200" t="s">
        <v>128</v>
      </c>
      <c r="E613" s="38"/>
      <c r="F613" s="201" t="s">
        <v>2020</v>
      </c>
      <c r="G613" s="38"/>
      <c r="H613" s="38"/>
      <c r="I613" s="202"/>
      <c r="J613" s="38"/>
      <c r="K613" s="38"/>
      <c r="L613" s="42"/>
      <c r="M613" s="203"/>
      <c r="N613" s="204"/>
      <c r="O613" s="89"/>
      <c r="P613" s="89"/>
      <c r="Q613" s="89"/>
      <c r="R613" s="89"/>
      <c r="S613" s="89"/>
      <c r="T613" s="89"/>
      <c r="U613" s="90"/>
      <c r="V613" s="36"/>
      <c r="W613" s="36"/>
      <c r="X613" s="36"/>
      <c r="Y613" s="36"/>
      <c r="Z613" s="36"/>
      <c r="AA613" s="36"/>
      <c r="AB613" s="36"/>
      <c r="AC613" s="36"/>
      <c r="AD613" s="36"/>
      <c r="AE613" s="36"/>
      <c r="AT613" s="15" t="s">
        <v>128</v>
      </c>
      <c r="AU613" s="15" t="s">
        <v>75</v>
      </c>
    </row>
    <row r="614" s="2" customFormat="1" ht="24.15" customHeight="1">
      <c r="A614" s="36"/>
      <c r="B614" s="37"/>
      <c r="C614" s="187" t="s">
        <v>2021</v>
      </c>
      <c r="D614" s="187" t="s">
        <v>120</v>
      </c>
      <c r="E614" s="188" t="s">
        <v>2022</v>
      </c>
      <c r="F614" s="189" t="s">
        <v>2023</v>
      </c>
      <c r="G614" s="190" t="s">
        <v>155</v>
      </c>
      <c r="H614" s="191">
        <v>615</v>
      </c>
      <c r="I614" s="192"/>
      <c r="J614" s="193">
        <f>ROUND(I614*H614,2)</f>
        <v>0</v>
      </c>
      <c r="K614" s="189" t="s">
        <v>1</v>
      </c>
      <c r="L614" s="42"/>
      <c r="M614" s="194" t="s">
        <v>1</v>
      </c>
      <c r="N614" s="195" t="s">
        <v>40</v>
      </c>
      <c r="O614" s="89"/>
      <c r="P614" s="196">
        <f>O614*H614</f>
        <v>0</v>
      </c>
      <c r="Q614" s="196">
        <v>0</v>
      </c>
      <c r="R614" s="196">
        <f>Q614*H614</f>
        <v>0</v>
      </c>
      <c r="S614" s="196">
        <v>0</v>
      </c>
      <c r="T614" s="196">
        <f>S614*H614</f>
        <v>0</v>
      </c>
      <c r="U614" s="197" t="s">
        <v>1</v>
      </c>
      <c r="V614" s="36"/>
      <c r="W614" s="36"/>
      <c r="X614" s="36"/>
      <c r="Y614" s="36"/>
      <c r="Z614" s="36"/>
      <c r="AA614" s="36"/>
      <c r="AB614" s="36"/>
      <c r="AC614" s="36"/>
      <c r="AD614" s="36"/>
      <c r="AE614" s="36"/>
      <c r="AR614" s="198" t="s">
        <v>125</v>
      </c>
      <c r="AT614" s="198" t="s">
        <v>120</v>
      </c>
      <c r="AU614" s="198" t="s">
        <v>75</v>
      </c>
      <c r="AY614" s="15" t="s">
        <v>126</v>
      </c>
      <c r="BE614" s="199">
        <f>IF(N614="základní",J614,0)</f>
        <v>0</v>
      </c>
      <c r="BF614" s="199">
        <f>IF(N614="snížená",J614,0)</f>
        <v>0</v>
      </c>
      <c r="BG614" s="199">
        <f>IF(N614="zákl. přenesená",J614,0)</f>
        <v>0</v>
      </c>
      <c r="BH614" s="199">
        <f>IF(N614="sníž. přenesená",J614,0)</f>
        <v>0</v>
      </c>
      <c r="BI614" s="199">
        <f>IF(N614="nulová",J614,0)</f>
        <v>0</v>
      </c>
      <c r="BJ614" s="15" t="s">
        <v>83</v>
      </c>
      <c r="BK614" s="199">
        <f>ROUND(I614*H614,2)</f>
        <v>0</v>
      </c>
      <c r="BL614" s="15" t="s">
        <v>125</v>
      </c>
      <c r="BM614" s="198" t="s">
        <v>2024</v>
      </c>
    </row>
    <row r="615" s="2" customFormat="1">
      <c r="A615" s="36"/>
      <c r="B615" s="37"/>
      <c r="C615" s="38"/>
      <c r="D615" s="200" t="s">
        <v>128</v>
      </c>
      <c r="E615" s="38"/>
      <c r="F615" s="201" t="s">
        <v>2025</v>
      </c>
      <c r="G615" s="38"/>
      <c r="H615" s="38"/>
      <c r="I615" s="202"/>
      <c r="J615" s="38"/>
      <c r="K615" s="38"/>
      <c r="L615" s="42"/>
      <c r="M615" s="203"/>
      <c r="N615" s="204"/>
      <c r="O615" s="89"/>
      <c r="P615" s="89"/>
      <c r="Q615" s="89"/>
      <c r="R615" s="89"/>
      <c r="S615" s="89"/>
      <c r="T615" s="89"/>
      <c r="U615" s="90"/>
      <c r="V615" s="36"/>
      <c r="W615" s="36"/>
      <c r="X615" s="36"/>
      <c r="Y615" s="36"/>
      <c r="Z615" s="36"/>
      <c r="AA615" s="36"/>
      <c r="AB615" s="36"/>
      <c r="AC615" s="36"/>
      <c r="AD615" s="36"/>
      <c r="AE615" s="36"/>
      <c r="AT615" s="15" t="s">
        <v>128</v>
      </c>
      <c r="AU615" s="15" t="s">
        <v>75</v>
      </c>
    </row>
    <row r="616" s="2" customFormat="1" ht="24.15" customHeight="1">
      <c r="A616" s="36"/>
      <c r="B616" s="37"/>
      <c r="C616" s="187" t="s">
        <v>2026</v>
      </c>
      <c r="D616" s="187" t="s">
        <v>120</v>
      </c>
      <c r="E616" s="188" t="s">
        <v>2027</v>
      </c>
      <c r="F616" s="189" t="s">
        <v>2028</v>
      </c>
      <c r="G616" s="190" t="s">
        <v>155</v>
      </c>
      <c r="H616" s="191">
        <v>45</v>
      </c>
      <c r="I616" s="192"/>
      <c r="J616" s="193">
        <f>ROUND(I616*H616,2)</f>
        <v>0</v>
      </c>
      <c r="K616" s="189" t="s">
        <v>1</v>
      </c>
      <c r="L616" s="42"/>
      <c r="M616" s="194" t="s">
        <v>1</v>
      </c>
      <c r="N616" s="195" t="s">
        <v>40</v>
      </c>
      <c r="O616" s="89"/>
      <c r="P616" s="196">
        <f>O616*H616</f>
        <v>0</v>
      </c>
      <c r="Q616" s="196">
        <v>0</v>
      </c>
      <c r="R616" s="196">
        <f>Q616*H616</f>
        <v>0</v>
      </c>
      <c r="S616" s="196">
        <v>0</v>
      </c>
      <c r="T616" s="196">
        <f>S616*H616</f>
        <v>0</v>
      </c>
      <c r="U616" s="197" t="s">
        <v>1</v>
      </c>
      <c r="V616" s="36"/>
      <c r="W616" s="36"/>
      <c r="X616" s="36"/>
      <c r="Y616" s="36"/>
      <c r="Z616" s="36"/>
      <c r="AA616" s="36"/>
      <c r="AB616" s="36"/>
      <c r="AC616" s="36"/>
      <c r="AD616" s="36"/>
      <c r="AE616" s="36"/>
      <c r="AR616" s="198" t="s">
        <v>125</v>
      </c>
      <c r="AT616" s="198" t="s">
        <v>120</v>
      </c>
      <c r="AU616" s="198" t="s">
        <v>75</v>
      </c>
      <c r="AY616" s="15" t="s">
        <v>126</v>
      </c>
      <c r="BE616" s="199">
        <f>IF(N616="základní",J616,0)</f>
        <v>0</v>
      </c>
      <c r="BF616" s="199">
        <f>IF(N616="snížená",J616,0)</f>
        <v>0</v>
      </c>
      <c r="BG616" s="199">
        <f>IF(N616="zákl. přenesená",J616,0)</f>
        <v>0</v>
      </c>
      <c r="BH616" s="199">
        <f>IF(N616="sníž. přenesená",J616,0)</f>
        <v>0</v>
      </c>
      <c r="BI616" s="199">
        <f>IF(N616="nulová",J616,0)</f>
        <v>0</v>
      </c>
      <c r="BJ616" s="15" t="s">
        <v>83</v>
      </c>
      <c r="BK616" s="199">
        <f>ROUND(I616*H616,2)</f>
        <v>0</v>
      </c>
      <c r="BL616" s="15" t="s">
        <v>125</v>
      </c>
      <c r="BM616" s="198" t="s">
        <v>2029</v>
      </c>
    </row>
    <row r="617" s="2" customFormat="1">
      <c r="A617" s="36"/>
      <c r="B617" s="37"/>
      <c r="C617" s="38"/>
      <c r="D617" s="200" t="s">
        <v>128</v>
      </c>
      <c r="E617" s="38"/>
      <c r="F617" s="201" t="s">
        <v>2030</v>
      </c>
      <c r="G617" s="38"/>
      <c r="H617" s="38"/>
      <c r="I617" s="202"/>
      <c r="J617" s="38"/>
      <c r="K617" s="38"/>
      <c r="L617" s="42"/>
      <c r="M617" s="203"/>
      <c r="N617" s="204"/>
      <c r="O617" s="89"/>
      <c r="P617" s="89"/>
      <c r="Q617" s="89"/>
      <c r="R617" s="89"/>
      <c r="S617" s="89"/>
      <c r="T617" s="89"/>
      <c r="U617" s="90"/>
      <c r="V617" s="36"/>
      <c r="W617" s="36"/>
      <c r="X617" s="36"/>
      <c r="Y617" s="36"/>
      <c r="Z617" s="36"/>
      <c r="AA617" s="36"/>
      <c r="AB617" s="36"/>
      <c r="AC617" s="36"/>
      <c r="AD617" s="36"/>
      <c r="AE617" s="36"/>
      <c r="AT617" s="15" t="s">
        <v>128</v>
      </c>
      <c r="AU617" s="15" t="s">
        <v>75</v>
      </c>
    </row>
    <row r="618" s="2" customFormat="1" ht="37.8" customHeight="1">
      <c r="A618" s="36"/>
      <c r="B618" s="37"/>
      <c r="C618" s="187" t="s">
        <v>2031</v>
      </c>
      <c r="D618" s="187" t="s">
        <v>120</v>
      </c>
      <c r="E618" s="188" t="s">
        <v>2032</v>
      </c>
      <c r="F618" s="189" t="s">
        <v>2033</v>
      </c>
      <c r="G618" s="190" t="s">
        <v>123</v>
      </c>
      <c r="H618" s="191">
        <v>23.800000000000001</v>
      </c>
      <c r="I618" s="192"/>
      <c r="J618" s="193">
        <f>ROUND(I618*H618,2)</f>
        <v>0</v>
      </c>
      <c r="K618" s="189" t="s">
        <v>1</v>
      </c>
      <c r="L618" s="42"/>
      <c r="M618" s="194" t="s">
        <v>1</v>
      </c>
      <c r="N618" s="195" t="s">
        <v>40</v>
      </c>
      <c r="O618" s="89"/>
      <c r="P618" s="196">
        <f>O618*H618</f>
        <v>0</v>
      </c>
      <c r="Q618" s="196">
        <v>0</v>
      </c>
      <c r="R618" s="196">
        <f>Q618*H618</f>
        <v>0</v>
      </c>
      <c r="S618" s="196">
        <v>0</v>
      </c>
      <c r="T618" s="196">
        <f>S618*H618</f>
        <v>0</v>
      </c>
      <c r="U618" s="197" t="s">
        <v>1</v>
      </c>
      <c r="V618" s="36"/>
      <c r="W618" s="36"/>
      <c r="X618" s="36"/>
      <c r="Y618" s="36"/>
      <c r="Z618" s="36"/>
      <c r="AA618" s="36"/>
      <c r="AB618" s="36"/>
      <c r="AC618" s="36"/>
      <c r="AD618" s="36"/>
      <c r="AE618" s="36"/>
      <c r="AR618" s="198" t="s">
        <v>125</v>
      </c>
      <c r="AT618" s="198" t="s">
        <v>120</v>
      </c>
      <c r="AU618" s="198" t="s">
        <v>75</v>
      </c>
      <c r="AY618" s="15" t="s">
        <v>126</v>
      </c>
      <c r="BE618" s="199">
        <f>IF(N618="základní",J618,0)</f>
        <v>0</v>
      </c>
      <c r="BF618" s="199">
        <f>IF(N618="snížená",J618,0)</f>
        <v>0</v>
      </c>
      <c r="BG618" s="199">
        <f>IF(N618="zákl. přenesená",J618,0)</f>
        <v>0</v>
      </c>
      <c r="BH618" s="199">
        <f>IF(N618="sníž. přenesená",J618,0)</f>
        <v>0</v>
      </c>
      <c r="BI618" s="199">
        <f>IF(N618="nulová",J618,0)</f>
        <v>0</v>
      </c>
      <c r="BJ618" s="15" t="s">
        <v>83</v>
      </c>
      <c r="BK618" s="199">
        <f>ROUND(I618*H618,2)</f>
        <v>0</v>
      </c>
      <c r="BL618" s="15" t="s">
        <v>125</v>
      </c>
      <c r="BM618" s="198" t="s">
        <v>2034</v>
      </c>
    </row>
    <row r="619" s="2" customFormat="1">
      <c r="A619" s="36"/>
      <c r="B619" s="37"/>
      <c r="C619" s="38"/>
      <c r="D619" s="200" t="s">
        <v>128</v>
      </c>
      <c r="E619" s="38"/>
      <c r="F619" s="201" t="s">
        <v>2035</v>
      </c>
      <c r="G619" s="38"/>
      <c r="H619" s="38"/>
      <c r="I619" s="202"/>
      <c r="J619" s="38"/>
      <c r="K619" s="38"/>
      <c r="L619" s="42"/>
      <c r="M619" s="203"/>
      <c r="N619" s="204"/>
      <c r="O619" s="89"/>
      <c r="P619" s="89"/>
      <c r="Q619" s="89"/>
      <c r="R619" s="89"/>
      <c r="S619" s="89"/>
      <c r="T619" s="89"/>
      <c r="U619" s="90"/>
      <c r="V619" s="36"/>
      <c r="W619" s="36"/>
      <c r="X619" s="36"/>
      <c r="Y619" s="36"/>
      <c r="Z619" s="36"/>
      <c r="AA619" s="36"/>
      <c r="AB619" s="36"/>
      <c r="AC619" s="36"/>
      <c r="AD619" s="36"/>
      <c r="AE619" s="36"/>
      <c r="AT619" s="15" t="s">
        <v>128</v>
      </c>
      <c r="AU619" s="15" t="s">
        <v>75</v>
      </c>
    </row>
    <row r="620" s="2" customFormat="1" ht="24.15" customHeight="1">
      <c r="A620" s="36"/>
      <c r="B620" s="37"/>
      <c r="C620" s="187" t="s">
        <v>2036</v>
      </c>
      <c r="D620" s="187" t="s">
        <v>120</v>
      </c>
      <c r="E620" s="188" t="s">
        <v>2037</v>
      </c>
      <c r="F620" s="189" t="s">
        <v>2038</v>
      </c>
      <c r="G620" s="190" t="s">
        <v>123</v>
      </c>
      <c r="H620" s="191">
        <v>3</v>
      </c>
      <c r="I620" s="192"/>
      <c r="J620" s="193">
        <f>ROUND(I620*H620,2)</f>
        <v>0</v>
      </c>
      <c r="K620" s="189" t="s">
        <v>1</v>
      </c>
      <c r="L620" s="42"/>
      <c r="M620" s="194" t="s">
        <v>1</v>
      </c>
      <c r="N620" s="195" t="s">
        <v>40</v>
      </c>
      <c r="O620" s="89"/>
      <c r="P620" s="196">
        <f>O620*H620</f>
        <v>0</v>
      </c>
      <c r="Q620" s="196">
        <v>0</v>
      </c>
      <c r="R620" s="196">
        <f>Q620*H620</f>
        <v>0</v>
      </c>
      <c r="S620" s="196">
        <v>0</v>
      </c>
      <c r="T620" s="196">
        <f>S620*H620</f>
        <v>0</v>
      </c>
      <c r="U620" s="197" t="s">
        <v>1</v>
      </c>
      <c r="V620" s="36"/>
      <c r="W620" s="36"/>
      <c r="X620" s="36"/>
      <c r="Y620" s="36"/>
      <c r="Z620" s="36"/>
      <c r="AA620" s="36"/>
      <c r="AB620" s="36"/>
      <c r="AC620" s="36"/>
      <c r="AD620" s="36"/>
      <c r="AE620" s="36"/>
      <c r="AR620" s="198" t="s">
        <v>125</v>
      </c>
      <c r="AT620" s="198" t="s">
        <v>120</v>
      </c>
      <c r="AU620" s="198" t="s">
        <v>75</v>
      </c>
      <c r="AY620" s="15" t="s">
        <v>126</v>
      </c>
      <c r="BE620" s="199">
        <f>IF(N620="základní",J620,0)</f>
        <v>0</v>
      </c>
      <c r="BF620" s="199">
        <f>IF(N620="snížená",J620,0)</f>
        <v>0</v>
      </c>
      <c r="BG620" s="199">
        <f>IF(N620="zákl. přenesená",J620,0)</f>
        <v>0</v>
      </c>
      <c r="BH620" s="199">
        <f>IF(N620="sníž. přenesená",J620,0)</f>
        <v>0</v>
      </c>
      <c r="BI620" s="199">
        <f>IF(N620="nulová",J620,0)</f>
        <v>0</v>
      </c>
      <c r="BJ620" s="15" t="s">
        <v>83</v>
      </c>
      <c r="BK620" s="199">
        <f>ROUND(I620*H620,2)</f>
        <v>0</v>
      </c>
      <c r="BL620" s="15" t="s">
        <v>125</v>
      </c>
      <c r="BM620" s="198" t="s">
        <v>2039</v>
      </c>
    </row>
    <row r="621" s="2" customFormat="1">
      <c r="A621" s="36"/>
      <c r="B621" s="37"/>
      <c r="C621" s="38"/>
      <c r="D621" s="200" t="s">
        <v>128</v>
      </c>
      <c r="E621" s="38"/>
      <c r="F621" s="201" t="s">
        <v>2040</v>
      </c>
      <c r="G621" s="38"/>
      <c r="H621" s="38"/>
      <c r="I621" s="202"/>
      <c r="J621" s="38"/>
      <c r="K621" s="38"/>
      <c r="L621" s="42"/>
      <c r="M621" s="203"/>
      <c r="N621" s="204"/>
      <c r="O621" s="89"/>
      <c r="P621" s="89"/>
      <c r="Q621" s="89"/>
      <c r="R621" s="89"/>
      <c r="S621" s="89"/>
      <c r="T621" s="89"/>
      <c r="U621" s="90"/>
      <c r="V621" s="36"/>
      <c r="W621" s="36"/>
      <c r="X621" s="36"/>
      <c r="Y621" s="36"/>
      <c r="Z621" s="36"/>
      <c r="AA621" s="36"/>
      <c r="AB621" s="36"/>
      <c r="AC621" s="36"/>
      <c r="AD621" s="36"/>
      <c r="AE621" s="36"/>
      <c r="AT621" s="15" t="s">
        <v>128</v>
      </c>
      <c r="AU621" s="15" t="s">
        <v>75</v>
      </c>
    </row>
    <row r="622" s="2" customFormat="1" ht="24.15" customHeight="1">
      <c r="A622" s="36"/>
      <c r="B622" s="37"/>
      <c r="C622" s="187" t="s">
        <v>2041</v>
      </c>
      <c r="D622" s="187" t="s">
        <v>120</v>
      </c>
      <c r="E622" s="188" t="s">
        <v>2042</v>
      </c>
      <c r="F622" s="189" t="s">
        <v>2043</v>
      </c>
      <c r="G622" s="190" t="s">
        <v>123</v>
      </c>
      <c r="H622" s="191">
        <v>23.800000000000001</v>
      </c>
      <c r="I622" s="192"/>
      <c r="J622" s="193">
        <f>ROUND(I622*H622,2)</f>
        <v>0</v>
      </c>
      <c r="K622" s="189" t="s">
        <v>1</v>
      </c>
      <c r="L622" s="42"/>
      <c r="M622" s="194" t="s">
        <v>1</v>
      </c>
      <c r="N622" s="195" t="s">
        <v>40</v>
      </c>
      <c r="O622" s="89"/>
      <c r="P622" s="196">
        <f>O622*H622</f>
        <v>0</v>
      </c>
      <c r="Q622" s="196">
        <v>0</v>
      </c>
      <c r="R622" s="196">
        <f>Q622*H622</f>
        <v>0</v>
      </c>
      <c r="S622" s="196">
        <v>0</v>
      </c>
      <c r="T622" s="196">
        <f>S622*H622</f>
        <v>0</v>
      </c>
      <c r="U622" s="197" t="s">
        <v>1</v>
      </c>
      <c r="V622" s="36"/>
      <c r="W622" s="36"/>
      <c r="X622" s="36"/>
      <c r="Y622" s="36"/>
      <c r="Z622" s="36"/>
      <c r="AA622" s="36"/>
      <c r="AB622" s="36"/>
      <c r="AC622" s="36"/>
      <c r="AD622" s="36"/>
      <c r="AE622" s="36"/>
      <c r="AR622" s="198" t="s">
        <v>125</v>
      </c>
      <c r="AT622" s="198" t="s">
        <v>120</v>
      </c>
      <c r="AU622" s="198" t="s">
        <v>75</v>
      </c>
      <c r="AY622" s="15" t="s">
        <v>126</v>
      </c>
      <c r="BE622" s="199">
        <f>IF(N622="základní",J622,0)</f>
        <v>0</v>
      </c>
      <c r="BF622" s="199">
        <f>IF(N622="snížená",J622,0)</f>
        <v>0</v>
      </c>
      <c r="BG622" s="199">
        <f>IF(N622="zákl. přenesená",J622,0)</f>
        <v>0</v>
      </c>
      <c r="BH622" s="199">
        <f>IF(N622="sníž. přenesená",J622,0)</f>
        <v>0</v>
      </c>
      <c r="BI622" s="199">
        <f>IF(N622="nulová",J622,0)</f>
        <v>0</v>
      </c>
      <c r="BJ622" s="15" t="s">
        <v>83</v>
      </c>
      <c r="BK622" s="199">
        <f>ROUND(I622*H622,2)</f>
        <v>0</v>
      </c>
      <c r="BL622" s="15" t="s">
        <v>125</v>
      </c>
      <c r="BM622" s="198" t="s">
        <v>2044</v>
      </c>
    </row>
    <row r="623" s="2" customFormat="1">
      <c r="A623" s="36"/>
      <c r="B623" s="37"/>
      <c r="C623" s="38"/>
      <c r="D623" s="200" t="s">
        <v>128</v>
      </c>
      <c r="E623" s="38"/>
      <c r="F623" s="201" t="s">
        <v>2045</v>
      </c>
      <c r="G623" s="38"/>
      <c r="H623" s="38"/>
      <c r="I623" s="202"/>
      <c r="J623" s="38"/>
      <c r="K623" s="38"/>
      <c r="L623" s="42"/>
      <c r="M623" s="203"/>
      <c r="N623" s="204"/>
      <c r="O623" s="89"/>
      <c r="P623" s="89"/>
      <c r="Q623" s="89"/>
      <c r="R623" s="89"/>
      <c r="S623" s="89"/>
      <c r="T623" s="89"/>
      <c r="U623" s="90"/>
      <c r="V623" s="36"/>
      <c r="W623" s="36"/>
      <c r="X623" s="36"/>
      <c r="Y623" s="36"/>
      <c r="Z623" s="36"/>
      <c r="AA623" s="36"/>
      <c r="AB623" s="36"/>
      <c r="AC623" s="36"/>
      <c r="AD623" s="36"/>
      <c r="AE623" s="36"/>
      <c r="AT623" s="15" t="s">
        <v>128</v>
      </c>
      <c r="AU623" s="15" t="s">
        <v>75</v>
      </c>
    </row>
    <row r="624" s="2" customFormat="1" ht="24.15" customHeight="1">
      <c r="A624" s="36"/>
      <c r="B624" s="37"/>
      <c r="C624" s="187" t="s">
        <v>2046</v>
      </c>
      <c r="D624" s="187" t="s">
        <v>120</v>
      </c>
      <c r="E624" s="188" t="s">
        <v>2047</v>
      </c>
      <c r="F624" s="189" t="s">
        <v>2048</v>
      </c>
      <c r="G624" s="190" t="s">
        <v>867</v>
      </c>
      <c r="H624" s="191">
        <v>27</v>
      </c>
      <c r="I624" s="192"/>
      <c r="J624" s="193">
        <f>ROUND(I624*H624,2)</f>
        <v>0</v>
      </c>
      <c r="K624" s="189" t="s">
        <v>1</v>
      </c>
      <c r="L624" s="42"/>
      <c r="M624" s="194" t="s">
        <v>1</v>
      </c>
      <c r="N624" s="195" t="s">
        <v>40</v>
      </c>
      <c r="O624" s="89"/>
      <c r="P624" s="196">
        <f>O624*H624</f>
        <v>0</v>
      </c>
      <c r="Q624" s="196">
        <v>0</v>
      </c>
      <c r="R624" s="196">
        <f>Q624*H624</f>
        <v>0</v>
      </c>
      <c r="S624" s="196">
        <v>0</v>
      </c>
      <c r="T624" s="196">
        <f>S624*H624</f>
        <v>0</v>
      </c>
      <c r="U624" s="197" t="s">
        <v>1</v>
      </c>
      <c r="V624" s="36"/>
      <c r="W624" s="36"/>
      <c r="X624" s="36"/>
      <c r="Y624" s="36"/>
      <c r="Z624" s="36"/>
      <c r="AA624" s="36"/>
      <c r="AB624" s="36"/>
      <c r="AC624" s="36"/>
      <c r="AD624" s="36"/>
      <c r="AE624" s="36"/>
      <c r="AR624" s="198" t="s">
        <v>125</v>
      </c>
      <c r="AT624" s="198" t="s">
        <v>120</v>
      </c>
      <c r="AU624" s="198" t="s">
        <v>75</v>
      </c>
      <c r="AY624" s="15" t="s">
        <v>126</v>
      </c>
      <c r="BE624" s="199">
        <f>IF(N624="základní",J624,0)</f>
        <v>0</v>
      </c>
      <c r="BF624" s="199">
        <f>IF(N624="snížená",J624,0)</f>
        <v>0</v>
      </c>
      <c r="BG624" s="199">
        <f>IF(N624="zákl. přenesená",J624,0)</f>
        <v>0</v>
      </c>
      <c r="BH624" s="199">
        <f>IF(N624="sníž. přenesená",J624,0)</f>
        <v>0</v>
      </c>
      <c r="BI624" s="199">
        <f>IF(N624="nulová",J624,0)</f>
        <v>0</v>
      </c>
      <c r="BJ624" s="15" t="s">
        <v>83</v>
      </c>
      <c r="BK624" s="199">
        <f>ROUND(I624*H624,2)</f>
        <v>0</v>
      </c>
      <c r="BL624" s="15" t="s">
        <v>125</v>
      </c>
      <c r="BM624" s="198" t="s">
        <v>2049</v>
      </c>
    </row>
    <row r="625" s="2" customFormat="1">
      <c r="A625" s="36"/>
      <c r="B625" s="37"/>
      <c r="C625" s="38"/>
      <c r="D625" s="200" t="s">
        <v>128</v>
      </c>
      <c r="E625" s="38"/>
      <c r="F625" s="201" t="s">
        <v>2050</v>
      </c>
      <c r="G625" s="38"/>
      <c r="H625" s="38"/>
      <c r="I625" s="202"/>
      <c r="J625" s="38"/>
      <c r="K625" s="38"/>
      <c r="L625" s="42"/>
      <c r="M625" s="203"/>
      <c r="N625" s="204"/>
      <c r="O625" s="89"/>
      <c r="P625" s="89"/>
      <c r="Q625" s="89"/>
      <c r="R625" s="89"/>
      <c r="S625" s="89"/>
      <c r="T625" s="89"/>
      <c r="U625" s="90"/>
      <c r="V625" s="36"/>
      <c r="W625" s="36"/>
      <c r="X625" s="36"/>
      <c r="Y625" s="36"/>
      <c r="Z625" s="36"/>
      <c r="AA625" s="36"/>
      <c r="AB625" s="36"/>
      <c r="AC625" s="36"/>
      <c r="AD625" s="36"/>
      <c r="AE625" s="36"/>
      <c r="AT625" s="15" t="s">
        <v>128</v>
      </c>
      <c r="AU625" s="15" t="s">
        <v>75</v>
      </c>
    </row>
    <row r="626" s="2" customFormat="1" ht="24.15" customHeight="1">
      <c r="A626" s="36"/>
      <c r="B626" s="37"/>
      <c r="C626" s="187" t="s">
        <v>2051</v>
      </c>
      <c r="D626" s="187" t="s">
        <v>120</v>
      </c>
      <c r="E626" s="188" t="s">
        <v>2052</v>
      </c>
      <c r="F626" s="189" t="s">
        <v>2053</v>
      </c>
      <c r="G626" s="190" t="s">
        <v>123</v>
      </c>
      <c r="H626" s="191">
        <v>10</v>
      </c>
      <c r="I626" s="192"/>
      <c r="J626" s="193">
        <f>ROUND(I626*H626,2)</f>
        <v>0</v>
      </c>
      <c r="K626" s="189" t="s">
        <v>1</v>
      </c>
      <c r="L626" s="42"/>
      <c r="M626" s="194" t="s">
        <v>1</v>
      </c>
      <c r="N626" s="195" t="s">
        <v>40</v>
      </c>
      <c r="O626" s="89"/>
      <c r="P626" s="196">
        <f>O626*H626</f>
        <v>0</v>
      </c>
      <c r="Q626" s="196">
        <v>2.1600000000000001</v>
      </c>
      <c r="R626" s="196">
        <f>Q626*H626</f>
        <v>21.600000000000001</v>
      </c>
      <c r="S626" s="196">
        <v>0</v>
      </c>
      <c r="T626" s="196">
        <f>S626*H626</f>
        <v>0</v>
      </c>
      <c r="U626" s="197" t="s">
        <v>1</v>
      </c>
      <c r="V626" s="36"/>
      <c r="W626" s="36"/>
      <c r="X626" s="36"/>
      <c r="Y626" s="36"/>
      <c r="Z626" s="36"/>
      <c r="AA626" s="36"/>
      <c r="AB626" s="36"/>
      <c r="AC626" s="36"/>
      <c r="AD626" s="36"/>
      <c r="AE626" s="36"/>
      <c r="AR626" s="198" t="s">
        <v>125</v>
      </c>
      <c r="AT626" s="198" t="s">
        <v>120</v>
      </c>
      <c r="AU626" s="198" t="s">
        <v>75</v>
      </c>
      <c r="AY626" s="15" t="s">
        <v>126</v>
      </c>
      <c r="BE626" s="199">
        <f>IF(N626="základní",J626,0)</f>
        <v>0</v>
      </c>
      <c r="BF626" s="199">
        <f>IF(N626="snížená",J626,0)</f>
        <v>0</v>
      </c>
      <c r="BG626" s="199">
        <f>IF(N626="zákl. přenesená",J626,0)</f>
        <v>0</v>
      </c>
      <c r="BH626" s="199">
        <f>IF(N626="sníž. přenesená",J626,0)</f>
        <v>0</v>
      </c>
      <c r="BI626" s="199">
        <f>IF(N626="nulová",J626,0)</f>
        <v>0</v>
      </c>
      <c r="BJ626" s="15" t="s">
        <v>83</v>
      </c>
      <c r="BK626" s="199">
        <f>ROUND(I626*H626,2)</f>
        <v>0</v>
      </c>
      <c r="BL626" s="15" t="s">
        <v>125</v>
      </c>
      <c r="BM626" s="198" t="s">
        <v>2054</v>
      </c>
    </row>
    <row r="627" s="2" customFormat="1">
      <c r="A627" s="36"/>
      <c r="B627" s="37"/>
      <c r="C627" s="38"/>
      <c r="D627" s="200" t="s">
        <v>128</v>
      </c>
      <c r="E627" s="38"/>
      <c r="F627" s="201" t="s">
        <v>2055</v>
      </c>
      <c r="G627" s="38"/>
      <c r="H627" s="38"/>
      <c r="I627" s="202"/>
      <c r="J627" s="38"/>
      <c r="K627" s="38"/>
      <c r="L627" s="42"/>
      <c r="M627" s="203"/>
      <c r="N627" s="204"/>
      <c r="O627" s="89"/>
      <c r="P627" s="89"/>
      <c r="Q627" s="89"/>
      <c r="R627" s="89"/>
      <c r="S627" s="89"/>
      <c r="T627" s="89"/>
      <c r="U627" s="90"/>
      <c r="V627" s="36"/>
      <c r="W627" s="36"/>
      <c r="X627" s="36"/>
      <c r="Y627" s="36"/>
      <c r="Z627" s="36"/>
      <c r="AA627" s="36"/>
      <c r="AB627" s="36"/>
      <c r="AC627" s="36"/>
      <c r="AD627" s="36"/>
      <c r="AE627" s="36"/>
      <c r="AT627" s="15" t="s">
        <v>128</v>
      </c>
      <c r="AU627" s="15" t="s">
        <v>75</v>
      </c>
    </row>
    <row r="628" s="2" customFormat="1" ht="24.15" customHeight="1">
      <c r="A628" s="36"/>
      <c r="B628" s="37"/>
      <c r="C628" s="187" t="s">
        <v>2056</v>
      </c>
      <c r="D628" s="187" t="s">
        <v>120</v>
      </c>
      <c r="E628" s="188" t="s">
        <v>2057</v>
      </c>
      <c r="F628" s="189" t="s">
        <v>2058</v>
      </c>
      <c r="G628" s="190" t="s">
        <v>221</v>
      </c>
      <c r="H628" s="191">
        <v>15</v>
      </c>
      <c r="I628" s="192"/>
      <c r="J628" s="193">
        <f>ROUND(I628*H628,2)</f>
        <v>0</v>
      </c>
      <c r="K628" s="189" t="s">
        <v>1</v>
      </c>
      <c r="L628" s="42"/>
      <c r="M628" s="194" t="s">
        <v>1</v>
      </c>
      <c r="N628" s="195" t="s">
        <v>40</v>
      </c>
      <c r="O628" s="89"/>
      <c r="P628" s="196">
        <f>O628*H628</f>
        <v>0</v>
      </c>
      <c r="Q628" s="196">
        <v>0</v>
      </c>
      <c r="R628" s="196">
        <f>Q628*H628</f>
        <v>0</v>
      </c>
      <c r="S628" s="196">
        <v>0</v>
      </c>
      <c r="T628" s="196">
        <f>S628*H628</f>
        <v>0</v>
      </c>
      <c r="U628" s="197" t="s">
        <v>1</v>
      </c>
      <c r="V628" s="36"/>
      <c r="W628" s="36"/>
      <c r="X628" s="36"/>
      <c r="Y628" s="36"/>
      <c r="Z628" s="36"/>
      <c r="AA628" s="36"/>
      <c r="AB628" s="36"/>
      <c r="AC628" s="36"/>
      <c r="AD628" s="36"/>
      <c r="AE628" s="36"/>
      <c r="AR628" s="198" t="s">
        <v>140</v>
      </c>
      <c r="AT628" s="198" t="s">
        <v>120</v>
      </c>
      <c r="AU628" s="198" t="s">
        <v>75</v>
      </c>
      <c r="AY628" s="15" t="s">
        <v>126</v>
      </c>
      <c r="BE628" s="199">
        <f>IF(N628="základní",J628,0)</f>
        <v>0</v>
      </c>
      <c r="BF628" s="199">
        <f>IF(N628="snížená",J628,0)</f>
        <v>0</v>
      </c>
      <c r="BG628" s="199">
        <f>IF(N628="zákl. přenesená",J628,0)</f>
        <v>0</v>
      </c>
      <c r="BH628" s="199">
        <f>IF(N628="sníž. přenesená",J628,0)</f>
        <v>0</v>
      </c>
      <c r="BI628" s="199">
        <f>IF(N628="nulová",J628,0)</f>
        <v>0</v>
      </c>
      <c r="BJ628" s="15" t="s">
        <v>83</v>
      </c>
      <c r="BK628" s="199">
        <f>ROUND(I628*H628,2)</f>
        <v>0</v>
      </c>
      <c r="BL628" s="15" t="s">
        <v>140</v>
      </c>
      <c r="BM628" s="198" t="s">
        <v>2059</v>
      </c>
    </row>
    <row r="629" s="2" customFormat="1">
      <c r="A629" s="36"/>
      <c r="B629" s="37"/>
      <c r="C629" s="38"/>
      <c r="D629" s="200" t="s">
        <v>128</v>
      </c>
      <c r="E629" s="38"/>
      <c r="F629" s="201" t="s">
        <v>2060</v>
      </c>
      <c r="G629" s="38"/>
      <c r="H629" s="38"/>
      <c r="I629" s="202"/>
      <c r="J629" s="38"/>
      <c r="K629" s="38"/>
      <c r="L629" s="42"/>
      <c r="M629" s="203"/>
      <c r="N629" s="204"/>
      <c r="O629" s="89"/>
      <c r="P629" s="89"/>
      <c r="Q629" s="89"/>
      <c r="R629" s="89"/>
      <c r="S629" s="89"/>
      <c r="T629" s="89"/>
      <c r="U629" s="90"/>
      <c r="V629" s="36"/>
      <c r="W629" s="36"/>
      <c r="X629" s="36"/>
      <c r="Y629" s="36"/>
      <c r="Z629" s="36"/>
      <c r="AA629" s="36"/>
      <c r="AB629" s="36"/>
      <c r="AC629" s="36"/>
      <c r="AD629" s="36"/>
      <c r="AE629" s="36"/>
      <c r="AT629" s="15" t="s">
        <v>128</v>
      </c>
      <c r="AU629" s="15" t="s">
        <v>75</v>
      </c>
    </row>
    <row r="630" s="2" customFormat="1" ht="16.5" customHeight="1">
      <c r="A630" s="36"/>
      <c r="B630" s="37"/>
      <c r="C630" s="187" t="s">
        <v>2061</v>
      </c>
      <c r="D630" s="187" t="s">
        <v>120</v>
      </c>
      <c r="E630" s="188" t="s">
        <v>2062</v>
      </c>
      <c r="F630" s="189" t="s">
        <v>2063</v>
      </c>
      <c r="G630" s="190" t="s">
        <v>221</v>
      </c>
      <c r="H630" s="191">
        <v>17</v>
      </c>
      <c r="I630" s="192"/>
      <c r="J630" s="193">
        <f>ROUND(I630*H630,2)</f>
        <v>0</v>
      </c>
      <c r="K630" s="189" t="s">
        <v>1</v>
      </c>
      <c r="L630" s="42"/>
      <c r="M630" s="194" t="s">
        <v>1</v>
      </c>
      <c r="N630" s="195" t="s">
        <v>40</v>
      </c>
      <c r="O630" s="89"/>
      <c r="P630" s="196">
        <f>O630*H630</f>
        <v>0</v>
      </c>
      <c r="Q630" s="196">
        <v>0</v>
      </c>
      <c r="R630" s="196">
        <f>Q630*H630</f>
        <v>0</v>
      </c>
      <c r="S630" s="196">
        <v>0</v>
      </c>
      <c r="T630" s="196">
        <f>S630*H630</f>
        <v>0</v>
      </c>
      <c r="U630" s="197" t="s">
        <v>1</v>
      </c>
      <c r="V630" s="36"/>
      <c r="W630" s="36"/>
      <c r="X630" s="36"/>
      <c r="Y630" s="36"/>
      <c r="Z630" s="36"/>
      <c r="AA630" s="36"/>
      <c r="AB630" s="36"/>
      <c r="AC630" s="36"/>
      <c r="AD630" s="36"/>
      <c r="AE630" s="36"/>
      <c r="AR630" s="198" t="s">
        <v>140</v>
      </c>
      <c r="AT630" s="198" t="s">
        <v>120</v>
      </c>
      <c r="AU630" s="198" t="s">
        <v>75</v>
      </c>
      <c r="AY630" s="15" t="s">
        <v>126</v>
      </c>
      <c r="BE630" s="199">
        <f>IF(N630="základní",J630,0)</f>
        <v>0</v>
      </c>
      <c r="BF630" s="199">
        <f>IF(N630="snížená",J630,0)</f>
        <v>0</v>
      </c>
      <c r="BG630" s="199">
        <f>IF(N630="zákl. přenesená",J630,0)</f>
        <v>0</v>
      </c>
      <c r="BH630" s="199">
        <f>IF(N630="sníž. přenesená",J630,0)</f>
        <v>0</v>
      </c>
      <c r="BI630" s="199">
        <f>IF(N630="nulová",J630,0)</f>
        <v>0</v>
      </c>
      <c r="BJ630" s="15" t="s">
        <v>83</v>
      </c>
      <c r="BK630" s="199">
        <f>ROUND(I630*H630,2)</f>
        <v>0</v>
      </c>
      <c r="BL630" s="15" t="s">
        <v>140</v>
      </c>
      <c r="BM630" s="198" t="s">
        <v>2064</v>
      </c>
    </row>
    <row r="631" s="2" customFormat="1">
      <c r="A631" s="36"/>
      <c r="B631" s="37"/>
      <c r="C631" s="38"/>
      <c r="D631" s="200" t="s">
        <v>128</v>
      </c>
      <c r="E631" s="38"/>
      <c r="F631" s="201" t="s">
        <v>2063</v>
      </c>
      <c r="G631" s="38"/>
      <c r="H631" s="38"/>
      <c r="I631" s="202"/>
      <c r="J631" s="38"/>
      <c r="K631" s="38"/>
      <c r="L631" s="42"/>
      <c r="M631" s="203"/>
      <c r="N631" s="204"/>
      <c r="O631" s="89"/>
      <c r="P631" s="89"/>
      <c r="Q631" s="89"/>
      <c r="R631" s="89"/>
      <c r="S631" s="89"/>
      <c r="T631" s="89"/>
      <c r="U631" s="90"/>
      <c r="V631" s="36"/>
      <c r="W631" s="36"/>
      <c r="X631" s="36"/>
      <c r="Y631" s="36"/>
      <c r="Z631" s="36"/>
      <c r="AA631" s="36"/>
      <c r="AB631" s="36"/>
      <c r="AC631" s="36"/>
      <c r="AD631" s="36"/>
      <c r="AE631" s="36"/>
      <c r="AT631" s="15" t="s">
        <v>128</v>
      </c>
      <c r="AU631" s="15" t="s">
        <v>75</v>
      </c>
    </row>
    <row r="632" s="2" customFormat="1" ht="24.15" customHeight="1">
      <c r="A632" s="36"/>
      <c r="B632" s="37"/>
      <c r="C632" s="205" t="s">
        <v>2065</v>
      </c>
      <c r="D632" s="205" t="s">
        <v>130</v>
      </c>
      <c r="E632" s="206" t="s">
        <v>2066</v>
      </c>
      <c r="F632" s="207" t="s">
        <v>2067</v>
      </c>
      <c r="G632" s="208" t="s">
        <v>139</v>
      </c>
      <c r="H632" s="209">
        <v>4</v>
      </c>
      <c r="I632" s="210"/>
      <c r="J632" s="211">
        <f>ROUND(I632*H632,2)</f>
        <v>0</v>
      </c>
      <c r="K632" s="207" t="s">
        <v>1</v>
      </c>
      <c r="L632" s="212"/>
      <c r="M632" s="213" t="s">
        <v>1</v>
      </c>
      <c r="N632" s="214" t="s">
        <v>40</v>
      </c>
      <c r="O632" s="89"/>
      <c r="P632" s="196">
        <f>O632*H632</f>
        <v>0</v>
      </c>
      <c r="Q632" s="196">
        <v>0.033799999999999997</v>
      </c>
      <c r="R632" s="196">
        <f>Q632*H632</f>
        <v>0.13519999999999999</v>
      </c>
      <c r="S632" s="196">
        <v>0</v>
      </c>
      <c r="T632" s="196">
        <f>S632*H632</f>
        <v>0</v>
      </c>
      <c r="U632" s="197" t="s">
        <v>1</v>
      </c>
      <c r="V632" s="36"/>
      <c r="W632" s="36"/>
      <c r="X632" s="36"/>
      <c r="Y632" s="36"/>
      <c r="Z632" s="36"/>
      <c r="AA632" s="36"/>
      <c r="AB632" s="36"/>
      <c r="AC632" s="36"/>
      <c r="AD632" s="36"/>
      <c r="AE632" s="36"/>
      <c r="AR632" s="198" t="s">
        <v>133</v>
      </c>
      <c r="AT632" s="198" t="s">
        <v>130</v>
      </c>
      <c r="AU632" s="198" t="s">
        <v>75</v>
      </c>
      <c r="AY632" s="15" t="s">
        <v>126</v>
      </c>
      <c r="BE632" s="199">
        <f>IF(N632="základní",J632,0)</f>
        <v>0</v>
      </c>
      <c r="BF632" s="199">
        <f>IF(N632="snížená",J632,0)</f>
        <v>0</v>
      </c>
      <c r="BG632" s="199">
        <f>IF(N632="zákl. přenesená",J632,0)</f>
        <v>0</v>
      </c>
      <c r="BH632" s="199">
        <f>IF(N632="sníž. přenesená",J632,0)</f>
        <v>0</v>
      </c>
      <c r="BI632" s="199">
        <f>IF(N632="nulová",J632,0)</f>
        <v>0</v>
      </c>
      <c r="BJ632" s="15" t="s">
        <v>83</v>
      </c>
      <c r="BK632" s="199">
        <f>ROUND(I632*H632,2)</f>
        <v>0</v>
      </c>
      <c r="BL632" s="15" t="s">
        <v>133</v>
      </c>
      <c r="BM632" s="198" t="s">
        <v>2068</v>
      </c>
    </row>
    <row r="633" s="2" customFormat="1">
      <c r="A633" s="36"/>
      <c r="B633" s="37"/>
      <c r="C633" s="38"/>
      <c r="D633" s="200" t="s">
        <v>128</v>
      </c>
      <c r="E633" s="38"/>
      <c r="F633" s="201" t="s">
        <v>2067</v>
      </c>
      <c r="G633" s="38"/>
      <c r="H633" s="38"/>
      <c r="I633" s="202"/>
      <c r="J633" s="38"/>
      <c r="K633" s="38"/>
      <c r="L633" s="42"/>
      <c r="M633" s="203"/>
      <c r="N633" s="204"/>
      <c r="O633" s="89"/>
      <c r="P633" s="89"/>
      <c r="Q633" s="89"/>
      <c r="R633" s="89"/>
      <c r="S633" s="89"/>
      <c r="T633" s="89"/>
      <c r="U633" s="90"/>
      <c r="V633" s="36"/>
      <c r="W633" s="36"/>
      <c r="X633" s="36"/>
      <c r="Y633" s="36"/>
      <c r="Z633" s="36"/>
      <c r="AA633" s="36"/>
      <c r="AB633" s="36"/>
      <c r="AC633" s="36"/>
      <c r="AD633" s="36"/>
      <c r="AE633" s="36"/>
      <c r="AT633" s="15" t="s">
        <v>128</v>
      </c>
      <c r="AU633" s="15" t="s">
        <v>75</v>
      </c>
    </row>
    <row r="634" s="2" customFormat="1" ht="24.15" customHeight="1">
      <c r="A634" s="36"/>
      <c r="B634" s="37"/>
      <c r="C634" s="205" t="s">
        <v>2069</v>
      </c>
      <c r="D634" s="205" t="s">
        <v>130</v>
      </c>
      <c r="E634" s="206" t="s">
        <v>2070</v>
      </c>
      <c r="F634" s="207" t="s">
        <v>2071</v>
      </c>
      <c r="G634" s="208" t="s">
        <v>139</v>
      </c>
      <c r="H634" s="209">
        <v>2</v>
      </c>
      <c r="I634" s="210"/>
      <c r="J634" s="211">
        <f>ROUND(I634*H634,2)</f>
        <v>0</v>
      </c>
      <c r="K634" s="207" t="s">
        <v>1</v>
      </c>
      <c r="L634" s="212"/>
      <c r="M634" s="213" t="s">
        <v>1</v>
      </c>
      <c r="N634" s="214" t="s">
        <v>40</v>
      </c>
      <c r="O634" s="89"/>
      <c r="P634" s="196">
        <f>O634*H634</f>
        <v>0</v>
      </c>
      <c r="Q634" s="196">
        <v>0.00020000000000000001</v>
      </c>
      <c r="R634" s="196">
        <f>Q634*H634</f>
        <v>0.00040000000000000002</v>
      </c>
      <c r="S634" s="196">
        <v>0</v>
      </c>
      <c r="T634" s="196">
        <f>S634*H634</f>
        <v>0</v>
      </c>
      <c r="U634" s="197" t="s">
        <v>1</v>
      </c>
      <c r="V634" s="36"/>
      <c r="W634" s="36"/>
      <c r="X634" s="36"/>
      <c r="Y634" s="36"/>
      <c r="Z634" s="36"/>
      <c r="AA634" s="36"/>
      <c r="AB634" s="36"/>
      <c r="AC634" s="36"/>
      <c r="AD634" s="36"/>
      <c r="AE634" s="36"/>
      <c r="AR634" s="198" t="s">
        <v>133</v>
      </c>
      <c r="AT634" s="198" t="s">
        <v>130</v>
      </c>
      <c r="AU634" s="198" t="s">
        <v>75</v>
      </c>
      <c r="AY634" s="15" t="s">
        <v>126</v>
      </c>
      <c r="BE634" s="199">
        <f>IF(N634="základní",J634,0)</f>
        <v>0</v>
      </c>
      <c r="BF634" s="199">
        <f>IF(N634="snížená",J634,0)</f>
        <v>0</v>
      </c>
      <c r="BG634" s="199">
        <f>IF(N634="zákl. přenesená",J634,0)</f>
        <v>0</v>
      </c>
      <c r="BH634" s="199">
        <f>IF(N634="sníž. přenesená",J634,0)</f>
        <v>0</v>
      </c>
      <c r="BI634" s="199">
        <f>IF(N634="nulová",J634,0)</f>
        <v>0</v>
      </c>
      <c r="BJ634" s="15" t="s">
        <v>83</v>
      </c>
      <c r="BK634" s="199">
        <f>ROUND(I634*H634,2)</f>
        <v>0</v>
      </c>
      <c r="BL634" s="15" t="s">
        <v>133</v>
      </c>
      <c r="BM634" s="198" t="s">
        <v>2072</v>
      </c>
    </row>
    <row r="635" s="2" customFormat="1">
      <c r="A635" s="36"/>
      <c r="B635" s="37"/>
      <c r="C635" s="38"/>
      <c r="D635" s="200" t="s">
        <v>128</v>
      </c>
      <c r="E635" s="38"/>
      <c r="F635" s="201" t="s">
        <v>2071</v>
      </c>
      <c r="G635" s="38"/>
      <c r="H635" s="38"/>
      <c r="I635" s="202"/>
      <c r="J635" s="38"/>
      <c r="K635" s="38"/>
      <c r="L635" s="42"/>
      <c r="M635" s="203"/>
      <c r="N635" s="204"/>
      <c r="O635" s="89"/>
      <c r="P635" s="89"/>
      <c r="Q635" s="89"/>
      <c r="R635" s="89"/>
      <c r="S635" s="89"/>
      <c r="T635" s="89"/>
      <c r="U635" s="90"/>
      <c r="V635" s="36"/>
      <c r="W635" s="36"/>
      <c r="X635" s="36"/>
      <c r="Y635" s="36"/>
      <c r="Z635" s="36"/>
      <c r="AA635" s="36"/>
      <c r="AB635" s="36"/>
      <c r="AC635" s="36"/>
      <c r="AD635" s="36"/>
      <c r="AE635" s="36"/>
      <c r="AT635" s="15" t="s">
        <v>128</v>
      </c>
      <c r="AU635" s="15" t="s">
        <v>75</v>
      </c>
    </row>
    <row r="636" s="2" customFormat="1" ht="21.75" customHeight="1">
      <c r="A636" s="36"/>
      <c r="B636" s="37"/>
      <c r="C636" s="205" t="s">
        <v>2073</v>
      </c>
      <c r="D636" s="205" t="s">
        <v>130</v>
      </c>
      <c r="E636" s="206" t="s">
        <v>2074</v>
      </c>
      <c r="F636" s="207" t="s">
        <v>2075</v>
      </c>
      <c r="G636" s="208" t="s">
        <v>221</v>
      </c>
      <c r="H636" s="209">
        <v>20</v>
      </c>
      <c r="I636" s="210"/>
      <c r="J636" s="211">
        <f>ROUND(I636*H636,2)</f>
        <v>0</v>
      </c>
      <c r="K636" s="207" t="s">
        <v>1</v>
      </c>
      <c r="L636" s="212"/>
      <c r="M636" s="213" t="s">
        <v>1</v>
      </c>
      <c r="N636" s="214" t="s">
        <v>40</v>
      </c>
      <c r="O636" s="89"/>
      <c r="P636" s="196">
        <f>O636*H636</f>
        <v>0</v>
      </c>
      <c r="Q636" s="196">
        <v>0</v>
      </c>
      <c r="R636" s="196">
        <f>Q636*H636</f>
        <v>0</v>
      </c>
      <c r="S636" s="196">
        <v>0</v>
      </c>
      <c r="T636" s="196">
        <f>S636*H636</f>
        <v>0</v>
      </c>
      <c r="U636" s="197" t="s">
        <v>1</v>
      </c>
      <c r="V636" s="36"/>
      <c r="W636" s="36"/>
      <c r="X636" s="36"/>
      <c r="Y636" s="36"/>
      <c r="Z636" s="36"/>
      <c r="AA636" s="36"/>
      <c r="AB636" s="36"/>
      <c r="AC636" s="36"/>
      <c r="AD636" s="36"/>
      <c r="AE636" s="36"/>
      <c r="AR636" s="198" t="s">
        <v>133</v>
      </c>
      <c r="AT636" s="198" t="s">
        <v>130</v>
      </c>
      <c r="AU636" s="198" t="s">
        <v>75</v>
      </c>
      <c r="AY636" s="15" t="s">
        <v>126</v>
      </c>
      <c r="BE636" s="199">
        <f>IF(N636="základní",J636,0)</f>
        <v>0</v>
      </c>
      <c r="BF636" s="199">
        <f>IF(N636="snížená",J636,0)</f>
        <v>0</v>
      </c>
      <c r="BG636" s="199">
        <f>IF(N636="zákl. přenesená",J636,0)</f>
        <v>0</v>
      </c>
      <c r="BH636" s="199">
        <f>IF(N636="sníž. přenesená",J636,0)</f>
        <v>0</v>
      </c>
      <c r="BI636" s="199">
        <f>IF(N636="nulová",J636,0)</f>
        <v>0</v>
      </c>
      <c r="BJ636" s="15" t="s">
        <v>83</v>
      </c>
      <c r="BK636" s="199">
        <f>ROUND(I636*H636,2)</f>
        <v>0</v>
      </c>
      <c r="BL636" s="15" t="s">
        <v>133</v>
      </c>
      <c r="BM636" s="198" t="s">
        <v>2076</v>
      </c>
    </row>
    <row r="637" s="2" customFormat="1">
      <c r="A637" s="36"/>
      <c r="B637" s="37"/>
      <c r="C637" s="38"/>
      <c r="D637" s="200" t="s">
        <v>128</v>
      </c>
      <c r="E637" s="38"/>
      <c r="F637" s="201" t="s">
        <v>2075</v>
      </c>
      <c r="G637" s="38"/>
      <c r="H637" s="38"/>
      <c r="I637" s="202"/>
      <c r="J637" s="38"/>
      <c r="K637" s="38"/>
      <c r="L637" s="42"/>
      <c r="M637" s="203"/>
      <c r="N637" s="204"/>
      <c r="O637" s="89"/>
      <c r="P637" s="89"/>
      <c r="Q637" s="89"/>
      <c r="R637" s="89"/>
      <c r="S637" s="89"/>
      <c r="T637" s="89"/>
      <c r="U637" s="90"/>
      <c r="V637" s="36"/>
      <c r="W637" s="36"/>
      <c r="X637" s="36"/>
      <c r="Y637" s="36"/>
      <c r="Z637" s="36"/>
      <c r="AA637" s="36"/>
      <c r="AB637" s="36"/>
      <c r="AC637" s="36"/>
      <c r="AD637" s="36"/>
      <c r="AE637" s="36"/>
      <c r="AT637" s="15" t="s">
        <v>128</v>
      </c>
      <c r="AU637" s="15" t="s">
        <v>75</v>
      </c>
    </row>
    <row r="638" s="2" customFormat="1" ht="24.15" customHeight="1">
      <c r="A638" s="36"/>
      <c r="B638" s="37"/>
      <c r="C638" s="187" t="s">
        <v>2077</v>
      </c>
      <c r="D638" s="187" t="s">
        <v>120</v>
      </c>
      <c r="E638" s="188" t="s">
        <v>2078</v>
      </c>
      <c r="F638" s="189" t="s">
        <v>2079</v>
      </c>
      <c r="G638" s="190" t="s">
        <v>139</v>
      </c>
      <c r="H638" s="191">
        <v>4</v>
      </c>
      <c r="I638" s="192"/>
      <c r="J638" s="193">
        <f>ROUND(I638*H638,2)</f>
        <v>0</v>
      </c>
      <c r="K638" s="189" t="s">
        <v>1</v>
      </c>
      <c r="L638" s="42"/>
      <c r="M638" s="194" t="s">
        <v>1</v>
      </c>
      <c r="N638" s="195" t="s">
        <v>40</v>
      </c>
      <c r="O638" s="89"/>
      <c r="P638" s="196">
        <f>O638*H638</f>
        <v>0</v>
      </c>
      <c r="Q638" s="196">
        <v>0</v>
      </c>
      <c r="R638" s="196">
        <f>Q638*H638</f>
        <v>0</v>
      </c>
      <c r="S638" s="196">
        <v>0</v>
      </c>
      <c r="T638" s="196">
        <f>S638*H638</f>
        <v>0</v>
      </c>
      <c r="U638" s="197" t="s">
        <v>1</v>
      </c>
      <c r="V638" s="36"/>
      <c r="W638" s="36"/>
      <c r="X638" s="36"/>
      <c r="Y638" s="36"/>
      <c r="Z638" s="36"/>
      <c r="AA638" s="36"/>
      <c r="AB638" s="36"/>
      <c r="AC638" s="36"/>
      <c r="AD638" s="36"/>
      <c r="AE638" s="36"/>
      <c r="AR638" s="198" t="s">
        <v>140</v>
      </c>
      <c r="AT638" s="198" t="s">
        <v>120</v>
      </c>
      <c r="AU638" s="198" t="s">
        <v>75</v>
      </c>
      <c r="AY638" s="15" t="s">
        <v>126</v>
      </c>
      <c r="BE638" s="199">
        <f>IF(N638="základní",J638,0)</f>
        <v>0</v>
      </c>
      <c r="BF638" s="199">
        <f>IF(N638="snížená",J638,0)</f>
        <v>0</v>
      </c>
      <c r="BG638" s="199">
        <f>IF(N638="zákl. přenesená",J638,0)</f>
        <v>0</v>
      </c>
      <c r="BH638" s="199">
        <f>IF(N638="sníž. přenesená",J638,0)</f>
        <v>0</v>
      </c>
      <c r="BI638" s="199">
        <f>IF(N638="nulová",J638,0)</f>
        <v>0</v>
      </c>
      <c r="BJ638" s="15" t="s">
        <v>83</v>
      </c>
      <c r="BK638" s="199">
        <f>ROUND(I638*H638,2)</f>
        <v>0</v>
      </c>
      <c r="BL638" s="15" t="s">
        <v>140</v>
      </c>
      <c r="BM638" s="198" t="s">
        <v>2080</v>
      </c>
    </row>
    <row r="639" s="2" customFormat="1">
      <c r="A639" s="36"/>
      <c r="B639" s="37"/>
      <c r="C639" s="38"/>
      <c r="D639" s="200" t="s">
        <v>128</v>
      </c>
      <c r="E639" s="38"/>
      <c r="F639" s="201" t="s">
        <v>2081</v>
      </c>
      <c r="G639" s="38"/>
      <c r="H639" s="38"/>
      <c r="I639" s="202"/>
      <c r="J639" s="38"/>
      <c r="K639" s="38"/>
      <c r="L639" s="42"/>
      <c r="M639" s="203"/>
      <c r="N639" s="204"/>
      <c r="O639" s="89"/>
      <c r="P639" s="89"/>
      <c r="Q639" s="89"/>
      <c r="R639" s="89"/>
      <c r="S639" s="89"/>
      <c r="T639" s="89"/>
      <c r="U639" s="90"/>
      <c r="V639" s="36"/>
      <c r="W639" s="36"/>
      <c r="X639" s="36"/>
      <c r="Y639" s="36"/>
      <c r="Z639" s="36"/>
      <c r="AA639" s="36"/>
      <c r="AB639" s="36"/>
      <c r="AC639" s="36"/>
      <c r="AD639" s="36"/>
      <c r="AE639" s="36"/>
      <c r="AT639" s="15" t="s">
        <v>128</v>
      </c>
      <c r="AU639" s="15" t="s">
        <v>75</v>
      </c>
    </row>
    <row r="640" s="2" customFormat="1" ht="33" customHeight="1">
      <c r="A640" s="36"/>
      <c r="B640" s="37"/>
      <c r="C640" s="187" t="s">
        <v>2082</v>
      </c>
      <c r="D640" s="187" t="s">
        <v>120</v>
      </c>
      <c r="E640" s="188" t="s">
        <v>2083</v>
      </c>
      <c r="F640" s="189" t="s">
        <v>2084</v>
      </c>
      <c r="G640" s="190" t="s">
        <v>123</v>
      </c>
      <c r="H640" s="191">
        <v>2.7000000000000002</v>
      </c>
      <c r="I640" s="192"/>
      <c r="J640" s="193">
        <f>ROUND(I640*H640,2)</f>
        <v>0</v>
      </c>
      <c r="K640" s="189" t="s">
        <v>1</v>
      </c>
      <c r="L640" s="42"/>
      <c r="M640" s="194" t="s">
        <v>1</v>
      </c>
      <c r="N640" s="195" t="s">
        <v>40</v>
      </c>
      <c r="O640" s="89"/>
      <c r="P640" s="196">
        <f>O640*H640</f>
        <v>0</v>
      </c>
      <c r="Q640" s="196">
        <v>0</v>
      </c>
      <c r="R640" s="196">
        <f>Q640*H640</f>
        <v>0</v>
      </c>
      <c r="S640" s="196">
        <v>0</v>
      </c>
      <c r="T640" s="196">
        <f>S640*H640</f>
        <v>0</v>
      </c>
      <c r="U640" s="197" t="s">
        <v>1</v>
      </c>
      <c r="V640" s="36"/>
      <c r="W640" s="36"/>
      <c r="X640" s="36"/>
      <c r="Y640" s="36"/>
      <c r="Z640" s="36"/>
      <c r="AA640" s="36"/>
      <c r="AB640" s="36"/>
      <c r="AC640" s="36"/>
      <c r="AD640" s="36"/>
      <c r="AE640" s="36"/>
      <c r="AR640" s="198" t="s">
        <v>140</v>
      </c>
      <c r="AT640" s="198" t="s">
        <v>120</v>
      </c>
      <c r="AU640" s="198" t="s">
        <v>75</v>
      </c>
      <c r="AY640" s="15" t="s">
        <v>126</v>
      </c>
      <c r="BE640" s="199">
        <f>IF(N640="základní",J640,0)</f>
        <v>0</v>
      </c>
      <c r="BF640" s="199">
        <f>IF(N640="snížená",J640,0)</f>
        <v>0</v>
      </c>
      <c r="BG640" s="199">
        <f>IF(N640="zákl. přenesená",J640,0)</f>
        <v>0</v>
      </c>
      <c r="BH640" s="199">
        <f>IF(N640="sníž. přenesená",J640,0)</f>
        <v>0</v>
      </c>
      <c r="BI640" s="199">
        <f>IF(N640="nulová",J640,0)</f>
        <v>0</v>
      </c>
      <c r="BJ640" s="15" t="s">
        <v>83</v>
      </c>
      <c r="BK640" s="199">
        <f>ROUND(I640*H640,2)</f>
        <v>0</v>
      </c>
      <c r="BL640" s="15" t="s">
        <v>140</v>
      </c>
      <c r="BM640" s="198" t="s">
        <v>2085</v>
      </c>
    </row>
    <row r="641" s="2" customFormat="1">
      <c r="A641" s="36"/>
      <c r="B641" s="37"/>
      <c r="C641" s="38"/>
      <c r="D641" s="200" t="s">
        <v>128</v>
      </c>
      <c r="E641" s="38"/>
      <c r="F641" s="201" t="s">
        <v>2086</v>
      </c>
      <c r="G641" s="38"/>
      <c r="H641" s="38"/>
      <c r="I641" s="202"/>
      <c r="J641" s="38"/>
      <c r="K641" s="38"/>
      <c r="L641" s="42"/>
      <c r="M641" s="203"/>
      <c r="N641" s="204"/>
      <c r="O641" s="89"/>
      <c r="P641" s="89"/>
      <c r="Q641" s="89"/>
      <c r="R641" s="89"/>
      <c r="S641" s="89"/>
      <c r="T641" s="89"/>
      <c r="U641" s="90"/>
      <c r="V641" s="36"/>
      <c r="W641" s="36"/>
      <c r="X641" s="36"/>
      <c r="Y641" s="36"/>
      <c r="Z641" s="36"/>
      <c r="AA641" s="36"/>
      <c r="AB641" s="36"/>
      <c r="AC641" s="36"/>
      <c r="AD641" s="36"/>
      <c r="AE641" s="36"/>
      <c r="AT641" s="15" t="s">
        <v>128</v>
      </c>
      <c r="AU641" s="15" t="s">
        <v>75</v>
      </c>
    </row>
    <row r="642" s="2" customFormat="1" ht="16.5" customHeight="1">
      <c r="A642" s="36"/>
      <c r="B642" s="37"/>
      <c r="C642" s="187" t="s">
        <v>2087</v>
      </c>
      <c r="D642" s="187" t="s">
        <v>120</v>
      </c>
      <c r="E642" s="188" t="s">
        <v>2088</v>
      </c>
      <c r="F642" s="189" t="s">
        <v>2089</v>
      </c>
      <c r="G642" s="190" t="s">
        <v>867</v>
      </c>
      <c r="H642" s="191">
        <v>27</v>
      </c>
      <c r="I642" s="192"/>
      <c r="J642" s="193">
        <f>ROUND(I642*H642,2)</f>
        <v>0</v>
      </c>
      <c r="K642" s="189" t="s">
        <v>1</v>
      </c>
      <c r="L642" s="42"/>
      <c r="M642" s="194" t="s">
        <v>1</v>
      </c>
      <c r="N642" s="195" t="s">
        <v>40</v>
      </c>
      <c r="O642" s="89"/>
      <c r="P642" s="196">
        <f>O642*H642</f>
        <v>0</v>
      </c>
      <c r="Q642" s="196">
        <v>3.0000000000000001E-05</v>
      </c>
      <c r="R642" s="196">
        <f>Q642*H642</f>
        <v>0.00081000000000000006</v>
      </c>
      <c r="S642" s="196">
        <v>0</v>
      </c>
      <c r="T642" s="196">
        <f>S642*H642</f>
        <v>0</v>
      </c>
      <c r="U642" s="197" t="s">
        <v>1</v>
      </c>
      <c r="V642" s="36"/>
      <c r="W642" s="36"/>
      <c r="X642" s="36"/>
      <c r="Y642" s="36"/>
      <c r="Z642" s="36"/>
      <c r="AA642" s="36"/>
      <c r="AB642" s="36"/>
      <c r="AC642" s="36"/>
      <c r="AD642" s="36"/>
      <c r="AE642" s="36"/>
      <c r="AR642" s="198" t="s">
        <v>140</v>
      </c>
      <c r="AT642" s="198" t="s">
        <v>120</v>
      </c>
      <c r="AU642" s="198" t="s">
        <v>75</v>
      </c>
      <c r="AY642" s="15" t="s">
        <v>126</v>
      </c>
      <c r="BE642" s="199">
        <f>IF(N642="základní",J642,0)</f>
        <v>0</v>
      </c>
      <c r="BF642" s="199">
        <f>IF(N642="snížená",J642,0)</f>
        <v>0</v>
      </c>
      <c r="BG642" s="199">
        <f>IF(N642="zákl. přenesená",J642,0)</f>
        <v>0</v>
      </c>
      <c r="BH642" s="199">
        <f>IF(N642="sníž. přenesená",J642,0)</f>
        <v>0</v>
      </c>
      <c r="BI642" s="199">
        <f>IF(N642="nulová",J642,0)</f>
        <v>0</v>
      </c>
      <c r="BJ642" s="15" t="s">
        <v>83</v>
      </c>
      <c r="BK642" s="199">
        <f>ROUND(I642*H642,2)</f>
        <v>0</v>
      </c>
      <c r="BL642" s="15" t="s">
        <v>140</v>
      </c>
      <c r="BM642" s="198" t="s">
        <v>2090</v>
      </c>
    </row>
    <row r="643" s="2" customFormat="1">
      <c r="A643" s="36"/>
      <c r="B643" s="37"/>
      <c r="C643" s="38"/>
      <c r="D643" s="200" t="s">
        <v>128</v>
      </c>
      <c r="E643" s="38"/>
      <c r="F643" s="201" t="s">
        <v>2091</v>
      </c>
      <c r="G643" s="38"/>
      <c r="H643" s="38"/>
      <c r="I643" s="202"/>
      <c r="J643" s="38"/>
      <c r="K643" s="38"/>
      <c r="L643" s="42"/>
      <c r="M643" s="203"/>
      <c r="N643" s="204"/>
      <c r="O643" s="89"/>
      <c r="P643" s="89"/>
      <c r="Q643" s="89"/>
      <c r="R643" s="89"/>
      <c r="S643" s="89"/>
      <c r="T643" s="89"/>
      <c r="U643" s="90"/>
      <c r="V643" s="36"/>
      <c r="W643" s="36"/>
      <c r="X643" s="36"/>
      <c r="Y643" s="36"/>
      <c r="Z643" s="36"/>
      <c r="AA643" s="36"/>
      <c r="AB643" s="36"/>
      <c r="AC643" s="36"/>
      <c r="AD643" s="36"/>
      <c r="AE643" s="36"/>
      <c r="AT643" s="15" t="s">
        <v>128</v>
      </c>
      <c r="AU643" s="15" t="s">
        <v>75</v>
      </c>
    </row>
    <row r="644" s="2" customFormat="1" ht="24.15" customHeight="1">
      <c r="A644" s="36"/>
      <c r="B644" s="37"/>
      <c r="C644" s="187" t="s">
        <v>2092</v>
      </c>
      <c r="D644" s="187" t="s">
        <v>120</v>
      </c>
      <c r="E644" s="188" t="s">
        <v>2093</v>
      </c>
      <c r="F644" s="189" t="s">
        <v>2094</v>
      </c>
      <c r="G644" s="190" t="s">
        <v>139</v>
      </c>
      <c r="H644" s="191">
        <v>2</v>
      </c>
      <c r="I644" s="192"/>
      <c r="J644" s="193">
        <f>ROUND(I644*H644,2)</f>
        <v>0</v>
      </c>
      <c r="K644" s="189" t="s">
        <v>1</v>
      </c>
      <c r="L644" s="42"/>
      <c r="M644" s="194" t="s">
        <v>1</v>
      </c>
      <c r="N644" s="195" t="s">
        <v>40</v>
      </c>
      <c r="O644" s="89"/>
      <c r="P644" s="196">
        <f>O644*H644</f>
        <v>0</v>
      </c>
      <c r="Q644" s="196">
        <v>0.028150000000000001</v>
      </c>
      <c r="R644" s="196">
        <f>Q644*H644</f>
        <v>0.056300000000000003</v>
      </c>
      <c r="S644" s="196">
        <v>0</v>
      </c>
      <c r="T644" s="196">
        <f>S644*H644</f>
        <v>0</v>
      </c>
      <c r="U644" s="197" t="s">
        <v>1</v>
      </c>
      <c r="V644" s="36"/>
      <c r="W644" s="36"/>
      <c r="X644" s="36"/>
      <c r="Y644" s="36"/>
      <c r="Z644" s="36"/>
      <c r="AA644" s="36"/>
      <c r="AB644" s="36"/>
      <c r="AC644" s="36"/>
      <c r="AD644" s="36"/>
      <c r="AE644" s="36"/>
      <c r="AR644" s="198" t="s">
        <v>140</v>
      </c>
      <c r="AT644" s="198" t="s">
        <v>120</v>
      </c>
      <c r="AU644" s="198" t="s">
        <v>75</v>
      </c>
      <c r="AY644" s="15" t="s">
        <v>126</v>
      </c>
      <c r="BE644" s="199">
        <f>IF(N644="základní",J644,0)</f>
        <v>0</v>
      </c>
      <c r="BF644" s="199">
        <f>IF(N644="snížená",J644,0)</f>
        <v>0</v>
      </c>
      <c r="BG644" s="199">
        <f>IF(N644="zákl. přenesená",J644,0)</f>
        <v>0</v>
      </c>
      <c r="BH644" s="199">
        <f>IF(N644="sníž. přenesená",J644,0)</f>
        <v>0</v>
      </c>
      <c r="BI644" s="199">
        <f>IF(N644="nulová",J644,0)</f>
        <v>0</v>
      </c>
      <c r="BJ644" s="15" t="s">
        <v>83</v>
      </c>
      <c r="BK644" s="199">
        <f>ROUND(I644*H644,2)</f>
        <v>0</v>
      </c>
      <c r="BL644" s="15" t="s">
        <v>140</v>
      </c>
      <c r="BM644" s="198" t="s">
        <v>2095</v>
      </c>
    </row>
    <row r="645" s="2" customFormat="1">
      <c r="A645" s="36"/>
      <c r="B645" s="37"/>
      <c r="C645" s="38"/>
      <c r="D645" s="200" t="s">
        <v>128</v>
      </c>
      <c r="E645" s="38"/>
      <c r="F645" s="201" t="s">
        <v>2096</v>
      </c>
      <c r="G645" s="38"/>
      <c r="H645" s="38"/>
      <c r="I645" s="202"/>
      <c r="J645" s="38"/>
      <c r="K645" s="38"/>
      <c r="L645" s="42"/>
      <c r="M645" s="203"/>
      <c r="N645" s="204"/>
      <c r="O645" s="89"/>
      <c r="P645" s="89"/>
      <c r="Q645" s="89"/>
      <c r="R645" s="89"/>
      <c r="S645" s="89"/>
      <c r="T645" s="89"/>
      <c r="U645" s="90"/>
      <c r="V645" s="36"/>
      <c r="W645" s="36"/>
      <c r="X645" s="36"/>
      <c r="Y645" s="36"/>
      <c r="Z645" s="36"/>
      <c r="AA645" s="36"/>
      <c r="AB645" s="36"/>
      <c r="AC645" s="36"/>
      <c r="AD645" s="36"/>
      <c r="AE645" s="36"/>
      <c r="AT645" s="15" t="s">
        <v>128</v>
      </c>
      <c r="AU645" s="15" t="s">
        <v>75</v>
      </c>
    </row>
    <row r="646" s="2" customFormat="1" ht="24.15" customHeight="1">
      <c r="A646" s="36"/>
      <c r="B646" s="37"/>
      <c r="C646" s="187" t="s">
        <v>2097</v>
      </c>
      <c r="D646" s="187" t="s">
        <v>120</v>
      </c>
      <c r="E646" s="188" t="s">
        <v>2098</v>
      </c>
      <c r="F646" s="189" t="s">
        <v>2099</v>
      </c>
      <c r="G646" s="190" t="s">
        <v>2100</v>
      </c>
      <c r="H646" s="191">
        <v>5</v>
      </c>
      <c r="I646" s="192"/>
      <c r="J646" s="193">
        <f>ROUND(I646*H646,2)</f>
        <v>0</v>
      </c>
      <c r="K646" s="189" t="s">
        <v>1</v>
      </c>
      <c r="L646" s="42"/>
      <c r="M646" s="194" t="s">
        <v>1</v>
      </c>
      <c r="N646" s="195" t="s">
        <v>40</v>
      </c>
      <c r="O646" s="89"/>
      <c r="P646" s="196">
        <f>O646*H646</f>
        <v>0</v>
      </c>
      <c r="Q646" s="196">
        <v>0</v>
      </c>
      <c r="R646" s="196">
        <f>Q646*H646</f>
        <v>0</v>
      </c>
      <c r="S646" s="196">
        <v>0</v>
      </c>
      <c r="T646" s="196">
        <f>S646*H646</f>
        <v>0</v>
      </c>
      <c r="U646" s="197" t="s">
        <v>1</v>
      </c>
      <c r="V646" s="36"/>
      <c r="W646" s="36"/>
      <c r="X646" s="36"/>
      <c r="Y646" s="36"/>
      <c r="Z646" s="36"/>
      <c r="AA646" s="36"/>
      <c r="AB646" s="36"/>
      <c r="AC646" s="36"/>
      <c r="AD646" s="36"/>
      <c r="AE646" s="36"/>
      <c r="AR646" s="198" t="s">
        <v>125</v>
      </c>
      <c r="AT646" s="198" t="s">
        <v>120</v>
      </c>
      <c r="AU646" s="198" t="s">
        <v>75</v>
      </c>
      <c r="AY646" s="15" t="s">
        <v>126</v>
      </c>
      <c r="BE646" s="199">
        <f>IF(N646="základní",J646,0)</f>
        <v>0</v>
      </c>
      <c r="BF646" s="199">
        <f>IF(N646="snížená",J646,0)</f>
        <v>0</v>
      </c>
      <c r="BG646" s="199">
        <f>IF(N646="zákl. přenesená",J646,0)</f>
        <v>0</v>
      </c>
      <c r="BH646" s="199">
        <f>IF(N646="sníž. přenesená",J646,0)</f>
        <v>0</v>
      </c>
      <c r="BI646" s="199">
        <f>IF(N646="nulová",J646,0)</f>
        <v>0</v>
      </c>
      <c r="BJ646" s="15" t="s">
        <v>83</v>
      </c>
      <c r="BK646" s="199">
        <f>ROUND(I646*H646,2)</f>
        <v>0</v>
      </c>
      <c r="BL646" s="15" t="s">
        <v>125</v>
      </c>
      <c r="BM646" s="198" t="s">
        <v>2101</v>
      </c>
    </row>
    <row r="647" s="2" customFormat="1">
      <c r="A647" s="36"/>
      <c r="B647" s="37"/>
      <c r="C647" s="38"/>
      <c r="D647" s="200" t="s">
        <v>128</v>
      </c>
      <c r="E647" s="38"/>
      <c r="F647" s="201" t="s">
        <v>2102</v>
      </c>
      <c r="G647" s="38"/>
      <c r="H647" s="38"/>
      <c r="I647" s="202"/>
      <c r="J647" s="38"/>
      <c r="K647" s="38"/>
      <c r="L647" s="42"/>
      <c r="M647" s="203"/>
      <c r="N647" s="204"/>
      <c r="O647" s="89"/>
      <c r="P647" s="89"/>
      <c r="Q647" s="89"/>
      <c r="R647" s="89"/>
      <c r="S647" s="89"/>
      <c r="T647" s="89"/>
      <c r="U647" s="90"/>
      <c r="V647" s="36"/>
      <c r="W647" s="36"/>
      <c r="X647" s="36"/>
      <c r="Y647" s="36"/>
      <c r="Z647" s="36"/>
      <c r="AA647" s="36"/>
      <c r="AB647" s="36"/>
      <c r="AC647" s="36"/>
      <c r="AD647" s="36"/>
      <c r="AE647" s="36"/>
      <c r="AT647" s="15" t="s">
        <v>128</v>
      </c>
      <c r="AU647" s="15" t="s">
        <v>75</v>
      </c>
    </row>
    <row r="648" s="2" customFormat="1">
      <c r="A648" s="36"/>
      <c r="B648" s="37"/>
      <c r="C648" s="38"/>
      <c r="D648" s="200" t="s">
        <v>158</v>
      </c>
      <c r="E648" s="38"/>
      <c r="F648" s="215" t="s">
        <v>2103</v>
      </c>
      <c r="G648" s="38"/>
      <c r="H648" s="38"/>
      <c r="I648" s="202"/>
      <c r="J648" s="38"/>
      <c r="K648" s="38"/>
      <c r="L648" s="42"/>
      <c r="M648" s="203"/>
      <c r="N648" s="204"/>
      <c r="O648" s="89"/>
      <c r="P648" s="89"/>
      <c r="Q648" s="89"/>
      <c r="R648" s="89"/>
      <c r="S648" s="89"/>
      <c r="T648" s="89"/>
      <c r="U648" s="90"/>
      <c r="V648" s="36"/>
      <c r="W648" s="36"/>
      <c r="X648" s="36"/>
      <c r="Y648" s="36"/>
      <c r="Z648" s="36"/>
      <c r="AA648" s="36"/>
      <c r="AB648" s="36"/>
      <c r="AC648" s="36"/>
      <c r="AD648" s="36"/>
      <c r="AE648" s="36"/>
      <c r="AT648" s="15" t="s">
        <v>158</v>
      </c>
      <c r="AU648" s="15" t="s">
        <v>75</v>
      </c>
    </row>
    <row r="649" s="2" customFormat="1" ht="24.15" customHeight="1">
      <c r="A649" s="36"/>
      <c r="B649" s="37"/>
      <c r="C649" s="187" t="s">
        <v>2104</v>
      </c>
      <c r="D649" s="187" t="s">
        <v>120</v>
      </c>
      <c r="E649" s="188" t="s">
        <v>2105</v>
      </c>
      <c r="F649" s="189" t="s">
        <v>2106</v>
      </c>
      <c r="G649" s="190" t="s">
        <v>139</v>
      </c>
      <c r="H649" s="191">
        <v>108</v>
      </c>
      <c r="I649" s="192"/>
      <c r="J649" s="193">
        <f>ROUND(I649*H649,2)</f>
        <v>0</v>
      </c>
      <c r="K649" s="189" t="s">
        <v>124</v>
      </c>
      <c r="L649" s="42"/>
      <c r="M649" s="194" t="s">
        <v>1</v>
      </c>
      <c r="N649" s="195" t="s">
        <v>40</v>
      </c>
      <c r="O649" s="89"/>
      <c r="P649" s="196">
        <f>O649*H649</f>
        <v>0</v>
      </c>
      <c r="Q649" s="196">
        <v>0</v>
      </c>
      <c r="R649" s="196">
        <f>Q649*H649</f>
        <v>0</v>
      </c>
      <c r="S649" s="196">
        <v>0</v>
      </c>
      <c r="T649" s="196">
        <f>S649*H649</f>
        <v>0</v>
      </c>
      <c r="U649" s="197" t="s">
        <v>1</v>
      </c>
      <c r="V649" s="36"/>
      <c r="W649" s="36"/>
      <c r="X649" s="36"/>
      <c r="Y649" s="36"/>
      <c r="Z649" s="36"/>
      <c r="AA649" s="36"/>
      <c r="AB649" s="36"/>
      <c r="AC649" s="36"/>
      <c r="AD649" s="36"/>
      <c r="AE649" s="36"/>
      <c r="AR649" s="198" t="s">
        <v>685</v>
      </c>
      <c r="AT649" s="198" t="s">
        <v>120</v>
      </c>
      <c r="AU649" s="198" t="s">
        <v>75</v>
      </c>
      <c r="AY649" s="15" t="s">
        <v>126</v>
      </c>
      <c r="BE649" s="199">
        <f>IF(N649="základní",J649,0)</f>
        <v>0</v>
      </c>
      <c r="BF649" s="199">
        <f>IF(N649="snížená",J649,0)</f>
        <v>0</v>
      </c>
      <c r="BG649" s="199">
        <f>IF(N649="zákl. přenesená",J649,0)</f>
        <v>0</v>
      </c>
      <c r="BH649" s="199">
        <f>IF(N649="sníž. přenesená",J649,0)</f>
        <v>0</v>
      </c>
      <c r="BI649" s="199">
        <f>IF(N649="nulová",J649,0)</f>
        <v>0</v>
      </c>
      <c r="BJ649" s="15" t="s">
        <v>83</v>
      </c>
      <c r="BK649" s="199">
        <f>ROUND(I649*H649,2)</f>
        <v>0</v>
      </c>
      <c r="BL649" s="15" t="s">
        <v>685</v>
      </c>
      <c r="BM649" s="198" t="s">
        <v>2107</v>
      </c>
    </row>
    <row r="650" s="2" customFormat="1">
      <c r="A650" s="36"/>
      <c r="B650" s="37"/>
      <c r="C650" s="38"/>
      <c r="D650" s="200" t="s">
        <v>128</v>
      </c>
      <c r="E650" s="38"/>
      <c r="F650" s="201" t="s">
        <v>2108</v>
      </c>
      <c r="G650" s="38"/>
      <c r="H650" s="38"/>
      <c r="I650" s="202"/>
      <c r="J650" s="38"/>
      <c r="K650" s="38"/>
      <c r="L650" s="42"/>
      <c r="M650" s="203"/>
      <c r="N650" s="204"/>
      <c r="O650" s="89"/>
      <c r="P650" s="89"/>
      <c r="Q650" s="89"/>
      <c r="R650" s="89"/>
      <c r="S650" s="89"/>
      <c r="T650" s="89"/>
      <c r="U650" s="90"/>
      <c r="V650" s="36"/>
      <c r="W650" s="36"/>
      <c r="X650" s="36"/>
      <c r="Y650" s="36"/>
      <c r="Z650" s="36"/>
      <c r="AA650" s="36"/>
      <c r="AB650" s="36"/>
      <c r="AC650" s="36"/>
      <c r="AD650" s="36"/>
      <c r="AE650" s="36"/>
      <c r="AT650" s="15" t="s">
        <v>128</v>
      </c>
      <c r="AU650" s="15" t="s">
        <v>75</v>
      </c>
    </row>
    <row r="651" s="2" customFormat="1">
      <c r="A651" s="36"/>
      <c r="B651" s="37"/>
      <c r="C651" s="38"/>
      <c r="D651" s="200" t="s">
        <v>158</v>
      </c>
      <c r="E651" s="38"/>
      <c r="F651" s="215" t="s">
        <v>2109</v>
      </c>
      <c r="G651" s="38"/>
      <c r="H651" s="38"/>
      <c r="I651" s="202"/>
      <c r="J651" s="38"/>
      <c r="K651" s="38"/>
      <c r="L651" s="42"/>
      <c r="M651" s="203"/>
      <c r="N651" s="204"/>
      <c r="O651" s="89"/>
      <c r="P651" s="89"/>
      <c r="Q651" s="89"/>
      <c r="R651" s="89"/>
      <c r="S651" s="89"/>
      <c r="T651" s="89"/>
      <c r="U651" s="90"/>
      <c r="V651" s="36"/>
      <c r="W651" s="36"/>
      <c r="X651" s="36"/>
      <c r="Y651" s="36"/>
      <c r="Z651" s="36"/>
      <c r="AA651" s="36"/>
      <c r="AB651" s="36"/>
      <c r="AC651" s="36"/>
      <c r="AD651" s="36"/>
      <c r="AE651" s="36"/>
      <c r="AT651" s="15" t="s">
        <v>158</v>
      </c>
      <c r="AU651" s="15" t="s">
        <v>75</v>
      </c>
    </row>
    <row r="652" s="2" customFormat="1" ht="24.15" customHeight="1">
      <c r="A652" s="36"/>
      <c r="B652" s="37"/>
      <c r="C652" s="187" t="s">
        <v>2110</v>
      </c>
      <c r="D652" s="187" t="s">
        <v>120</v>
      </c>
      <c r="E652" s="188" t="s">
        <v>2111</v>
      </c>
      <c r="F652" s="189" t="s">
        <v>2112</v>
      </c>
      <c r="G652" s="190" t="s">
        <v>139</v>
      </c>
      <c r="H652" s="191">
        <v>108</v>
      </c>
      <c r="I652" s="192"/>
      <c r="J652" s="193">
        <f>ROUND(I652*H652,2)</f>
        <v>0</v>
      </c>
      <c r="K652" s="189" t="s">
        <v>124</v>
      </c>
      <c r="L652" s="42"/>
      <c r="M652" s="194" t="s">
        <v>1</v>
      </c>
      <c r="N652" s="195" t="s">
        <v>40</v>
      </c>
      <c r="O652" s="89"/>
      <c r="P652" s="196">
        <f>O652*H652</f>
        <v>0</v>
      </c>
      <c r="Q652" s="196">
        <v>0</v>
      </c>
      <c r="R652" s="196">
        <f>Q652*H652</f>
        <v>0</v>
      </c>
      <c r="S652" s="196">
        <v>0</v>
      </c>
      <c r="T652" s="196">
        <f>S652*H652</f>
        <v>0</v>
      </c>
      <c r="U652" s="197" t="s">
        <v>1</v>
      </c>
      <c r="V652" s="36"/>
      <c r="W652" s="36"/>
      <c r="X652" s="36"/>
      <c r="Y652" s="36"/>
      <c r="Z652" s="36"/>
      <c r="AA652" s="36"/>
      <c r="AB652" s="36"/>
      <c r="AC652" s="36"/>
      <c r="AD652" s="36"/>
      <c r="AE652" s="36"/>
      <c r="AR652" s="198" t="s">
        <v>685</v>
      </c>
      <c r="AT652" s="198" t="s">
        <v>120</v>
      </c>
      <c r="AU652" s="198" t="s">
        <v>75</v>
      </c>
      <c r="AY652" s="15" t="s">
        <v>126</v>
      </c>
      <c r="BE652" s="199">
        <f>IF(N652="základní",J652,0)</f>
        <v>0</v>
      </c>
      <c r="BF652" s="199">
        <f>IF(N652="snížená",J652,0)</f>
        <v>0</v>
      </c>
      <c r="BG652" s="199">
        <f>IF(N652="zákl. přenesená",J652,0)</f>
        <v>0</v>
      </c>
      <c r="BH652" s="199">
        <f>IF(N652="sníž. přenesená",J652,0)</f>
        <v>0</v>
      </c>
      <c r="BI652" s="199">
        <f>IF(N652="nulová",J652,0)</f>
        <v>0</v>
      </c>
      <c r="BJ652" s="15" t="s">
        <v>83</v>
      </c>
      <c r="BK652" s="199">
        <f>ROUND(I652*H652,2)</f>
        <v>0</v>
      </c>
      <c r="BL652" s="15" t="s">
        <v>685</v>
      </c>
      <c r="BM652" s="198" t="s">
        <v>2113</v>
      </c>
    </row>
    <row r="653" s="2" customFormat="1">
      <c r="A653" s="36"/>
      <c r="B653" s="37"/>
      <c r="C653" s="38"/>
      <c r="D653" s="200" t="s">
        <v>128</v>
      </c>
      <c r="E653" s="38"/>
      <c r="F653" s="201" t="s">
        <v>2112</v>
      </c>
      <c r="G653" s="38"/>
      <c r="H653" s="38"/>
      <c r="I653" s="202"/>
      <c r="J653" s="38"/>
      <c r="K653" s="38"/>
      <c r="L653" s="42"/>
      <c r="M653" s="203"/>
      <c r="N653" s="204"/>
      <c r="O653" s="89"/>
      <c r="P653" s="89"/>
      <c r="Q653" s="89"/>
      <c r="R653" s="89"/>
      <c r="S653" s="89"/>
      <c r="T653" s="89"/>
      <c r="U653" s="90"/>
      <c r="V653" s="36"/>
      <c r="W653" s="36"/>
      <c r="X653" s="36"/>
      <c r="Y653" s="36"/>
      <c r="Z653" s="36"/>
      <c r="AA653" s="36"/>
      <c r="AB653" s="36"/>
      <c r="AC653" s="36"/>
      <c r="AD653" s="36"/>
      <c r="AE653" s="36"/>
      <c r="AT653" s="15" t="s">
        <v>128</v>
      </c>
      <c r="AU653" s="15" t="s">
        <v>75</v>
      </c>
    </row>
    <row r="654" s="2" customFormat="1" ht="66.75" customHeight="1">
      <c r="A654" s="36"/>
      <c r="B654" s="37"/>
      <c r="C654" s="205" t="s">
        <v>2114</v>
      </c>
      <c r="D654" s="205" t="s">
        <v>130</v>
      </c>
      <c r="E654" s="206" t="s">
        <v>2115</v>
      </c>
      <c r="F654" s="207" t="s">
        <v>2116</v>
      </c>
      <c r="G654" s="208" t="s">
        <v>139</v>
      </c>
      <c r="H654" s="209">
        <v>45</v>
      </c>
      <c r="I654" s="210"/>
      <c r="J654" s="211">
        <f>ROUND(I654*H654,2)</f>
        <v>0</v>
      </c>
      <c r="K654" s="207" t="s">
        <v>124</v>
      </c>
      <c r="L654" s="212"/>
      <c r="M654" s="213" t="s">
        <v>1</v>
      </c>
      <c r="N654" s="214" t="s">
        <v>40</v>
      </c>
      <c r="O654" s="89"/>
      <c r="P654" s="196">
        <f>O654*H654</f>
        <v>0</v>
      </c>
      <c r="Q654" s="196">
        <v>0</v>
      </c>
      <c r="R654" s="196">
        <f>Q654*H654</f>
        <v>0</v>
      </c>
      <c r="S654" s="196">
        <v>0</v>
      </c>
      <c r="T654" s="196">
        <f>S654*H654</f>
        <v>0</v>
      </c>
      <c r="U654" s="197" t="s">
        <v>1</v>
      </c>
      <c r="V654" s="36"/>
      <c r="W654" s="36"/>
      <c r="X654" s="36"/>
      <c r="Y654" s="36"/>
      <c r="Z654" s="36"/>
      <c r="AA654" s="36"/>
      <c r="AB654" s="36"/>
      <c r="AC654" s="36"/>
      <c r="AD654" s="36"/>
      <c r="AE654" s="36"/>
      <c r="AR654" s="198" t="s">
        <v>685</v>
      </c>
      <c r="AT654" s="198" t="s">
        <v>130</v>
      </c>
      <c r="AU654" s="198" t="s">
        <v>75</v>
      </c>
      <c r="AY654" s="15" t="s">
        <v>126</v>
      </c>
      <c r="BE654" s="199">
        <f>IF(N654="základní",J654,0)</f>
        <v>0</v>
      </c>
      <c r="BF654" s="199">
        <f>IF(N654="snížená",J654,0)</f>
        <v>0</v>
      </c>
      <c r="BG654" s="199">
        <f>IF(N654="zákl. přenesená",J654,0)</f>
        <v>0</v>
      </c>
      <c r="BH654" s="199">
        <f>IF(N654="sníž. přenesená",J654,0)</f>
        <v>0</v>
      </c>
      <c r="BI654" s="199">
        <f>IF(N654="nulová",J654,0)</f>
        <v>0</v>
      </c>
      <c r="BJ654" s="15" t="s">
        <v>83</v>
      </c>
      <c r="BK654" s="199">
        <f>ROUND(I654*H654,2)</f>
        <v>0</v>
      </c>
      <c r="BL654" s="15" t="s">
        <v>685</v>
      </c>
      <c r="BM654" s="198" t="s">
        <v>2117</v>
      </c>
    </row>
    <row r="655" s="2" customFormat="1">
      <c r="A655" s="36"/>
      <c r="B655" s="37"/>
      <c r="C655" s="38"/>
      <c r="D655" s="200" t="s">
        <v>128</v>
      </c>
      <c r="E655" s="38"/>
      <c r="F655" s="201" t="s">
        <v>2116</v>
      </c>
      <c r="G655" s="38"/>
      <c r="H655" s="38"/>
      <c r="I655" s="202"/>
      <c r="J655" s="38"/>
      <c r="K655" s="38"/>
      <c r="L655" s="42"/>
      <c r="M655" s="203"/>
      <c r="N655" s="204"/>
      <c r="O655" s="89"/>
      <c r="P655" s="89"/>
      <c r="Q655" s="89"/>
      <c r="R655" s="89"/>
      <c r="S655" s="89"/>
      <c r="T655" s="89"/>
      <c r="U655" s="90"/>
      <c r="V655" s="36"/>
      <c r="W655" s="36"/>
      <c r="X655" s="36"/>
      <c r="Y655" s="36"/>
      <c r="Z655" s="36"/>
      <c r="AA655" s="36"/>
      <c r="AB655" s="36"/>
      <c r="AC655" s="36"/>
      <c r="AD655" s="36"/>
      <c r="AE655" s="36"/>
      <c r="AT655" s="15" t="s">
        <v>128</v>
      </c>
      <c r="AU655" s="15" t="s">
        <v>75</v>
      </c>
    </row>
    <row r="656" s="2" customFormat="1">
      <c r="A656" s="36"/>
      <c r="B656" s="37"/>
      <c r="C656" s="38"/>
      <c r="D656" s="200" t="s">
        <v>158</v>
      </c>
      <c r="E656" s="38"/>
      <c r="F656" s="215" t="s">
        <v>1589</v>
      </c>
      <c r="G656" s="38"/>
      <c r="H656" s="38"/>
      <c r="I656" s="202"/>
      <c r="J656" s="38"/>
      <c r="K656" s="38"/>
      <c r="L656" s="42"/>
      <c r="M656" s="203"/>
      <c r="N656" s="204"/>
      <c r="O656" s="89"/>
      <c r="P656" s="89"/>
      <c r="Q656" s="89"/>
      <c r="R656" s="89"/>
      <c r="S656" s="89"/>
      <c r="T656" s="89"/>
      <c r="U656" s="90"/>
      <c r="V656" s="36"/>
      <c r="W656" s="36"/>
      <c r="X656" s="36"/>
      <c r="Y656" s="36"/>
      <c r="Z656" s="36"/>
      <c r="AA656" s="36"/>
      <c r="AB656" s="36"/>
      <c r="AC656" s="36"/>
      <c r="AD656" s="36"/>
      <c r="AE656" s="36"/>
      <c r="AT656" s="15" t="s">
        <v>158</v>
      </c>
      <c r="AU656" s="15" t="s">
        <v>75</v>
      </c>
    </row>
    <row r="657" s="2" customFormat="1" ht="24.15" customHeight="1">
      <c r="A657" s="36"/>
      <c r="B657" s="37"/>
      <c r="C657" s="187" t="s">
        <v>2118</v>
      </c>
      <c r="D657" s="187" t="s">
        <v>120</v>
      </c>
      <c r="E657" s="188" t="s">
        <v>2119</v>
      </c>
      <c r="F657" s="189" t="s">
        <v>2120</v>
      </c>
      <c r="G657" s="190" t="s">
        <v>139</v>
      </c>
      <c r="H657" s="191">
        <v>40</v>
      </c>
      <c r="I657" s="192"/>
      <c r="J657" s="193">
        <f>ROUND(I657*H657,2)</f>
        <v>0</v>
      </c>
      <c r="K657" s="189" t="s">
        <v>124</v>
      </c>
      <c r="L657" s="42"/>
      <c r="M657" s="194" t="s">
        <v>1</v>
      </c>
      <c r="N657" s="195" t="s">
        <v>40</v>
      </c>
      <c r="O657" s="89"/>
      <c r="P657" s="196">
        <f>O657*H657</f>
        <v>0</v>
      </c>
      <c r="Q657" s="196">
        <v>0</v>
      </c>
      <c r="R657" s="196">
        <f>Q657*H657</f>
        <v>0</v>
      </c>
      <c r="S657" s="196">
        <v>0</v>
      </c>
      <c r="T657" s="196">
        <f>S657*H657</f>
        <v>0</v>
      </c>
      <c r="U657" s="197" t="s">
        <v>1</v>
      </c>
      <c r="V657" s="36"/>
      <c r="W657" s="36"/>
      <c r="X657" s="36"/>
      <c r="Y657" s="36"/>
      <c r="Z657" s="36"/>
      <c r="AA657" s="36"/>
      <c r="AB657" s="36"/>
      <c r="AC657" s="36"/>
      <c r="AD657" s="36"/>
      <c r="AE657" s="36"/>
      <c r="AR657" s="198" t="s">
        <v>685</v>
      </c>
      <c r="AT657" s="198" t="s">
        <v>120</v>
      </c>
      <c r="AU657" s="198" t="s">
        <v>75</v>
      </c>
      <c r="AY657" s="15" t="s">
        <v>126</v>
      </c>
      <c r="BE657" s="199">
        <f>IF(N657="základní",J657,0)</f>
        <v>0</v>
      </c>
      <c r="BF657" s="199">
        <f>IF(N657="snížená",J657,0)</f>
        <v>0</v>
      </c>
      <c r="BG657" s="199">
        <f>IF(N657="zákl. přenesená",J657,0)</f>
        <v>0</v>
      </c>
      <c r="BH657" s="199">
        <f>IF(N657="sníž. přenesená",J657,0)</f>
        <v>0</v>
      </c>
      <c r="BI657" s="199">
        <f>IF(N657="nulová",J657,0)</f>
        <v>0</v>
      </c>
      <c r="BJ657" s="15" t="s">
        <v>83</v>
      </c>
      <c r="BK657" s="199">
        <f>ROUND(I657*H657,2)</f>
        <v>0</v>
      </c>
      <c r="BL657" s="15" t="s">
        <v>685</v>
      </c>
      <c r="BM657" s="198" t="s">
        <v>2121</v>
      </c>
    </row>
    <row r="658" s="2" customFormat="1">
      <c r="A658" s="36"/>
      <c r="B658" s="37"/>
      <c r="C658" s="38"/>
      <c r="D658" s="200" t="s">
        <v>128</v>
      </c>
      <c r="E658" s="38"/>
      <c r="F658" s="201" t="s">
        <v>2122</v>
      </c>
      <c r="G658" s="38"/>
      <c r="H658" s="38"/>
      <c r="I658" s="202"/>
      <c r="J658" s="38"/>
      <c r="K658" s="38"/>
      <c r="L658" s="42"/>
      <c r="M658" s="203"/>
      <c r="N658" s="204"/>
      <c r="O658" s="89"/>
      <c r="P658" s="89"/>
      <c r="Q658" s="89"/>
      <c r="R658" s="89"/>
      <c r="S658" s="89"/>
      <c r="T658" s="89"/>
      <c r="U658" s="90"/>
      <c r="V658" s="36"/>
      <c r="W658" s="36"/>
      <c r="X658" s="36"/>
      <c r="Y658" s="36"/>
      <c r="Z658" s="36"/>
      <c r="AA658" s="36"/>
      <c r="AB658" s="36"/>
      <c r="AC658" s="36"/>
      <c r="AD658" s="36"/>
      <c r="AE658" s="36"/>
      <c r="AT658" s="15" t="s">
        <v>128</v>
      </c>
      <c r="AU658" s="15" t="s">
        <v>75</v>
      </c>
    </row>
    <row r="659" s="2" customFormat="1" ht="37.8" customHeight="1">
      <c r="A659" s="36"/>
      <c r="B659" s="37"/>
      <c r="C659" s="205" t="s">
        <v>2123</v>
      </c>
      <c r="D659" s="205" t="s">
        <v>130</v>
      </c>
      <c r="E659" s="206" t="s">
        <v>2124</v>
      </c>
      <c r="F659" s="207" t="s">
        <v>2125</v>
      </c>
      <c r="G659" s="208" t="s">
        <v>139</v>
      </c>
      <c r="H659" s="209">
        <v>40</v>
      </c>
      <c r="I659" s="210"/>
      <c r="J659" s="211">
        <f>ROUND(I659*H659,2)</f>
        <v>0</v>
      </c>
      <c r="K659" s="207" t="s">
        <v>124</v>
      </c>
      <c r="L659" s="212"/>
      <c r="M659" s="213" t="s">
        <v>1</v>
      </c>
      <c r="N659" s="214" t="s">
        <v>40</v>
      </c>
      <c r="O659" s="89"/>
      <c r="P659" s="196">
        <f>O659*H659</f>
        <v>0</v>
      </c>
      <c r="Q659" s="196">
        <v>0</v>
      </c>
      <c r="R659" s="196">
        <f>Q659*H659</f>
        <v>0</v>
      </c>
      <c r="S659" s="196">
        <v>0</v>
      </c>
      <c r="T659" s="196">
        <f>S659*H659</f>
        <v>0</v>
      </c>
      <c r="U659" s="197" t="s">
        <v>1</v>
      </c>
      <c r="V659" s="36"/>
      <c r="W659" s="36"/>
      <c r="X659" s="36"/>
      <c r="Y659" s="36"/>
      <c r="Z659" s="36"/>
      <c r="AA659" s="36"/>
      <c r="AB659" s="36"/>
      <c r="AC659" s="36"/>
      <c r="AD659" s="36"/>
      <c r="AE659" s="36"/>
      <c r="AR659" s="198" t="s">
        <v>685</v>
      </c>
      <c r="AT659" s="198" t="s">
        <v>130</v>
      </c>
      <c r="AU659" s="198" t="s">
        <v>75</v>
      </c>
      <c r="AY659" s="15" t="s">
        <v>126</v>
      </c>
      <c r="BE659" s="199">
        <f>IF(N659="základní",J659,0)</f>
        <v>0</v>
      </c>
      <c r="BF659" s="199">
        <f>IF(N659="snížená",J659,0)</f>
        <v>0</v>
      </c>
      <c r="BG659" s="199">
        <f>IF(N659="zákl. přenesená",J659,0)</f>
        <v>0</v>
      </c>
      <c r="BH659" s="199">
        <f>IF(N659="sníž. přenesená",J659,0)</f>
        <v>0</v>
      </c>
      <c r="BI659" s="199">
        <f>IF(N659="nulová",J659,0)</f>
        <v>0</v>
      </c>
      <c r="BJ659" s="15" t="s">
        <v>83</v>
      </c>
      <c r="BK659" s="199">
        <f>ROUND(I659*H659,2)</f>
        <v>0</v>
      </c>
      <c r="BL659" s="15" t="s">
        <v>685</v>
      </c>
      <c r="BM659" s="198" t="s">
        <v>2126</v>
      </c>
    </row>
    <row r="660" s="2" customFormat="1">
      <c r="A660" s="36"/>
      <c r="B660" s="37"/>
      <c r="C660" s="38"/>
      <c r="D660" s="200" t="s">
        <v>128</v>
      </c>
      <c r="E660" s="38"/>
      <c r="F660" s="201" t="s">
        <v>2125</v>
      </c>
      <c r="G660" s="38"/>
      <c r="H660" s="38"/>
      <c r="I660" s="202"/>
      <c r="J660" s="38"/>
      <c r="K660" s="38"/>
      <c r="L660" s="42"/>
      <c r="M660" s="203"/>
      <c r="N660" s="204"/>
      <c r="O660" s="89"/>
      <c r="P660" s="89"/>
      <c r="Q660" s="89"/>
      <c r="R660" s="89"/>
      <c r="S660" s="89"/>
      <c r="T660" s="89"/>
      <c r="U660" s="90"/>
      <c r="V660" s="36"/>
      <c r="W660" s="36"/>
      <c r="X660" s="36"/>
      <c r="Y660" s="36"/>
      <c r="Z660" s="36"/>
      <c r="AA660" s="36"/>
      <c r="AB660" s="36"/>
      <c r="AC660" s="36"/>
      <c r="AD660" s="36"/>
      <c r="AE660" s="36"/>
      <c r="AT660" s="15" t="s">
        <v>128</v>
      </c>
      <c r="AU660" s="15" t="s">
        <v>75</v>
      </c>
    </row>
    <row r="661" s="2" customFormat="1" ht="24.15" customHeight="1">
      <c r="A661" s="36"/>
      <c r="B661" s="37"/>
      <c r="C661" s="205" t="s">
        <v>2127</v>
      </c>
      <c r="D661" s="205" t="s">
        <v>130</v>
      </c>
      <c r="E661" s="206" t="s">
        <v>2128</v>
      </c>
      <c r="F661" s="207" t="s">
        <v>2129</v>
      </c>
      <c r="G661" s="208" t="s">
        <v>221</v>
      </c>
      <c r="H661" s="209">
        <v>80</v>
      </c>
      <c r="I661" s="210"/>
      <c r="J661" s="211">
        <f>ROUND(I661*H661,2)</f>
        <v>0</v>
      </c>
      <c r="K661" s="207" t="s">
        <v>124</v>
      </c>
      <c r="L661" s="212"/>
      <c r="M661" s="213" t="s">
        <v>1</v>
      </c>
      <c r="N661" s="214" t="s">
        <v>40</v>
      </c>
      <c r="O661" s="89"/>
      <c r="P661" s="196">
        <f>O661*H661</f>
        <v>0</v>
      </c>
      <c r="Q661" s="196">
        <v>0</v>
      </c>
      <c r="R661" s="196">
        <f>Q661*H661</f>
        <v>0</v>
      </c>
      <c r="S661" s="196">
        <v>0</v>
      </c>
      <c r="T661" s="196">
        <f>S661*H661</f>
        <v>0</v>
      </c>
      <c r="U661" s="197" t="s">
        <v>1</v>
      </c>
      <c r="V661" s="36"/>
      <c r="W661" s="36"/>
      <c r="X661" s="36"/>
      <c r="Y661" s="36"/>
      <c r="Z661" s="36"/>
      <c r="AA661" s="36"/>
      <c r="AB661" s="36"/>
      <c r="AC661" s="36"/>
      <c r="AD661" s="36"/>
      <c r="AE661" s="36"/>
      <c r="AR661" s="198" t="s">
        <v>685</v>
      </c>
      <c r="AT661" s="198" t="s">
        <v>130</v>
      </c>
      <c r="AU661" s="198" t="s">
        <v>75</v>
      </c>
      <c r="AY661" s="15" t="s">
        <v>126</v>
      </c>
      <c r="BE661" s="199">
        <f>IF(N661="základní",J661,0)</f>
        <v>0</v>
      </c>
      <c r="BF661" s="199">
        <f>IF(N661="snížená",J661,0)</f>
        <v>0</v>
      </c>
      <c r="BG661" s="199">
        <f>IF(N661="zákl. přenesená",J661,0)</f>
        <v>0</v>
      </c>
      <c r="BH661" s="199">
        <f>IF(N661="sníž. přenesená",J661,0)</f>
        <v>0</v>
      </c>
      <c r="BI661" s="199">
        <f>IF(N661="nulová",J661,0)</f>
        <v>0</v>
      </c>
      <c r="BJ661" s="15" t="s">
        <v>83</v>
      </c>
      <c r="BK661" s="199">
        <f>ROUND(I661*H661,2)</f>
        <v>0</v>
      </c>
      <c r="BL661" s="15" t="s">
        <v>685</v>
      </c>
      <c r="BM661" s="198" t="s">
        <v>2130</v>
      </c>
    </row>
    <row r="662" s="2" customFormat="1">
      <c r="A662" s="36"/>
      <c r="B662" s="37"/>
      <c r="C662" s="38"/>
      <c r="D662" s="200" t="s">
        <v>128</v>
      </c>
      <c r="E662" s="38"/>
      <c r="F662" s="201" t="s">
        <v>2129</v>
      </c>
      <c r="G662" s="38"/>
      <c r="H662" s="38"/>
      <c r="I662" s="202"/>
      <c r="J662" s="38"/>
      <c r="K662" s="38"/>
      <c r="L662" s="42"/>
      <c r="M662" s="203"/>
      <c r="N662" s="204"/>
      <c r="O662" s="89"/>
      <c r="P662" s="89"/>
      <c r="Q662" s="89"/>
      <c r="R662" s="89"/>
      <c r="S662" s="89"/>
      <c r="T662" s="89"/>
      <c r="U662" s="90"/>
      <c r="V662" s="36"/>
      <c r="W662" s="36"/>
      <c r="X662" s="36"/>
      <c r="Y662" s="36"/>
      <c r="Z662" s="36"/>
      <c r="AA662" s="36"/>
      <c r="AB662" s="36"/>
      <c r="AC662" s="36"/>
      <c r="AD662" s="36"/>
      <c r="AE662" s="36"/>
      <c r="AT662" s="15" t="s">
        <v>128</v>
      </c>
      <c r="AU662" s="15" t="s">
        <v>75</v>
      </c>
    </row>
    <row r="663" s="2" customFormat="1" ht="24.15" customHeight="1">
      <c r="A663" s="36"/>
      <c r="B663" s="37"/>
      <c r="C663" s="205" t="s">
        <v>2131</v>
      </c>
      <c r="D663" s="205" t="s">
        <v>130</v>
      </c>
      <c r="E663" s="206" t="s">
        <v>2132</v>
      </c>
      <c r="F663" s="207" t="s">
        <v>2133</v>
      </c>
      <c r="G663" s="208" t="s">
        <v>221</v>
      </c>
      <c r="H663" s="209">
        <v>220</v>
      </c>
      <c r="I663" s="210"/>
      <c r="J663" s="211">
        <f>ROUND(I663*H663,2)</f>
        <v>0</v>
      </c>
      <c r="K663" s="207" t="s">
        <v>124</v>
      </c>
      <c r="L663" s="212"/>
      <c r="M663" s="213" t="s">
        <v>1</v>
      </c>
      <c r="N663" s="214" t="s">
        <v>40</v>
      </c>
      <c r="O663" s="89"/>
      <c r="P663" s="196">
        <f>O663*H663</f>
        <v>0</v>
      </c>
      <c r="Q663" s="196">
        <v>0</v>
      </c>
      <c r="R663" s="196">
        <f>Q663*H663</f>
        <v>0</v>
      </c>
      <c r="S663" s="196">
        <v>0</v>
      </c>
      <c r="T663" s="196">
        <f>S663*H663</f>
        <v>0</v>
      </c>
      <c r="U663" s="197" t="s">
        <v>1</v>
      </c>
      <c r="V663" s="36"/>
      <c r="W663" s="36"/>
      <c r="X663" s="36"/>
      <c r="Y663" s="36"/>
      <c r="Z663" s="36"/>
      <c r="AA663" s="36"/>
      <c r="AB663" s="36"/>
      <c r="AC663" s="36"/>
      <c r="AD663" s="36"/>
      <c r="AE663" s="36"/>
      <c r="AR663" s="198" t="s">
        <v>685</v>
      </c>
      <c r="AT663" s="198" t="s">
        <v>130</v>
      </c>
      <c r="AU663" s="198" t="s">
        <v>75</v>
      </c>
      <c r="AY663" s="15" t="s">
        <v>126</v>
      </c>
      <c r="BE663" s="199">
        <f>IF(N663="základní",J663,0)</f>
        <v>0</v>
      </c>
      <c r="BF663" s="199">
        <f>IF(N663="snížená",J663,0)</f>
        <v>0</v>
      </c>
      <c r="BG663" s="199">
        <f>IF(N663="zákl. přenesená",J663,0)</f>
        <v>0</v>
      </c>
      <c r="BH663" s="199">
        <f>IF(N663="sníž. přenesená",J663,0)</f>
        <v>0</v>
      </c>
      <c r="BI663" s="199">
        <f>IF(N663="nulová",J663,0)</f>
        <v>0</v>
      </c>
      <c r="BJ663" s="15" t="s">
        <v>83</v>
      </c>
      <c r="BK663" s="199">
        <f>ROUND(I663*H663,2)</f>
        <v>0</v>
      </c>
      <c r="BL663" s="15" t="s">
        <v>685</v>
      </c>
      <c r="BM663" s="198" t="s">
        <v>2134</v>
      </c>
    </row>
    <row r="664" s="2" customFormat="1">
      <c r="A664" s="36"/>
      <c r="B664" s="37"/>
      <c r="C664" s="38"/>
      <c r="D664" s="200" t="s">
        <v>128</v>
      </c>
      <c r="E664" s="38"/>
      <c r="F664" s="201" t="s">
        <v>2133</v>
      </c>
      <c r="G664" s="38"/>
      <c r="H664" s="38"/>
      <c r="I664" s="202"/>
      <c r="J664" s="38"/>
      <c r="K664" s="38"/>
      <c r="L664" s="42"/>
      <c r="M664" s="203"/>
      <c r="N664" s="204"/>
      <c r="O664" s="89"/>
      <c r="P664" s="89"/>
      <c r="Q664" s="89"/>
      <c r="R664" s="89"/>
      <c r="S664" s="89"/>
      <c r="T664" s="89"/>
      <c r="U664" s="90"/>
      <c r="V664" s="36"/>
      <c r="W664" s="36"/>
      <c r="X664" s="36"/>
      <c r="Y664" s="36"/>
      <c r="Z664" s="36"/>
      <c r="AA664" s="36"/>
      <c r="AB664" s="36"/>
      <c r="AC664" s="36"/>
      <c r="AD664" s="36"/>
      <c r="AE664" s="36"/>
      <c r="AT664" s="15" t="s">
        <v>128</v>
      </c>
      <c r="AU664" s="15" t="s">
        <v>75</v>
      </c>
    </row>
    <row r="665" s="2" customFormat="1" ht="37.8" customHeight="1">
      <c r="A665" s="36"/>
      <c r="B665" s="37"/>
      <c r="C665" s="187" t="s">
        <v>2135</v>
      </c>
      <c r="D665" s="187" t="s">
        <v>120</v>
      </c>
      <c r="E665" s="188" t="s">
        <v>2136</v>
      </c>
      <c r="F665" s="189" t="s">
        <v>2137</v>
      </c>
      <c r="G665" s="190" t="s">
        <v>221</v>
      </c>
      <c r="H665" s="191">
        <v>80</v>
      </c>
      <c r="I665" s="192"/>
      <c r="J665" s="193">
        <f>ROUND(I665*H665,2)</f>
        <v>0</v>
      </c>
      <c r="K665" s="189" t="s">
        <v>124</v>
      </c>
      <c r="L665" s="42"/>
      <c r="M665" s="194" t="s">
        <v>1</v>
      </c>
      <c r="N665" s="195" t="s">
        <v>40</v>
      </c>
      <c r="O665" s="89"/>
      <c r="P665" s="196">
        <f>O665*H665</f>
        <v>0</v>
      </c>
      <c r="Q665" s="196">
        <v>0</v>
      </c>
      <c r="R665" s="196">
        <f>Q665*H665</f>
        <v>0</v>
      </c>
      <c r="S665" s="196">
        <v>0</v>
      </c>
      <c r="T665" s="196">
        <f>S665*H665</f>
        <v>0</v>
      </c>
      <c r="U665" s="197" t="s">
        <v>1</v>
      </c>
      <c r="V665" s="36"/>
      <c r="W665" s="36"/>
      <c r="X665" s="36"/>
      <c r="Y665" s="36"/>
      <c r="Z665" s="36"/>
      <c r="AA665" s="36"/>
      <c r="AB665" s="36"/>
      <c r="AC665" s="36"/>
      <c r="AD665" s="36"/>
      <c r="AE665" s="36"/>
      <c r="AR665" s="198" t="s">
        <v>685</v>
      </c>
      <c r="AT665" s="198" t="s">
        <v>120</v>
      </c>
      <c r="AU665" s="198" t="s">
        <v>75</v>
      </c>
      <c r="AY665" s="15" t="s">
        <v>126</v>
      </c>
      <c r="BE665" s="199">
        <f>IF(N665="základní",J665,0)</f>
        <v>0</v>
      </c>
      <c r="BF665" s="199">
        <f>IF(N665="snížená",J665,0)</f>
        <v>0</v>
      </c>
      <c r="BG665" s="199">
        <f>IF(N665="zákl. přenesená",J665,0)</f>
        <v>0</v>
      </c>
      <c r="BH665" s="199">
        <f>IF(N665="sníž. přenesená",J665,0)</f>
        <v>0</v>
      </c>
      <c r="BI665" s="199">
        <f>IF(N665="nulová",J665,0)</f>
        <v>0</v>
      </c>
      <c r="BJ665" s="15" t="s">
        <v>83</v>
      </c>
      <c r="BK665" s="199">
        <f>ROUND(I665*H665,2)</f>
        <v>0</v>
      </c>
      <c r="BL665" s="15" t="s">
        <v>685</v>
      </c>
      <c r="BM665" s="198" t="s">
        <v>2138</v>
      </c>
    </row>
    <row r="666" s="2" customFormat="1">
      <c r="A666" s="36"/>
      <c r="B666" s="37"/>
      <c r="C666" s="38"/>
      <c r="D666" s="200" t="s">
        <v>128</v>
      </c>
      <c r="E666" s="38"/>
      <c r="F666" s="201" t="s">
        <v>2139</v>
      </c>
      <c r="G666" s="38"/>
      <c r="H666" s="38"/>
      <c r="I666" s="202"/>
      <c r="J666" s="38"/>
      <c r="K666" s="38"/>
      <c r="L666" s="42"/>
      <c r="M666" s="203"/>
      <c r="N666" s="204"/>
      <c r="O666" s="89"/>
      <c r="P666" s="89"/>
      <c r="Q666" s="89"/>
      <c r="R666" s="89"/>
      <c r="S666" s="89"/>
      <c r="T666" s="89"/>
      <c r="U666" s="90"/>
      <c r="V666" s="36"/>
      <c r="W666" s="36"/>
      <c r="X666" s="36"/>
      <c r="Y666" s="36"/>
      <c r="Z666" s="36"/>
      <c r="AA666" s="36"/>
      <c r="AB666" s="36"/>
      <c r="AC666" s="36"/>
      <c r="AD666" s="36"/>
      <c r="AE666" s="36"/>
      <c r="AT666" s="15" t="s">
        <v>128</v>
      </c>
      <c r="AU666" s="15" t="s">
        <v>75</v>
      </c>
    </row>
    <row r="667" s="2" customFormat="1" ht="37.8" customHeight="1">
      <c r="A667" s="36"/>
      <c r="B667" s="37"/>
      <c r="C667" s="187" t="s">
        <v>1415</v>
      </c>
      <c r="D667" s="187" t="s">
        <v>120</v>
      </c>
      <c r="E667" s="188" t="s">
        <v>2140</v>
      </c>
      <c r="F667" s="189" t="s">
        <v>2141</v>
      </c>
      <c r="G667" s="190" t="s">
        <v>221</v>
      </c>
      <c r="H667" s="191">
        <v>220</v>
      </c>
      <c r="I667" s="192"/>
      <c r="J667" s="193">
        <f>ROUND(I667*H667,2)</f>
        <v>0</v>
      </c>
      <c r="K667" s="189" t="s">
        <v>124</v>
      </c>
      <c r="L667" s="42"/>
      <c r="M667" s="194" t="s">
        <v>1</v>
      </c>
      <c r="N667" s="195" t="s">
        <v>40</v>
      </c>
      <c r="O667" s="89"/>
      <c r="P667" s="196">
        <f>O667*H667</f>
        <v>0</v>
      </c>
      <c r="Q667" s="196">
        <v>0</v>
      </c>
      <c r="R667" s="196">
        <f>Q667*H667</f>
        <v>0</v>
      </c>
      <c r="S667" s="196">
        <v>0</v>
      </c>
      <c r="T667" s="196">
        <f>S667*H667</f>
        <v>0</v>
      </c>
      <c r="U667" s="197" t="s">
        <v>1</v>
      </c>
      <c r="V667" s="36"/>
      <c r="W667" s="36"/>
      <c r="X667" s="36"/>
      <c r="Y667" s="36"/>
      <c r="Z667" s="36"/>
      <c r="AA667" s="36"/>
      <c r="AB667" s="36"/>
      <c r="AC667" s="36"/>
      <c r="AD667" s="36"/>
      <c r="AE667" s="36"/>
      <c r="AR667" s="198" t="s">
        <v>685</v>
      </c>
      <c r="AT667" s="198" t="s">
        <v>120</v>
      </c>
      <c r="AU667" s="198" t="s">
        <v>75</v>
      </c>
      <c r="AY667" s="15" t="s">
        <v>126</v>
      </c>
      <c r="BE667" s="199">
        <f>IF(N667="základní",J667,0)</f>
        <v>0</v>
      </c>
      <c r="BF667" s="199">
        <f>IF(N667="snížená",J667,0)</f>
        <v>0</v>
      </c>
      <c r="BG667" s="199">
        <f>IF(N667="zákl. přenesená",J667,0)</f>
        <v>0</v>
      </c>
      <c r="BH667" s="199">
        <f>IF(N667="sníž. přenesená",J667,0)</f>
        <v>0</v>
      </c>
      <c r="BI667" s="199">
        <f>IF(N667="nulová",J667,0)</f>
        <v>0</v>
      </c>
      <c r="BJ667" s="15" t="s">
        <v>83</v>
      </c>
      <c r="BK667" s="199">
        <f>ROUND(I667*H667,2)</f>
        <v>0</v>
      </c>
      <c r="BL667" s="15" t="s">
        <v>685</v>
      </c>
      <c r="BM667" s="198" t="s">
        <v>2142</v>
      </c>
    </row>
    <row r="668" s="2" customFormat="1">
      <c r="A668" s="36"/>
      <c r="B668" s="37"/>
      <c r="C668" s="38"/>
      <c r="D668" s="200" t="s">
        <v>128</v>
      </c>
      <c r="E668" s="38"/>
      <c r="F668" s="201" t="s">
        <v>2143</v>
      </c>
      <c r="G668" s="38"/>
      <c r="H668" s="38"/>
      <c r="I668" s="202"/>
      <c r="J668" s="38"/>
      <c r="K668" s="38"/>
      <c r="L668" s="42"/>
      <c r="M668" s="203"/>
      <c r="N668" s="204"/>
      <c r="O668" s="89"/>
      <c r="P668" s="89"/>
      <c r="Q668" s="89"/>
      <c r="R668" s="89"/>
      <c r="S668" s="89"/>
      <c r="T668" s="89"/>
      <c r="U668" s="90"/>
      <c r="V668" s="36"/>
      <c r="W668" s="36"/>
      <c r="X668" s="36"/>
      <c r="Y668" s="36"/>
      <c r="Z668" s="36"/>
      <c r="AA668" s="36"/>
      <c r="AB668" s="36"/>
      <c r="AC668" s="36"/>
      <c r="AD668" s="36"/>
      <c r="AE668" s="36"/>
      <c r="AT668" s="15" t="s">
        <v>128</v>
      </c>
      <c r="AU668" s="15" t="s">
        <v>75</v>
      </c>
    </row>
    <row r="669" s="2" customFormat="1" ht="24.15" customHeight="1">
      <c r="A669" s="36"/>
      <c r="B669" s="37"/>
      <c r="C669" s="205" t="s">
        <v>2144</v>
      </c>
      <c r="D669" s="205" t="s">
        <v>130</v>
      </c>
      <c r="E669" s="206" t="s">
        <v>2145</v>
      </c>
      <c r="F669" s="207" t="s">
        <v>2146</v>
      </c>
      <c r="G669" s="208" t="s">
        <v>221</v>
      </c>
      <c r="H669" s="209">
        <v>200</v>
      </c>
      <c r="I669" s="210"/>
      <c r="J669" s="211">
        <f>ROUND(I669*H669,2)</f>
        <v>0</v>
      </c>
      <c r="K669" s="207" t="s">
        <v>124</v>
      </c>
      <c r="L669" s="212"/>
      <c r="M669" s="213" t="s">
        <v>1</v>
      </c>
      <c r="N669" s="214" t="s">
        <v>40</v>
      </c>
      <c r="O669" s="89"/>
      <c r="P669" s="196">
        <f>O669*H669</f>
        <v>0</v>
      </c>
      <c r="Q669" s="196">
        <v>0</v>
      </c>
      <c r="R669" s="196">
        <f>Q669*H669</f>
        <v>0</v>
      </c>
      <c r="S669" s="196">
        <v>0</v>
      </c>
      <c r="T669" s="196">
        <f>S669*H669</f>
        <v>0</v>
      </c>
      <c r="U669" s="197" t="s">
        <v>1</v>
      </c>
      <c r="V669" s="36"/>
      <c r="W669" s="36"/>
      <c r="X669" s="36"/>
      <c r="Y669" s="36"/>
      <c r="Z669" s="36"/>
      <c r="AA669" s="36"/>
      <c r="AB669" s="36"/>
      <c r="AC669" s="36"/>
      <c r="AD669" s="36"/>
      <c r="AE669" s="36"/>
      <c r="AR669" s="198" t="s">
        <v>685</v>
      </c>
      <c r="AT669" s="198" t="s">
        <v>130</v>
      </c>
      <c r="AU669" s="198" t="s">
        <v>75</v>
      </c>
      <c r="AY669" s="15" t="s">
        <v>126</v>
      </c>
      <c r="BE669" s="199">
        <f>IF(N669="základní",J669,0)</f>
        <v>0</v>
      </c>
      <c r="BF669" s="199">
        <f>IF(N669="snížená",J669,0)</f>
        <v>0</v>
      </c>
      <c r="BG669" s="199">
        <f>IF(N669="zákl. přenesená",J669,0)</f>
        <v>0</v>
      </c>
      <c r="BH669" s="199">
        <f>IF(N669="sníž. přenesená",J669,0)</f>
        <v>0</v>
      </c>
      <c r="BI669" s="199">
        <f>IF(N669="nulová",J669,0)</f>
        <v>0</v>
      </c>
      <c r="BJ669" s="15" t="s">
        <v>83</v>
      </c>
      <c r="BK669" s="199">
        <f>ROUND(I669*H669,2)</f>
        <v>0</v>
      </c>
      <c r="BL669" s="15" t="s">
        <v>685</v>
      </c>
      <c r="BM669" s="198" t="s">
        <v>2147</v>
      </c>
    </row>
    <row r="670" s="2" customFormat="1">
      <c r="A670" s="36"/>
      <c r="B670" s="37"/>
      <c r="C670" s="38"/>
      <c r="D670" s="200" t="s">
        <v>128</v>
      </c>
      <c r="E670" s="38"/>
      <c r="F670" s="201" t="s">
        <v>2146</v>
      </c>
      <c r="G670" s="38"/>
      <c r="H670" s="38"/>
      <c r="I670" s="202"/>
      <c r="J670" s="38"/>
      <c r="K670" s="38"/>
      <c r="L670" s="42"/>
      <c r="M670" s="203"/>
      <c r="N670" s="204"/>
      <c r="O670" s="89"/>
      <c r="P670" s="89"/>
      <c r="Q670" s="89"/>
      <c r="R670" s="89"/>
      <c r="S670" s="89"/>
      <c r="T670" s="89"/>
      <c r="U670" s="90"/>
      <c r="V670" s="36"/>
      <c r="W670" s="36"/>
      <c r="X670" s="36"/>
      <c r="Y670" s="36"/>
      <c r="Z670" s="36"/>
      <c r="AA670" s="36"/>
      <c r="AB670" s="36"/>
      <c r="AC670" s="36"/>
      <c r="AD670" s="36"/>
      <c r="AE670" s="36"/>
      <c r="AT670" s="15" t="s">
        <v>128</v>
      </c>
      <c r="AU670" s="15" t="s">
        <v>75</v>
      </c>
    </row>
    <row r="671" s="2" customFormat="1" ht="33" customHeight="1">
      <c r="A671" s="36"/>
      <c r="B671" s="37"/>
      <c r="C671" s="205" t="s">
        <v>2148</v>
      </c>
      <c r="D671" s="205" t="s">
        <v>130</v>
      </c>
      <c r="E671" s="206" t="s">
        <v>2149</v>
      </c>
      <c r="F671" s="207" t="s">
        <v>2150</v>
      </c>
      <c r="G671" s="208" t="s">
        <v>139</v>
      </c>
      <c r="H671" s="209">
        <v>400</v>
      </c>
      <c r="I671" s="210"/>
      <c r="J671" s="211">
        <f>ROUND(I671*H671,2)</f>
        <v>0</v>
      </c>
      <c r="K671" s="207" t="s">
        <v>124</v>
      </c>
      <c r="L671" s="212"/>
      <c r="M671" s="213" t="s">
        <v>1</v>
      </c>
      <c r="N671" s="214" t="s">
        <v>40</v>
      </c>
      <c r="O671" s="89"/>
      <c r="P671" s="196">
        <f>O671*H671</f>
        <v>0</v>
      </c>
      <c r="Q671" s="196">
        <v>0</v>
      </c>
      <c r="R671" s="196">
        <f>Q671*H671</f>
        <v>0</v>
      </c>
      <c r="S671" s="196">
        <v>0</v>
      </c>
      <c r="T671" s="196">
        <f>S671*H671</f>
        <v>0</v>
      </c>
      <c r="U671" s="197" t="s">
        <v>1</v>
      </c>
      <c r="V671" s="36"/>
      <c r="W671" s="36"/>
      <c r="X671" s="36"/>
      <c r="Y671" s="36"/>
      <c r="Z671" s="36"/>
      <c r="AA671" s="36"/>
      <c r="AB671" s="36"/>
      <c r="AC671" s="36"/>
      <c r="AD671" s="36"/>
      <c r="AE671" s="36"/>
      <c r="AR671" s="198" t="s">
        <v>685</v>
      </c>
      <c r="AT671" s="198" t="s">
        <v>130</v>
      </c>
      <c r="AU671" s="198" t="s">
        <v>75</v>
      </c>
      <c r="AY671" s="15" t="s">
        <v>126</v>
      </c>
      <c r="BE671" s="199">
        <f>IF(N671="základní",J671,0)</f>
        <v>0</v>
      </c>
      <c r="BF671" s="199">
        <f>IF(N671="snížená",J671,0)</f>
        <v>0</v>
      </c>
      <c r="BG671" s="199">
        <f>IF(N671="zákl. přenesená",J671,0)</f>
        <v>0</v>
      </c>
      <c r="BH671" s="199">
        <f>IF(N671="sníž. přenesená",J671,0)</f>
        <v>0</v>
      </c>
      <c r="BI671" s="199">
        <f>IF(N671="nulová",J671,0)</f>
        <v>0</v>
      </c>
      <c r="BJ671" s="15" t="s">
        <v>83</v>
      </c>
      <c r="BK671" s="199">
        <f>ROUND(I671*H671,2)</f>
        <v>0</v>
      </c>
      <c r="BL671" s="15" t="s">
        <v>685</v>
      </c>
      <c r="BM671" s="198" t="s">
        <v>2151</v>
      </c>
    </row>
    <row r="672" s="2" customFormat="1">
      <c r="A672" s="36"/>
      <c r="B672" s="37"/>
      <c r="C672" s="38"/>
      <c r="D672" s="200" t="s">
        <v>128</v>
      </c>
      <c r="E672" s="38"/>
      <c r="F672" s="201" t="s">
        <v>2150</v>
      </c>
      <c r="G672" s="38"/>
      <c r="H672" s="38"/>
      <c r="I672" s="202"/>
      <c r="J672" s="38"/>
      <c r="K672" s="38"/>
      <c r="L672" s="42"/>
      <c r="M672" s="203"/>
      <c r="N672" s="204"/>
      <c r="O672" s="89"/>
      <c r="P672" s="89"/>
      <c r="Q672" s="89"/>
      <c r="R672" s="89"/>
      <c r="S672" s="89"/>
      <c r="T672" s="89"/>
      <c r="U672" s="90"/>
      <c r="V672" s="36"/>
      <c r="W672" s="36"/>
      <c r="X672" s="36"/>
      <c r="Y672" s="36"/>
      <c r="Z672" s="36"/>
      <c r="AA672" s="36"/>
      <c r="AB672" s="36"/>
      <c r="AC672" s="36"/>
      <c r="AD672" s="36"/>
      <c r="AE672" s="36"/>
      <c r="AT672" s="15" t="s">
        <v>128</v>
      </c>
      <c r="AU672" s="15" t="s">
        <v>75</v>
      </c>
    </row>
    <row r="673" s="2" customFormat="1" ht="24.15" customHeight="1">
      <c r="A673" s="36"/>
      <c r="B673" s="37"/>
      <c r="C673" s="187" t="s">
        <v>2152</v>
      </c>
      <c r="D673" s="187" t="s">
        <v>120</v>
      </c>
      <c r="E673" s="188" t="s">
        <v>2153</v>
      </c>
      <c r="F673" s="189" t="s">
        <v>2154</v>
      </c>
      <c r="G673" s="190" t="s">
        <v>221</v>
      </c>
      <c r="H673" s="191">
        <v>200</v>
      </c>
      <c r="I673" s="192"/>
      <c r="J673" s="193">
        <f>ROUND(I673*H673,2)</f>
        <v>0</v>
      </c>
      <c r="K673" s="189" t="s">
        <v>124</v>
      </c>
      <c r="L673" s="42"/>
      <c r="M673" s="194" t="s">
        <v>1</v>
      </c>
      <c r="N673" s="195" t="s">
        <v>40</v>
      </c>
      <c r="O673" s="89"/>
      <c r="P673" s="196">
        <f>O673*H673</f>
        <v>0</v>
      </c>
      <c r="Q673" s="196">
        <v>0</v>
      </c>
      <c r="R673" s="196">
        <f>Q673*H673</f>
        <v>0</v>
      </c>
      <c r="S673" s="196">
        <v>0</v>
      </c>
      <c r="T673" s="196">
        <f>S673*H673</f>
        <v>0</v>
      </c>
      <c r="U673" s="197" t="s">
        <v>1</v>
      </c>
      <c r="V673" s="36"/>
      <c r="W673" s="36"/>
      <c r="X673" s="36"/>
      <c r="Y673" s="36"/>
      <c r="Z673" s="36"/>
      <c r="AA673" s="36"/>
      <c r="AB673" s="36"/>
      <c r="AC673" s="36"/>
      <c r="AD673" s="36"/>
      <c r="AE673" s="36"/>
      <c r="AR673" s="198" t="s">
        <v>685</v>
      </c>
      <c r="AT673" s="198" t="s">
        <v>120</v>
      </c>
      <c r="AU673" s="198" t="s">
        <v>75</v>
      </c>
      <c r="AY673" s="15" t="s">
        <v>126</v>
      </c>
      <c r="BE673" s="199">
        <f>IF(N673="základní",J673,0)</f>
        <v>0</v>
      </c>
      <c r="BF673" s="199">
        <f>IF(N673="snížená",J673,0)</f>
        <v>0</v>
      </c>
      <c r="BG673" s="199">
        <f>IF(N673="zákl. přenesená",J673,0)</f>
        <v>0</v>
      </c>
      <c r="BH673" s="199">
        <f>IF(N673="sníž. přenesená",J673,0)</f>
        <v>0</v>
      </c>
      <c r="BI673" s="199">
        <f>IF(N673="nulová",J673,0)</f>
        <v>0</v>
      </c>
      <c r="BJ673" s="15" t="s">
        <v>83</v>
      </c>
      <c r="BK673" s="199">
        <f>ROUND(I673*H673,2)</f>
        <v>0</v>
      </c>
      <c r="BL673" s="15" t="s">
        <v>685</v>
      </c>
      <c r="BM673" s="198" t="s">
        <v>2155</v>
      </c>
    </row>
    <row r="674" s="2" customFormat="1">
      <c r="A674" s="36"/>
      <c r="B674" s="37"/>
      <c r="C674" s="38"/>
      <c r="D674" s="200" t="s">
        <v>128</v>
      </c>
      <c r="E674" s="38"/>
      <c r="F674" s="201" t="s">
        <v>2156</v>
      </c>
      <c r="G674" s="38"/>
      <c r="H674" s="38"/>
      <c r="I674" s="202"/>
      <c r="J674" s="38"/>
      <c r="K674" s="38"/>
      <c r="L674" s="42"/>
      <c r="M674" s="203"/>
      <c r="N674" s="204"/>
      <c r="O674" s="89"/>
      <c r="P674" s="89"/>
      <c r="Q674" s="89"/>
      <c r="R674" s="89"/>
      <c r="S674" s="89"/>
      <c r="T674" s="89"/>
      <c r="U674" s="90"/>
      <c r="V674" s="36"/>
      <c r="W674" s="36"/>
      <c r="X674" s="36"/>
      <c r="Y674" s="36"/>
      <c r="Z674" s="36"/>
      <c r="AA674" s="36"/>
      <c r="AB674" s="36"/>
      <c r="AC674" s="36"/>
      <c r="AD674" s="36"/>
      <c r="AE674" s="36"/>
      <c r="AT674" s="15" t="s">
        <v>128</v>
      </c>
      <c r="AU674" s="15" t="s">
        <v>75</v>
      </c>
    </row>
    <row r="675" s="2" customFormat="1" ht="55.5" customHeight="1">
      <c r="A675" s="36"/>
      <c r="B675" s="37"/>
      <c r="C675" s="187" t="s">
        <v>2157</v>
      </c>
      <c r="D675" s="187" t="s">
        <v>120</v>
      </c>
      <c r="E675" s="188" t="s">
        <v>2158</v>
      </c>
      <c r="F675" s="189" t="s">
        <v>658</v>
      </c>
      <c r="G675" s="190" t="s">
        <v>139</v>
      </c>
      <c r="H675" s="191">
        <v>5</v>
      </c>
      <c r="I675" s="192"/>
      <c r="J675" s="193">
        <f>ROUND(I675*H675,2)</f>
        <v>0</v>
      </c>
      <c r="K675" s="189" t="s">
        <v>124</v>
      </c>
      <c r="L675" s="42"/>
      <c r="M675" s="194" t="s">
        <v>1</v>
      </c>
      <c r="N675" s="195" t="s">
        <v>40</v>
      </c>
      <c r="O675" s="89"/>
      <c r="P675" s="196">
        <f>O675*H675</f>
        <v>0</v>
      </c>
      <c r="Q675" s="196">
        <v>0</v>
      </c>
      <c r="R675" s="196">
        <f>Q675*H675</f>
        <v>0</v>
      </c>
      <c r="S675" s="196">
        <v>0</v>
      </c>
      <c r="T675" s="196">
        <f>S675*H675</f>
        <v>0</v>
      </c>
      <c r="U675" s="197" t="s">
        <v>1</v>
      </c>
      <c r="V675" s="36"/>
      <c r="W675" s="36"/>
      <c r="X675" s="36"/>
      <c r="Y675" s="36"/>
      <c r="Z675" s="36"/>
      <c r="AA675" s="36"/>
      <c r="AB675" s="36"/>
      <c r="AC675" s="36"/>
      <c r="AD675" s="36"/>
      <c r="AE675" s="36"/>
      <c r="AR675" s="198" t="s">
        <v>685</v>
      </c>
      <c r="AT675" s="198" t="s">
        <v>120</v>
      </c>
      <c r="AU675" s="198" t="s">
        <v>75</v>
      </c>
      <c r="AY675" s="15" t="s">
        <v>126</v>
      </c>
      <c r="BE675" s="199">
        <f>IF(N675="základní",J675,0)</f>
        <v>0</v>
      </c>
      <c r="BF675" s="199">
        <f>IF(N675="snížená",J675,0)</f>
        <v>0</v>
      </c>
      <c r="BG675" s="199">
        <f>IF(N675="zákl. přenesená",J675,0)</f>
        <v>0</v>
      </c>
      <c r="BH675" s="199">
        <f>IF(N675="sníž. přenesená",J675,0)</f>
        <v>0</v>
      </c>
      <c r="BI675" s="199">
        <f>IF(N675="nulová",J675,0)</f>
        <v>0</v>
      </c>
      <c r="BJ675" s="15" t="s">
        <v>83</v>
      </c>
      <c r="BK675" s="199">
        <f>ROUND(I675*H675,2)</f>
        <v>0</v>
      </c>
      <c r="BL675" s="15" t="s">
        <v>685</v>
      </c>
      <c r="BM675" s="198" t="s">
        <v>2159</v>
      </c>
    </row>
    <row r="676" s="2" customFormat="1">
      <c r="A676" s="36"/>
      <c r="B676" s="37"/>
      <c r="C676" s="38"/>
      <c r="D676" s="200" t="s">
        <v>128</v>
      </c>
      <c r="E676" s="38"/>
      <c r="F676" s="201" t="s">
        <v>660</v>
      </c>
      <c r="G676" s="38"/>
      <c r="H676" s="38"/>
      <c r="I676" s="202"/>
      <c r="J676" s="38"/>
      <c r="K676" s="38"/>
      <c r="L676" s="42"/>
      <c r="M676" s="203"/>
      <c r="N676" s="204"/>
      <c r="O676" s="89"/>
      <c r="P676" s="89"/>
      <c r="Q676" s="89"/>
      <c r="R676" s="89"/>
      <c r="S676" s="89"/>
      <c r="T676" s="89"/>
      <c r="U676" s="90"/>
      <c r="V676" s="36"/>
      <c r="W676" s="36"/>
      <c r="X676" s="36"/>
      <c r="Y676" s="36"/>
      <c r="Z676" s="36"/>
      <c r="AA676" s="36"/>
      <c r="AB676" s="36"/>
      <c r="AC676" s="36"/>
      <c r="AD676" s="36"/>
      <c r="AE676" s="36"/>
      <c r="AT676" s="15" t="s">
        <v>128</v>
      </c>
      <c r="AU676" s="15" t="s">
        <v>75</v>
      </c>
    </row>
    <row r="677" s="2" customFormat="1" ht="49.05" customHeight="1">
      <c r="A677" s="36"/>
      <c r="B677" s="37"/>
      <c r="C677" s="187" t="s">
        <v>2160</v>
      </c>
      <c r="D677" s="187" t="s">
        <v>120</v>
      </c>
      <c r="E677" s="188" t="s">
        <v>2161</v>
      </c>
      <c r="F677" s="189" t="s">
        <v>663</v>
      </c>
      <c r="G677" s="190" t="s">
        <v>139</v>
      </c>
      <c r="H677" s="191">
        <v>1</v>
      </c>
      <c r="I677" s="192"/>
      <c r="J677" s="193">
        <f>ROUND(I677*H677,2)</f>
        <v>0</v>
      </c>
      <c r="K677" s="189" t="s">
        <v>124</v>
      </c>
      <c r="L677" s="42"/>
      <c r="M677" s="194" t="s">
        <v>1</v>
      </c>
      <c r="N677" s="195" t="s">
        <v>40</v>
      </c>
      <c r="O677" s="89"/>
      <c r="P677" s="196">
        <f>O677*H677</f>
        <v>0</v>
      </c>
      <c r="Q677" s="196">
        <v>0</v>
      </c>
      <c r="R677" s="196">
        <f>Q677*H677</f>
        <v>0</v>
      </c>
      <c r="S677" s="196">
        <v>0</v>
      </c>
      <c r="T677" s="196">
        <f>S677*H677</f>
        <v>0</v>
      </c>
      <c r="U677" s="197" t="s">
        <v>1</v>
      </c>
      <c r="V677" s="36"/>
      <c r="W677" s="36"/>
      <c r="X677" s="36"/>
      <c r="Y677" s="36"/>
      <c r="Z677" s="36"/>
      <c r="AA677" s="36"/>
      <c r="AB677" s="36"/>
      <c r="AC677" s="36"/>
      <c r="AD677" s="36"/>
      <c r="AE677" s="36"/>
      <c r="AR677" s="198" t="s">
        <v>685</v>
      </c>
      <c r="AT677" s="198" t="s">
        <v>120</v>
      </c>
      <c r="AU677" s="198" t="s">
        <v>75</v>
      </c>
      <c r="AY677" s="15" t="s">
        <v>126</v>
      </c>
      <c r="BE677" s="199">
        <f>IF(N677="základní",J677,0)</f>
        <v>0</v>
      </c>
      <c r="BF677" s="199">
        <f>IF(N677="snížená",J677,0)</f>
        <v>0</v>
      </c>
      <c r="BG677" s="199">
        <f>IF(N677="zákl. přenesená",J677,0)</f>
        <v>0</v>
      </c>
      <c r="BH677" s="199">
        <f>IF(N677="sníž. přenesená",J677,0)</f>
        <v>0</v>
      </c>
      <c r="BI677" s="199">
        <f>IF(N677="nulová",J677,0)</f>
        <v>0</v>
      </c>
      <c r="BJ677" s="15" t="s">
        <v>83</v>
      </c>
      <c r="BK677" s="199">
        <f>ROUND(I677*H677,2)</f>
        <v>0</v>
      </c>
      <c r="BL677" s="15" t="s">
        <v>685</v>
      </c>
      <c r="BM677" s="198" t="s">
        <v>2162</v>
      </c>
    </row>
    <row r="678" s="2" customFormat="1">
      <c r="A678" s="36"/>
      <c r="B678" s="37"/>
      <c r="C678" s="38"/>
      <c r="D678" s="200" t="s">
        <v>128</v>
      </c>
      <c r="E678" s="38"/>
      <c r="F678" s="201" t="s">
        <v>663</v>
      </c>
      <c r="G678" s="38"/>
      <c r="H678" s="38"/>
      <c r="I678" s="202"/>
      <c r="J678" s="38"/>
      <c r="K678" s="38"/>
      <c r="L678" s="42"/>
      <c r="M678" s="203"/>
      <c r="N678" s="204"/>
      <c r="O678" s="89"/>
      <c r="P678" s="89"/>
      <c r="Q678" s="89"/>
      <c r="R678" s="89"/>
      <c r="S678" s="89"/>
      <c r="T678" s="89"/>
      <c r="U678" s="90"/>
      <c r="V678" s="36"/>
      <c r="W678" s="36"/>
      <c r="X678" s="36"/>
      <c r="Y678" s="36"/>
      <c r="Z678" s="36"/>
      <c r="AA678" s="36"/>
      <c r="AB678" s="36"/>
      <c r="AC678" s="36"/>
      <c r="AD678" s="36"/>
      <c r="AE678" s="36"/>
      <c r="AT678" s="15" t="s">
        <v>128</v>
      </c>
      <c r="AU678" s="15" t="s">
        <v>75</v>
      </c>
    </row>
    <row r="679" s="2" customFormat="1" ht="37.8" customHeight="1">
      <c r="A679" s="36"/>
      <c r="B679" s="37"/>
      <c r="C679" s="187" t="s">
        <v>2163</v>
      </c>
      <c r="D679" s="187" t="s">
        <v>120</v>
      </c>
      <c r="E679" s="188" t="s">
        <v>2164</v>
      </c>
      <c r="F679" s="189" t="s">
        <v>2165</v>
      </c>
      <c r="G679" s="190" t="s">
        <v>139</v>
      </c>
      <c r="H679" s="191">
        <v>1</v>
      </c>
      <c r="I679" s="192"/>
      <c r="J679" s="193">
        <f>ROUND(I679*H679,2)</f>
        <v>0</v>
      </c>
      <c r="K679" s="189" t="s">
        <v>124</v>
      </c>
      <c r="L679" s="42"/>
      <c r="M679" s="194" t="s">
        <v>1</v>
      </c>
      <c r="N679" s="195" t="s">
        <v>40</v>
      </c>
      <c r="O679" s="89"/>
      <c r="P679" s="196">
        <f>O679*H679</f>
        <v>0</v>
      </c>
      <c r="Q679" s="196">
        <v>0</v>
      </c>
      <c r="R679" s="196">
        <f>Q679*H679</f>
        <v>0</v>
      </c>
      <c r="S679" s="196">
        <v>0</v>
      </c>
      <c r="T679" s="196">
        <f>S679*H679</f>
        <v>0</v>
      </c>
      <c r="U679" s="197" t="s">
        <v>1</v>
      </c>
      <c r="V679" s="36"/>
      <c r="W679" s="36"/>
      <c r="X679" s="36"/>
      <c r="Y679" s="36"/>
      <c r="Z679" s="36"/>
      <c r="AA679" s="36"/>
      <c r="AB679" s="36"/>
      <c r="AC679" s="36"/>
      <c r="AD679" s="36"/>
      <c r="AE679" s="36"/>
      <c r="AR679" s="198" t="s">
        <v>685</v>
      </c>
      <c r="AT679" s="198" t="s">
        <v>120</v>
      </c>
      <c r="AU679" s="198" t="s">
        <v>75</v>
      </c>
      <c r="AY679" s="15" t="s">
        <v>126</v>
      </c>
      <c r="BE679" s="199">
        <f>IF(N679="základní",J679,0)</f>
        <v>0</v>
      </c>
      <c r="BF679" s="199">
        <f>IF(N679="snížená",J679,0)</f>
        <v>0</v>
      </c>
      <c r="BG679" s="199">
        <f>IF(N679="zákl. přenesená",J679,0)</f>
        <v>0</v>
      </c>
      <c r="BH679" s="199">
        <f>IF(N679="sníž. přenesená",J679,0)</f>
        <v>0</v>
      </c>
      <c r="BI679" s="199">
        <f>IF(N679="nulová",J679,0)</f>
        <v>0</v>
      </c>
      <c r="BJ679" s="15" t="s">
        <v>83</v>
      </c>
      <c r="BK679" s="199">
        <f>ROUND(I679*H679,2)</f>
        <v>0</v>
      </c>
      <c r="BL679" s="15" t="s">
        <v>685</v>
      </c>
      <c r="BM679" s="198" t="s">
        <v>2166</v>
      </c>
    </row>
    <row r="680" s="2" customFormat="1">
      <c r="A680" s="36"/>
      <c r="B680" s="37"/>
      <c r="C680" s="38"/>
      <c r="D680" s="200" t="s">
        <v>128</v>
      </c>
      <c r="E680" s="38"/>
      <c r="F680" s="201" t="s">
        <v>2167</v>
      </c>
      <c r="G680" s="38"/>
      <c r="H680" s="38"/>
      <c r="I680" s="202"/>
      <c r="J680" s="38"/>
      <c r="K680" s="38"/>
      <c r="L680" s="42"/>
      <c r="M680" s="203"/>
      <c r="N680" s="204"/>
      <c r="O680" s="89"/>
      <c r="P680" s="89"/>
      <c r="Q680" s="89"/>
      <c r="R680" s="89"/>
      <c r="S680" s="89"/>
      <c r="T680" s="89"/>
      <c r="U680" s="90"/>
      <c r="V680" s="36"/>
      <c r="W680" s="36"/>
      <c r="X680" s="36"/>
      <c r="Y680" s="36"/>
      <c r="Z680" s="36"/>
      <c r="AA680" s="36"/>
      <c r="AB680" s="36"/>
      <c r="AC680" s="36"/>
      <c r="AD680" s="36"/>
      <c r="AE680" s="36"/>
      <c r="AT680" s="15" t="s">
        <v>128</v>
      </c>
      <c r="AU680" s="15" t="s">
        <v>75</v>
      </c>
    </row>
    <row r="681" s="2" customFormat="1" ht="37.8" customHeight="1">
      <c r="A681" s="36"/>
      <c r="B681" s="37"/>
      <c r="C681" s="187" t="s">
        <v>2168</v>
      </c>
      <c r="D681" s="187" t="s">
        <v>120</v>
      </c>
      <c r="E681" s="188" t="s">
        <v>2169</v>
      </c>
      <c r="F681" s="189" t="s">
        <v>2170</v>
      </c>
      <c r="G681" s="190" t="s">
        <v>139</v>
      </c>
      <c r="H681" s="191">
        <v>1</v>
      </c>
      <c r="I681" s="192"/>
      <c r="J681" s="193">
        <f>ROUND(I681*H681,2)</f>
        <v>0</v>
      </c>
      <c r="K681" s="189" t="s">
        <v>124</v>
      </c>
      <c r="L681" s="42"/>
      <c r="M681" s="194" t="s">
        <v>1</v>
      </c>
      <c r="N681" s="195" t="s">
        <v>40</v>
      </c>
      <c r="O681" s="89"/>
      <c r="P681" s="196">
        <f>O681*H681</f>
        <v>0</v>
      </c>
      <c r="Q681" s="196">
        <v>0</v>
      </c>
      <c r="R681" s="196">
        <f>Q681*H681</f>
        <v>0</v>
      </c>
      <c r="S681" s="196">
        <v>0</v>
      </c>
      <c r="T681" s="196">
        <f>S681*H681</f>
        <v>0</v>
      </c>
      <c r="U681" s="197" t="s">
        <v>1</v>
      </c>
      <c r="V681" s="36"/>
      <c r="W681" s="36"/>
      <c r="X681" s="36"/>
      <c r="Y681" s="36"/>
      <c r="Z681" s="36"/>
      <c r="AA681" s="36"/>
      <c r="AB681" s="36"/>
      <c r="AC681" s="36"/>
      <c r="AD681" s="36"/>
      <c r="AE681" s="36"/>
      <c r="AR681" s="198" t="s">
        <v>685</v>
      </c>
      <c r="AT681" s="198" t="s">
        <v>120</v>
      </c>
      <c r="AU681" s="198" t="s">
        <v>75</v>
      </c>
      <c r="AY681" s="15" t="s">
        <v>126</v>
      </c>
      <c r="BE681" s="199">
        <f>IF(N681="základní",J681,0)</f>
        <v>0</v>
      </c>
      <c r="BF681" s="199">
        <f>IF(N681="snížená",J681,0)</f>
        <v>0</v>
      </c>
      <c r="BG681" s="199">
        <f>IF(N681="zákl. přenesená",J681,0)</f>
        <v>0</v>
      </c>
      <c r="BH681" s="199">
        <f>IF(N681="sníž. přenesená",J681,0)</f>
        <v>0</v>
      </c>
      <c r="BI681" s="199">
        <f>IF(N681="nulová",J681,0)</f>
        <v>0</v>
      </c>
      <c r="BJ681" s="15" t="s">
        <v>83</v>
      </c>
      <c r="BK681" s="199">
        <f>ROUND(I681*H681,2)</f>
        <v>0</v>
      </c>
      <c r="BL681" s="15" t="s">
        <v>685</v>
      </c>
      <c r="BM681" s="198" t="s">
        <v>2171</v>
      </c>
    </row>
    <row r="682" s="2" customFormat="1">
      <c r="A682" s="36"/>
      <c r="B682" s="37"/>
      <c r="C682" s="38"/>
      <c r="D682" s="200" t="s">
        <v>128</v>
      </c>
      <c r="E682" s="38"/>
      <c r="F682" s="201" t="s">
        <v>2172</v>
      </c>
      <c r="G682" s="38"/>
      <c r="H682" s="38"/>
      <c r="I682" s="202"/>
      <c r="J682" s="38"/>
      <c r="K682" s="38"/>
      <c r="L682" s="42"/>
      <c r="M682" s="203"/>
      <c r="N682" s="204"/>
      <c r="O682" s="89"/>
      <c r="P682" s="89"/>
      <c r="Q682" s="89"/>
      <c r="R682" s="89"/>
      <c r="S682" s="89"/>
      <c r="T682" s="89"/>
      <c r="U682" s="90"/>
      <c r="V682" s="36"/>
      <c r="W682" s="36"/>
      <c r="X682" s="36"/>
      <c r="Y682" s="36"/>
      <c r="Z682" s="36"/>
      <c r="AA682" s="36"/>
      <c r="AB682" s="36"/>
      <c r="AC682" s="36"/>
      <c r="AD682" s="36"/>
      <c r="AE682" s="36"/>
      <c r="AT682" s="15" t="s">
        <v>128</v>
      </c>
      <c r="AU682" s="15" t="s">
        <v>75</v>
      </c>
    </row>
    <row r="683" s="2" customFormat="1" ht="24.15" customHeight="1">
      <c r="A683" s="36"/>
      <c r="B683" s="37"/>
      <c r="C683" s="187" t="s">
        <v>2173</v>
      </c>
      <c r="D683" s="187" t="s">
        <v>120</v>
      </c>
      <c r="E683" s="188" t="s">
        <v>2174</v>
      </c>
      <c r="F683" s="189" t="s">
        <v>2175</v>
      </c>
      <c r="G683" s="190" t="s">
        <v>867</v>
      </c>
      <c r="H683" s="191">
        <v>10</v>
      </c>
      <c r="I683" s="192"/>
      <c r="J683" s="193">
        <f>ROUND(I683*H683,2)</f>
        <v>0</v>
      </c>
      <c r="K683" s="189" t="s">
        <v>124</v>
      </c>
      <c r="L683" s="42"/>
      <c r="M683" s="194" t="s">
        <v>1</v>
      </c>
      <c r="N683" s="195" t="s">
        <v>40</v>
      </c>
      <c r="O683" s="89"/>
      <c r="P683" s="196">
        <f>O683*H683</f>
        <v>0</v>
      </c>
      <c r="Q683" s="196">
        <v>0</v>
      </c>
      <c r="R683" s="196">
        <f>Q683*H683</f>
        <v>0</v>
      </c>
      <c r="S683" s="196">
        <v>0</v>
      </c>
      <c r="T683" s="196">
        <f>S683*H683</f>
        <v>0</v>
      </c>
      <c r="U683" s="197" t="s">
        <v>1</v>
      </c>
      <c r="V683" s="36"/>
      <c r="W683" s="36"/>
      <c r="X683" s="36"/>
      <c r="Y683" s="36"/>
      <c r="Z683" s="36"/>
      <c r="AA683" s="36"/>
      <c r="AB683" s="36"/>
      <c r="AC683" s="36"/>
      <c r="AD683" s="36"/>
      <c r="AE683" s="36"/>
      <c r="AR683" s="198" t="s">
        <v>685</v>
      </c>
      <c r="AT683" s="198" t="s">
        <v>120</v>
      </c>
      <c r="AU683" s="198" t="s">
        <v>75</v>
      </c>
      <c r="AY683" s="15" t="s">
        <v>126</v>
      </c>
      <c r="BE683" s="199">
        <f>IF(N683="základní",J683,0)</f>
        <v>0</v>
      </c>
      <c r="BF683" s="199">
        <f>IF(N683="snížená",J683,0)</f>
        <v>0</v>
      </c>
      <c r="BG683" s="199">
        <f>IF(N683="zákl. přenesená",J683,0)</f>
        <v>0</v>
      </c>
      <c r="BH683" s="199">
        <f>IF(N683="sníž. přenesená",J683,0)</f>
        <v>0</v>
      </c>
      <c r="BI683" s="199">
        <f>IF(N683="nulová",J683,0)</f>
        <v>0</v>
      </c>
      <c r="BJ683" s="15" t="s">
        <v>83</v>
      </c>
      <c r="BK683" s="199">
        <f>ROUND(I683*H683,2)</f>
        <v>0</v>
      </c>
      <c r="BL683" s="15" t="s">
        <v>685</v>
      </c>
      <c r="BM683" s="198" t="s">
        <v>2176</v>
      </c>
    </row>
    <row r="684" s="2" customFormat="1">
      <c r="A684" s="36"/>
      <c r="B684" s="37"/>
      <c r="C684" s="38"/>
      <c r="D684" s="200" t="s">
        <v>128</v>
      </c>
      <c r="E684" s="38"/>
      <c r="F684" s="201" t="s">
        <v>2177</v>
      </c>
      <c r="G684" s="38"/>
      <c r="H684" s="38"/>
      <c r="I684" s="202"/>
      <c r="J684" s="38"/>
      <c r="K684" s="38"/>
      <c r="L684" s="42"/>
      <c r="M684" s="203"/>
      <c r="N684" s="204"/>
      <c r="O684" s="89"/>
      <c r="P684" s="89"/>
      <c r="Q684" s="89"/>
      <c r="R684" s="89"/>
      <c r="S684" s="89"/>
      <c r="T684" s="89"/>
      <c r="U684" s="90"/>
      <c r="V684" s="36"/>
      <c r="W684" s="36"/>
      <c r="X684" s="36"/>
      <c r="Y684" s="36"/>
      <c r="Z684" s="36"/>
      <c r="AA684" s="36"/>
      <c r="AB684" s="36"/>
      <c r="AC684" s="36"/>
      <c r="AD684" s="36"/>
      <c r="AE684" s="36"/>
      <c r="AT684" s="15" t="s">
        <v>128</v>
      </c>
      <c r="AU684" s="15" t="s">
        <v>75</v>
      </c>
    </row>
    <row r="685" s="2" customFormat="1" ht="24.15" customHeight="1">
      <c r="A685" s="36"/>
      <c r="B685" s="37"/>
      <c r="C685" s="187" t="s">
        <v>2178</v>
      </c>
      <c r="D685" s="187" t="s">
        <v>120</v>
      </c>
      <c r="E685" s="188" t="s">
        <v>2179</v>
      </c>
      <c r="F685" s="189" t="s">
        <v>2180</v>
      </c>
      <c r="G685" s="190" t="s">
        <v>139</v>
      </c>
      <c r="H685" s="191">
        <v>7</v>
      </c>
      <c r="I685" s="192"/>
      <c r="J685" s="193">
        <f>ROUND(I685*H685,2)</f>
        <v>0</v>
      </c>
      <c r="K685" s="189" t="s">
        <v>124</v>
      </c>
      <c r="L685" s="42"/>
      <c r="M685" s="194" t="s">
        <v>1</v>
      </c>
      <c r="N685" s="195" t="s">
        <v>40</v>
      </c>
      <c r="O685" s="89"/>
      <c r="P685" s="196">
        <f>O685*H685</f>
        <v>0</v>
      </c>
      <c r="Q685" s="196">
        <v>0</v>
      </c>
      <c r="R685" s="196">
        <f>Q685*H685</f>
        <v>0</v>
      </c>
      <c r="S685" s="196">
        <v>0</v>
      </c>
      <c r="T685" s="196">
        <f>S685*H685</f>
        <v>0</v>
      </c>
      <c r="U685" s="197" t="s">
        <v>1</v>
      </c>
      <c r="V685" s="36"/>
      <c r="W685" s="36"/>
      <c r="X685" s="36"/>
      <c r="Y685" s="36"/>
      <c r="Z685" s="36"/>
      <c r="AA685" s="36"/>
      <c r="AB685" s="36"/>
      <c r="AC685" s="36"/>
      <c r="AD685" s="36"/>
      <c r="AE685" s="36"/>
      <c r="AR685" s="198" t="s">
        <v>685</v>
      </c>
      <c r="AT685" s="198" t="s">
        <v>120</v>
      </c>
      <c r="AU685" s="198" t="s">
        <v>75</v>
      </c>
      <c r="AY685" s="15" t="s">
        <v>126</v>
      </c>
      <c r="BE685" s="199">
        <f>IF(N685="základní",J685,0)</f>
        <v>0</v>
      </c>
      <c r="BF685" s="199">
        <f>IF(N685="snížená",J685,0)</f>
        <v>0</v>
      </c>
      <c r="BG685" s="199">
        <f>IF(N685="zákl. přenesená",J685,0)</f>
        <v>0</v>
      </c>
      <c r="BH685" s="199">
        <f>IF(N685="sníž. přenesená",J685,0)</f>
        <v>0</v>
      </c>
      <c r="BI685" s="199">
        <f>IF(N685="nulová",J685,0)</f>
        <v>0</v>
      </c>
      <c r="BJ685" s="15" t="s">
        <v>83</v>
      </c>
      <c r="BK685" s="199">
        <f>ROUND(I685*H685,2)</f>
        <v>0</v>
      </c>
      <c r="BL685" s="15" t="s">
        <v>685</v>
      </c>
      <c r="BM685" s="198" t="s">
        <v>2181</v>
      </c>
    </row>
    <row r="686" s="2" customFormat="1">
      <c r="A686" s="36"/>
      <c r="B686" s="37"/>
      <c r="C686" s="38"/>
      <c r="D686" s="200" t="s">
        <v>128</v>
      </c>
      <c r="E686" s="38"/>
      <c r="F686" s="201" t="s">
        <v>2182</v>
      </c>
      <c r="G686" s="38"/>
      <c r="H686" s="38"/>
      <c r="I686" s="202"/>
      <c r="J686" s="38"/>
      <c r="K686" s="38"/>
      <c r="L686" s="42"/>
      <c r="M686" s="203"/>
      <c r="N686" s="204"/>
      <c r="O686" s="89"/>
      <c r="P686" s="89"/>
      <c r="Q686" s="89"/>
      <c r="R686" s="89"/>
      <c r="S686" s="89"/>
      <c r="T686" s="89"/>
      <c r="U686" s="90"/>
      <c r="V686" s="36"/>
      <c r="W686" s="36"/>
      <c r="X686" s="36"/>
      <c r="Y686" s="36"/>
      <c r="Z686" s="36"/>
      <c r="AA686" s="36"/>
      <c r="AB686" s="36"/>
      <c r="AC686" s="36"/>
      <c r="AD686" s="36"/>
      <c r="AE686" s="36"/>
      <c r="AT686" s="15" t="s">
        <v>128</v>
      </c>
      <c r="AU686" s="15" t="s">
        <v>75</v>
      </c>
    </row>
    <row r="687" s="2" customFormat="1" ht="16.5" customHeight="1">
      <c r="A687" s="36"/>
      <c r="B687" s="37"/>
      <c r="C687" s="187" t="s">
        <v>2183</v>
      </c>
      <c r="D687" s="187" t="s">
        <v>120</v>
      </c>
      <c r="E687" s="188" t="s">
        <v>2184</v>
      </c>
      <c r="F687" s="189" t="s">
        <v>2185</v>
      </c>
      <c r="G687" s="190" t="s">
        <v>155</v>
      </c>
      <c r="H687" s="191">
        <v>0.40000000000000002</v>
      </c>
      <c r="I687" s="192"/>
      <c r="J687" s="193">
        <f>ROUND(I687*H687,2)</f>
        <v>0</v>
      </c>
      <c r="K687" s="189" t="s">
        <v>124</v>
      </c>
      <c r="L687" s="42"/>
      <c r="M687" s="194" t="s">
        <v>1</v>
      </c>
      <c r="N687" s="195" t="s">
        <v>40</v>
      </c>
      <c r="O687" s="89"/>
      <c r="P687" s="196">
        <f>O687*H687</f>
        <v>0</v>
      </c>
      <c r="Q687" s="196">
        <v>0</v>
      </c>
      <c r="R687" s="196">
        <f>Q687*H687</f>
        <v>0</v>
      </c>
      <c r="S687" s="196">
        <v>0</v>
      </c>
      <c r="T687" s="196">
        <f>S687*H687</f>
        <v>0</v>
      </c>
      <c r="U687" s="197" t="s">
        <v>1</v>
      </c>
      <c r="V687" s="36"/>
      <c r="W687" s="36"/>
      <c r="X687" s="36"/>
      <c r="Y687" s="36"/>
      <c r="Z687" s="36"/>
      <c r="AA687" s="36"/>
      <c r="AB687" s="36"/>
      <c r="AC687" s="36"/>
      <c r="AD687" s="36"/>
      <c r="AE687" s="36"/>
      <c r="AR687" s="198" t="s">
        <v>685</v>
      </c>
      <c r="AT687" s="198" t="s">
        <v>120</v>
      </c>
      <c r="AU687" s="198" t="s">
        <v>75</v>
      </c>
      <c r="AY687" s="15" t="s">
        <v>126</v>
      </c>
      <c r="BE687" s="199">
        <f>IF(N687="základní",J687,0)</f>
        <v>0</v>
      </c>
      <c r="BF687" s="199">
        <f>IF(N687="snížená",J687,0)</f>
        <v>0</v>
      </c>
      <c r="BG687" s="199">
        <f>IF(N687="zákl. přenesená",J687,0)</f>
        <v>0</v>
      </c>
      <c r="BH687" s="199">
        <f>IF(N687="sníž. přenesená",J687,0)</f>
        <v>0</v>
      </c>
      <c r="BI687" s="199">
        <f>IF(N687="nulová",J687,0)</f>
        <v>0</v>
      </c>
      <c r="BJ687" s="15" t="s">
        <v>83</v>
      </c>
      <c r="BK687" s="199">
        <f>ROUND(I687*H687,2)</f>
        <v>0</v>
      </c>
      <c r="BL687" s="15" t="s">
        <v>685</v>
      </c>
      <c r="BM687" s="198" t="s">
        <v>2186</v>
      </c>
    </row>
    <row r="688" s="2" customFormat="1">
      <c r="A688" s="36"/>
      <c r="B688" s="37"/>
      <c r="C688" s="38"/>
      <c r="D688" s="200" t="s">
        <v>128</v>
      </c>
      <c r="E688" s="38"/>
      <c r="F688" s="201" t="s">
        <v>2187</v>
      </c>
      <c r="G688" s="38"/>
      <c r="H688" s="38"/>
      <c r="I688" s="202"/>
      <c r="J688" s="38"/>
      <c r="K688" s="38"/>
      <c r="L688" s="42"/>
      <c r="M688" s="203"/>
      <c r="N688" s="204"/>
      <c r="O688" s="89"/>
      <c r="P688" s="89"/>
      <c r="Q688" s="89"/>
      <c r="R688" s="89"/>
      <c r="S688" s="89"/>
      <c r="T688" s="89"/>
      <c r="U688" s="90"/>
      <c r="V688" s="36"/>
      <c r="W688" s="36"/>
      <c r="X688" s="36"/>
      <c r="Y688" s="36"/>
      <c r="Z688" s="36"/>
      <c r="AA688" s="36"/>
      <c r="AB688" s="36"/>
      <c r="AC688" s="36"/>
      <c r="AD688" s="36"/>
      <c r="AE688" s="36"/>
      <c r="AT688" s="15" t="s">
        <v>128</v>
      </c>
      <c r="AU688" s="15" t="s">
        <v>75</v>
      </c>
    </row>
    <row r="689" s="2" customFormat="1" ht="66.75" customHeight="1">
      <c r="A689" s="36"/>
      <c r="B689" s="37"/>
      <c r="C689" s="187" t="s">
        <v>2188</v>
      </c>
      <c r="D689" s="187" t="s">
        <v>120</v>
      </c>
      <c r="E689" s="188" t="s">
        <v>2189</v>
      </c>
      <c r="F689" s="189" t="s">
        <v>2190</v>
      </c>
      <c r="G689" s="190" t="s">
        <v>2191</v>
      </c>
      <c r="H689" s="261"/>
      <c r="I689" s="192"/>
      <c r="J689" s="193">
        <f>ROUND(I689*H689,2)</f>
        <v>0</v>
      </c>
      <c r="K689" s="189" t="s">
        <v>124</v>
      </c>
      <c r="L689" s="42"/>
      <c r="M689" s="194" t="s">
        <v>1</v>
      </c>
      <c r="N689" s="195" t="s">
        <v>40</v>
      </c>
      <c r="O689" s="89"/>
      <c r="P689" s="196">
        <f>O689*H689</f>
        <v>0</v>
      </c>
      <c r="Q689" s="196">
        <v>0</v>
      </c>
      <c r="R689" s="196">
        <f>Q689*H689</f>
        <v>0</v>
      </c>
      <c r="S689" s="196">
        <v>0</v>
      </c>
      <c r="T689" s="196">
        <f>S689*H689</f>
        <v>0</v>
      </c>
      <c r="U689" s="197" t="s">
        <v>1</v>
      </c>
      <c r="V689" s="36"/>
      <c r="W689" s="36"/>
      <c r="X689" s="36"/>
      <c r="Y689" s="36"/>
      <c r="Z689" s="36"/>
      <c r="AA689" s="36"/>
      <c r="AB689" s="36"/>
      <c r="AC689" s="36"/>
      <c r="AD689" s="36"/>
      <c r="AE689" s="36"/>
      <c r="AR689" s="198" t="s">
        <v>125</v>
      </c>
      <c r="AT689" s="198" t="s">
        <v>120</v>
      </c>
      <c r="AU689" s="198" t="s">
        <v>75</v>
      </c>
      <c r="AY689" s="15" t="s">
        <v>126</v>
      </c>
      <c r="BE689" s="199">
        <f>IF(N689="základní",J689,0)</f>
        <v>0</v>
      </c>
      <c r="BF689" s="199">
        <f>IF(N689="snížená",J689,0)</f>
        <v>0</v>
      </c>
      <c r="BG689" s="199">
        <f>IF(N689="zákl. přenesená",J689,0)</f>
        <v>0</v>
      </c>
      <c r="BH689" s="199">
        <f>IF(N689="sníž. přenesená",J689,0)</f>
        <v>0</v>
      </c>
      <c r="BI689" s="199">
        <f>IF(N689="nulová",J689,0)</f>
        <v>0</v>
      </c>
      <c r="BJ689" s="15" t="s">
        <v>83</v>
      </c>
      <c r="BK689" s="199">
        <f>ROUND(I689*H689,2)</f>
        <v>0</v>
      </c>
      <c r="BL689" s="15" t="s">
        <v>125</v>
      </c>
      <c r="BM689" s="198" t="s">
        <v>2192</v>
      </c>
    </row>
    <row r="690" s="2" customFormat="1">
      <c r="A690" s="36"/>
      <c r="B690" s="37"/>
      <c r="C690" s="38"/>
      <c r="D690" s="200" t="s">
        <v>128</v>
      </c>
      <c r="E690" s="38"/>
      <c r="F690" s="201" t="s">
        <v>2190</v>
      </c>
      <c r="G690" s="38"/>
      <c r="H690" s="38"/>
      <c r="I690" s="202"/>
      <c r="J690" s="38"/>
      <c r="K690" s="38"/>
      <c r="L690" s="42"/>
      <c r="M690" s="203"/>
      <c r="N690" s="204"/>
      <c r="O690" s="89"/>
      <c r="P690" s="89"/>
      <c r="Q690" s="89"/>
      <c r="R690" s="89"/>
      <c r="S690" s="89"/>
      <c r="T690" s="89"/>
      <c r="U690" s="90"/>
      <c r="V690" s="36"/>
      <c r="W690" s="36"/>
      <c r="X690" s="36"/>
      <c r="Y690" s="36"/>
      <c r="Z690" s="36"/>
      <c r="AA690" s="36"/>
      <c r="AB690" s="36"/>
      <c r="AC690" s="36"/>
      <c r="AD690" s="36"/>
      <c r="AE690" s="36"/>
      <c r="AT690" s="15" t="s">
        <v>128</v>
      </c>
      <c r="AU690" s="15" t="s">
        <v>75</v>
      </c>
    </row>
    <row r="691" s="2" customFormat="1">
      <c r="A691" s="36"/>
      <c r="B691" s="37"/>
      <c r="C691" s="38"/>
      <c r="D691" s="200" t="s">
        <v>158</v>
      </c>
      <c r="E691" s="38"/>
      <c r="F691" s="215" t="s">
        <v>2193</v>
      </c>
      <c r="G691" s="38"/>
      <c r="H691" s="38"/>
      <c r="I691" s="202"/>
      <c r="J691" s="38"/>
      <c r="K691" s="38"/>
      <c r="L691" s="42"/>
      <c r="M691" s="203"/>
      <c r="N691" s="204"/>
      <c r="O691" s="89"/>
      <c r="P691" s="89"/>
      <c r="Q691" s="89"/>
      <c r="R691" s="89"/>
      <c r="S691" s="89"/>
      <c r="T691" s="89"/>
      <c r="U691" s="90"/>
      <c r="V691" s="36"/>
      <c r="W691" s="36"/>
      <c r="X691" s="36"/>
      <c r="Y691" s="36"/>
      <c r="Z691" s="36"/>
      <c r="AA691" s="36"/>
      <c r="AB691" s="36"/>
      <c r="AC691" s="36"/>
      <c r="AD691" s="36"/>
      <c r="AE691" s="36"/>
      <c r="AT691" s="15" t="s">
        <v>158</v>
      </c>
      <c r="AU691" s="15" t="s">
        <v>75</v>
      </c>
    </row>
    <row r="692" s="2" customFormat="1" ht="24.15" customHeight="1">
      <c r="A692" s="36"/>
      <c r="B692" s="37"/>
      <c r="C692" s="205" t="s">
        <v>2194</v>
      </c>
      <c r="D692" s="205" t="s">
        <v>130</v>
      </c>
      <c r="E692" s="206" t="s">
        <v>2195</v>
      </c>
      <c r="F692" s="207" t="s">
        <v>2196</v>
      </c>
      <c r="G692" s="208" t="s">
        <v>221</v>
      </c>
      <c r="H692" s="209">
        <v>5</v>
      </c>
      <c r="I692" s="210"/>
      <c r="J692" s="211">
        <f>ROUND(I692*H692,2)</f>
        <v>0</v>
      </c>
      <c r="K692" s="207" t="s">
        <v>124</v>
      </c>
      <c r="L692" s="212"/>
      <c r="M692" s="213" t="s">
        <v>1</v>
      </c>
      <c r="N692" s="214" t="s">
        <v>40</v>
      </c>
      <c r="O692" s="89"/>
      <c r="P692" s="196">
        <f>O692*H692</f>
        <v>0</v>
      </c>
      <c r="Q692" s="196">
        <v>0</v>
      </c>
      <c r="R692" s="196">
        <f>Q692*H692</f>
        <v>0</v>
      </c>
      <c r="S692" s="196">
        <v>0</v>
      </c>
      <c r="T692" s="196">
        <f>S692*H692</f>
        <v>0</v>
      </c>
      <c r="U692" s="197" t="s">
        <v>1</v>
      </c>
      <c r="V692" s="36"/>
      <c r="W692" s="36"/>
      <c r="X692" s="36"/>
      <c r="Y692" s="36"/>
      <c r="Z692" s="36"/>
      <c r="AA692" s="36"/>
      <c r="AB692" s="36"/>
      <c r="AC692" s="36"/>
      <c r="AD692" s="36"/>
      <c r="AE692" s="36"/>
      <c r="AR692" s="198" t="s">
        <v>165</v>
      </c>
      <c r="AT692" s="198" t="s">
        <v>130</v>
      </c>
      <c r="AU692" s="198" t="s">
        <v>75</v>
      </c>
      <c r="AY692" s="15" t="s">
        <v>126</v>
      </c>
      <c r="BE692" s="199">
        <f>IF(N692="základní",J692,0)</f>
        <v>0</v>
      </c>
      <c r="BF692" s="199">
        <f>IF(N692="snížená",J692,0)</f>
        <v>0</v>
      </c>
      <c r="BG692" s="199">
        <f>IF(N692="zákl. přenesená",J692,0)</f>
        <v>0</v>
      </c>
      <c r="BH692" s="199">
        <f>IF(N692="sníž. přenesená",J692,0)</f>
        <v>0</v>
      </c>
      <c r="BI692" s="199">
        <f>IF(N692="nulová",J692,0)</f>
        <v>0</v>
      </c>
      <c r="BJ692" s="15" t="s">
        <v>83</v>
      </c>
      <c r="BK692" s="199">
        <f>ROUND(I692*H692,2)</f>
        <v>0</v>
      </c>
      <c r="BL692" s="15" t="s">
        <v>125</v>
      </c>
      <c r="BM692" s="198" t="s">
        <v>2197</v>
      </c>
    </row>
    <row r="693" s="2" customFormat="1">
      <c r="A693" s="36"/>
      <c r="B693" s="37"/>
      <c r="C693" s="38"/>
      <c r="D693" s="200" t="s">
        <v>128</v>
      </c>
      <c r="E693" s="38"/>
      <c r="F693" s="201" t="s">
        <v>2196</v>
      </c>
      <c r="G693" s="38"/>
      <c r="H693" s="38"/>
      <c r="I693" s="202"/>
      <c r="J693" s="38"/>
      <c r="K693" s="38"/>
      <c r="L693" s="42"/>
      <c r="M693" s="203"/>
      <c r="N693" s="204"/>
      <c r="O693" s="89"/>
      <c r="P693" s="89"/>
      <c r="Q693" s="89"/>
      <c r="R693" s="89"/>
      <c r="S693" s="89"/>
      <c r="T693" s="89"/>
      <c r="U693" s="90"/>
      <c r="V693" s="36"/>
      <c r="W693" s="36"/>
      <c r="X693" s="36"/>
      <c r="Y693" s="36"/>
      <c r="Z693" s="36"/>
      <c r="AA693" s="36"/>
      <c r="AB693" s="36"/>
      <c r="AC693" s="36"/>
      <c r="AD693" s="36"/>
      <c r="AE693" s="36"/>
      <c r="AT693" s="15" t="s">
        <v>128</v>
      </c>
      <c r="AU693" s="15" t="s">
        <v>75</v>
      </c>
    </row>
    <row r="694" s="2" customFormat="1" ht="16.5" customHeight="1">
      <c r="A694" s="36"/>
      <c r="B694" s="37"/>
      <c r="C694" s="187" t="s">
        <v>2198</v>
      </c>
      <c r="D694" s="187" t="s">
        <v>120</v>
      </c>
      <c r="E694" s="188" t="s">
        <v>2199</v>
      </c>
      <c r="F694" s="189" t="s">
        <v>2200</v>
      </c>
      <c r="G694" s="190" t="s">
        <v>139</v>
      </c>
      <c r="H694" s="191">
        <v>1</v>
      </c>
      <c r="I694" s="192"/>
      <c r="J694" s="193">
        <f>ROUND(I694*H694,2)</f>
        <v>0</v>
      </c>
      <c r="K694" s="189" t="s">
        <v>124</v>
      </c>
      <c r="L694" s="42"/>
      <c r="M694" s="194" t="s">
        <v>1</v>
      </c>
      <c r="N694" s="195" t="s">
        <v>40</v>
      </c>
      <c r="O694" s="89"/>
      <c r="P694" s="196">
        <f>O694*H694</f>
        <v>0</v>
      </c>
      <c r="Q694" s="196">
        <v>0</v>
      </c>
      <c r="R694" s="196">
        <f>Q694*H694</f>
        <v>0</v>
      </c>
      <c r="S694" s="196">
        <v>0</v>
      </c>
      <c r="T694" s="196">
        <f>S694*H694</f>
        <v>0</v>
      </c>
      <c r="U694" s="197" t="s">
        <v>1</v>
      </c>
      <c r="V694" s="36"/>
      <c r="W694" s="36"/>
      <c r="X694" s="36"/>
      <c r="Y694" s="36"/>
      <c r="Z694" s="36"/>
      <c r="AA694" s="36"/>
      <c r="AB694" s="36"/>
      <c r="AC694" s="36"/>
      <c r="AD694" s="36"/>
      <c r="AE694" s="36"/>
      <c r="AR694" s="198" t="s">
        <v>685</v>
      </c>
      <c r="AT694" s="198" t="s">
        <v>120</v>
      </c>
      <c r="AU694" s="198" t="s">
        <v>75</v>
      </c>
      <c r="AY694" s="15" t="s">
        <v>126</v>
      </c>
      <c r="BE694" s="199">
        <f>IF(N694="základní",J694,0)</f>
        <v>0</v>
      </c>
      <c r="BF694" s="199">
        <f>IF(N694="snížená",J694,0)</f>
        <v>0</v>
      </c>
      <c r="BG694" s="199">
        <f>IF(N694="zákl. přenesená",J694,0)</f>
        <v>0</v>
      </c>
      <c r="BH694" s="199">
        <f>IF(N694="sníž. přenesená",J694,0)</f>
        <v>0</v>
      </c>
      <c r="BI694" s="199">
        <f>IF(N694="nulová",J694,0)</f>
        <v>0</v>
      </c>
      <c r="BJ694" s="15" t="s">
        <v>83</v>
      </c>
      <c r="BK694" s="199">
        <f>ROUND(I694*H694,2)</f>
        <v>0</v>
      </c>
      <c r="BL694" s="15" t="s">
        <v>685</v>
      </c>
      <c r="BM694" s="198" t="s">
        <v>2201</v>
      </c>
    </row>
    <row r="695" s="2" customFormat="1">
      <c r="A695" s="36"/>
      <c r="B695" s="37"/>
      <c r="C695" s="38"/>
      <c r="D695" s="200" t="s">
        <v>128</v>
      </c>
      <c r="E695" s="38"/>
      <c r="F695" s="201" t="s">
        <v>2202</v>
      </c>
      <c r="G695" s="38"/>
      <c r="H695" s="38"/>
      <c r="I695" s="202"/>
      <c r="J695" s="38"/>
      <c r="K695" s="38"/>
      <c r="L695" s="42"/>
      <c r="M695" s="203"/>
      <c r="N695" s="204"/>
      <c r="O695" s="89"/>
      <c r="P695" s="89"/>
      <c r="Q695" s="89"/>
      <c r="R695" s="89"/>
      <c r="S695" s="89"/>
      <c r="T695" s="89"/>
      <c r="U695" s="90"/>
      <c r="V695" s="36"/>
      <c r="W695" s="36"/>
      <c r="X695" s="36"/>
      <c r="Y695" s="36"/>
      <c r="Z695" s="36"/>
      <c r="AA695" s="36"/>
      <c r="AB695" s="36"/>
      <c r="AC695" s="36"/>
      <c r="AD695" s="36"/>
      <c r="AE695" s="36"/>
      <c r="AT695" s="15" t="s">
        <v>128</v>
      </c>
      <c r="AU695" s="15" t="s">
        <v>75</v>
      </c>
    </row>
    <row r="696" s="2" customFormat="1" ht="16.5" customHeight="1">
      <c r="A696" s="36"/>
      <c r="B696" s="37"/>
      <c r="C696" s="187" t="s">
        <v>2203</v>
      </c>
      <c r="D696" s="187" t="s">
        <v>120</v>
      </c>
      <c r="E696" s="188" t="s">
        <v>2204</v>
      </c>
      <c r="F696" s="189" t="s">
        <v>2205</v>
      </c>
      <c r="G696" s="190" t="s">
        <v>139</v>
      </c>
      <c r="H696" s="191">
        <v>2</v>
      </c>
      <c r="I696" s="192"/>
      <c r="J696" s="193">
        <f>ROUND(I696*H696,2)</f>
        <v>0</v>
      </c>
      <c r="K696" s="189" t="s">
        <v>124</v>
      </c>
      <c r="L696" s="42"/>
      <c r="M696" s="194" t="s">
        <v>1</v>
      </c>
      <c r="N696" s="195" t="s">
        <v>40</v>
      </c>
      <c r="O696" s="89"/>
      <c r="P696" s="196">
        <f>O696*H696</f>
        <v>0</v>
      </c>
      <c r="Q696" s="196">
        <v>0</v>
      </c>
      <c r="R696" s="196">
        <f>Q696*H696</f>
        <v>0</v>
      </c>
      <c r="S696" s="196">
        <v>0</v>
      </c>
      <c r="T696" s="196">
        <f>S696*H696</f>
        <v>0</v>
      </c>
      <c r="U696" s="197" t="s">
        <v>1</v>
      </c>
      <c r="V696" s="36"/>
      <c r="W696" s="36"/>
      <c r="X696" s="36"/>
      <c r="Y696" s="36"/>
      <c r="Z696" s="36"/>
      <c r="AA696" s="36"/>
      <c r="AB696" s="36"/>
      <c r="AC696" s="36"/>
      <c r="AD696" s="36"/>
      <c r="AE696" s="36"/>
      <c r="AR696" s="198" t="s">
        <v>685</v>
      </c>
      <c r="AT696" s="198" t="s">
        <v>120</v>
      </c>
      <c r="AU696" s="198" t="s">
        <v>75</v>
      </c>
      <c r="AY696" s="15" t="s">
        <v>126</v>
      </c>
      <c r="BE696" s="199">
        <f>IF(N696="základní",J696,0)</f>
        <v>0</v>
      </c>
      <c r="BF696" s="199">
        <f>IF(N696="snížená",J696,0)</f>
        <v>0</v>
      </c>
      <c r="BG696" s="199">
        <f>IF(N696="zákl. přenesená",J696,0)</f>
        <v>0</v>
      </c>
      <c r="BH696" s="199">
        <f>IF(N696="sníž. přenesená",J696,0)</f>
        <v>0</v>
      </c>
      <c r="BI696" s="199">
        <f>IF(N696="nulová",J696,0)</f>
        <v>0</v>
      </c>
      <c r="BJ696" s="15" t="s">
        <v>83</v>
      </c>
      <c r="BK696" s="199">
        <f>ROUND(I696*H696,2)</f>
        <v>0</v>
      </c>
      <c r="BL696" s="15" t="s">
        <v>685</v>
      </c>
      <c r="BM696" s="198" t="s">
        <v>2206</v>
      </c>
    </row>
    <row r="697" s="2" customFormat="1">
      <c r="A697" s="36"/>
      <c r="B697" s="37"/>
      <c r="C697" s="38"/>
      <c r="D697" s="200" t="s">
        <v>128</v>
      </c>
      <c r="E697" s="38"/>
      <c r="F697" s="201" t="s">
        <v>2207</v>
      </c>
      <c r="G697" s="38"/>
      <c r="H697" s="38"/>
      <c r="I697" s="202"/>
      <c r="J697" s="38"/>
      <c r="K697" s="38"/>
      <c r="L697" s="42"/>
      <c r="M697" s="203"/>
      <c r="N697" s="204"/>
      <c r="O697" s="89"/>
      <c r="P697" s="89"/>
      <c r="Q697" s="89"/>
      <c r="R697" s="89"/>
      <c r="S697" s="89"/>
      <c r="T697" s="89"/>
      <c r="U697" s="90"/>
      <c r="V697" s="36"/>
      <c r="W697" s="36"/>
      <c r="X697" s="36"/>
      <c r="Y697" s="36"/>
      <c r="Z697" s="36"/>
      <c r="AA697" s="36"/>
      <c r="AB697" s="36"/>
      <c r="AC697" s="36"/>
      <c r="AD697" s="36"/>
      <c r="AE697" s="36"/>
      <c r="AT697" s="15" t="s">
        <v>128</v>
      </c>
      <c r="AU697" s="15" t="s">
        <v>75</v>
      </c>
    </row>
    <row r="698" s="2" customFormat="1" ht="37.8" customHeight="1">
      <c r="A698" s="36"/>
      <c r="B698" s="37"/>
      <c r="C698" s="187" t="s">
        <v>2208</v>
      </c>
      <c r="D698" s="187" t="s">
        <v>120</v>
      </c>
      <c r="E698" s="188" t="s">
        <v>2209</v>
      </c>
      <c r="F698" s="189" t="s">
        <v>2210</v>
      </c>
      <c r="G698" s="190" t="s">
        <v>221</v>
      </c>
      <c r="H698" s="191">
        <v>10</v>
      </c>
      <c r="I698" s="192"/>
      <c r="J698" s="193">
        <f>ROUND(I698*H698,2)</f>
        <v>0</v>
      </c>
      <c r="K698" s="189" t="s">
        <v>1</v>
      </c>
      <c r="L698" s="42"/>
      <c r="M698" s="194" t="s">
        <v>1</v>
      </c>
      <c r="N698" s="195" t="s">
        <v>40</v>
      </c>
      <c r="O698" s="89"/>
      <c r="P698" s="196">
        <f>O698*H698</f>
        <v>0</v>
      </c>
      <c r="Q698" s="196">
        <v>0</v>
      </c>
      <c r="R698" s="196">
        <f>Q698*H698</f>
        <v>0</v>
      </c>
      <c r="S698" s="196">
        <v>0</v>
      </c>
      <c r="T698" s="196">
        <f>S698*H698</f>
        <v>0</v>
      </c>
      <c r="U698" s="197" t="s">
        <v>1</v>
      </c>
      <c r="V698" s="36"/>
      <c r="W698" s="36"/>
      <c r="X698" s="36"/>
      <c r="Y698" s="36"/>
      <c r="Z698" s="36"/>
      <c r="AA698" s="36"/>
      <c r="AB698" s="36"/>
      <c r="AC698" s="36"/>
      <c r="AD698" s="36"/>
      <c r="AE698" s="36"/>
      <c r="AR698" s="198" t="s">
        <v>125</v>
      </c>
      <c r="AT698" s="198" t="s">
        <v>120</v>
      </c>
      <c r="AU698" s="198" t="s">
        <v>75</v>
      </c>
      <c r="AY698" s="15" t="s">
        <v>126</v>
      </c>
      <c r="BE698" s="199">
        <f>IF(N698="základní",J698,0)</f>
        <v>0</v>
      </c>
      <c r="BF698" s="199">
        <f>IF(N698="snížená",J698,0)</f>
        <v>0</v>
      </c>
      <c r="BG698" s="199">
        <f>IF(N698="zákl. přenesená",J698,0)</f>
        <v>0</v>
      </c>
      <c r="BH698" s="199">
        <f>IF(N698="sníž. přenesená",J698,0)</f>
        <v>0</v>
      </c>
      <c r="BI698" s="199">
        <f>IF(N698="nulová",J698,0)</f>
        <v>0</v>
      </c>
      <c r="BJ698" s="15" t="s">
        <v>83</v>
      </c>
      <c r="BK698" s="199">
        <f>ROUND(I698*H698,2)</f>
        <v>0</v>
      </c>
      <c r="BL698" s="15" t="s">
        <v>125</v>
      </c>
      <c r="BM698" s="198" t="s">
        <v>2211</v>
      </c>
    </row>
    <row r="699" s="2" customFormat="1">
      <c r="A699" s="36"/>
      <c r="B699" s="37"/>
      <c r="C699" s="38"/>
      <c r="D699" s="200" t="s">
        <v>128</v>
      </c>
      <c r="E699" s="38"/>
      <c r="F699" s="201" t="s">
        <v>2212</v>
      </c>
      <c r="G699" s="38"/>
      <c r="H699" s="38"/>
      <c r="I699" s="202"/>
      <c r="J699" s="38"/>
      <c r="K699" s="38"/>
      <c r="L699" s="42"/>
      <c r="M699" s="203"/>
      <c r="N699" s="204"/>
      <c r="O699" s="89"/>
      <c r="P699" s="89"/>
      <c r="Q699" s="89"/>
      <c r="R699" s="89"/>
      <c r="S699" s="89"/>
      <c r="T699" s="89"/>
      <c r="U699" s="90"/>
      <c r="V699" s="36"/>
      <c r="W699" s="36"/>
      <c r="X699" s="36"/>
      <c r="Y699" s="36"/>
      <c r="Z699" s="36"/>
      <c r="AA699" s="36"/>
      <c r="AB699" s="36"/>
      <c r="AC699" s="36"/>
      <c r="AD699" s="36"/>
      <c r="AE699" s="36"/>
      <c r="AT699" s="15" t="s">
        <v>128</v>
      </c>
      <c r="AU699" s="15" t="s">
        <v>75</v>
      </c>
    </row>
    <row r="700" s="2" customFormat="1" ht="62.7" customHeight="1">
      <c r="A700" s="36"/>
      <c r="B700" s="37"/>
      <c r="C700" s="205" t="s">
        <v>2213</v>
      </c>
      <c r="D700" s="205" t="s">
        <v>130</v>
      </c>
      <c r="E700" s="206" t="s">
        <v>2214</v>
      </c>
      <c r="F700" s="207" t="s">
        <v>2215</v>
      </c>
      <c r="G700" s="208" t="s">
        <v>221</v>
      </c>
      <c r="H700" s="209">
        <v>10</v>
      </c>
      <c r="I700" s="210"/>
      <c r="J700" s="211">
        <f>ROUND(I700*H700,2)</f>
        <v>0</v>
      </c>
      <c r="K700" s="207" t="s">
        <v>1</v>
      </c>
      <c r="L700" s="212"/>
      <c r="M700" s="213" t="s">
        <v>1</v>
      </c>
      <c r="N700" s="214" t="s">
        <v>40</v>
      </c>
      <c r="O700" s="89"/>
      <c r="P700" s="196">
        <f>O700*H700</f>
        <v>0</v>
      </c>
      <c r="Q700" s="196">
        <v>0.0027000000000000001</v>
      </c>
      <c r="R700" s="196">
        <f>Q700*H700</f>
        <v>0.027000000000000003</v>
      </c>
      <c r="S700" s="196">
        <v>0</v>
      </c>
      <c r="T700" s="196">
        <f>S700*H700</f>
        <v>0</v>
      </c>
      <c r="U700" s="197" t="s">
        <v>1</v>
      </c>
      <c r="V700" s="36"/>
      <c r="W700" s="36"/>
      <c r="X700" s="36"/>
      <c r="Y700" s="36"/>
      <c r="Z700" s="36"/>
      <c r="AA700" s="36"/>
      <c r="AB700" s="36"/>
      <c r="AC700" s="36"/>
      <c r="AD700" s="36"/>
      <c r="AE700" s="36"/>
      <c r="AR700" s="198" t="s">
        <v>165</v>
      </c>
      <c r="AT700" s="198" t="s">
        <v>130</v>
      </c>
      <c r="AU700" s="198" t="s">
        <v>75</v>
      </c>
      <c r="AY700" s="15" t="s">
        <v>126</v>
      </c>
      <c r="BE700" s="199">
        <f>IF(N700="základní",J700,0)</f>
        <v>0</v>
      </c>
      <c r="BF700" s="199">
        <f>IF(N700="snížená",J700,0)</f>
        <v>0</v>
      </c>
      <c r="BG700" s="199">
        <f>IF(N700="zákl. přenesená",J700,0)</f>
        <v>0</v>
      </c>
      <c r="BH700" s="199">
        <f>IF(N700="sníž. přenesená",J700,0)</f>
        <v>0</v>
      </c>
      <c r="BI700" s="199">
        <f>IF(N700="nulová",J700,0)</f>
        <v>0</v>
      </c>
      <c r="BJ700" s="15" t="s">
        <v>83</v>
      </c>
      <c r="BK700" s="199">
        <f>ROUND(I700*H700,2)</f>
        <v>0</v>
      </c>
      <c r="BL700" s="15" t="s">
        <v>125</v>
      </c>
      <c r="BM700" s="198" t="s">
        <v>2216</v>
      </c>
    </row>
    <row r="701" s="2" customFormat="1">
      <c r="A701" s="36"/>
      <c r="B701" s="37"/>
      <c r="C701" s="38"/>
      <c r="D701" s="200" t="s">
        <v>128</v>
      </c>
      <c r="E701" s="38"/>
      <c r="F701" s="201" t="s">
        <v>2215</v>
      </c>
      <c r="G701" s="38"/>
      <c r="H701" s="38"/>
      <c r="I701" s="202"/>
      <c r="J701" s="38"/>
      <c r="K701" s="38"/>
      <c r="L701" s="42"/>
      <c r="M701" s="203"/>
      <c r="N701" s="204"/>
      <c r="O701" s="89"/>
      <c r="P701" s="89"/>
      <c r="Q701" s="89"/>
      <c r="R701" s="89"/>
      <c r="S701" s="89"/>
      <c r="T701" s="89"/>
      <c r="U701" s="90"/>
      <c r="V701" s="36"/>
      <c r="W701" s="36"/>
      <c r="X701" s="36"/>
      <c r="Y701" s="36"/>
      <c r="Z701" s="36"/>
      <c r="AA701" s="36"/>
      <c r="AB701" s="36"/>
      <c r="AC701" s="36"/>
      <c r="AD701" s="36"/>
      <c r="AE701" s="36"/>
      <c r="AT701" s="15" t="s">
        <v>128</v>
      </c>
      <c r="AU701" s="15" t="s">
        <v>75</v>
      </c>
    </row>
    <row r="702" s="2" customFormat="1" ht="55.5" customHeight="1">
      <c r="A702" s="36"/>
      <c r="B702" s="37"/>
      <c r="C702" s="205" t="s">
        <v>2217</v>
      </c>
      <c r="D702" s="205" t="s">
        <v>130</v>
      </c>
      <c r="E702" s="206" t="s">
        <v>1858</v>
      </c>
      <c r="F702" s="207" t="s">
        <v>1859</v>
      </c>
      <c r="G702" s="208" t="s">
        <v>139</v>
      </c>
      <c r="H702" s="209">
        <v>2</v>
      </c>
      <c r="I702" s="210"/>
      <c r="J702" s="211">
        <f>ROUND(I702*H702,2)</f>
        <v>0</v>
      </c>
      <c r="K702" s="207" t="s">
        <v>124</v>
      </c>
      <c r="L702" s="212"/>
      <c r="M702" s="213" t="s">
        <v>1</v>
      </c>
      <c r="N702" s="214" t="s">
        <v>40</v>
      </c>
      <c r="O702" s="89"/>
      <c r="P702" s="196">
        <f>O702*H702</f>
        <v>0</v>
      </c>
      <c r="Q702" s="196">
        <v>0</v>
      </c>
      <c r="R702" s="196">
        <f>Q702*H702</f>
        <v>0</v>
      </c>
      <c r="S702" s="196">
        <v>0</v>
      </c>
      <c r="T702" s="196">
        <f>S702*H702</f>
        <v>0</v>
      </c>
      <c r="U702" s="197" t="s">
        <v>1</v>
      </c>
      <c r="V702" s="36"/>
      <c r="W702" s="36"/>
      <c r="X702" s="36"/>
      <c r="Y702" s="36"/>
      <c r="Z702" s="36"/>
      <c r="AA702" s="36"/>
      <c r="AB702" s="36"/>
      <c r="AC702" s="36"/>
      <c r="AD702" s="36"/>
      <c r="AE702" s="36"/>
      <c r="AR702" s="198" t="s">
        <v>165</v>
      </c>
      <c r="AT702" s="198" t="s">
        <v>130</v>
      </c>
      <c r="AU702" s="198" t="s">
        <v>75</v>
      </c>
      <c r="AY702" s="15" t="s">
        <v>126</v>
      </c>
      <c r="BE702" s="199">
        <f>IF(N702="základní",J702,0)</f>
        <v>0</v>
      </c>
      <c r="BF702" s="199">
        <f>IF(N702="snížená",J702,0)</f>
        <v>0</v>
      </c>
      <c r="BG702" s="199">
        <f>IF(N702="zákl. přenesená",J702,0)</f>
        <v>0</v>
      </c>
      <c r="BH702" s="199">
        <f>IF(N702="sníž. přenesená",J702,0)</f>
        <v>0</v>
      </c>
      <c r="BI702" s="199">
        <f>IF(N702="nulová",J702,0)</f>
        <v>0</v>
      </c>
      <c r="BJ702" s="15" t="s">
        <v>83</v>
      </c>
      <c r="BK702" s="199">
        <f>ROUND(I702*H702,2)</f>
        <v>0</v>
      </c>
      <c r="BL702" s="15" t="s">
        <v>125</v>
      </c>
      <c r="BM702" s="198" t="s">
        <v>2218</v>
      </c>
    </row>
    <row r="703" s="2" customFormat="1">
      <c r="A703" s="36"/>
      <c r="B703" s="37"/>
      <c r="C703" s="38"/>
      <c r="D703" s="200" t="s">
        <v>128</v>
      </c>
      <c r="E703" s="38"/>
      <c r="F703" s="201" t="s">
        <v>1859</v>
      </c>
      <c r="G703" s="38"/>
      <c r="H703" s="38"/>
      <c r="I703" s="202"/>
      <c r="J703" s="38"/>
      <c r="K703" s="38"/>
      <c r="L703" s="42"/>
      <c r="M703" s="203"/>
      <c r="N703" s="204"/>
      <c r="O703" s="89"/>
      <c r="P703" s="89"/>
      <c r="Q703" s="89"/>
      <c r="R703" s="89"/>
      <c r="S703" s="89"/>
      <c r="T703" s="89"/>
      <c r="U703" s="90"/>
      <c r="V703" s="36"/>
      <c r="W703" s="36"/>
      <c r="X703" s="36"/>
      <c r="Y703" s="36"/>
      <c r="Z703" s="36"/>
      <c r="AA703" s="36"/>
      <c r="AB703" s="36"/>
      <c r="AC703" s="36"/>
      <c r="AD703" s="36"/>
      <c r="AE703" s="36"/>
      <c r="AT703" s="15" t="s">
        <v>128</v>
      </c>
      <c r="AU703" s="15" t="s">
        <v>75</v>
      </c>
    </row>
    <row r="704" s="2" customFormat="1">
      <c r="A704" s="36"/>
      <c r="B704" s="37"/>
      <c r="C704" s="38"/>
      <c r="D704" s="200" t="s">
        <v>158</v>
      </c>
      <c r="E704" s="38"/>
      <c r="F704" s="215" t="s">
        <v>2219</v>
      </c>
      <c r="G704" s="38"/>
      <c r="H704" s="38"/>
      <c r="I704" s="202"/>
      <c r="J704" s="38"/>
      <c r="K704" s="38"/>
      <c r="L704" s="42"/>
      <c r="M704" s="203"/>
      <c r="N704" s="204"/>
      <c r="O704" s="89"/>
      <c r="P704" s="89"/>
      <c r="Q704" s="89"/>
      <c r="R704" s="89"/>
      <c r="S704" s="89"/>
      <c r="T704" s="89"/>
      <c r="U704" s="90"/>
      <c r="V704" s="36"/>
      <c r="W704" s="36"/>
      <c r="X704" s="36"/>
      <c r="Y704" s="36"/>
      <c r="Z704" s="36"/>
      <c r="AA704" s="36"/>
      <c r="AB704" s="36"/>
      <c r="AC704" s="36"/>
      <c r="AD704" s="36"/>
      <c r="AE704" s="36"/>
      <c r="AT704" s="15" t="s">
        <v>158</v>
      </c>
      <c r="AU704" s="15" t="s">
        <v>75</v>
      </c>
    </row>
    <row r="705" s="2" customFormat="1" ht="24.15" customHeight="1">
      <c r="A705" s="36"/>
      <c r="B705" s="37"/>
      <c r="C705" s="205" t="s">
        <v>2220</v>
      </c>
      <c r="D705" s="205" t="s">
        <v>130</v>
      </c>
      <c r="E705" s="206" t="s">
        <v>2221</v>
      </c>
      <c r="F705" s="207" t="s">
        <v>2222</v>
      </c>
      <c r="G705" s="208" t="s">
        <v>221</v>
      </c>
      <c r="H705" s="209">
        <v>2</v>
      </c>
      <c r="I705" s="210"/>
      <c r="J705" s="211">
        <f>ROUND(I705*H705,2)</f>
        <v>0</v>
      </c>
      <c r="K705" s="207" t="s">
        <v>124</v>
      </c>
      <c r="L705" s="212"/>
      <c r="M705" s="213" t="s">
        <v>1</v>
      </c>
      <c r="N705" s="214" t="s">
        <v>40</v>
      </c>
      <c r="O705" s="89"/>
      <c r="P705" s="196">
        <f>O705*H705</f>
        <v>0</v>
      </c>
      <c r="Q705" s="196">
        <v>0</v>
      </c>
      <c r="R705" s="196">
        <f>Q705*H705</f>
        <v>0</v>
      </c>
      <c r="S705" s="196">
        <v>0</v>
      </c>
      <c r="T705" s="196">
        <f>S705*H705</f>
        <v>0</v>
      </c>
      <c r="U705" s="197" t="s">
        <v>1</v>
      </c>
      <c r="V705" s="36"/>
      <c r="W705" s="36"/>
      <c r="X705" s="36"/>
      <c r="Y705" s="36"/>
      <c r="Z705" s="36"/>
      <c r="AA705" s="36"/>
      <c r="AB705" s="36"/>
      <c r="AC705" s="36"/>
      <c r="AD705" s="36"/>
      <c r="AE705" s="36"/>
      <c r="AR705" s="198" t="s">
        <v>165</v>
      </c>
      <c r="AT705" s="198" t="s">
        <v>130</v>
      </c>
      <c r="AU705" s="198" t="s">
        <v>75</v>
      </c>
      <c r="AY705" s="15" t="s">
        <v>126</v>
      </c>
      <c r="BE705" s="199">
        <f>IF(N705="základní",J705,0)</f>
        <v>0</v>
      </c>
      <c r="BF705" s="199">
        <f>IF(N705="snížená",J705,0)</f>
        <v>0</v>
      </c>
      <c r="BG705" s="199">
        <f>IF(N705="zákl. přenesená",J705,0)</f>
        <v>0</v>
      </c>
      <c r="BH705" s="199">
        <f>IF(N705="sníž. přenesená",J705,0)</f>
        <v>0</v>
      </c>
      <c r="BI705" s="199">
        <f>IF(N705="nulová",J705,0)</f>
        <v>0</v>
      </c>
      <c r="BJ705" s="15" t="s">
        <v>83</v>
      </c>
      <c r="BK705" s="199">
        <f>ROUND(I705*H705,2)</f>
        <v>0</v>
      </c>
      <c r="BL705" s="15" t="s">
        <v>125</v>
      </c>
      <c r="BM705" s="198" t="s">
        <v>2223</v>
      </c>
    </row>
    <row r="706" s="2" customFormat="1">
      <c r="A706" s="36"/>
      <c r="B706" s="37"/>
      <c r="C706" s="38"/>
      <c r="D706" s="200" t="s">
        <v>128</v>
      </c>
      <c r="E706" s="38"/>
      <c r="F706" s="201" t="s">
        <v>2222</v>
      </c>
      <c r="G706" s="38"/>
      <c r="H706" s="38"/>
      <c r="I706" s="202"/>
      <c r="J706" s="38"/>
      <c r="K706" s="38"/>
      <c r="L706" s="42"/>
      <c r="M706" s="203"/>
      <c r="N706" s="204"/>
      <c r="O706" s="89"/>
      <c r="P706" s="89"/>
      <c r="Q706" s="89"/>
      <c r="R706" s="89"/>
      <c r="S706" s="89"/>
      <c r="T706" s="89"/>
      <c r="U706" s="90"/>
      <c r="V706" s="36"/>
      <c r="W706" s="36"/>
      <c r="X706" s="36"/>
      <c r="Y706" s="36"/>
      <c r="Z706" s="36"/>
      <c r="AA706" s="36"/>
      <c r="AB706" s="36"/>
      <c r="AC706" s="36"/>
      <c r="AD706" s="36"/>
      <c r="AE706" s="36"/>
      <c r="AT706" s="15" t="s">
        <v>128</v>
      </c>
      <c r="AU706" s="15" t="s">
        <v>75</v>
      </c>
    </row>
    <row r="707" s="2" customFormat="1" ht="33" customHeight="1">
      <c r="A707" s="36"/>
      <c r="B707" s="37"/>
      <c r="C707" s="205" t="s">
        <v>2224</v>
      </c>
      <c r="D707" s="205" t="s">
        <v>130</v>
      </c>
      <c r="E707" s="206" t="s">
        <v>2225</v>
      </c>
      <c r="F707" s="207" t="s">
        <v>2226</v>
      </c>
      <c r="G707" s="208" t="s">
        <v>221</v>
      </c>
      <c r="H707" s="209">
        <v>505</v>
      </c>
      <c r="I707" s="210"/>
      <c r="J707" s="211">
        <f>ROUND(I707*H707,2)</f>
        <v>0</v>
      </c>
      <c r="K707" s="207" t="s">
        <v>124</v>
      </c>
      <c r="L707" s="212"/>
      <c r="M707" s="213" t="s">
        <v>1</v>
      </c>
      <c r="N707" s="214" t="s">
        <v>40</v>
      </c>
      <c r="O707" s="89"/>
      <c r="P707" s="196">
        <f>O707*H707</f>
        <v>0</v>
      </c>
      <c r="Q707" s="196">
        <v>0</v>
      </c>
      <c r="R707" s="196">
        <f>Q707*H707</f>
        <v>0</v>
      </c>
      <c r="S707" s="196">
        <v>0</v>
      </c>
      <c r="T707" s="196">
        <f>S707*H707</f>
        <v>0</v>
      </c>
      <c r="U707" s="197" t="s">
        <v>1</v>
      </c>
      <c r="V707" s="36"/>
      <c r="W707" s="36"/>
      <c r="X707" s="36"/>
      <c r="Y707" s="36"/>
      <c r="Z707" s="36"/>
      <c r="AA707" s="36"/>
      <c r="AB707" s="36"/>
      <c r="AC707" s="36"/>
      <c r="AD707" s="36"/>
      <c r="AE707" s="36"/>
      <c r="AR707" s="198" t="s">
        <v>165</v>
      </c>
      <c r="AT707" s="198" t="s">
        <v>130</v>
      </c>
      <c r="AU707" s="198" t="s">
        <v>75</v>
      </c>
      <c r="AY707" s="15" t="s">
        <v>126</v>
      </c>
      <c r="BE707" s="199">
        <f>IF(N707="základní",J707,0)</f>
        <v>0</v>
      </c>
      <c r="BF707" s="199">
        <f>IF(N707="snížená",J707,0)</f>
        <v>0</v>
      </c>
      <c r="BG707" s="199">
        <f>IF(N707="zákl. přenesená",J707,0)</f>
        <v>0</v>
      </c>
      <c r="BH707" s="199">
        <f>IF(N707="sníž. přenesená",J707,0)</f>
        <v>0</v>
      </c>
      <c r="BI707" s="199">
        <f>IF(N707="nulová",J707,0)</f>
        <v>0</v>
      </c>
      <c r="BJ707" s="15" t="s">
        <v>83</v>
      </c>
      <c r="BK707" s="199">
        <f>ROUND(I707*H707,2)</f>
        <v>0</v>
      </c>
      <c r="BL707" s="15" t="s">
        <v>125</v>
      </c>
      <c r="BM707" s="198" t="s">
        <v>2227</v>
      </c>
    </row>
    <row r="708" s="2" customFormat="1">
      <c r="A708" s="36"/>
      <c r="B708" s="37"/>
      <c r="C708" s="38"/>
      <c r="D708" s="200" t="s">
        <v>128</v>
      </c>
      <c r="E708" s="38"/>
      <c r="F708" s="201" t="s">
        <v>2226</v>
      </c>
      <c r="G708" s="38"/>
      <c r="H708" s="38"/>
      <c r="I708" s="202"/>
      <c r="J708" s="38"/>
      <c r="K708" s="38"/>
      <c r="L708" s="42"/>
      <c r="M708" s="203"/>
      <c r="N708" s="204"/>
      <c r="O708" s="89"/>
      <c r="P708" s="89"/>
      <c r="Q708" s="89"/>
      <c r="R708" s="89"/>
      <c r="S708" s="89"/>
      <c r="T708" s="89"/>
      <c r="U708" s="90"/>
      <c r="V708" s="36"/>
      <c r="W708" s="36"/>
      <c r="X708" s="36"/>
      <c r="Y708" s="36"/>
      <c r="Z708" s="36"/>
      <c r="AA708" s="36"/>
      <c r="AB708" s="36"/>
      <c r="AC708" s="36"/>
      <c r="AD708" s="36"/>
      <c r="AE708" s="36"/>
      <c r="AT708" s="15" t="s">
        <v>128</v>
      </c>
      <c r="AU708" s="15" t="s">
        <v>75</v>
      </c>
    </row>
    <row r="709" s="2" customFormat="1" ht="62.7" customHeight="1">
      <c r="A709" s="36"/>
      <c r="B709" s="37"/>
      <c r="C709" s="187" t="s">
        <v>2228</v>
      </c>
      <c r="D709" s="187" t="s">
        <v>120</v>
      </c>
      <c r="E709" s="188" t="s">
        <v>2229</v>
      </c>
      <c r="F709" s="189" t="s">
        <v>2230</v>
      </c>
      <c r="G709" s="190" t="s">
        <v>139</v>
      </c>
      <c r="H709" s="191">
        <v>14</v>
      </c>
      <c r="I709" s="192"/>
      <c r="J709" s="193">
        <f>ROUND(I709*H709,2)</f>
        <v>0</v>
      </c>
      <c r="K709" s="189" t="s">
        <v>124</v>
      </c>
      <c r="L709" s="42"/>
      <c r="M709" s="194" t="s">
        <v>1</v>
      </c>
      <c r="N709" s="195" t="s">
        <v>40</v>
      </c>
      <c r="O709" s="89"/>
      <c r="P709" s="196">
        <f>O709*H709</f>
        <v>0</v>
      </c>
      <c r="Q709" s="196">
        <v>0</v>
      </c>
      <c r="R709" s="196">
        <f>Q709*H709</f>
        <v>0</v>
      </c>
      <c r="S709" s="196">
        <v>0</v>
      </c>
      <c r="T709" s="196">
        <f>S709*H709</f>
        <v>0</v>
      </c>
      <c r="U709" s="197" t="s">
        <v>1</v>
      </c>
      <c r="V709" s="36"/>
      <c r="W709" s="36"/>
      <c r="X709" s="36"/>
      <c r="Y709" s="36"/>
      <c r="Z709" s="36"/>
      <c r="AA709" s="36"/>
      <c r="AB709" s="36"/>
      <c r="AC709" s="36"/>
      <c r="AD709" s="36"/>
      <c r="AE709" s="36"/>
      <c r="AR709" s="198" t="s">
        <v>685</v>
      </c>
      <c r="AT709" s="198" t="s">
        <v>120</v>
      </c>
      <c r="AU709" s="198" t="s">
        <v>75</v>
      </c>
      <c r="AY709" s="15" t="s">
        <v>126</v>
      </c>
      <c r="BE709" s="199">
        <f>IF(N709="základní",J709,0)</f>
        <v>0</v>
      </c>
      <c r="BF709" s="199">
        <f>IF(N709="snížená",J709,0)</f>
        <v>0</v>
      </c>
      <c r="BG709" s="199">
        <f>IF(N709="zákl. přenesená",J709,0)</f>
        <v>0</v>
      </c>
      <c r="BH709" s="199">
        <f>IF(N709="sníž. přenesená",J709,0)</f>
        <v>0</v>
      </c>
      <c r="BI709" s="199">
        <f>IF(N709="nulová",J709,0)</f>
        <v>0</v>
      </c>
      <c r="BJ709" s="15" t="s">
        <v>83</v>
      </c>
      <c r="BK709" s="199">
        <f>ROUND(I709*H709,2)</f>
        <v>0</v>
      </c>
      <c r="BL709" s="15" t="s">
        <v>685</v>
      </c>
      <c r="BM709" s="198" t="s">
        <v>2231</v>
      </c>
    </row>
    <row r="710" s="2" customFormat="1">
      <c r="A710" s="36"/>
      <c r="B710" s="37"/>
      <c r="C710" s="38"/>
      <c r="D710" s="200" t="s">
        <v>128</v>
      </c>
      <c r="E710" s="38"/>
      <c r="F710" s="201" t="s">
        <v>2232</v>
      </c>
      <c r="G710" s="38"/>
      <c r="H710" s="38"/>
      <c r="I710" s="202"/>
      <c r="J710" s="38"/>
      <c r="K710" s="38"/>
      <c r="L710" s="42"/>
      <c r="M710" s="203"/>
      <c r="N710" s="204"/>
      <c r="O710" s="89"/>
      <c r="P710" s="89"/>
      <c r="Q710" s="89"/>
      <c r="R710" s="89"/>
      <c r="S710" s="89"/>
      <c r="T710" s="89"/>
      <c r="U710" s="90"/>
      <c r="V710" s="36"/>
      <c r="W710" s="36"/>
      <c r="X710" s="36"/>
      <c r="Y710" s="36"/>
      <c r="Z710" s="36"/>
      <c r="AA710" s="36"/>
      <c r="AB710" s="36"/>
      <c r="AC710" s="36"/>
      <c r="AD710" s="36"/>
      <c r="AE710" s="36"/>
      <c r="AT710" s="15" t="s">
        <v>128</v>
      </c>
      <c r="AU710" s="15" t="s">
        <v>75</v>
      </c>
    </row>
    <row r="711" s="2" customFormat="1">
      <c r="A711" s="36"/>
      <c r="B711" s="37"/>
      <c r="C711" s="38"/>
      <c r="D711" s="200" t="s">
        <v>158</v>
      </c>
      <c r="E711" s="38"/>
      <c r="F711" s="215" t="s">
        <v>1067</v>
      </c>
      <c r="G711" s="38"/>
      <c r="H711" s="38"/>
      <c r="I711" s="202"/>
      <c r="J711" s="38"/>
      <c r="K711" s="38"/>
      <c r="L711" s="42"/>
      <c r="M711" s="203"/>
      <c r="N711" s="204"/>
      <c r="O711" s="89"/>
      <c r="P711" s="89"/>
      <c r="Q711" s="89"/>
      <c r="R711" s="89"/>
      <c r="S711" s="89"/>
      <c r="T711" s="89"/>
      <c r="U711" s="90"/>
      <c r="V711" s="36"/>
      <c r="W711" s="36"/>
      <c r="X711" s="36"/>
      <c r="Y711" s="36"/>
      <c r="Z711" s="36"/>
      <c r="AA711" s="36"/>
      <c r="AB711" s="36"/>
      <c r="AC711" s="36"/>
      <c r="AD711" s="36"/>
      <c r="AE711" s="36"/>
      <c r="AT711" s="15" t="s">
        <v>158</v>
      </c>
      <c r="AU711" s="15" t="s">
        <v>75</v>
      </c>
    </row>
    <row r="712" s="2" customFormat="1" ht="49.05" customHeight="1">
      <c r="A712" s="36"/>
      <c r="B712" s="37"/>
      <c r="C712" s="187" t="s">
        <v>2233</v>
      </c>
      <c r="D712" s="187" t="s">
        <v>120</v>
      </c>
      <c r="E712" s="188" t="s">
        <v>2234</v>
      </c>
      <c r="F712" s="189" t="s">
        <v>1445</v>
      </c>
      <c r="G712" s="190" t="s">
        <v>139</v>
      </c>
      <c r="H712" s="191">
        <v>3</v>
      </c>
      <c r="I712" s="192"/>
      <c r="J712" s="193">
        <f>ROUND(I712*H712,2)</f>
        <v>0</v>
      </c>
      <c r="K712" s="189" t="s">
        <v>124</v>
      </c>
      <c r="L712" s="42"/>
      <c r="M712" s="194" t="s">
        <v>1</v>
      </c>
      <c r="N712" s="195" t="s">
        <v>40</v>
      </c>
      <c r="O712" s="89"/>
      <c r="P712" s="196">
        <f>O712*H712</f>
        <v>0</v>
      </c>
      <c r="Q712" s="196">
        <v>0</v>
      </c>
      <c r="R712" s="196">
        <f>Q712*H712</f>
        <v>0</v>
      </c>
      <c r="S712" s="196">
        <v>0</v>
      </c>
      <c r="T712" s="196">
        <f>S712*H712</f>
        <v>0</v>
      </c>
      <c r="U712" s="197" t="s">
        <v>1</v>
      </c>
      <c r="V712" s="36"/>
      <c r="W712" s="36"/>
      <c r="X712" s="36"/>
      <c r="Y712" s="36"/>
      <c r="Z712" s="36"/>
      <c r="AA712" s="36"/>
      <c r="AB712" s="36"/>
      <c r="AC712" s="36"/>
      <c r="AD712" s="36"/>
      <c r="AE712" s="36"/>
      <c r="AR712" s="198" t="s">
        <v>685</v>
      </c>
      <c r="AT712" s="198" t="s">
        <v>120</v>
      </c>
      <c r="AU712" s="198" t="s">
        <v>75</v>
      </c>
      <c r="AY712" s="15" t="s">
        <v>126</v>
      </c>
      <c r="BE712" s="199">
        <f>IF(N712="základní",J712,0)</f>
        <v>0</v>
      </c>
      <c r="BF712" s="199">
        <f>IF(N712="snížená",J712,0)</f>
        <v>0</v>
      </c>
      <c r="BG712" s="199">
        <f>IF(N712="zákl. přenesená",J712,0)</f>
        <v>0</v>
      </c>
      <c r="BH712" s="199">
        <f>IF(N712="sníž. přenesená",J712,0)</f>
        <v>0</v>
      </c>
      <c r="BI712" s="199">
        <f>IF(N712="nulová",J712,0)</f>
        <v>0</v>
      </c>
      <c r="BJ712" s="15" t="s">
        <v>83</v>
      </c>
      <c r="BK712" s="199">
        <f>ROUND(I712*H712,2)</f>
        <v>0</v>
      </c>
      <c r="BL712" s="15" t="s">
        <v>685</v>
      </c>
      <c r="BM712" s="198" t="s">
        <v>2235</v>
      </c>
    </row>
    <row r="713" s="2" customFormat="1">
      <c r="A713" s="36"/>
      <c r="B713" s="37"/>
      <c r="C713" s="38"/>
      <c r="D713" s="200" t="s">
        <v>128</v>
      </c>
      <c r="E713" s="38"/>
      <c r="F713" s="201" t="s">
        <v>1447</v>
      </c>
      <c r="G713" s="38"/>
      <c r="H713" s="38"/>
      <c r="I713" s="202"/>
      <c r="J713" s="38"/>
      <c r="K713" s="38"/>
      <c r="L713" s="42"/>
      <c r="M713" s="203"/>
      <c r="N713" s="204"/>
      <c r="O713" s="89"/>
      <c r="P713" s="89"/>
      <c r="Q713" s="89"/>
      <c r="R713" s="89"/>
      <c r="S713" s="89"/>
      <c r="T713" s="89"/>
      <c r="U713" s="90"/>
      <c r="V713" s="36"/>
      <c r="W713" s="36"/>
      <c r="X713" s="36"/>
      <c r="Y713" s="36"/>
      <c r="Z713" s="36"/>
      <c r="AA713" s="36"/>
      <c r="AB713" s="36"/>
      <c r="AC713" s="36"/>
      <c r="AD713" s="36"/>
      <c r="AE713" s="36"/>
      <c r="AT713" s="15" t="s">
        <v>128</v>
      </c>
      <c r="AU713" s="15" t="s">
        <v>75</v>
      </c>
    </row>
    <row r="714" s="2" customFormat="1" ht="33" customHeight="1">
      <c r="A714" s="36"/>
      <c r="B714" s="37"/>
      <c r="C714" s="187" t="s">
        <v>2236</v>
      </c>
      <c r="D714" s="187" t="s">
        <v>120</v>
      </c>
      <c r="E714" s="188" t="s">
        <v>2237</v>
      </c>
      <c r="F714" s="189" t="s">
        <v>2238</v>
      </c>
      <c r="G714" s="190" t="s">
        <v>221</v>
      </c>
      <c r="H714" s="191">
        <v>20</v>
      </c>
      <c r="I714" s="192"/>
      <c r="J714" s="193">
        <f>ROUND(I714*H714,2)</f>
        <v>0</v>
      </c>
      <c r="K714" s="189" t="s">
        <v>1</v>
      </c>
      <c r="L714" s="42"/>
      <c r="M714" s="194" t="s">
        <v>1</v>
      </c>
      <c r="N714" s="195" t="s">
        <v>40</v>
      </c>
      <c r="O714" s="89"/>
      <c r="P714" s="196">
        <f>O714*H714</f>
        <v>0</v>
      </c>
      <c r="Q714" s="196">
        <v>0</v>
      </c>
      <c r="R714" s="196">
        <f>Q714*H714</f>
        <v>0</v>
      </c>
      <c r="S714" s="196">
        <v>0</v>
      </c>
      <c r="T714" s="196">
        <f>S714*H714</f>
        <v>0</v>
      </c>
      <c r="U714" s="197" t="s">
        <v>1</v>
      </c>
      <c r="V714" s="36"/>
      <c r="W714" s="36"/>
      <c r="X714" s="36"/>
      <c r="Y714" s="36"/>
      <c r="Z714" s="36"/>
      <c r="AA714" s="36"/>
      <c r="AB714" s="36"/>
      <c r="AC714" s="36"/>
      <c r="AD714" s="36"/>
      <c r="AE714" s="36"/>
      <c r="AR714" s="198" t="s">
        <v>125</v>
      </c>
      <c r="AT714" s="198" t="s">
        <v>120</v>
      </c>
      <c r="AU714" s="198" t="s">
        <v>75</v>
      </c>
      <c r="AY714" s="15" t="s">
        <v>126</v>
      </c>
      <c r="BE714" s="199">
        <f>IF(N714="základní",J714,0)</f>
        <v>0</v>
      </c>
      <c r="BF714" s="199">
        <f>IF(N714="snížená",J714,0)</f>
        <v>0</v>
      </c>
      <c r="BG714" s="199">
        <f>IF(N714="zákl. přenesená",J714,0)</f>
        <v>0</v>
      </c>
      <c r="BH714" s="199">
        <f>IF(N714="sníž. přenesená",J714,0)</f>
        <v>0</v>
      </c>
      <c r="BI714" s="199">
        <f>IF(N714="nulová",J714,0)</f>
        <v>0</v>
      </c>
      <c r="BJ714" s="15" t="s">
        <v>83</v>
      </c>
      <c r="BK714" s="199">
        <f>ROUND(I714*H714,2)</f>
        <v>0</v>
      </c>
      <c r="BL714" s="15" t="s">
        <v>125</v>
      </c>
      <c r="BM714" s="198" t="s">
        <v>2239</v>
      </c>
    </row>
    <row r="715" s="2" customFormat="1">
      <c r="A715" s="36"/>
      <c r="B715" s="37"/>
      <c r="C715" s="38"/>
      <c r="D715" s="200" t="s">
        <v>128</v>
      </c>
      <c r="E715" s="38"/>
      <c r="F715" s="201" t="s">
        <v>2240</v>
      </c>
      <c r="G715" s="38"/>
      <c r="H715" s="38"/>
      <c r="I715" s="202"/>
      <c r="J715" s="38"/>
      <c r="K715" s="38"/>
      <c r="L715" s="42"/>
      <c r="M715" s="203"/>
      <c r="N715" s="204"/>
      <c r="O715" s="89"/>
      <c r="P715" s="89"/>
      <c r="Q715" s="89"/>
      <c r="R715" s="89"/>
      <c r="S715" s="89"/>
      <c r="T715" s="89"/>
      <c r="U715" s="90"/>
      <c r="V715" s="36"/>
      <c r="W715" s="36"/>
      <c r="X715" s="36"/>
      <c r="Y715" s="36"/>
      <c r="Z715" s="36"/>
      <c r="AA715" s="36"/>
      <c r="AB715" s="36"/>
      <c r="AC715" s="36"/>
      <c r="AD715" s="36"/>
      <c r="AE715" s="36"/>
      <c r="AT715" s="15" t="s">
        <v>128</v>
      </c>
      <c r="AU715" s="15" t="s">
        <v>75</v>
      </c>
    </row>
    <row r="716" s="2" customFormat="1">
      <c r="A716" s="36"/>
      <c r="B716" s="37"/>
      <c r="C716" s="38"/>
      <c r="D716" s="200" t="s">
        <v>158</v>
      </c>
      <c r="E716" s="38"/>
      <c r="F716" s="215" t="s">
        <v>2241</v>
      </c>
      <c r="G716" s="38"/>
      <c r="H716" s="38"/>
      <c r="I716" s="202"/>
      <c r="J716" s="38"/>
      <c r="K716" s="38"/>
      <c r="L716" s="42"/>
      <c r="M716" s="203"/>
      <c r="N716" s="204"/>
      <c r="O716" s="89"/>
      <c r="P716" s="89"/>
      <c r="Q716" s="89"/>
      <c r="R716" s="89"/>
      <c r="S716" s="89"/>
      <c r="T716" s="89"/>
      <c r="U716" s="90"/>
      <c r="V716" s="36"/>
      <c r="W716" s="36"/>
      <c r="X716" s="36"/>
      <c r="Y716" s="36"/>
      <c r="Z716" s="36"/>
      <c r="AA716" s="36"/>
      <c r="AB716" s="36"/>
      <c r="AC716" s="36"/>
      <c r="AD716" s="36"/>
      <c r="AE716" s="36"/>
      <c r="AT716" s="15" t="s">
        <v>158</v>
      </c>
      <c r="AU716" s="15" t="s">
        <v>75</v>
      </c>
    </row>
    <row r="717" s="2" customFormat="1" ht="16.5" customHeight="1">
      <c r="A717" s="36"/>
      <c r="B717" s="37"/>
      <c r="C717" s="187" t="s">
        <v>2242</v>
      </c>
      <c r="D717" s="187" t="s">
        <v>120</v>
      </c>
      <c r="E717" s="188" t="s">
        <v>2243</v>
      </c>
      <c r="F717" s="189" t="s">
        <v>2244</v>
      </c>
      <c r="G717" s="190" t="s">
        <v>221</v>
      </c>
      <c r="H717" s="191">
        <v>200</v>
      </c>
      <c r="I717" s="192"/>
      <c r="J717" s="193">
        <f>ROUND(I717*H717,2)</f>
        <v>0</v>
      </c>
      <c r="K717" s="189" t="s">
        <v>124</v>
      </c>
      <c r="L717" s="42"/>
      <c r="M717" s="194" t="s">
        <v>1</v>
      </c>
      <c r="N717" s="195" t="s">
        <v>40</v>
      </c>
      <c r="O717" s="89"/>
      <c r="P717" s="196">
        <f>O717*H717</f>
        <v>0</v>
      </c>
      <c r="Q717" s="196">
        <v>0</v>
      </c>
      <c r="R717" s="196">
        <f>Q717*H717</f>
        <v>0</v>
      </c>
      <c r="S717" s="196">
        <v>0</v>
      </c>
      <c r="T717" s="196">
        <f>S717*H717</f>
        <v>0</v>
      </c>
      <c r="U717" s="197" t="s">
        <v>1</v>
      </c>
      <c r="V717" s="36"/>
      <c r="W717" s="36"/>
      <c r="X717" s="36"/>
      <c r="Y717" s="36"/>
      <c r="Z717" s="36"/>
      <c r="AA717" s="36"/>
      <c r="AB717" s="36"/>
      <c r="AC717" s="36"/>
      <c r="AD717" s="36"/>
      <c r="AE717" s="36"/>
      <c r="AR717" s="198" t="s">
        <v>685</v>
      </c>
      <c r="AT717" s="198" t="s">
        <v>120</v>
      </c>
      <c r="AU717" s="198" t="s">
        <v>75</v>
      </c>
      <c r="AY717" s="15" t="s">
        <v>126</v>
      </c>
      <c r="BE717" s="199">
        <f>IF(N717="základní",J717,0)</f>
        <v>0</v>
      </c>
      <c r="BF717" s="199">
        <f>IF(N717="snížená",J717,0)</f>
        <v>0</v>
      </c>
      <c r="BG717" s="199">
        <f>IF(N717="zákl. přenesená",J717,0)</f>
        <v>0</v>
      </c>
      <c r="BH717" s="199">
        <f>IF(N717="sníž. přenesená",J717,0)</f>
        <v>0</v>
      </c>
      <c r="BI717" s="199">
        <f>IF(N717="nulová",J717,0)</f>
        <v>0</v>
      </c>
      <c r="BJ717" s="15" t="s">
        <v>83</v>
      </c>
      <c r="BK717" s="199">
        <f>ROUND(I717*H717,2)</f>
        <v>0</v>
      </c>
      <c r="BL717" s="15" t="s">
        <v>685</v>
      </c>
      <c r="BM717" s="198" t="s">
        <v>2245</v>
      </c>
    </row>
    <row r="718" s="2" customFormat="1">
      <c r="A718" s="36"/>
      <c r="B718" s="37"/>
      <c r="C718" s="38"/>
      <c r="D718" s="200" t="s">
        <v>128</v>
      </c>
      <c r="E718" s="38"/>
      <c r="F718" s="201" t="s">
        <v>2246</v>
      </c>
      <c r="G718" s="38"/>
      <c r="H718" s="38"/>
      <c r="I718" s="202"/>
      <c r="J718" s="38"/>
      <c r="K718" s="38"/>
      <c r="L718" s="42"/>
      <c r="M718" s="203"/>
      <c r="N718" s="204"/>
      <c r="O718" s="89"/>
      <c r="P718" s="89"/>
      <c r="Q718" s="89"/>
      <c r="R718" s="89"/>
      <c r="S718" s="89"/>
      <c r="T718" s="89"/>
      <c r="U718" s="90"/>
      <c r="V718" s="36"/>
      <c r="W718" s="36"/>
      <c r="X718" s="36"/>
      <c r="Y718" s="36"/>
      <c r="Z718" s="36"/>
      <c r="AA718" s="36"/>
      <c r="AB718" s="36"/>
      <c r="AC718" s="36"/>
      <c r="AD718" s="36"/>
      <c r="AE718" s="36"/>
      <c r="AT718" s="15" t="s">
        <v>128</v>
      </c>
      <c r="AU718" s="15" t="s">
        <v>75</v>
      </c>
    </row>
    <row r="719" s="2" customFormat="1" ht="21.75" customHeight="1">
      <c r="A719" s="36"/>
      <c r="B719" s="37"/>
      <c r="C719" s="187" t="s">
        <v>2247</v>
      </c>
      <c r="D719" s="187" t="s">
        <v>120</v>
      </c>
      <c r="E719" s="188" t="s">
        <v>2248</v>
      </c>
      <c r="F719" s="189" t="s">
        <v>2249</v>
      </c>
      <c r="G719" s="190" t="s">
        <v>139</v>
      </c>
      <c r="H719" s="191">
        <v>2</v>
      </c>
      <c r="I719" s="192"/>
      <c r="J719" s="193">
        <f>ROUND(I719*H719,2)</f>
        <v>0</v>
      </c>
      <c r="K719" s="189" t="s">
        <v>124</v>
      </c>
      <c r="L719" s="42"/>
      <c r="M719" s="194" t="s">
        <v>1</v>
      </c>
      <c r="N719" s="195" t="s">
        <v>40</v>
      </c>
      <c r="O719" s="89"/>
      <c r="P719" s="196">
        <f>O719*H719</f>
        <v>0</v>
      </c>
      <c r="Q719" s="196">
        <v>0</v>
      </c>
      <c r="R719" s="196">
        <f>Q719*H719</f>
        <v>0</v>
      </c>
      <c r="S719" s="196">
        <v>0</v>
      </c>
      <c r="T719" s="196">
        <f>S719*H719</f>
        <v>0</v>
      </c>
      <c r="U719" s="197" t="s">
        <v>1</v>
      </c>
      <c r="V719" s="36"/>
      <c r="W719" s="36"/>
      <c r="X719" s="36"/>
      <c r="Y719" s="36"/>
      <c r="Z719" s="36"/>
      <c r="AA719" s="36"/>
      <c r="AB719" s="36"/>
      <c r="AC719" s="36"/>
      <c r="AD719" s="36"/>
      <c r="AE719" s="36"/>
      <c r="AR719" s="198" t="s">
        <v>685</v>
      </c>
      <c r="AT719" s="198" t="s">
        <v>120</v>
      </c>
      <c r="AU719" s="198" t="s">
        <v>75</v>
      </c>
      <c r="AY719" s="15" t="s">
        <v>126</v>
      </c>
      <c r="BE719" s="199">
        <f>IF(N719="základní",J719,0)</f>
        <v>0</v>
      </c>
      <c r="BF719" s="199">
        <f>IF(N719="snížená",J719,0)</f>
        <v>0</v>
      </c>
      <c r="BG719" s="199">
        <f>IF(N719="zákl. přenesená",J719,0)</f>
        <v>0</v>
      </c>
      <c r="BH719" s="199">
        <f>IF(N719="sníž. přenesená",J719,0)</f>
        <v>0</v>
      </c>
      <c r="BI719" s="199">
        <f>IF(N719="nulová",J719,0)</f>
        <v>0</v>
      </c>
      <c r="BJ719" s="15" t="s">
        <v>83</v>
      </c>
      <c r="BK719" s="199">
        <f>ROUND(I719*H719,2)</f>
        <v>0</v>
      </c>
      <c r="BL719" s="15" t="s">
        <v>685</v>
      </c>
      <c r="BM719" s="198" t="s">
        <v>2250</v>
      </c>
    </row>
    <row r="720" s="2" customFormat="1">
      <c r="A720" s="36"/>
      <c r="B720" s="37"/>
      <c r="C720" s="38"/>
      <c r="D720" s="200" t="s">
        <v>128</v>
      </c>
      <c r="E720" s="38"/>
      <c r="F720" s="201" t="s">
        <v>2251</v>
      </c>
      <c r="G720" s="38"/>
      <c r="H720" s="38"/>
      <c r="I720" s="202"/>
      <c r="J720" s="38"/>
      <c r="K720" s="38"/>
      <c r="L720" s="42"/>
      <c r="M720" s="203"/>
      <c r="N720" s="204"/>
      <c r="O720" s="89"/>
      <c r="P720" s="89"/>
      <c r="Q720" s="89"/>
      <c r="R720" s="89"/>
      <c r="S720" s="89"/>
      <c r="T720" s="89"/>
      <c r="U720" s="90"/>
      <c r="V720" s="36"/>
      <c r="W720" s="36"/>
      <c r="X720" s="36"/>
      <c r="Y720" s="36"/>
      <c r="Z720" s="36"/>
      <c r="AA720" s="36"/>
      <c r="AB720" s="36"/>
      <c r="AC720" s="36"/>
      <c r="AD720" s="36"/>
      <c r="AE720" s="36"/>
      <c r="AT720" s="15" t="s">
        <v>128</v>
      </c>
      <c r="AU720" s="15" t="s">
        <v>75</v>
      </c>
    </row>
    <row r="721" s="2" customFormat="1" ht="33" customHeight="1">
      <c r="A721" s="36"/>
      <c r="B721" s="37"/>
      <c r="C721" s="205" t="s">
        <v>2252</v>
      </c>
      <c r="D721" s="205" t="s">
        <v>130</v>
      </c>
      <c r="E721" s="206" t="s">
        <v>2253</v>
      </c>
      <c r="F721" s="207" t="s">
        <v>2254</v>
      </c>
      <c r="G721" s="208" t="s">
        <v>221</v>
      </c>
      <c r="H721" s="209">
        <v>200</v>
      </c>
      <c r="I721" s="210"/>
      <c r="J721" s="211">
        <f>ROUND(I721*H721,2)</f>
        <v>0</v>
      </c>
      <c r="K721" s="207" t="s">
        <v>676</v>
      </c>
      <c r="L721" s="212"/>
      <c r="M721" s="213" t="s">
        <v>1</v>
      </c>
      <c r="N721" s="214" t="s">
        <v>40</v>
      </c>
      <c r="O721" s="89"/>
      <c r="P721" s="196">
        <f>O721*H721</f>
        <v>0</v>
      </c>
      <c r="Q721" s="196">
        <v>0</v>
      </c>
      <c r="R721" s="196">
        <f>Q721*H721</f>
        <v>0</v>
      </c>
      <c r="S721" s="196">
        <v>0</v>
      </c>
      <c r="T721" s="196">
        <f>S721*H721</f>
        <v>0</v>
      </c>
      <c r="U721" s="197" t="s">
        <v>1</v>
      </c>
      <c r="V721" s="36"/>
      <c r="W721" s="36"/>
      <c r="X721" s="36"/>
      <c r="Y721" s="36"/>
      <c r="Z721" s="36"/>
      <c r="AA721" s="36"/>
      <c r="AB721" s="36"/>
      <c r="AC721" s="36"/>
      <c r="AD721" s="36"/>
      <c r="AE721" s="36"/>
      <c r="AR721" s="198" t="s">
        <v>685</v>
      </c>
      <c r="AT721" s="198" t="s">
        <v>130</v>
      </c>
      <c r="AU721" s="198" t="s">
        <v>75</v>
      </c>
      <c r="AY721" s="15" t="s">
        <v>126</v>
      </c>
      <c r="BE721" s="199">
        <f>IF(N721="základní",J721,0)</f>
        <v>0</v>
      </c>
      <c r="BF721" s="199">
        <f>IF(N721="snížená",J721,0)</f>
        <v>0</v>
      </c>
      <c r="BG721" s="199">
        <f>IF(N721="zákl. přenesená",J721,0)</f>
        <v>0</v>
      </c>
      <c r="BH721" s="199">
        <f>IF(N721="sníž. přenesená",J721,0)</f>
        <v>0</v>
      </c>
      <c r="BI721" s="199">
        <f>IF(N721="nulová",J721,0)</f>
        <v>0</v>
      </c>
      <c r="BJ721" s="15" t="s">
        <v>83</v>
      </c>
      <c r="BK721" s="199">
        <f>ROUND(I721*H721,2)</f>
        <v>0</v>
      </c>
      <c r="BL721" s="15" t="s">
        <v>685</v>
      </c>
      <c r="BM721" s="198" t="s">
        <v>2255</v>
      </c>
    </row>
    <row r="722" s="2" customFormat="1">
      <c r="A722" s="36"/>
      <c r="B722" s="37"/>
      <c r="C722" s="38"/>
      <c r="D722" s="200" t="s">
        <v>128</v>
      </c>
      <c r="E722" s="38"/>
      <c r="F722" s="201" t="s">
        <v>2254</v>
      </c>
      <c r="G722" s="38"/>
      <c r="H722" s="38"/>
      <c r="I722" s="202"/>
      <c r="J722" s="38"/>
      <c r="K722" s="38"/>
      <c r="L722" s="42"/>
      <c r="M722" s="203"/>
      <c r="N722" s="204"/>
      <c r="O722" s="89"/>
      <c r="P722" s="89"/>
      <c r="Q722" s="89"/>
      <c r="R722" s="89"/>
      <c r="S722" s="89"/>
      <c r="T722" s="89"/>
      <c r="U722" s="90"/>
      <c r="V722" s="36"/>
      <c r="W722" s="36"/>
      <c r="X722" s="36"/>
      <c r="Y722" s="36"/>
      <c r="Z722" s="36"/>
      <c r="AA722" s="36"/>
      <c r="AB722" s="36"/>
      <c r="AC722" s="36"/>
      <c r="AD722" s="36"/>
      <c r="AE722" s="36"/>
      <c r="AT722" s="15" t="s">
        <v>128</v>
      </c>
      <c r="AU722" s="15" t="s">
        <v>75</v>
      </c>
    </row>
    <row r="723" s="2" customFormat="1" ht="24.15" customHeight="1">
      <c r="A723" s="36"/>
      <c r="B723" s="37"/>
      <c r="C723" s="205" t="s">
        <v>2256</v>
      </c>
      <c r="D723" s="205" t="s">
        <v>130</v>
      </c>
      <c r="E723" s="206" t="s">
        <v>2257</v>
      </c>
      <c r="F723" s="207" t="s">
        <v>2258</v>
      </c>
      <c r="G723" s="208" t="s">
        <v>221</v>
      </c>
      <c r="H723" s="209">
        <v>200</v>
      </c>
      <c r="I723" s="210"/>
      <c r="J723" s="211">
        <f>ROUND(I723*H723,2)</f>
        <v>0</v>
      </c>
      <c r="K723" s="207" t="s">
        <v>124</v>
      </c>
      <c r="L723" s="212"/>
      <c r="M723" s="213" t="s">
        <v>1</v>
      </c>
      <c r="N723" s="214" t="s">
        <v>40</v>
      </c>
      <c r="O723" s="89"/>
      <c r="P723" s="196">
        <f>O723*H723</f>
        <v>0</v>
      </c>
      <c r="Q723" s="196">
        <v>0</v>
      </c>
      <c r="R723" s="196">
        <f>Q723*H723</f>
        <v>0</v>
      </c>
      <c r="S723" s="196">
        <v>0</v>
      </c>
      <c r="T723" s="196">
        <f>S723*H723</f>
        <v>0</v>
      </c>
      <c r="U723" s="197" t="s">
        <v>1</v>
      </c>
      <c r="V723" s="36"/>
      <c r="W723" s="36"/>
      <c r="X723" s="36"/>
      <c r="Y723" s="36"/>
      <c r="Z723" s="36"/>
      <c r="AA723" s="36"/>
      <c r="AB723" s="36"/>
      <c r="AC723" s="36"/>
      <c r="AD723" s="36"/>
      <c r="AE723" s="36"/>
      <c r="AR723" s="198" t="s">
        <v>685</v>
      </c>
      <c r="AT723" s="198" t="s">
        <v>130</v>
      </c>
      <c r="AU723" s="198" t="s">
        <v>75</v>
      </c>
      <c r="AY723" s="15" t="s">
        <v>126</v>
      </c>
      <c r="BE723" s="199">
        <f>IF(N723="základní",J723,0)</f>
        <v>0</v>
      </c>
      <c r="BF723" s="199">
        <f>IF(N723="snížená",J723,0)</f>
        <v>0</v>
      </c>
      <c r="BG723" s="199">
        <f>IF(N723="zákl. přenesená",J723,0)</f>
        <v>0</v>
      </c>
      <c r="BH723" s="199">
        <f>IF(N723="sníž. přenesená",J723,0)</f>
        <v>0</v>
      </c>
      <c r="BI723" s="199">
        <f>IF(N723="nulová",J723,0)</f>
        <v>0</v>
      </c>
      <c r="BJ723" s="15" t="s">
        <v>83</v>
      </c>
      <c r="BK723" s="199">
        <f>ROUND(I723*H723,2)</f>
        <v>0</v>
      </c>
      <c r="BL723" s="15" t="s">
        <v>685</v>
      </c>
      <c r="BM723" s="198" t="s">
        <v>2259</v>
      </c>
    </row>
    <row r="724" s="2" customFormat="1">
      <c r="A724" s="36"/>
      <c r="B724" s="37"/>
      <c r="C724" s="38"/>
      <c r="D724" s="200" t="s">
        <v>128</v>
      </c>
      <c r="E724" s="38"/>
      <c r="F724" s="201" t="s">
        <v>2258</v>
      </c>
      <c r="G724" s="38"/>
      <c r="H724" s="38"/>
      <c r="I724" s="202"/>
      <c r="J724" s="38"/>
      <c r="K724" s="38"/>
      <c r="L724" s="42"/>
      <c r="M724" s="203"/>
      <c r="N724" s="204"/>
      <c r="O724" s="89"/>
      <c r="P724" s="89"/>
      <c r="Q724" s="89"/>
      <c r="R724" s="89"/>
      <c r="S724" s="89"/>
      <c r="T724" s="89"/>
      <c r="U724" s="90"/>
      <c r="V724" s="36"/>
      <c r="W724" s="36"/>
      <c r="X724" s="36"/>
      <c r="Y724" s="36"/>
      <c r="Z724" s="36"/>
      <c r="AA724" s="36"/>
      <c r="AB724" s="36"/>
      <c r="AC724" s="36"/>
      <c r="AD724" s="36"/>
      <c r="AE724" s="36"/>
      <c r="AT724" s="15" t="s">
        <v>128</v>
      </c>
      <c r="AU724" s="15" t="s">
        <v>75</v>
      </c>
    </row>
    <row r="725" s="2" customFormat="1" ht="37.8" customHeight="1">
      <c r="A725" s="36"/>
      <c r="B725" s="37"/>
      <c r="C725" s="205" t="s">
        <v>2260</v>
      </c>
      <c r="D725" s="205" t="s">
        <v>130</v>
      </c>
      <c r="E725" s="206" t="s">
        <v>2261</v>
      </c>
      <c r="F725" s="207" t="s">
        <v>2262</v>
      </c>
      <c r="G725" s="208" t="s">
        <v>139</v>
      </c>
      <c r="H725" s="209">
        <v>2</v>
      </c>
      <c r="I725" s="210"/>
      <c r="J725" s="211">
        <f>ROUND(I725*H725,2)</f>
        <v>0</v>
      </c>
      <c r="K725" s="207" t="s">
        <v>676</v>
      </c>
      <c r="L725" s="212"/>
      <c r="M725" s="213" t="s">
        <v>1</v>
      </c>
      <c r="N725" s="214" t="s">
        <v>40</v>
      </c>
      <c r="O725" s="89"/>
      <c r="P725" s="196">
        <f>O725*H725</f>
        <v>0</v>
      </c>
      <c r="Q725" s="196">
        <v>0</v>
      </c>
      <c r="R725" s="196">
        <f>Q725*H725</f>
        <v>0</v>
      </c>
      <c r="S725" s="196">
        <v>0</v>
      </c>
      <c r="T725" s="196">
        <f>S725*H725</f>
        <v>0</v>
      </c>
      <c r="U725" s="197" t="s">
        <v>1</v>
      </c>
      <c r="V725" s="36"/>
      <c r="W725" s="36"/>
      <c r="X725" s="36"/>
      <c r="Y725" s="36"/>
      <c r="Z725" s="36"/>
      <c r="AA725" s="36"/>
      <c r="AB725" s="36"/>
      <c r="AC725" s="36"/>
      <c r="AD725" s="36"/>
      <c r="AE725" s="36"/>
      <c r="AR725" s="198" t="s">
        <v>685</v>
      </c>
      <c r="AT725" s="198" t="s">
        <v>130</v>
      </c>
      <c r="AU725" s="198" t="s">
        <v>75</v>
      </c>
      <c r="AY725" s="15" t="s">
        <v>126</v>
      </c>
      <c r="BE725" s="199">
        <f>IF(N725="základní",J725,0)</f>
        <v>0</v>
      </c>
      <c r="BF725" s="199">
        <f>IF(N725="snížená",J725,0)</f>
        <v>0</v>
      </c>
      <c r="BG725" s="199">
        <f>IF(N725="zákl. přenesená",J725,0)</f>
        <v>0</v>
      </c>
      <c r="BH725" s="199">
        <f>IF(N725="sníž. přenesená",J725,0)</f>
        <v>0</v>
      </c>
      <c r="BI725" s="199">
        <f>IF(N725="nulová",J725,0)</f>
        <v>0</v>
      </c>
      <c r="BJ725" s="15" t="s">
        <v>83</v>
      </c>
      <c r="BK725" s="199">
        <f>ROUND(I725*H725,2)</f>
        <v>0</v>
      </c>
      <c r="BL725" s="15" t="s">
        <v>685</v>
      </c>
      <c r="BM725" s="198" t="s">
        <v>2263</v>
      </c>
    </row>
    <row r="726" s="2" customFormat="1">
      <c r="A726" s="36"/>
      <c r="B726" s="37"/>
      <c r="C726" s="38"/>
      <c r="D726" s="200" t="s">
        <v>128</v>
      </c>
      <c r="E726" s="38"/>
      <c r="F726" s="201" t="s">
        <v>2262</v>
      </c>
      <c r="G726" s="38"/>
      <c r="H726" s="38"/>
      <c r="I726" s="202"/>
      <c r="J726" s="38"/>
      <c r="K726" s="38"/>
      <c r="L726" s="42"/>
      <c r="M726" s="203"/>
      <c r="N726" s="204"/>
      <c r="O726" s="89"/>
      <c r="P726" s="89"/>
      <c r="Q726" s="89"/>
      <c r="R726" s="89"/>
      <c r="S726" s="89"/>
      <c r="T726" s="89"/>
      <c r="U726" s="90"/>
      <c r="V726" s="36"/>
      <c r="W726" s="36"/>
      <c r="X726" s="36"/>
      <c r="Y726" s="36"/>
      <c r="Z726" s="36"/>
      <c r="AA726" s="36"/>
      <c r="AB726" s="36"/>
      <c r="AC726" s="36"/>
      <c r="AD726" s="36"/>
      <c r="AE726" s="36"/>
      <c r="AT726" s="15" t="s">
        <v>128</v>
      </c>
      <c r="AU726" s="15" t="s">
        <v>75</v>
      </c>
    </row>
    <row r="727" s="2" customFormat="1" ht="24.15" customHeight="1">
      <c r="A727" s="36"/>
      <c r="B727" s="37"/>
      <c r="C727" s="205" t="s">
        <v>2264</v>
      </c>
      <c r="D727" s="205" t="s">
        <v>130</v>
      </c>
      <c r="E727" s="206" t="s">
        <v>2265</v>
      </c>
      <c r="F727" s="207" t="s">
        <v>2266</v>
      </c>
      <c r="G727" s="208" t="s">
        <v>221</v>
      </c>
      <c r="H727" s="209">
        <v>405</v>
      </c>
      <c r="I727" s="210"/>
      <c r="J727" s="211">
        <f>ROUND(I727*H727,2)</f>
        <v>0</v>
      </c>
      <c r="K727" s="207" t="s">
        <v>124</v>
      </c>
      <c r="L727" s="212"/>
      <c r="M727" s="213" t="s">
        <v>1</v>
      </c>
      <c r="N727" s="214" t="s">
        <v>40</v>
      </c>
      <c r="O727" s="89"/>
      <c r="P727" s="196">
        <f>O727*H727</f>
        <v>0</v>
      </c>
      <c r="Q727" s="196">
        <v>0</v>
      </c>
      <c r="R727" s="196">
        <f>Q727*H727</f>
        <v>0</v>
      </c>
      <c r="S727" s="196">
        <v>0</v>
      </c>
      <c r="T727" s="196">
        <f>S727*H727</f>
        <v>0</v>
      </c>
      <c r="U727" s="197" t="s">
        <v>1</v>
      </c>
      <c r="V727" s="36"/>
      <c r="W727" s="36"/>
      <c r="X727" s="36"/>
      <c r="Y727" s="36"/>
      <c r="Z727" s="36"/>
      <c r="AA727" s="36"/>
      <c r="AB727" s="36"/>
      <c r="AC727" s="36"/>
      <c r="AD727" s="36"/>
      <c r="AE727" s="36"/>
      <c r="AR727" s="198" t="s">
        <v>685</v>
      </c>
      <c r="AT727" s="198" t="s">
        <v>130</v>
      </c>
      <c r="AU727" s="198" t="s">
        <v>75</v>
      </c>
      <c r="AY727" s="15" t="s">
        <v>126</v>
      </c>
      <c r="BE727" s="199">
        <f>IF(N727="základní",J727,0)</f>
        <v>0</v>
      </c>
      <c r="BF727" s="199">
        <f>IF(N727="snížená",J727,0)</f>
        <v>0</v>
      </c>
      <c r="BG727" s="199">
        <f>IF(N727="zákl. přenesená",J727,0)</f>
        <v>0</v>
      </c>
      <c r="BH727" s="199">
        <f>IF(N727="sníž. přenesená",J727,0)</f>
        <v>0</v>
      </c>
      <c r="BI727" s="199">
        <f>IF(N727="nulová",J727,0)</f>
        <v>0</v>
      </c>
      <c r="BJ727" s="15" t="s">
        <v>83</v>
      </c>
      <c r="BK727" s="199">
        <f>ROUND(I727*H727,2)</f>
        <v>0</v>
      </c>
      <c r="BL727" s="15" t="s">
        <v>685</v>
      </c>
      <c r="BM727" s="198" t="s">
        <v>2267</v>
      </c>
    </row>
    <row r="728" s="2" customFormat="1">
      <c r="A728" s="36"/>
      <c r="B728" s="37"/>
      <c r="C728" s="38"/>
      <c r="D728" s="200" t="s">
        <v>128</v>
      </c>
      <c r="E728" s="38"/>
      <c r="F728" s="201" t="s">
        <v>2266</v>
      </c>
      <c r="G728" s="38"/>
      <c r="H728" s="38"/>
      <c r="I728" s="202"/>
      <c r="J728" s="38"/>
      <c r="K728" s="38"/>
      <c r="L728" s="42"/>
      <c r="M728" s="203"/>
      <c r="N728" s="204"/>
      <c r="O728" s="89"/>
      <c r="P728" s="89"/>
      <c r="Q728" s="89"/>
      <c r="R728" s="89"/>
      <c r="S728" s="89"/>
      <c r="T728" s="89"/>
      <c r="U728" s="90"/>
      <c r="V728" s="36"/>
      <c r="W728" s="36"/>
      <c r="X728" s="36"/>
      <c r="Y728" s="36"/>
      <c r="Z728" s="36"/>
      <c r="AA728" s="36"/>
      <c r="AB728" s="36"/>
      <c r="AC728" s="36"/>
      <c r="AD728" s="36"/>
      <c r="AE728" s="36"/>
      <c r="AT728" s="15" t="s">
        <v>128</v>
      </c>
      <c r="AU728" s="15" t="s">
        <v>75</v>
      </c>
    </row>
    <row r="729" s="2" customFormat="1" ht="24.15" customHeight="1">
      <c r="A729" s="36"/>
      <c r="B729" s="37"/>
      <c r="C729" s="205" t="s">
        <v>2268</v>
      </c>
      <c r="D729" s="205" t="s">
        <v>130</v>
      </c>
      <c r="E729" s="206" t="s">
        <v>2269</v>
      </c>
      <c r="F729" s="207" t="s">
        <v>2270</v>
      </c>
      <c r="G729" s="208" t="s">
        <v>221</v>
      </c>
      <c r="H729" s="209">
        <v>200</v>
      </c>
      <c r="I729" s="210"/>
      <c r="J729" s="211">
        <f>ROUND(I729*H729,2)</f>
        <v>0</v>
      </c>
      <c r="K729" s="207" t="s">
        <v>124</v>
      </c>
      <c r="L729" s="212"/>
      <c r="M729" s="213" t="s">
        <v>1</v>
      </c>
      <c r="N729" s="214" t="s">
        <v>40</v>
      </c>
      <c r="O729" s="89"/>
      <c r="P729" s="196">
        <f>O729*H729</f>
        <v>0</v>
      </c>
      <c r="Q729" s="196">
        <v>0</v>
      </c>
      <c r="R729" s="196">
        <f>Q729*H729</f>
        <v>0</v>
      </c>
      <c r="S729" s="196">
        <v>0</v>
      </c>
      <c r="T729" s="196">
        <f>S729*H729</f>
        <v>0</v>
      </c>
      <c r="U729" s="197" t="s">
        <v>1</v>
      </c>
      <c r="V729" s="36"/>
      <c r="W729" s="36"/>
      <c r="X729" s="36"/>
      <c r="Y729" s="36"/>
      <c r="Z729" s="36"/>
      <c r="AA729" s="36"/>
      <c r="AB729" s="36"/>
      <c r="AC729" s="36"/>
      <c r="AD729" s="36"/>
      <c r="AE729" s="36"/>
      <c r="AR729" s="198" t="s">
        <v>685</v>
      </c>
      <c r="AT729" s="198" t="s">
        <v>130</v>
      </c>
      <c r="AU729" s="198" t="s">
        <v>75</v>
      </c>
      <c r="AY729" s="15" t="s">
        <v>126</v>
      </c>
      <c r="BE729" s="199">
        <f>IF(N729="základní",J729,0)</f>
        <v>0</v>
      </c>
      <c r="BF729" s="199">
        <f>IF(N729="snížená",J729,0)</f>
        <v>0</v>
      </c>
      <c r="BG729" s="199">
        <f>IF(N729="zákl. přenesená",J729,0)</f>
        <v>0</v>
      </c>
      <c r="BH729" s="199">
        <f>IF(N729="sníž. přenesená",J729,0)</f>
        <v>0</v>
      </c>
      <c r="BI729" s="199">
        <f>IF(N729="nulová",J729,0)</f>
        <v>0</v>
      </c>
      <c r="BJ729" s="15" t="s">
        <v>83</v>
      </c>
      <c r="BK729" s="199">
        <f>ROUND(I729*H729,2)</f>
        <v>0</v>
      </c>
      <c r="BL729" s="15" t="s">
        <v>685</v>
      </c>
      <c r="BM729" s="198" t="s">
        <v>2271</v>
      </c>
    </row>
    <row r="730" s="2" customFormat="1">
      <c r="A730" s="36"/>
      <c r="B730" s="37"/>
      <c r="C730" s="38"/>
      <c r="D730" s="200" t="s">
        <v>128</v>
      </c>
      <c r="E730" s="38"/>
      <c r="F730" s="201" t="s">
        <v>2270</v>
      </c>
      <c r="G730" s="38"/>
      <c r="H730" s="38"/>
      <c r="I730" s="202"/>
      <c r="J730" s="38"/>
      <c r="K730" s="38"/>
      <c r="L730" s="42"/>
      <c r="M730" s="203"/>
      <c r="N730" s="204"/>
      <c r="O730" s="89"/>
      <c r="P730" s="89"/>
      <c r="Q730" s="89"/>
      <c r="R730" s="89"/>
      <c r="S730" s="89"/>
      <c r="T730" s="89"/>
      <c r="U730" s="90"/>
      <c r="V730" s="36"/>
      <c r="W730" s="36"/>
      <c r="X730" s="36"/>
      <c r="Y730" s="36"/>
      <c r="Z730" s="36"/>
      <c r="AA730" s="36"/>
      <c r="AB730" s="36"/>
      <c r="AC730" s="36"/>
      <c r="AD730" s="36"/>
      <c r="AE730" s="36"/>
      <c r="AT730" s="15" t="s">
        <v>128</v>
      </c>
      <c r="AU730" s="15" t="s">
        <v>75</v>
      </c>
    </row>
    <row r="731" s="2" customFormat="1" ht="37.8" customHeight="1">
      <c r="A731" s="36"/>
      <c r="B731" s="37"/>
      <c r="C731" s="205" t="s">
        <v>2272</v>
      </c>
      <c r="D731" s="205" t="s">
        <v>130</v>
      </c>
      <c r="E731" s="206" t="s">
        <v>2273</v>
      </c>
      <c r="F731" s="207" t="s">
        <v>2274</v>
      </c>
      <c r="G731" s="208" t="s">
        <v>139</v>
      </c>
      <c r="H731" s="209">
        <v>2</v>
      </c>
      <c r="I731" s="210"/>
      <c r="J731" s="211">
        <f>ROUND(I731*H731,2)</f>
        <v>0</v>
      </c>
      <c r="K731" s="207" t="s">
        <v>124</v>
      </c>
      <c r="L731" s="212"/>
      <c r="M731" s="213" t="s">
        <v>1</v>
      </c>
      <c r="N731" s="214" t="s">
        <v>40</v>
      </c>
      <c r="O731" s="89"/>
      <c r="P731" s="196">
        <f>O731*H731</f>
        <v>0</v>
      </c>
      <c r="Q731" s="196">
        <v>0</v>
      </c>
      <c r="R731" s="196">
        <f>Q731*H731</f>
        <v>0</v>
      </c>
      <c r="S731" s="196">
        <v>0</v>
      </c>
      <c r="T731" s="196">
        <f>S731*H731</f>
        <v>0</v>
      </c>
      <c r="U731" s="197" t="s">
        <v>1</v>
      </c>
      <c r="V731" s="36"/>
      <c r="W731" s="36"/>
      <c r="X731" s="36"/>
      <c r="Y731" s="36"/>
      <c r="Z731" s="36"/>
      <c r="AA731" s="36"/>
      <c r="AB731" s="36"/>
      <c r="AC731" s="36"/>
      <c r="AD731" s="36"/>
      <c r="AE731" s="36"/>
      <c r="AR731" s="198" t="s">
        <v>685</v>
      </c>
      <c r="AT731" s="198" t="s">
        <v>130</v>
      </c>
      <c r="AU731" s="198" t="s">
        <v>75</v>
      </c>
      <c r="AY731" s="15" t="s">
        <v>126</v>
      </c>
      <c r="BE731" s="199">
        <f>IF(N731="základní",J731,0)</f>
        <v>0</v>
      </c>
      <c r="BF731" s="199">
        <f>IF(N731="snížená",J731,0)</f>
        <v>0</v>
      </c>
      <c r="BG731" s="199">
        <f>IF(N731="zákl. přenesená",J731,0)</f>
        <v>0</v>
      </c>
      <c r="BH731" s="199">
        <f>IF(N731="sníž. přenesená",J731,0)</f>
        <v>0</v>
      </c>
      <c r="BI731" s="199">
        <f>IF(N731="nulová",J731,0)</f>
        <v>0</v>
      </c>
      <c r="BJ731" s="15" t="s">
        <v>83</v>
      </c>
      <c r="BK731" s="199">
        <f>ROUND(I731*H731,2)</f>
        <v>0</v>
      </c>
      <c r="BL731" s="15" t="s">
        <v>685</v>
      </c>
      <c r="BM731" s="198" t="s">
        <v>2275</v>
      </c>
    </row>
    <row r="732" s="2" customFormat="1">
      <c r="A732" s="36"/>
      <c r="B732" s="37"/>
      <c r="C732" s="38"/>
      <c r="D732" s="200" t="s">
        <v>128</v>
      </c>
      <c r="E732" s="38"/>
      <c r="F732" s="201" t="s">
        <v>2274</v>
      </c>
      <c r="G732" s="38"/>
      <c r="H732" s="38"/>
      <c r="I732" s="202"/>
      <c r="J732" s="38"/>
      <c r="K732" s="38"/>
      <c r="L732" s="42"/>
      <c r="M732" s="203"/>
      <c r="N732" s="204"/>
      <c r="O732" s="89"/>
      <c r="P732" s="89"/>
      <c r="Q732" s="89"/>
      <c r="R732" s="89"/>
      <c r="S732" s="89"/>
      <c r="T732" s="89"/>
      <c r="U732" s="90"/>
      <c r="V732" s="36"/>
      <c r="W732" s="36"/>
      <c r="X732" s="36"/>
      <c r="Y732" s="36"/>
      <c r="Z732" s="36"/>
      <c r="AA732" s="36"/>
      <c r="AB732" s="36"/>
      <c r="AC732" s="36"/>
      <c r="AD732" s="36"/>
      <c r="AE732" s="36"/>
      <c r="AT732" s="15" t="s">
        <v>128</v>
      </c>
      <c r="AU732" s="15" t="s">
        <v>75</v>
      </c>
    </row>
    <row r="733" s="2" customFormat="1" ht="55.5" customHeight="1">
      <c r="A733" s="36"/>
      <c r="B733" s="37"/>
      <c r="C733" s="205" t="s">
        <v>2276</v>
      </c>
      <c r="D733" s="205" t="s">
        <v>130</v>
      </c>
      <c r="E733" s="206" t="s">
        <v>2277</v>
      </c>
      <c r="F733" s="207" t="s">
        <v>2278</v>
      </c>
      <c r="G733" s="208" t="s">
        <v>139</v>
      </c>
      <c r="H733" s="209">
        <v>2</v>
      </c>
      <c r="I733" s="210"/>
      <c r="J733" s="211">
        <f>ROUND(I733*H733,2)</f>
        <v>0</v>
      </c>
      <c r="K733" s="207" t="s">
        <v>124</v>
      </c>
      <c r="L733" s="212"/>
      <c r="M733" s="213" t="s">
        <v>1</v>
      </c>
      <c r="N733" s="214" t="s">
        <v>40</v>
      </c>
      <c r="O733" s="89"/>
      <c r="P733" s="196">
        <f>O733*H733</f>
        <v>0</v>
      </c>
      <c r="Q733" s="196">
        <v>0</v>
      </c>
      <c r="R733" s="196">
        <f>Q733*H733</f>
        <v>0</v>
      </c>
      <c r="S733" s="196">
        <v>0</v>
      </c>
      <c r="T733" s="196">
        <f>S733*H733</f>
        <v>0</v>
      </c>
      <c r="U733" s="197" t="s">
        <v>1</v>
      </c>
      <c r="V733" s="36"/>
      <c r="W733" s="36"/>
      <c r="X733" s="36"/>
      <c r="Y733" s="36"/>
      <c r="Z733" s="36"/>
      <c r="AA733" s="36"/>
      <c r="AB733" s="36"/>
      <c r="AC733" s="36"/>
      <c r="AD733" s="36"/>
      <c r="AE733" s="36"/>
      <c r="AR733" s="198" t="s">
        <v>685</v>
      </c>
      <c r="AT733" s="198" t="s">
        <v>130</v>
      </c>
      <c r="AU733" s="198" t="s">
        <v>75</v>
      </c>
      <c r="AY733" s="15" t="s">
        <v>126</v>
      </c>
      <c r="BE733" s="199">
        <f>IF(N733="základní",J733,0)</f>
        <v>0</v>
      </c>
      <c r="BF733" s="199">
        <f>IF(N733="snížená",J733,0)</f>
        <v>0</v>
      </c>
      <c r="BG733" s="199">
        <f>IF(N733="zákl. přenesená",J733,0)</f>
        <v>0</v>
      </c>
      <c r="BH733" s="199">
        <f>IF(N733="sníž. přenesená",J733,0)</f>
        <v>0</v>
      </c>
      <c r="BI733" s="199">
        <f>IF(N733="nulová",J733,0)</f>
        <v>0</v>
      </c>
      <c r="BJ733" s="15" t="s">
        <v>83</v>
      </c>
      <c r="BK733" s="199">
        <f>ROUND(I733*H733,2)</f>
        <v>0</v>
      </c>
      <c r="BL733" s="15" t="s">
        <v>685</v>
      </c>
      <c r="BM733" s="198" t="s">
        <v>2279</v>
      </c>
    </row>
    <row r="734" s="2" customFormat="1">
      <c r="A734" s="36"/>
      <c r="B734" s="37"/>
      <c r="C734" s="38"/>
      <c r="D734" s="200" t="s">
        <v>128</v>
      </c>
      <c r="E734" s="38"/>
      <c r="F734" s="201" t="s">
        <v>2278</v>
      </c>
      <c r="G734" s="38"/>
      <c r="H734" s="38"/>
      <c r="I734" s="202"/>
      <c r="J734" s="38"/>
      <c r="K734" s="38"/>
      <c r="L734" s="42"/>
      <c r="M734" s="203"/>
      <c r="N734" s="204"/>
      <c r="O734" s="89"/>
      <c r="P734" s="89"/>
      <c r="Q734" s="89"/>
      <c r="R734" s="89"/>
      <c r="S734" s="89"/>
      <c r="T734" s="89"/>
      <c r="U734" s="90"/>
      <c r="V734" s="36"/>
      <c r="W734" s="36"/>
      <c r="X734" s="36"/>
      <c r="Y734" s="36"/>
      <c r="Z734" s="36"/>
      <c r="AA734" s="36"/>
      <c r="AB734" s="36"/>
      <c r="AC734" s="36"/>
      <c r="AD734" s="36"/>
      <c r="AE734" s="36"/>
      <c r="AT734" s="15" t="s">
        <v>128</v>
      </c>
      <c r="AU734" s="15" t="s">
        <v>75</v>
      </c>
    </row>
    <row r="735" s="2" customFormat="1" ht="33" customHeight="1">
      <c r="A735" s="36"/>
      <c r="B735" s="37"/>
      <c r="C735" s="205" t="s">
        <v>2280</v>
      </c>
      <c r="D735" s="205" t="s">
        <v>130</v>
      </c>
      <c r="E735" s="206" t="s">
        <v>2281</v>
      </c>
      <c r="F735" s="207" t="s">
        <v>2282</v>
      </c>
      <c r="G735" s="208" t="s">
        <v>221</v>
      </c>
      <c r="H735" s="209">
        <v>200</v>
      </c>
      <c r="I735" s="210"/>
      <c r="J735" s="211">
        <f>ROUND(I735*H735,2)</f>
        <v>0</v>
      </c>
      <c r="K735" s="207" t="s">
        <v>124</v>
      </c>
      <c r="L735" s="212"/>
      <c r="M735" s="213" t="s">
        <v>1</v>
      </c>
      <c r="N735" s="214" t="s">
        <v>40</v>
      </c>
      <c r="O735" s="89"/>
      <c r="P735" s="196">
        <f>O735*H735</f>
        <v>0</v>
      </c>
      <c r="Q735" s="196">
        <v>0</v>
      </c>
      <c r="R735" s="196">
        <f>Q735*H735</f>
        <v>0</v>
      </c>
      <c r="S735" s="196">
        <v>0</v>
      </c>
      <c r="T735" s="196">
        <f>S735*H735</f>
        <v>0</v>
      </c>
      <c r="U735" s="197" t="s">
        <v>1</v>
      </c>
      <c r="V735" s="36"/>
      <c r="W735" s="36"/>
      <c r="X735" s="36"/>
      <c r="Y735" s="36"/>
      <c r="Z735" s="36"/>
      <c r="AA735" s="36"/>
      <c r="AB735" s="36"/>
      <c r="AC735" s="36"/>
      <c r="AD735" s="36"/>
      <c r="AE735" s="36"/>
      <c r="AR735" s="198" t="s">
        <v>685</v>
      </c>
      <c r="AT735" s="198" t="s">
        <v>130</v>
      </c>
      <c r="AU735" s="198" t="s">
        <v>75</v>
      </c>
      <c r="AY735" s="15" t="s">
        <v>126</v>
      </c>
      <c r="BE735" s="199">
        <f>IF(N735="základní",J735,0)</f>
        <v>0</v>
      </c>
      <c r="BF735" s="199">
        <f>IF(N735="snížená",J735,0)</f>
        <v>0</v>
      </c>
      <c r="BG735" s="199">
        <f>IF(N735="zákl. přenesená",J735,0)</f>
        <v>0</v>
      </c>
      <c r="BH735" s="199">
        <f>IF(N735="sníž. přenesená",J735,0)</f>
        <v>0</v>
      </c>
      <c r="BI735" s="199">
        <f>IF(N735="nulová",J735,0)</f>
        <v>0</v>
      </c>
      <c r="BJ735" s="15" t="s">
        <v>83</v>
      </c>
      <c r="BK735" s="199">
        <f>ROUND(I735*H735,2)</f>
        <v>0</v>
      </c>
      <c r="BL735" s="15" t="s">
        <v>685</v>
      </c>
      <c r="BM735" s="198" t="s">
        <v>2283</v>
      </c>
    </row>
    <row r="736" s="2" customFormat="1">
      <c r="A736" s="36"/>
      <c r="B736" s="37"/>
      <c r="C736" s="38"/>
      <c r="D736" s="200" t="s">
        <v>128</v>
      </c>
      <c r="E736" s="38"/>
      <c r="F736" s="201" t="s">
        <v>2282</v>
      </c>
      <c r="G736" s="38"/>
      <c r="H736" s="38"/>
      <c r="I736" s="202"/>
      <c r="J736" s="38"/>
      <c r="K736" s="38"/>
      <c r="L736" s="42"/>
      <c r="M736" s="203"/>
      <c r="N736" s="204"/>
      <c r="O736" s="89"/>
      <c r="P736" s="89"/>
      <c r="Q736" s="89"/>
      <c r="R736" s="89"/>
      <c r="S736" s="89"/>
      <c r="T736" s="89"/>
      <c r="U736" s="90"/>
      <c r="V736" s="36"/>
      <c r="W736" s="36"/>
      <c r="X736" s="36"/>
      <c r="Y736" s="36"/>
      <c r="Z736" s="36"/>
      <c r="AA736" s="36"/>
      <c r="AB736" s="36"/>
      <c r="AC736" s="36"/>
      <c r="AD736" s="36"/>
      <c r="AE736" s="36"/>
      <c r="AT736" s="15" t="s">
        <v>128</v>
      </c>
      <c r="AU736" s="15" t="s">
        <v>75</v>
      </c>
    </row>
    <row r="737" s="2" customFormat="1" ht="24.15" customHeight="1">
      <c r="A737" s="36"/>
      <c r="B737" s="37"/>
      <c r="C737" s="187" t="s">
        <v>2284</v>
      </c>
      <c r="D737" s="187" t="s">
        <v>120</v>
      </c>
      <c r="E737" s="188" t="s">
        <v>2285</v>
      </c>
      <c r="F737" s="189" t="s">
        <v>2286</v>
      </c>
      <c r="G737" s="190" t="s">
        <v>221</v>
      </c>
      <c r="H737" s="191">
        <v>400</v>
      </c>
      <c r="I737" s="192"/>
      <c r="J737" s="193">
        <f>ROUND(I737*H737,2)</f>
        <v>0</v>
      </c>
      <c r="K737" s="189" t="s">
        <v>124</v>
      </c>
      <c r="L737" s="42"/>
      <c r="M737" s="194" t="s">
        <v>1</v>
      </c>
      <c r="N737" s="195" t="s">
        <v>40</v>
      </c>
      <c r="O737" s="89"/>
      <c r="P737" s="196">
        <f>O737*H737</f>
        <v>0</v>
      </c>
      <c r="Q737" s="196">
        <v>0</v>
      </c>
      <c r="R737" s="196">
        <f>Q737*H737</f>
        <v>0</v>
      </c>
      <c r="S737" s="196">
        <v>0</v>
      </c>
      <c r="T737" s="196">
        <f>S737*H737</f>
        <v>0</v>
      </c>
      <c r="U737" s="197" t="s">
        <v>1</v>
      </c>
      <c r="V737" s="36"/>
      <c r="W737" s="36"/>
      <c r="X737" s="36"/>
      <c r="Y737" s="36"/>
      <c r="Z737" s="36"/>
      <c r="AA737" s="36"/>
      <c r="AB737" s="36"/>
      <c r="AC737" s="36"/>
      <c r="AD737" s="36"/>
      <c r="AE737" s="36"/>
      <c r="AR737" s="198" t="s">
        <v>685</v>
      </c>
      <c r="AT737" s="198" t="s">
        <v>120</v>
      </c>
      <c r="AU737" s="198" t="s">
        <v>75</v>
      </c>
      <c r="AY737" s="15" t="s">
        <v>126</v>
      </c>
      <c r="BE737" s="199">
        <f>IF(N737="základní",J737,0)</f>
        <v>0</v>
      </c>
      <c r="BF737" s="199">
        <f>IF(N737="snížená",J737,0)</f>
        <v>0</v>
      </c>
      <c r="BG737" s="199">
        <f>IF(N737="zákl. přenesená",J737,0)</f>
        <v>0</v>
      </c>
      <c r="BH737" s="199">
        <f>IF(N737="sníž. přenesená",J737,0)</f>
        <v>0</v>
      </c>
      <c r="BI737" s="199">
        <f>IF(N737="nulová",J737,0)</f>
        <v>0</v>
      </c>
      <c r="BJ737" s="15" t="s">
        <v>83</v>
      </c>
      <c r="BK737" s="199">
        <f>ROUND(I737*H737,2)</f>
        <v>0</v>
      </c>
      <c r="BL737" s="15" t="s">
        <v>685</v>
      </c>
      <c r="BM737" s="198" t="s">
        <v>2287</v>
      </c>
    </row>
    <row r="738" s="2" customFormat="1">
      <c r="A738" s="36"/>
      <c r="B738" s="37"/>
      <c r="C738" s="38"/>
      <c r="D738" s="200" t="s">
        <v>128</v>
      </c>
      <c r="E738" s="38"/>
      <c r="F738" s="201" t="s">
        <v>2286</v>
      </c>
      <c r="G738" s="38"/>
      <c r="H738" s="38"/>
      <c r="I738" s="202"/>
      <c r="J738" s="38"/>
      <c r="K738" s="38"/>
      <c r="L738" s="42"/>
      <c r="M738" s="203"/>
      <c r="N738" s="204"/>
      <c r="O738" s="89"/>
      <c r="P738" s="89"/>
      <c r="Q738" s="89"/>
      <c r="R738" s="89"/>
      <c r="S738" s="89"/>
      <c r="T738" s="89"/>
      <c r="U738" s="90"/>
      <c r="V738" s="36"/>
      <c r="W738" s="36"/>
      <c r="X738" s="36"/>
      <c r="Y738" s="36"/>
      <c r="Z738" s="36"/>
      <c r="AA738" s="36"/>
      <c r="AB738" s="36"/>
      <c r="AC738" s="36"/>
      <c r="AD738" s="36"/>
      <c r="AE738" s="36"/>
      <c r="AT738" s="15" t="s">
        <v>128</v>
      </c>
      <c r="AU738" s="15" t="s">
        <v>75</v>
      </c>
    </row>
    <row r="739" s="2" customFormat="1" ht="24.15" customHeight="1">
      <c r="A739" s="36"/>
      <c r="B739" s="37"/>
      <c r="C739" s="205" t="s">
        <v>2288</v>
      </c>
      <c r="D739" s="205" t="s">
        <v>130</v>
      </c>
      <c r="E739" s="206" t="s">
        <v>2289</v>
      </c>
      <c r="F739" s="207" t="s">
        <v>2290</v>
      </c>
      <c r="G739" s="208" t="s">
        <v>221</v>
      </c>
      <c r="H739" s="209">
        <v>1091</v>
      </c>
      <c r="I739" s="210"/>
      <c r="J739" s="211">
        <f>ROUND(I739*H739,2)</f>
        <v>0</v>
      </c>
      <c r="K739" s="207" t="s">
        <v>124</v>
      </c>
      <c r="L739" s="212"/>
      <c r="M739" s="213" t="s">
        <v>1</v>
      </c>
      <c r="N739" s="214" t="s">
        <v>40</v>
      </c>
      <c r="O739" s="89"/>
      <c r="P739" s="196">
        <f>O739*H739</f>
        <v>0</v>
      </c>
      <c r="Q739" s="196">
        <v>0</v>
      </c>
      <c r="R739" s="196">
        <f>Q739*H739</f>
        <v>0</v>
      </c>
      <c r="S739" s="196">
        <v>0</v>
      </c>
      <c r="T739" s="196">
        <f>S739*H739</f>
        <v>0</v>
      </c>
      <c r="U739" s="197" t="s">
        <v>1</v>
      </c>
      <c r="V739" s="36"/>
      <c r="W739" s="36"/>
      <c r="X739" s="36"/>
      <c r="Y739" s="36"/>
      <c r="Z739" s="36"/>
      <c r="AA739" s="36"/>
      <c r="AB739" s="36"/>
      <c r="AC739" s="36"/>
      <c r="AD739" s="36"/>
      <c r="AE739" s="36"/>
      <c r="AR739" s="198" t="s">
        <v>685</v>
      </c>
      <c r="AT739" s="198" t="s">
        <v>130</v>
      </c>
      <c r="AU739" s="198" t="s">
        <v>75</v>
      </c>
      <c r="AY739" s="15" t="s">
        <v>126</v>
      </c>
      <c r="BE739" s="199">
        <f>IF(N739="základní",J739,0)</f>
        <v>0</v>
      </c>
      <c r="BF739" s="199">
        <f>IF(N739="snížená",J739,0)</f>
        <v>0</v>
      </c>
      <c r="BG739" s="199">
        <f>IF(N739="zákl. přenesená",J739,0)</f>
        <v>0</v>
      </c>
      <c r="BH739" s="199">
        <f>IF(N739="sníž. přenesená",J739,0)</f>
        <v>0</v>
      </c>
      <c r="BI739" s="199">
        <f>IF(N739="nulová",J739,0)</f>
        <v>0</v>
      </c>
      <c r="BJ739" s="15" t="s">
        <v>83</v>
      </c>
      <c r="BK739" s="199">
        <f>ROUND(I739*H739,2)</f>
        <v>0</v>
      </c>
      <c r="BL739" s="15" t="s">
        <v>685</v>
      </c>
      <c r="BM739" s="198" t="s">
        <v>2291</v>
      </c>
    </row>
    <row r="740" s="2" customFormat="1">
      <c r="A740" s="36"/>
      <c r="B740" s="37"/>
      <c r="C740" s="38"/>
      <c r="D740" s="200" t="s">
        <v>128</v>
      </c>
      <c r="E740" s="38"/>
      <c r="F740" s="201" t="s">
        <v>2290</v>
      </c>
      <c r="G740" s="38"/>
      <c r="H740" s="38"/>
      <c r="I740" s="202"/>
      <c r="J740" s="38"/>
      <c r="K740" s="38"/>
      <c r="L740" s="42"/>
      <c r="M740" s="203"/>
      <c r="N740" s="204"/>
      <c r="O740" s="89"/>
      <c r="P740" s="89"/>
      <c r="Q740" s="89"/>
      <c r="R740" s="89"/>
      <c r="S740" s="89"/>
      <c r="T740" s="89"/>
      <c r="U740" s="90"/>
      <c r="V740" s="36"/>
      <c r="W740" s="36"/>
      <c r="X740" s="36"/>
      <c r="Y740" s="36"/>
      <c r="Z740" s="36"/>
      <c r="AA740" s="36"/>
      <c r="AB740" s="36"/>
      <c r="AC740" s="36"/>
      <c r="AD740" s="36"/>
      <c r="AE740" s="36"/>
      <c r="AT740" s="15" t="s">
        <v>128</v>
      </c>
      <c r="AU740" s="15" t="s">
        <v>75</v>
      </c>
    </row>
    <row r="741" s="2" customFormat="1" ht="24.15" customHeight="1">
      <c r="A741" s="36"/>
      <c r="B741" s="37"/>
      <c r="C741" s="205" t="s">
        <v>2292</v>
      </c>
      <c r="D741" s="205" t="s">
        <v>130</v>
      </c>
      <c r="E741" s="206" t="s">
        <v>2293</v>
      </c>
      <c r="F741" s="207" t="s">
        <v>2294</v>
      </c>
      <c r="G741" s="208" t="s">
        <v>139</v>
      </c>
      <c r="H741" s="209">
        <v>1087</v>
      </c>
      <c r="I741" s="210"/>
      <c r="J741" s="211">
        <f>ROUND(I741*H741,2)</f>
        <v>0</v>
      </c>
      <c r="K741" s="207" t="s">
        <v>124</v>
      </c>
      <c r="L741" s="212"/>
      <c r="M741" s="213" t="s">
        <v>1</v>
      </c>
      <c r="N741" s="214" t="s">
        <v>40</v>
      </c>
      <c r="O741" s="89"/>
      <c r="P741" s="196">
        <f>O741*H741</f>
        <v>0</v>
      </c>
      <c r="Q741" s="196">
        <v>0</v>
      </c>
      <c r="R741" s="196">
        <f>Q741*H741</f>
        <v>0</v>
      </c>
      <c r="S741" s="196">
        <v>0</v>
      </c>
      <c r="T741" s="196">
        <f>S741*H741</f>
        <v>0</v>
      </c>
      <c r="U741" s="197" t="s">
        <v>1</v>
      </c>
      <c r="V741" s="36"/>
      <c r="W741" s="36"/>
      <c r="X741" s="36"/>
      <c r="Y741" s="36"/>
      <c r="Z741" s="36"/>
      <c r="AA741" s="36"/>
      <c r="AB741" s="36"/>
      <c r="AC741" s="36"/>
      <c r="AD741" s="36"/>
      <c r="AE741" s="36"/>
      <c r="AR741" s="198" t="s">
        <v>685</v>
      </c>
      <c r="AT741" s="198" t="s">
        <v>130</v>
      </c>
      <c r="AU741" s="198" t="s">
        <v>75</v>
      </c>
      <c r="AY741" s="15" t="s">
        <v>126</v>
      </c>
      <c r="BE741" s="199">
        <f>IF(N741="základní",J741,0)</f>
        <v>0</v>
      </c>
      <c r="BF741" s="199">
        <f>IF(N741="snížená",J741,0)</f>
        <v>0</v>
      </c>
      <c r="BG741" s="199">
        <f>IF(N741="zákl. přenesená",J741,0)</f>
        <v>0</v>
      </c>
      <c r="BH741" s="199">
        <f>IF(N741="sníž. přenesená",J741,0)</f>
        <v>0</v>
      </c>
      <c r="BI741" s="199">
        <f>IF(N741="nulová",J741,0)</f>
        <v>0</v>
      </c>
      <c r="BJ741" s="15" t="s">
        <v>83</v>
      </c>
      <c r="BK741" s="199">
        <f>ROUND(I741*H741,2)</f>
        <v>0</v>
      </c>
      <c r="BL741" s="15" t="s">
        <v>685</v>
      </c>
      <c r="BM741" s="198" t="s">
        <v>2295</v>
      </c>
    </row>
    <row r="742" s="2" customFormat="1">
      <c r="A742" s="36"/>
      <c r="B742" s="37"/>
      <c r="C742" s="38"/>
      <c r="D742" s="200" t="s">
        <v>128</v>
      </c>
      <c r="E742" s="38"/>
      <c r="F742" s="201" t="s">
        <v>2294</v>
      </c>
      <c r="G742" s="38"/>
      <c r="H742" s="38"/>
      <c r="I742" s="202"/>
      <c r="J742" s="38"/>
      <c r="K742" s="38"/>
      <c r="L742" s="42"/>
      <c r="M742" s="203"/>
      <c r="N742" s="204"/>
      <c r="O742" s="89"/>
      <c r="P742" s="89"/>
      <c r="Q742" s="89"/>
      <c r="R742" s="89"/>
      <c r="S742" s="89"/>
      <c r="T742" s="89"/>
      <c r="U742" s="90"/>
      <c r="V742" s="36"/>
      <c r="W742" s="36"/>
      <c r="X742" s="36"/>
      <c r="Y742" s="36"/>
      <c r="Z742" s="36"/>
      <c r="AA742" s="36"/>
      <c r="AB742" s="36"/>
      <c r="AC742" s="36"/>
      <c r="AD742" s="36"/>
      <c r="AE742" s="36"/>
      <c r="AT742" s="15" t="s">
        <v>128</v>
      </c>
      <c r="AU742" s="15" t="s">
        <v>75</v>
      </c>
    </row>
    <row r="743" s="2" customFormat="1" ht="24.15" customHeight="1">
      <c r="A743" s="36"/>
      <c r="B743" s="37"/>
      <c r="C743" s="187" t="s">
        <v>2296</v>
      </c>
      <c r="D743" s="187" t="s">
        <v>120</v>
      </c>
      <c r="E743" s="188" t="s">
        <v>2297</v>
      </c>
      <c r="F743" s="189" t="s">
        <v>2298</v>
      </c>
      <c r="G743" s="190" t="s">
        <v>139</v>
      </c>
      <c r="H743" s="191">
        <v>2</v>
      </c>
      <c r="I743" s="192"/>
      <c r="J743" s="193">
        <f>ROUND(I743*H743,2)</f>
        <v>0</v>
      </c>
      <c r="K743" s="189" t="s">
        <v>124</v>
      </c>
      <c r="L743" s="42"/>
      <c r="M743" s="194" t="s">
        <v>1</v>
      </c>
      <c r="N743" s="195" t="s">
        <v>40</v>
      </c>
      <c r="O743" s="89"/>
      <c r="P743" s="196">
        <f>O743*H743</f>
        <v>0</v>
      </c>
      <c r="Q743" s="196">
        <v>0</v>
      </c>
      <c r="R743" s="196">
        <f>Q743*H743</f>
        <v>0</v>
      </c>
      <c r="S743" s="196">
        <v>0</v>
      </c>
      <c r="T743" s="196">
        <f>S743*H743</f>
        <v>0</v>
      </c>
      <c r="U743" s="197" t="s">
        <v>1</v>
      </c>
      <c r="V743" s="36"/>
      <c r="W743" s="36"/>
      <c r="X743" s="36"/>
      <c r="Y743" s="36"/>
      <c r="Z743" s="36"/>
      <c r="AA743" s="36"/>
      <c r="AB743" s="36"/>
      <c r="AC743" s="36"/>
      <c r="AD743" s="36"/>
      <c r="AE743" s="36"/>
      <c r="AR743" s="198" t="s">
        <v>685</v>
      </c>
      <c r="AT743" s="198" t="s">
        <v>120</v>
      </c>
      <c r="AU743" s="198" t="s">
        <v>75</v>
      </c>
      <c r="AY743" s="15" t="s">
        <v>126</v>
      </c>
      <c r="BE743" s="199">
        <f>IF(N743="základní",J743,0)</f>
        <v>0</v>
      </c>
      <c r="BF743" s="199">
        <f>IF(N743="snížená",J743,0)</f>
        <v>0</v>
      </c>
      <c r="BG743" s="199">
        <f>IF(N743="zákl. přenesená",J743,0)</f>
        <v>0</v>
      </c>
      <c r="BH743" s="199">
        <f>IF(N743="sníž. přenesená",J743,0)</f>
        <v>0</v>
      </c>
      <c r="BI743" s="199">
        <f>IF(N743="nulová",J743,0)</f>
        <v>0</v>
      </c>
      <c r="BJ743" s="15" t="s">
        <v>83</v>
      </c>
      <c r="BK743" s="199">
        <f>ROUND(I743*H743,2)</f>
        <v>0</v>
      </c>
      <c r="BL743" s="15" t="s">
        <v>685</v>
      </c>
      <c r="BM743" s="198" t="s">
        <v>2299</v>
      </c>
    </row>
    <row r="744" s="2" customFormat="1">
      <c r="A744" s="36"/>
      <c r="B744" s="37"/>
      <c r="C744" s="38"/>
      <c r="D744" s="200" t="s">
        <v>128</v>
      </c>
      <c r="E744" s="38"/>
      <c r="F744" s="201" t="s">
        <v>2298</v>
      </c>
      <c r="G744" s="38"/>
      <c r="H744" s="38"/>
      <c r="I744" s="202"/>
      <c r="J744" s="38"/>
      <c r="K744" s="38"/>
      <c r="L744" s="42"/>
      <c r="M744" s="203"/>
      <c r="N744" s="204"/>
      <c r="O744" s="89"/>
      <c r="P744" s="89"/>
      <c r="Q744" s="89"/>
      <c r="R744" s="89"/>
      <c r="S744" s="89"/>
      <c r="T744" s="89"/>
      <c r="U744" s="90"/>
      <c r="V744" s="36"/>
      <c r="W744" s="36"/>
      <c r="X744" s="36"/>
      <c r="Y744" s="36"/>
      <c r="Z744" s="36"/>
      <c r="AA744" s="36"/>
      <c r="AB744" s="36"/>
      <c r="AC744" s="36"/>
      <c r="AD744" s="36"/>
      <c r="AE744" s="36"/>
      <c r="AT744" s="15" t="s">
        <v>128</v>
      </c>
      <c r="AU744" s="15" t="s">
        <v>75</v>
      </c>
    </row>
    <row r="745" s="2" customFormat="1" ht="24.15" customHeight="1">
      <c r="A745" s="36"/>
      <c r="B745" s="37"/>
      <c r="C745" s="187" t="s">
        <v>2300</v>
      </c>
      <c r="D745" s="187" t="s">
        <v>120</v>
      </c>
      <c r="E745" s="188" t="s">
        <v>2301</v>
      </c>
      <c r="F745" s="189" t="s">
        <v>2302</v>
      </c>
      <c r="G745" s="190" t="s">
        <v>221</v>
      </c>
      <c r="H745" s="191">
        <v>200</v>
      </c>
      <c r="I745" s="192"/>
      <c r="J745" s="193">
        <f>ROUND(I745*H745,2)</f>
        <v>0</v>
      </c>
      <c r="K745" s="189" t="s">
        <v>124</v>
      </c>
      <c r="L745" s="42"/>
      <c r="M745" s="194" t="s">
        <v>1</v>
      </c>
      <c r="N745" s="195" t="s">
        <v>40</v>
      </c>
      <c r="O745" s="89"/>
      <c r="P745" s="196">
        <f>O745*H745</f>
        <v>0</v>
      </c>
      <c r="Q745" s="196">
        <v>0</v>
      </c>
      <c r="R745" s="196">
        <f>Q745*H745</f>
        <v>0</v>
      </c>
      <c r="S745" s="196">
        <v>0</v>
      </c>
      <c r="T745" s="196">
        <f>S745*H745</f>
        <v>0</v>
      </c>
      <c r="U745" s="197" t="s">
        <v>1</v>
      </c>
      <c r="V745" s="36"/>
      <c r="W745" s="36"/>
      <c r="X745" s="36"/>
      <c r="Y745" s="36"/>
      <c r="Z745" s="36"/>
      <c r="AA745" s="36"/>
      <c r="AB745" s="36"/>
      <c r="AC745" s="36"/>
      <c r="AD745" s="36"/>
      <c r="AE745" s="36"/>
      <c r="AR745" s="198" t="s">
        <v>685</v>
      </c>
      <c r="AT745" s="198" t="s">
        <v>120</v>
      </c>
      <c r="AU745" s="198" t="s">
        <v>75</v>
      </c>
      <c r="AY745" s="15" t="s">
        <v>126</v>
      </c>
      <c r="BE745" s="199">
        <f>IF(N745="základní",J745,0)</f>
        <v>0</v>
      </c>
      <c r="BF745" s="199">
        <f>IF(N745="snížená",J745,0)</f>
        <v>0</v>
      </c>
      <c r="BG745" s="199">
        <f>IF(N745="zákl. přenesená",J745,0)</f>
        <v>0</v>
      </c>
      <c r="BH745" s="199">
        <f>IF(N745="sníž. přenesená",J745,0)</f>
        <v>0</v>
      </c>
      <c r="BI745" s="199">
        <f>IF(N745="nulová",J745,0)</f>
        <v>0</v>
      </c>
      <c r="BJ745" s="15" t="s">
        <v>83</v>
      </c>
      <c r="BK745" s="199">
        <f>ROUND(I745*H745,2)</f>
        <v>0</v>
      </c>
      <c r="BL745" s="15" t="s">
        <v>685</v>
      </c>
      <c r="BM745" s="198" t="s">
        <v>2303</v>
      </c>
    </row>
    <row r="746" s="2" customFormat="1">
      <c r="A746" s="36"/>
      <c r="B746" s="37"/>
      <c r="C746" s="38"/>
      <c r="D746" s="200" t="s">
        <v>128</v>
      </c>
      <c r="E746" s="38"/>
      <c r="F746" s="201" t="s">
        <v>2304</v>
      </c>
      <c r="G746" s="38"/>
      <c r="H746" s="38"/>
      <c r="I746" s="202"/>
      <c r="J746" s="38"/>
      <c r="K746" s="38"/>
      <c r="L746" s="42"/>
      <c r="M746" s="203"/>
      <c r="N746" s="204"/>
      <c r="O746" s="89"/>
      <c r="P746" s="89"/>
      <c r="Q746" s="89"/>
      <c r="R746" s="89"/>
      <c r="S746" s="89"/>
      <c r="T746" s="89"/>
      <c r="U746" s="90"/>
      <c r="V746" s="36"/>
      <c r="W746" s="36"/>
      <c r="X746" s="36"/>
      <c r="Y746" s="36"/>
      <c r="Z746" s="36"/>
      <c r="AA746" s="36"/>
      <c r="AB746" s="36"/>
      <c r="AC746" s="36"/>
      <c r="AD746" s="36"/>
      <c r="AE746" s="36"/>
      <c r="AT746" s="15" t="s">
        <v>128</v>
      </c>
      <c r="AU746" s="15" t="s">
        <v>75</v>
      </c>
    </row>
    <row r="747" s="2" customFormat="1" ht="24.15" customHeight="1">
      <c r="A747" s="36"/>
      <c r="B747" s="37"/>
      <c r="C747" s="187" t="s">
        <v>2305</v>
      </c>
      <c r="D747" s="187" t="s">
        <v>120</v>
      </c>
      <c r="E747" s="188" t="s">
        <v>2306</v>
      </c>
      <c r="F747" s="189" t="s">
        <v>2307</v>
      </c>
      <c r="G747" s="190" t="s">
        <v>139</v>
      </c>
      <c r="H747" s="191">
        <v>2</v>
      </c>
      <c r="I747" s="192"/>
      <c r="J747" s="193">
        <f>ROUND(I747*H747,2)</f>
        <v>0</v>
      </c>
      <c r="K747" s="189" t="s">
        <v>124</v>
      </c>
      <c r="L747" s="42"/>
      <c r="M747" s="194" t="s">
        <v>1</v>
      </c>
      <c r="N747" s="195" t="s">
        <v>40</v>
      </c>
      <c r="O747" s="89"/>
      <c r="P747" s="196">
        <f>O747*H747</f>
        <v>0</v>
      </c>
      <c r="Q747" s="196">
        <v>0</v>
      </c>
      <c r="R747" s="196">
        <f>Q747*H747</f>
        <v>0</v>
      </c>
      <c r="S747" s="196">
        <v>0</v>
      </c>
      <c r="T747" s="196">
        <f>S747*H747</f>
        <v>0</v>
      </c>
      <c r="U747" s="197" t="s">
        <v>1</v>
      </c>
      <c r="V747" s="36"/>
      <c r="W747" s="36"/>
      <c r="X747" s="36"/>
      <c r="Y747" s="36"/>
      <c r="Z747" s="36"/>
      <c r="AA747" s="36"/>
      <c r="AB747" s="36"/>
      <c r="AC747" s="36"/>
      <c r="AD747" s="36"/>
      <c r="AE747" s="36"/>
      <c r="AR747" s="198" t="s">
        <v>685</v>
      </c>
      <c r="AT747" s="198" t="s">
        <v>120</v>
      </c>
      <c r="AU747" s="198" t="s">
        <v>75</v>
      </c>
      <c r="AY747" s="15" t="s">
        <v>126</v>
      </c>
      <c r="BE747" s="199">
        <f>IF(N747="základní",J747,0)</f>
        <v>0</v>
      </c>
      <c r="BF747" s="199">
        <f>IF(N747="snížená",J747,0)</f>
        <v>0</v>
      </c>
      <c r="BG747" s="199">
        <f>IF(N747="zákl. přenesená",J747,0)</f>
        <v>0</v>
      </c>
      <c r="BH747" s="199">
        <f>IF(N747="sníž. přenesená",J747,0)</f>
        <v>0</v>
      </c>
      <c r="BI747" s="199">
        <f>IF(N747="nulová",J747,0)</f>
        <v>0</v>
      </c>
      <c r="BJ747" s="15" t="s">
        <v>83</v>
      </c>
      <c r="BK747" s="199">
        <f>ROUND(I747*H747,2)</f>
        <v>0</v>
      </c>
      <c r="BL747" s="15" t="s">
        <v>685</v>
      </c>
      <c r="BM747" s="198" t="s">
        <v>2308</v>
      </c>
    </row>
    <row r="748" s="2" customFormat="1">
      <c r="A748" s="36"/>
      <c r="B748" s="37"/>
      <c r="C748" s="38"/>
      <c r="D748" s="200" t="s">
        <v>128</v>
      </c>
      <c r="E748" s="38"/>
      <c r="F748" s="201" t="s">
        <v>2307</v>
      </c>
      <c r="G748" s="38"/>
      <c r="H748" s="38"/>
      <c r="I748" s="202"/>
      <c r="J748" s="38"/>
      <c r="K748" s="38"/>
      <c r="L748" s="42"/>
      <c r="M748" s="203"/>
      <c r="N748" s="204"/>
      <c r="O748" s="89"/>
      <c r="P748" s="89"/>
      <c r="Q748" s="89"/>
      <c r="R748" s="89"/>
      <c r="S748" s="89"/>
      <c r="T748" s="89"/>
      <c r="U748" s="90"/>
      <c r="V748" s="36"/>
      <c r="W748" s="36"/>
      <c r="X748" s="36"/>
      <c r="Y748" s="36"/>
      <c r="Z748" s="36"/>
      <c r="AA748" s="36"/>
      <c r="AB748" s="36"/>
      <c r="AC748" s="36"/>
      <c r="AD748" s="36"/>
      <c r="AE748" s="36"/>
      <c r="AT748" s="15" t="s">
        <v>128</v>
      </c>
      <c r="AU748" s="15" t="s">
        <v>75</v>
      </c>
    </row>
    <row r="749" s="2" customFormat="1" ht="24.15" customHeight="1">
      <c r="A749" s="36"/>
      <c r="B749" s="37"/>
      <c r="C749" s="187" t="s">
        <v>2309</v>
      </c>
      <c r="D749" s="187" t="s">
        <v>120</v>
      </c>
      <c r="E749" s="188" t="s">
        <v>2310</v>
      </c>
      <c r="F749" s="189" t="s">
        <v>2311</v>
      </c>
      <c r="G749" s="190" t="s">
        <v>139</v>
      </c>
      <c r="H749" s="191">
        <v>35</v>
      </c>
      <c r="I749" s="192"/>
      <c r="J749" s="193">
        <f>ROUND(I749*H749,2)</f>
        <v>0</v>
      </c>
      <c r="K749" s="189" t="s">
        <v>124</v>
      </c>
      <c r="L749" s="42"/>
      <c r="M749" s="194" t="s">
        <v>1</v>
      </c>
      <c r="N749" s="195" t="s">
        <v>40</v>
      </c>
      <c r="O749" s="89"/>
      <c r="P749" s="196">
        <f>O749*H749</f>
        <v>0</v>
      </c>
      <c r="Q749" s="196">
        <v>0</v>
      </c>
      <c r="R749" s="196">
        <f>Q749*H749</f>
        <v>0</v>
      </c>
      <c r="S749" s="196">
        <v>0</v>
      </c>
      <c r="T749" s="196">
        <f>S749*H749</f>
        <v>0</v>
      </c>
      <c r="U749" s="197" t="s">
        <v>1</v>
      </c>
      <c r="V749" s="36"/>
      <c r="W749" s="36"/>
      <c r="X749" s="36"/>
      <c r="Y749" s="36"/>
      <c r="Z749" s="36"/>
      <c r="AA749" s="36"/>
      <c r="AB749" s="36"/>
      <c r="AC749" s="36"/>
      <c r="AD749" s="36"/>
      <c r="AE749" s="36"/>
      <c r="AR749" s="198" t="s">
        <v>685</v>
      </c>
      <c r="AT749" s="198" t="s">
        <v>120</v>
      </c>
      <c r="AU749" s="198" t="s">
        <v>75</v>
      </c>
      <c r="AY749" s="15" t="s">
        <v>126</v>
      </c>
      <c r="BE749" s="199">
        <f>IF(N749="základní",J749,0)</f>
        <v>0</v>
      </c>
      <c r="BF749" s="199">
        <f>IF(N749="snížená",J749,0)</f>
        <v>0</v>
      </c>
      <c r="BG749" s="199">
        <f>IF(N749="zákl. přenesená",J749,0)</f>
        <v>0</v>
      </c>
      <c r="BH749" s="199">
        <f>IF(N749="sníž. přenesená",J749,0)</f>
        <v>0</v>
      </c>
      <c r="BI749" s="199">
        <f>IF(N749="nulová",J749,0)</f>
        <v>0</v>
      </c>
      <c r="BJ749" s="15" t="s">
        <v>83</v>
      </c>
      <c r="BK749" s="199">
        <f>ROUND(I749*H749,2)</f>
        <v>0</v>
      </c>
      <c r="BL749" s="15" t="s">
        <v>685</v>
      </c>
      <c r="BM749" s="198" t="s">
        <v>2312</v>
      </c>
    </row>
    <row r="750" s="2" customFormat="1">
      <c r="A750" s="36"/>
      <c r="B750" s="37"/>
      <c r="C750" s="38"/>
      <c r="D750" s="200" t="s">
        <v>128</v>
      </c>
      <c r="E750" s="38"/>
      <c r="F750" s="201" t="s">
        <v>2311</v>
      </c>
      <c r="G750" s="38"/>
      <c r="H750" s="38"/>
      <c r="I750" s="202"/>
      <c r="J750" s="38"/>
      <c r="K750" s="38"/>
      <c r="L750" s="42"/>
      <c r="M750" s="203"/>
      <c r="N750" s="204"/>
      <c r="O750" s="89"/>
      <c r="P750" s="89"/>
      <c r="Q750" s="89"/>
      <c r="R750" s="89"/>
      <c r="S750" s="89"/>
      <c r="T750" s="89"/>
      <c r="U750" s="90"/>
      <c r="V750" s="36"/>
      <c r="W750" s="36"/>
      <c r="X750" s="36"/>
      <c r="Y750" s="36"/>
      <c r="Z750" s="36"/>
      <c r="AA750" s="36"/>
      <c r="AB750" s="36"/>
      <c r="AC750" s="36"/>
      <c r="AD750" s="36"/>
      <c r="AE750" s="36"/>
      <c r="AT750" s="15" t="s">
        <v>128</v>
      </c>
      <c r="AU750" s="15" t="s">
        <v>75</v>
      </c>
    </row>
    <row r="751" s="2" customFormat="1" ht="37.8" customHeight="1">
      <c r="A751" s="36"/>
      <c r="B751" s="37"/>
      <c r="C751" s="187" t="s">
        <v>2313</v>
      </c>
      <c r="D751" s="187" t="s">
        <v>120</v>
      </c>
      <c r="E751" s="188" t="s">
        <v>2314</v>
      </c>
      <c r="F751" s="189" t="s">
        <v>1918</v>
      </c>
      <c r="G751" s="190" t="s">
        <v>139</v>
      </c>
      <c r="H751" s="191">
        <v>2</v>
      </c>
      <c r="I751" s="192"/>
      <c r="J751" s="193">
        <f>ROUND(I751*H751,2)</f>
        <v>0</v>
      </c>
      <c r="K751" s="189" t="s">
        <v>124</v>
      </c>
      <c r="L751" s="42"/>
      <c r="M751" s="194" t="s">
        <v>1</v>
      </c>
      <c r="N751" s="195" t="s">
        <v>40</v>
      </c>
      <c r="O751" s="89"/>
      <c r="P751" s="196">
        <f>O751*H751</f>
        <v>0</v>
      </c>
      <c r="Q751" s="196">
        <v>0</v>
      </c>
      <c r="R751" s="196">
        <f>Q751*H751</f>
        <v>0</v>
      </c>
      <c r="S751" s="196">
        <v>0</v>
      </c>
      <c r="T751" s="196">
        <f>S751*H751</f>
        <v>0</v>
      </c>
      <c r="U751" s="197" t="s">
        <v>1</v>
      </c>
      <c r="V751" s="36"/>
      <c r="W751" s="36"/>
      <c r="X751" s="36"/>
      <c r="Y751" s="36"/>
      <c r="Z751" s="36"/>
      <c r="AA751" s="36"/>
      <c r="AB751" s="36"/>
      <c r="AC751" s="36"/>
      <c r="AD751" s="36"/>
      <c r="AE751" s="36"/>
      <c r="AR751" s="198" t="s">
        <v>685</v>
      </c>
      <c r="AT751" s="198" t="s">
        <v>120</v>
      </c>
      <c r="AU751" s="198" t="s">
        <v>75</v>
      </c>
      <c r="AY751" s="15" t="s">
        <v>126</v>
      </c>
      <c r="BE751" s="199">
        <f>IF(N751="základní",J751,0)</f>
        <v>0</v>
      </c>
      <c r="BF751" s="199">
        <f>IF(N751="snížená",J751,0)</f>
        <v>0</v>
      </c>
      <c r="BG751" s="199">
        <f>IF(N751="zákl. přenesená",J751,0)</f>
        <v>0</v>
      </c>
      <c r="BH751" s="199">
        <f>IF(N751="sníž. přenesená",J751,0)</f>
        <v>0</v>
      </c>
      <c r="BI751" s="199">
        <f>IF(N751="nulová",J751,0)</f>
        <v>0</v>
      </c>
      <c r="BJ751" s="15" t="s">
        <v>83</v>
      </c>
      <c r="BK751" s="199">
        <f>ROUND(I751*H751,2)</f>
        <v>0</v>
      </c>
      <c r="BL751" s="15" t="s">
        <v>685</v>
      </c>
      <c r="BM751" s="198" t="s">
        <v>2315</v>
      </c>
    </row>
    <row r="752" s="2" customFormat="1">
      <c r="A752" s="36"/>
      <c r="B752" s="37"/>
      <c r="C752" s="38"/>
      <c r="D752" s="200" t="s">
        <v>128</v>
      </c>
      <c r="E752" s="38"/>
      <c r="F752" s="201" t="s">
        <v>1920</v>
      </c>
      <c r="G752" s="38"/>
      <c r="H752" s="38"/>
      <c r="I752" s="202"/>
      <c r="J752" s="38"/>
      <c r="K752" s="38"/>
      <c r="L752" s="42"/>
      <c r="M752" s="203"/>
      <c r="N752" s="204"/>
      <c r="O752" s="89"/>
      <c r="P752" s="89"/>
      <c r="Q752" s="89"/>
      <c r="R752" s="89"/>
      <c r="S752" s="89"/>
      <c r="T752" s="89"/>
      <c r="U752" s="90"/>
      <c r="V752" s="36"/>
      <c r="W752" s="36"/>
      <c r="X752" s="36"/>
      <c r="Y752" s="36"/>
      <c r="Z752" s="36"/>
      <c r="AA752" s="36"/>
      <c r="AB752" s="36"/>
      <c r="AC752" s="36"/>
      <c r="AD752" s="36"/>
      <c r="AE752" s="36"/>
      <c r="AT752" s="15" t="s">
        <v>128</v>
      </c>
      <c r="AU752" s="15" t="s">
        <v>75</v>
      </c>
    </row>
    <row r="753" s="2" customFormat="1" ht="24.15" customHeight="1">
      <c r="A753" s="36"/>
      <c r="B753" s="37"/>
      <c r="C753" s="187" t="s">
        <v>2316</v>
      </c>
      <c r="D753" s="187" t="s">
        <v>120</v>
      </c>
      <c r="E753" s="188" t="s">
        <v>2317</v>
      </c>
      <c r="F753" s="189" t="s">
        <v>2318</v>
      </c>
      <c r="G753" s="190" t="s">
        <v>139</v>
      </c>
      <c r="H753" s="191">
        <v>3</v>
      </c>
      <c r="I753" s="192"/>
      <c r="J753" s="193">
        <f>ROUND(I753*H753,2)</f>
        <v>0</v>
      </c>
      <c r="K753" s="189" t="s">
        <v>124</v>
      </c>
      <c r="L753" s="42"/>
      <c r="M753" s="194" t="s">
        <v>1</v>
      </c>
      <c r="N753" s="195" t="s">
        <v>40</v>
      </c>
      <c r="O753" s="89"/>
      <c r="P753" s="196">
        <f>O753*H753</f>
        <v>0</v>
      </c>
      <c r="Q753" s="196">
        <v>0</v>
      </c>
      <c r="R753" s="196">
        <f>Q753*H753</f>
        <v>0</v>
      </c>
      <c r="S753" s="196">
        <v>0</v>
      </c>
      <c r="T753" s="196">
        <f>S753*H753</f>
        <v>0</v>
      </c>
      <c r="U753" s="197" t="s">
        <v>1</v>
      </c>
      <c r="V753" s="36"/>
      <c r="W753" s="36"/>
      <c r="X753" s="36"/>
      <c r="Y753" s="36"/>
      <c r="Z753" s="36"/>
      <c r="AA753" s="36"/>
      <c r="AB753" s="36"/>
      <c r="AC753" s="36"/>
      <c r="AD753" s="36"/>
      <c r="AE753" s="36"/>
      <c r="AR753" s="198" t="s">
        <v>685</v>
      </c>
      <c r="AT753" s="198" t="s">
        <v>120</v>
      </c>
      <c r="AU753" s="198" t="s">
        <v>75</v>
      </c>
      <c r="AY753" s="15" t="s">
        <v>126</v>
      </c>
      <c r="BE753" s="199">
        <f>IF(N753="základní",J753,0)</f>
        <v>0</v>
      </c>
      <c r="BF753" s="199">
        <f>IF(N753="snížená",J753,0)</f>
        <v>0</v>
      </c>
      <c r="BG753" s="199">
        <f>IF(N753="zákl. přenesená",J753,0)</f>
        <v>0</v>
      </c>
      <c r="BH753" s="199">
        <f>IF(N753="sníž. přenesená",J753,0)</f>
        <v>0</v>
      </c>
      <c r="BI753" s="199">
        <f>IF(N753="nulová",J753,0)</f>
        <v>0</v>
      </c>
      <c r="BJ753" s="15" t="s">
        <v>83</v>
      </c>
      <c r="BK753" s="199">
        <f>ROUND(I753*H753,2)</f>
        <v>0</v>
      </c>
      <c r="BL753" s="15" t="s">
        <v>685</v>
      </c>
      <c r="BM753" s="198" t="s">
        <v>2319</v>
      </c>
    </row>
    <row r="754" s="2" customFormat="1">
      <c r="A754" s="36"/>
      <c r="B754" s="37"/>
      <c r="C754" s="38"/>
      <c r="D754" s="200" t="s">
        <v>128</v>
      </c>
      <c r="E754" s="38"/>
      <c r="F754" s="201" t="s">
        <v>2320</v>
      </c>
      <c r="G754" s="38"/>
      <c r="H754" s="38"/>
      <c r="I754" s="202"/>
      <c r="J754" s="38"/>
      <c r="K754" s="38"/>
      <c r="L754" s="42"/>
      <c r="M754" s="203"/>
      <c r="N754" s="204"/>
      <c r="O754" s="89"/>
      <c r="P754" s="89"/>
      <c r="Q754" s="89"/>
      <c r="R754" s="89"/>
      <c r="S754" s="89"/>
      <c r="T754" s="89"/>
      <c r="U754" s="90"/>
      <c r="V754" s="36"/>
      <c r="W754" s="36"/>
      <c r="X754" s="36"/>
      <c r="Y754" s="36"/>
      <c r="Z754" s="36"/>
      <c r="AA754" s="36"/>
      <c r="AB754" s="36"/>
      <c r="AC754" s="36"/>
      <c r="AD754" s="36"/>
      <c r="AE754" s="36"/>
      <c r="AT754" s="15" t="s">
        <v>128</v>
      </c>
      <c r="AU754" s="15" t="s">
        <v>75</v>
      </c>
    </row>
    <row r="755" s="2" customFormat="1" ht="33" customHeight="1">
      <c r="A755" s="36"/>
      <c r="B755" s="37"/>
      <c r="C755" s="187" t="s">
        <v>2321</v>
      </c>
      <c r="D755" s="187" t="s">
        <v>120</v>
      </c>
      <c r="E755" s="188" t="s">
        <v>2322</v>
      </c>
      <c r="F755" s="189" t="s">
        <v>2323</v>
      </c>
      <c r="G755" s="190" t="s">
        <v>139</v>
      </c>
      <c r="H755" s="191">
        <v>3</v>
      </c>
      <c r="I755" s="192"/>
      <c r="J755" s="193">
        <f>ROUND(I755*H755,2)</f>
        <v>0</v>
      </c>
      <c r="K755" s="189" t="s">
        <v>124</v>
      </c>
      <c r="L755" s="42"/>
      <c r="M755" s="194" t="s">
        <v>1</v>
      </c>
      <c r="N755" s="195" t="s">
        <v>40</v>
      </c>
      <c r="O755" s="89"/>
      <c r="P755" s="196">
        <f>O755*H755</f>
        <v>0</v>
      </c>
      <c r="Q755" s="196">
        <v>0</v>
      </c>
      <c r="R755" s="196">
        <f>Q755*H755</f>
        <v>0</v>
      </c>
      <c r="S755" s="196">
        <v>0</v>
      </c>
      <c r="T755" s="196">
        <f>S755*H755</f>
        <v>0</v>
      </c>
      <c r="U755" s="197" t="s">
        <v>1</v>
      </c>
      <c r="V755" s="36"/>
      <c r="W755" s="36"/>
      <c r="X755" s="36"/>
      <c r="Y755" s="36"/>
      <c r="Z755" s="36"/>
      <c r="AA755" s="36"/>
      <c r="AB755" s="36"/>
      <c r="AC755" s="36"/>
      <c r="AD755" s="36"/>
      <c r="AE755" s="36"/>
      <c r="AR755" s="198" t="s">
        <v>685</v>
      </c>
      <c r="AT755" s="198" t="s">
        <v>120</v>
      </c>
      <c r="AU755" s="198" t="s">
        <v>75</v>
      </c>
      <c r="AY755" s="15" t="s">
        <v>126</v>
      </c>
      <c r="BE755" s="199">
        <f>IF(N755="základní",J755,0)</f>
        <v>0</v>
      </c>
      <c r="BF755" s="199">
        <f>IF(N755="snížená",J755,0)</f>
        <v>0</v>
      </c>
      <c r="BG755" s="199">
        <f>IF(N755="zákl. přenesená",J755,0)</f>
        <v>0</v>
      </c>
      <c r="BH755" s="199">
        <f>IF(N755="sníž. přenesená",J755,0)</f>
        <v>0</v>
      </c>
      <c r="BI755" s="199">
        <f>IF(N755="nulová",J755,0)</f>
        <v>0</v>
      </c>
      <c r="BJ755" s="15" t="s">
        <v>83</v>
      </c>
      <c r="BK755" s="199">
        <f>ROUND(I755*H755,2)</f>
        <v>0</v>
      </c>
      <c r="BL755" s="15" t="s">
        <v>685</v>
      </c>
      <c r="BM755" s="198" t="s">
        <v>2324</v>
      </c>
    </row>
    <row r="756" s="2" customFormat="1">
      <c r="A756" s="36"/>
      <c r="B756" s="37"/>
      <c r="C756" s="38"/>
      <c r="D756" s="200" t="s">
        <v>128</v>
      </c>
      <c r="E756" s="38"/>
      <c r="F756" s="201" t="s">
        <v>2325</v>
      </c>
      <c r="G756" s="38"/>
      <c r="H756" s="38"/>
      <c r="I756" s="202"/>
      <c r="J756" s="38"/>
      <c r="K756" s="38"/>
      <c r="L756" s="42"/>
      <c r="M756" s="203"/>
      <c r="N756" s="204"/>
      <c r="O756" s="89"/>
      <c r="P756" s="89"/>
      <c r="Q756" s="89"/>
      <c r="R756" s="89"/>
      <c r="S756" s="89"/>
      <c r="T756" s="89"/>
      <c r="U756" s="90"/>
      <c r="V756" s="36"/>
      <c r="W756" s="36"/>
      <c r="X756" s="36"/>
      <c r="Y756" s="36"/>
      <c r="Z756" s="36"/>
      <c r="AA756" s="36"/>
      <c r="AB756" s="36"/>
      <c r="AC756" s="36"/>
      <c r="AD756" s="36"/>
      <c r="AE756" s="36"/>
      <c r="AT756" s="15" t="s">
        <v>128</v>
      </c>
      <c r="AU756" s="15" t="s">
        <v>75</v>
      </c>
    </row>
    <row r="757" s="2" customFormat="1" ht="16.5" customHeight="1">
      <c r="A757" s="36"/>
      <c r="B757" s="37"/>
      <c r="C757" s="187" t="s">
        <v>2326</v>
      </c>
      <c r="D757" s="187" t="s">
        <v>120</v>
      </c>
      <c r="E757" s="188" t="s">
        <v>2327</v>
      </c>
      <c r="F757" s="189" t="s">
        <v>1938</v>
      </c>
      <c r="G757" s="190" t="s">
        <v>149</v>
      </c>
      <c r="H757" s="191">
        <v>26</v>
      </c>
      <c r="I757" s="192"/>
      <c r="J757" s="193">
        <f>ROUND(I757*H757,2)</f>
        <v>0</v>
      </c>
      <c r="K757" s="189" t="s">
        <v>124</v>
      </c>
      <c r="L757" s="42"/>
      <c r="M757" s="194" t="s">
        <v>1</v>
      </c>
      <c r="N757" s="195" t="s">
        <v>40</v>
      </c>
      <c r="O757" s="89"/>
      <c r="P757" s="196">
        <f>O757*H757</f>
        <v>0</v>
      </c>
      <c r="Q757" s="196">
        <v>0</v>
      </c>
      <c r="R757" s="196">
        <f>Q757*H757</f>
        <v>0</v>
      </c>
      <c r="S757" s="196">
        <v>0</v>
      </c>
      <c r="T757" s="196">
        <f>S757*H757</f>
        <v>0</v>
      </c>
      <c r="U757" s="197" t="s">
        <v>1</v>
      </c>
      <c r="V757" s="36"/>
      <c r="W757" s="36"/>
      <c r="X757" s="36"/>
      <c r="Y757" s="36"/>
      <c r="Z757" s="36"/>
      <c r="AA757" s="36"/>
      <c r="AB757" s="36"/>
      <c r="AC757" s="36"/>
      <c r="AD757" s="36"/>
      <c r="AE757" s="36"/>
      <c r="AR757" s="198" t="s">
        <v>685</v>
      </c>
      <c r="AT757" s="198" t="s">
        <v>120</v>
      </c>
      <c r="AU757" s="198" t="s">
        <v>75</v>
      </c>
      <c r="AY757" s="15" t="s">
        <v>126</v>
      </c>
      <c r="BE757" s="199">
        <f>IF(N757="základní",J757,0)</f>
        <v>0</v>
      </c>
      <c r="BF757" s="199">
        <f>IF(N757="snížená",J757,0)</f>
        <v>0</v>
      </c>
      <c r="BG757" s="199">
        <f>IF(N757="zákl. přenesená",J757,0)</f>
        <v>0</v>
      </c>
      <c r="BH757" s="199">
        <f>IF(N757="sníž. přenesená",J757,0)</f>
        <v>0</v>
      </c>
      <c r="BI757" s="199">
        <f>IF(N757="nulová",J757,0)</f>
        <v>0</v>
      </c>
      <c r="BJ757" s="15" t="s">
        <v>83</v>
      </c>
      <c r="BK757" s="199">
        <f>ROUND(I757*H757,2)</f>
        <v>0</v>
      </c>
      <c r="BL757" s="15" t="s">
        <v>685</v>
      </c>
      <c r="BM757" s="198" t="s">
        <v>2328</v>
      </c>
    </row>
    <row r="758" s="2" customFormat="1">
      <c r="A758" s="36"/>
      <c r="B758" s="37"/>
      <c r="C758" s="38"/>
      <c r="D758" s="200" t="s">
        <v>128</v>
      </c>
      <c r="E758" s="38"/>
      <c r="F758" s="201" t="s">
        <v>1940</v>
      </c>
      <c r="G758" s="38"/>
      <c r="H758" s="38"/>
      <c r="I758" s="202"/>
      <c r="J758" s="38"/>
      <c r="K758" s="38"/>
      <c r="L758" s="42"/>
      <c r="M758" s="203"/>
      <c r="N758" s="204"/>
      <c r="O758" s="89"/>
      <c r="P758" s="89"/>
      <c r="Q758" s="89"/>
      <c r="R758" s="89"/>
      <c r="S758" s="89"/>
      <c r="T758" s="89"/>
      <c r="U758" s="90"/>
      <c r="V758" s="36"/>
      <c r="W758" s="36"/>
      <c r="X758" s="36"/>
      <c r="Y758" s="36"/>
      <c r="Z758" s="36"/>
      <c r="AA758" s="36"/>
      <c r="AB758" s="36"/>
      <c r="AC758" s="36"/>
      <c r="AD758" s="36"/>
      <c r="AE758" s="36"/>
      <c r="AT758" s="15" t="s">
        <v>128</v>
      </c>
      <c r="AU758" s="15" t="s">
        <v>75</v>
      </c>
    </row>
    <row r="759" s="2" customFormat="1" ht="55.5" customHeight="1">
      <c r="A759" s="36"/>
      <c r="B759" s="37"/>
      <c r="C759" s="187" t="s">
        <v>2329</v>
      </c>
      <c r="D759" s="187" t="s">
        <v>120</v>
      </c>
      <c r="E759" s="188" t="s">
        <v>2330</v>
      </c>
      <c r="F759" s="189" t="s">
        <v>2331</v>
      </c>
      <c r="G759" s="190" t="s">
        <v>155</v>
      </c>
      <c r="H759" s="191">
        <v>8</v>
      </c>
      <c r="I759" s="192"/>
      <c r="J759" s="193">
        <f>ROUND(I759*H759,2)</f>
        <v>0</v>
      </c>
      <c r="K759" s="189" t="s">
        <v>124</v>
      </c>
      <c r="L759" s="42"/>
      <c r="M759" s="194" t="s">
        <v>1</v>
      </c>
      <c r="N759" s="195" t="s">
        <v>40</v>
      </c>
      <c r="O759" s="89"/>
      <c r="P759" s="196">
        <f>O759*H759</f>
        <v>0</v>
      </c>
      <c r="Q759" s="196">
        <v>0</v>
      </c>
      <c r="R759" s="196">
        <f>Q759*H759</f>
        <v>0</v>
      </c>
      <c r="S759" s="196">
        <v>0</v>
      </c>
      <c r="T759" s="196">
        <f>S759*H759</f>
        <v>0</v>
      </c>
      <c r="U759" s="197" t="s">
        <v>1</v>
      </c>
      <c r="V759" s="36"/>
      <c r="W759" s="36"/>
      <c r="X759" s="36"/>
      <c r="Y759" s="36"/>
      <c r="Z759" s="36"/>
      <c r="AA759" s="36"/>
      <c r="AB759" s="36"/>
      <c r="AC759" s="36"/>
      <c r="AD759" s="36"/>
      <c r="AE759" s="36"/>
      <c r="AR759" s="198" t="s">
        <v>685</v>
      </c>
      <c r="AT759" s="198" t="s">
        <v>120</v>
      </c>
      <c r="AU759" s="198" t="s">
        <v>75</v>
      </c>
      <c r="AY759" s="15" t="s">
        <v>126</v>
      </c>
      <c r="BE759" s="199">
        <f>IF(N759="základní",J759,0)</f>
        <v>0</v>
      </c>
      <c r="BF759" s="199">
        <f>IF(N759="snížená",J759,0)</f>
        <v>0</v>
      </c>
      <c r="BG759" s="199">
        <f>IF(N759="zákl. přenesená",J759,0)</f>
        <v>0</v>
      </c>
      <c r="BH759" s="199">
        <f>IF(N759="sníž. přenesená",J759,0)</f>
        <v>0</v>
      </c>
      <c r="BI759" s="199">
        <f>IF(N759="nulová",J759,0)</f>
        <v>0</v>
      </c>
      <c r="BJ759" s="15" t="s">
        <v>83</v>
      </c>
      <c r="BK759" s="199">
        <f>ROUND(I759*H759,2)</f>
        <v>0</v>
      </c>
      <c r="BL759" s="15" t="s">
        <v>685</v>
      </c>
      <c r="BM759" s="198" t="s">
        <v>2332</v>
      </c>
    </row>
    <row r="760" s="2" customFormat="1">
      <c r="A760" s="36"/>
      <c r="B760" s="37"/>
      <c r="C760" s="38"/>
      <c r="D760" s="200" t="s">
        <v>128</v>
      </c>
      <c r="E760" s="38"/>
      <c r="F760" s="201" t="s">
        <v>2333</v>
      </c>
      <c r="G760" s="38"/>
      <c r="H760" s="38"/>
      <c r="I760" s="202"/>
      <c r="J760" s="38"/>
      <c r="K760" s="38"/>
      <c r="L760" s="42"/>
      <c r="M760" s="203"/>
      <c r="N760" s="204"/>
      <c r="O760" s="89"/>
      <c r="P760" s="89"/>
      <c r="Q760" s="89"/>
      <c r="R760" s="89"/>
      <c r="S760" s="89"/>
      <c r="T760" s="89"/>
      <c r="U760" s="90"/>
      <c r="V760" s="36"/>
      <c r="W760" s="36"/>
      <c r="X760" s="36"/>
      <c r="Y760" s="36"/>
      <c r="Z760" s="36"/>
      <c r="AA760" s="36"/>
      <c r="AB760" s="36"/>
      <c r="AC760" s="36"/>
      <c r="AD760" s="36"/>
      <c r="AE760" s="36"/>
      <c r="AT760" s="15" t="s">
        <v>128</v>
      </c>
      <c r="AU760" s="15" t="s">
        <v>75</v>
      </c>
    </row>
    <row r="761" s="2" customFormat="1">
      <c r="A761" s="36"/>
      <c r="B761" s="37"/>
      <c r="C761" s="38"/>
      <c r="D761" s="200" t="s">
        <v>158</v>
      </c>
      <c r="E761" s="38"/>
      <c r="F761" s="215" t="s">
        <v>159</v>
      </c>
      <c r="G761" s="38"/>
      <c r="H761" s="38"/>
      <c r="I761" s="202"/>
      <c r="J761" s="38"/>
      <c r="K761" s="38"/>
      <c r="L761" s="42"/>
      <c r="M761" s="203"/>
      <c r="N761" s="204"/>
      <c r="O761" s="89"/>
      <c r="P761" s="89"/>
      <c r="Q761" s="89"/>
      <c r="R761" s="89"/>
      <c r="S761" s="89"/>
      <c r="T761" s="89"/>
      <c r="U761" s="90"/>
      <c r="V761" s="36"/>
      <c r="W761" s="36"/>
      <c r="X761" s="36"/>
      <c r="Y761" s="36"/>
      <c r="Z761" s="36"/>
      <c r="AA761" s="36"/>
      <c r="AB761" s="36"/>
      <c r="AC761" s="36"/>
      <c r="AD761" s="36"/>
      <c r="AE761" s="36"/>
      <c r="AT761" s="15" t="s">
        <v>158</v>
      </c>
      <c r="AU761" s="15" t="s">
        <v>75</v>
      </c>
    </row>
    <row r="762" s="2" customFormat="1" ht="62.7" customHeight="1">
      <c r="A762" s="36"/>
      <c r="B762" s="37"/>
      <c r="C762" s="187" t="s">
        <v>2334</v>
      </c>
      <c r="D762" s="187" t="s">
        <v>120</v>
      </c>
      <c r="E762" s="188" t="s">
        <v>2335</v>
      </c>
      <c r="F762" s="189" t="s">
        <v>2336</v>
      </c>
      <c r="G762" s="190" t="s">
        <v>155</v>
      </c>
      <c r="H762" s="191">
        <v>14</v>
      </c>
      <c r="I762" s="192"/>
      <c r="J762" s="193">
        <f>ROUND(I762*H762,2)</f>
        <v>0</v>
      </c>
      <c r="K762" s="189" t="s">
        <v>124</v>
      </c>
      <c r="L762" s="42"/>
      <c r="M762" s="194" t="s">
        <v>1</v>
      </c>
      <c r="N762" s="195" t="s">
        <v>40</v>
      </c>
      <c r="O762" s="89"/>
      <c r="P762" s="196">
        <f>O762*H762</f>
        <v>0</v>
      </c>
      <c r="Q762" s="196">
        <v>0</v>
      </c>
      <c r="R762" s="196">
        <f>Q762*H762</f>
        <v>0</v>
      </c>
      <c r="S762" s="196">
        <v>0</v>
      </c>
      <c r="T762" s="196">
        <f>S762*H762</f>
        <v>0</v>
      </c>
      <c r="U762" s="197" t="s">
        <v>1</v>
      </c>
      <c r="V762" s="36"/>
      <c r="W762" s="36"/>
      <c r="X762" s="36"/>
      <c r="Y762" s="36"/>
      <c r="Z762" s="36"/>
      <c r="AA762" s="36"/>
      <c r="AB762" s="36"/>
      <c r="AC762" s="36"/>
      <c r="AD762" s="36"/>
      <c r="AE762" s="36"/>
      <c r="AR762" s="198" t="s">
        <v>685</v>
      </c>
      <c r="AT762" s="198" t="s">
        <v>120</v>
      </c>
      <c r="AU762" s="198" t="s">
        <v>75</v>
      </c>
      <c r="AY762" s="15" t="s">
        <v>126</v>
      </c>
      <c r="BE762" s="199">
        <f>IF(N762="základní",J762,0)</f>
        <v>0</v>
      </c>
      <c r="BF762" s="199">
        <f>IF(N762="snížená",J762,0)</f>
        <v>0</v>
      </c>
      <c r="BG762" s="199">
        <f>IF(N762="zákl. přenesená",J762,0)</f>
        <v>0</v>
      </c>
      <c r="BH762" s="199">
        <f>IF(N762="sníž. přenesená",J762,0)</f>
        <v>0</v>
      </c>
      <c r="BI762" s="199">
        <f>IF(N762="nulová",J762,0)</f>
        <v>0</v>
      </c>
      <c r="BJ762" s="15" t="s">
        <v>83</v>
      </c>
      <c r="BK762" s="199">
        <f>ROUND(I762*H762,2)</f>
        <v>0</v>
      </c>
      <c r="BL762" s="15" t="s">
        <v>685</v>
      </c>
      <c r="BM762" s="198" t="s">
        <v>2337</v>
      </c>
    </row>
    <row r="763" s="2" customFormat="1">
      <c r="A763" s="36"/>
      <c r="B763" s="37"/>
      <c r="C763" s="38"/>
      <c r="D763" s="200" t="s">
        <v>128</v>
      </c>
      <c r="E763" s="38"/>
      <c r="F763" s="201" t="s">
        <v>2338</v>
      </c>
      <c r="G763" s="38"/>
      <c r="H763" s="38"/>
      <c r="I763" s="202"/>
      <c r="J763" s="38"/>
      <c r="K763" s="38"/>
      <c r="L763" s="42"/>
      <c r="M763" s="203"/>
      <c r="N763" s="204"/>
      <c r="O763" s="89"/>
      <c r="P763" s="89"/>
      <c r="Q763" s="89"/>
      <c r="R763" s="89"/>
      <c r="S763" s="89"/>
      <c r="T763" s="89"/>
      <c r="U763" s="90"/>
      <c r="V763" s="36"/>
      <c r="W763" s="36"/>
      <c r="X763" s="36"/>
      <c r="Y763" s="36"/>
      <c r="Z763" s="36"/>
      <c r="AA763" s="36"/>
      <c r="AB763" s="36"/>
      <c r="AC763" s="36"/>
      <c r="AD763" s="36"/>
      <c r="AE763" s="36"/>
      <c r="AT763" s="15" t="s">
        <v>128</v>
      </c>
      <c r="AU763" s="15" t="s">
        <v>75</v>
      </c>
    </row>
    <row r="764" s="2" customFormat="1">
      <c r="A764" s="36"/>
      <c r="B764" s="37"/>
      <c r="C764" s="38"/>
      <c r="D764" s="200" t="s">
        <v>158</v>
      </c>
      <c r="E764" s="38"/>
      <c r="F764" s="215" t="s">
        <v>159</v>
      </c>
      <c r="G764" s="38"/>
      <c r="H764" s="38"/>
      <c r="I764" s="202"/>
      <c r="J764" s="38"/>
      <c r="K764" s="38"/>
      <c r="L764" s="42"/>
      <c r="M764" s="203"/>
      <c r="N764" s="204"/>
      <c r="O764" s="89"/>
      <c r="P764" s="89"/>
      <c r="Q764" s="89"/>
      <c r="R764" s="89"/>
      <c r="S764" s="89"/>
      <c r="T764" s="89"/>
      <c r="U764" s="90"/>
      <c r="V764" s="36"/>
      <c r="W764" s="36"/>
      <c r="X764" s="36"/>
      <c r="Y764" s="36"/>
      <c r="Z764" s="36"/>
      <c r="AA764" s="36"/>
      <c r="AB764" s="36"/>
      <c r="AC764" s="36"/>
      <c r="AD764" s="36"/>
      <c r="AE764" s="36"/>
      <c r="AT764" s="15" t="s">
        <v>158</v>
      </c>
      <c r="AU764" s="15" t="s">
        <v>75</v>
      </c>
    </row>
    <row r="765" s="2" customFormat="1" ht="24.15" customHeight="1">
      <c r="A765" s="36"/>
      <c r="B765" s="37"/>
      <c r="C765" s="187" t="s">
        <v>2339</v>
      </c>
      <c r="D765" s="187" t="s">
        <v>120</v>
      </c>
      <c r="E765" s="188" t="s">
        <v>2340</v>
      </c>
      <c r="F765" s="189" t="s">
        <v>2341</v>
      </c>
      <c r="G765" s="190" t="s">
        <v>155</v>
      </c>
      <c r="H765" s="191">
        <v>15.4</v>
      </c>
      <c r="I765" s="192"/>
      <c r="J765" s="193">
        <f>ROUND(I765*H765,2)</f>
        <v>0</v>
      </c>
      <c r="K765" s="189" t="s">
        <v>124</v>
      </c>
      <c r="L765" s="42"/>
      <c r="M765" s="194" t="s">
        <v>1</v>
      </c>
      <c r="N765" s="195" t="s">
        <v>40</v>
      </c>
      <c r="O765" s="89"/>
      <c r="P765" s="196">
        <f>O765*H765</f>
        <v>0</v>
      </c>
      <c r="Q765" s="196">
        <v>0</v>
      </c>
      <c r="R765" s="196">
        <f>Q765*H765</f>
        <v>0</v>
      </c>
      <c r="S765" s="196">
        <v>0</v>
      </c>
      <c r="T765" s="196">
        <f>S765*H765</f>
        <v>0</v>
      </c>
      <c r="U765" s="197" t="s">
        <v>1</v>
      </c>
      <c r="V765" s="36"/>
      <c r="W765" s="36"/>
      <c r="X765" s="36"/>
      <c r="Y765" s="36"/>
      <c r="Z765" s="36"/>
      <c r="AA765" s="36"/>
      <c r="AB765" s="36"/>
      <c r="AC765" s="36"/>
      <c r="AD765" s="36"/>
      <c r="AE765" s="36"/>
      <c r="AR765" s="198" t="s">
        <v>685</v>
      </c>
      <c r="AT765" s="198" t="s">
        <v>120</v>
      </c>
      <c r="AU765" s="198" t="s">
        <v>75</v>
      </c>
      <c r="AY765" s="15" t="s">
        <v>126</v>
      </c>
      <c r="BE765" s="199">
        <f>IF(N765="základní",J765,0)</f>
        <v>0</v>
      </c>
      <c r="BF765" s="199">
        <f>IF(N765="snížená",J765,0)</f>
        <v>0</v>
      </c>
      <c r="BG765" s="199">
        <f>IF(N765="zákl. přenesená",J765,0)</f>
        <v>0</v>
      </c>
      <c r="BH765" s="199">
        <f>IF(N765="sníž. přenesená",J765,0)</f>
        <v>0</v>
      </c>
      <c r="BI765" s="199">
        <f>IF(N765="nulová",J765,0)</f>
        <v>0</v>
      </c>
      <c r="BJ765" s="15" t="s">
        <v>83</v>
      </c>
      <c r="BK765" s="199">
        <f>ROUND(I765*H765,2)</f>
        <v>0</v>
      </c>
      <c r="BL765" s="15" t="s">
        <v>685</v>
      </c>
      <c r="BM765" s="198" t="s">
        <v>2342</v>
      </c>
    </row>
    <row r="766" s="2" customFormat="1">
      <c r="A766" s="36"/>
      <c r="B766" s="37"/>
      <c r="C766" s="38"/>
      <c r="D766" s="200" t="s">
        <v>128</v>
      </c>
      <c r="E766" s="38"/>
      <c r="F766" s="201" t="s">
        <v>2343</v>
      </c>
      <c r="G766" s="38"/>
      <c r="H766" s="38"/>
      <c r="I766" s="202"/>
      <c r="J766" s="38"/>
      <c r="K766" s="38"/>
      <c r="L766" s="42"/>
      <c r="M766" s="203"/>
      <c r="N766" s="204"/>
      <c r="O766" s="89"/>
      <c r="P766" s="89"/>
      <c r="Q766" s="89"/>
      <c r="R766" s="89"/>
      <c r="S766" s="89"/>
      <c r="T766" s="89"/>
      <c r="U766" s="90"/>
      <c r="V766" s="36"/>
      <c r="W766" s="36"/>
      <c r="X766" s="36"/>
      <c r="Y766" s="36"/>
      <c r="Z766" s="36"/>
      <c r="AA766" s="36"/>
      <c r="AB766" s="36"/>
      <c r="AC766" s="36"/>
      <c r="AD766" s="36"/>
      <c r="AE766" s="36"/>
      <c r="AT766" s="15" t="s">
        <v>128</v>
      </c>
      <c r="AU766" s="15" t="s">
        <v>75</v>
      </c>
    </row>
    <row r="767" s="2" customFormat="1" ht="24.15" customHeight="1">
      <c r="A767" s="36"/>
      <c r="B767" s="37"/>
      <c r="C767" s="187" t="s">
        <v>2344</v>
      </c>
      <c r="D767" s="187" t="s">
        <v>120</v>
      </c>
      <c r="E767" s="188" t="s">
        <v>2345</v>
      </c>
      <c r="F767" s="189" t="s">
        <v>2346</v>
      </c>
      <c r="G767" s="190" t="s">
        <v>155</v>
      </c>
      <c r="H767" s="191">
        <v>4.2000000000000002</v>
      </c>
      <c r="I767" s="192"/>
      <c r="J767" s="193">
        <f>ROUND(I767*H767,2)</f>
        <v>0</v>
      </c>
      <c r="K767" s="189" t="s">
        <v>124</v>
      </c>
      <c r="L767" s="42"/>
      <c r="M767" s="194" t="s">
        <v>1</v>
      </c>
      <c r="N767" s="195" t="s">
        <v>40</v>
      </c>
      <c r="O767" s="89"/>
      <c r="P767" s="196">
        <f>O767*H767</f>
        <v>0</v>
      </c>
      <c r="Q767" s="196">
        <v>0</v>
      </c>
      <c r="R767" s="196">
        <f>Q767*H767</f>
        <v>0</v>
      </c>
      <c r="S767" s="196">
        <v>0</v>
      </c>
      <c r="T767" s="196">
        <f>S767*H767</f>
        <v>0</v>
      </c>
      <c r="U767" s="197" t="s">
        <v>1</v>
      </c>
      <c r="V767" s="36"/>
      <c r="W767" s="36"/>
      <c r="X767" s="36"/>
      <c r="Y767" s="36"/>
      <c r="Z767" s="36"/>
      <c r="AA767" s="36"/>
      <c r="AB767" s="36"/>
      <c r="AC767" s="36"/>
      <c r="AD767" s="36"/>
      <c r="AE767" s="36"/>
      <c r="AR767" s="198" t="s">
        <v>685</v>
      </c>
      <c r="AT767" s="198" t="s">
        <v>120</v>
      </c>
      <c r="AU767" s="198" t="s">
        <v>75</v>
      </c>
      <c r="AY767" s="15" t="s">
        <v>126</v>
      </c>
      <c r="BE767" s="199">
        <f>IF(N767="základní",J767,0)</f>
        <v>0</v>
      </c>
      <c r="BF767" s="199">
        <f>IF(N767="snížená",J767,0)</f>
        <v>0</v>
      </c>
      <c r="BG767" s="199">
        <f>IF(N767="zákl. přenesená",J767,0)</f>
        <v>0</v>
      </c>
      <c r="BH767" s="199">
        <f>IF(N767="sníž. přenesená",J767,0)</f>
        <v>0</v>
      </c>
      <c r="BI767" s="199">
        <f>IF(N767="nulová",J767,0)</f>
        <v>0</v>
      </c>
      <c r="BJ767" s="15" t="s">
        <v>83</v>
      </c>
      <c r="BK767" s="199">
        <f>ROUND(I767*H767,2)</f>
        <v>0</v>
      </c>
      <c r="BL767" s="15" t="s">
        <v>685</v>
      </c>
      <c r="BM767" s="198" t="s">
        <v>2347</v>
      </c>
    </row>
    <row r="768" s="2" customFormat="1">
      <c r="A768" s="36"/>
      <c r="B768" s="37"/>
      <c r="C768" s="38"/>
      <c r="D768" s="200" t="s">
        <v>128</v>
      </c>
      <c r="E768" s="38"/>
      <c r="F768" s="201" t="s">
        <v>2348</v>
      </c>
      <c r="G768" s="38"/>
      <c r="H768" s="38"/>
      <c r="I768" s="202"/>
      <c r="J768" s="38"/>
      <c r="K768" s="38"/>
      <c r="L768" s="42"/>
      <c r="M768" s="203"/>
      <c r="N768" s="204"/>
      <c r="O768" s="89"/>
      <c r="P768" s="89"/>
      <c r="Q768" s="89"/>
      <c r="R768" s="89"/>
      <c r="S768" s="89"/>
      <c r="T768" s="89"/>
      <c r="U768" s="90"/>
      <c r="V768" s="36"/>
      <c r="W768" s="36"/>
      <c r="X768" s="36"/>
      <c r="Y768" s="36"/>
      <c r="Z768" s="36"/>
      <c r="AA768" s="36"/>
      <c r="AB768" s="36"/>
      <c r="AC768" s="36"/>
      <c r="AD768" s="36"/>
      <c r="AE768" s="36"/>
      <c r="AT768" s="15" t="s">
        <v>128</v>
      </c>
      <c r="AU768" s="15" t="s">
        <v>75</v>
      </c>
    </row>
    <row r="769" s="2" customFormat="1" ht="16.5" customHeight="1">
      <c r="A769" s="36"/>
      <c r="B769" s="37"/>
      <c r="C769" s="187" t="s">
        <v>2349</v>
      </c>
      <c r="D769" s="187" t="s">
        <v>120</v>
      </c>
      <c r="E769" s="188" t="s">
        <v>2350</v>
      </c>
      <c r="F769" s="189" t="s">
        <v>2351</v>
      </c>
      <c r="G769" s="190" t="s">
        <v>155</v>
      </c>
      <c r="H769" s="191">
        <v>2</v>
      </c>
      <c r="I769" s="192"/>
      <c r="J769" s="193">
        <f>ROUND(I769*H769,2)</f>
        <v>0</v>
      </c>
      <c r="K769" s="189" t="s">
        <v>124</v>
      </c>
      <c r="L769" s="42"/>
      <c r="M769" s="194" t="s">
        <v>1</v>
      </c>
      <c r="N769" s="195" t="s">
        <v>40</v>
      </c>
      <c r="O769" s="89"/>
      <c r="P769" s="196">
        <f>O769*H769</f>
        <v>0</v>
      </c>
      <c r="Q769" s="196">
        <v>0</v>
      </c>
      <c r="R769" s="196">
        <f>Q769*H769</f>
        <v>0</v>
      </c>
      <c r="S769" s="196">
        <v>0</v>
      </c>
      <c r="T769" s="196">
        <f>S769*H769</f>
        <v>0</v>
      </c>
      <c r="U769" s="197" t="s">
        <v>1</v>
      </c>
      <c r="V769" s="36"/>
      <c r="W769" s="36"/>
      <c r="X769" s="36"/>
      <c r="Y769" s="36"/>
      <c r="Z769" s="36"/>
      <c r="AA769" s="36"/>
      <c r="AB769" s="36"/>
      <c r="AC769" s="36"/>
      <c r="AD769" s="36"/>
      <c r="AE769" s="36"/>
      <c r="AR769" s="198" t="s">
        <v>685</v>
      </c>
      <c r="AT769" s="198" t="s">
        <v>120</v>
      </c>
      <c r="AU769" s="198" t="s">
        <v>75</v>
      </c>
      <c r="AY769" s="15" t="s">
        <v>126</v>
      </c>
      <c r="BE769" s="199">
        <f>IF(N769="základní",J769,0)</f>
        <v>0</v>
      </c>
      <c r="BF769" s="199">
        <f>IF(N769="snížená",J769,0)</f>
        <v>0</v>
      </c>
      <c r="BG769" s="199">
        <f>IF(N769="zákl. přenesená",J769,0)</f>
        <v>0</v>
      </c>
      <c r="BH769" s="199">
        <f>IF(N769="sníž. přenesená",J769,0)</f>
        <v>0</v>
      </c>
      <c r="BI769" s="199">
        <f>IF(N769="nulová",J769,0)</f>
        <v>0</v>
      </c>
      <c r="BJ769" s="15" t="s">
        <v>83</v>
      </c>
      <c r="BK769" s="199">
        <f>ROUND(I769*H769,2)</f>
        <v>0</v>
      </c>
      <c r="BL769" s="15" t="s">
        <v>685</v>
      </c>
      <c r="BM769" s="198" t="s">
        <v>2352</v>
      </c>
    </row>
    <row r="770" s="2" customFormat="1">
      <c r="A770" s="36"/>
      <c r="B770" s="37"/>
      <c r="C770" s="38"/>
      <c r="D770" s="200" t="s">
        <v>128</v>
      </c>
      <c r="E770" s="38"/>
      <c r="F770" s="201" t="s">
        <v>2353</v>
      </c>
      <c r="G770" s="38"/>
      <c r="H770" s="38"/>
      <c r="I770" s="202"/>
      <c r="J770" s="38"/>
      <c r="K770" s="38"/>
      <c r="L770" s="42"/>
      <c r="M770" s="203"/>
      <c r="N770" s="204"/>
      <c r="O770" s="89"/>
      <c r="P770" s="89"/>
      <c r="Q770" s="89"/>
      <c r="R770" s="89"/>
      <c r="S770" s="89"/>
      <c r="T770" s="89"/>
      <c r="U770" s="90"/>
      <c r="V770" s="36"/>
      <c r="W770" s="36"/>
      <c r="X770" s="36"/>
      <c r="Y770" s="36"/>
      <c r="Z770" s="36"/>
      <c r="AA770" s="36"/>
      <c r="AB770" s="36"/>
      <c r="AC770" s="36"/>
      <c r="AD770" s="36"/>
      <c r="AE770" s="36"/>
      <c r="AT770" s="15" t="s">
        <v>128</v>
      </c>
      <c r="AU770" s="15" t="s">
        <v>75</v>
      </c>
    </row>
    <row r="771" s="2" customFormat="1" ht="24.15" customHeight="1">
      <c r="A771" s="36"/>
      <c r="B771" s="37"/>
      <c r="C771" s="187" t="s">
        <v>2354</v>
      </c>
      <c r="D771" s="187" t="s">
        <v>120</v>
      </c>
      <c r="E771" s="188" t="s">
        <v>2355</v>
      </c>
      <c r="F771" s="189" t="s">
        <v>2356</v>
      </c>
      <c r="G771" s="190" t="s">
        <v>221</v>
      </c>
      <c r="H771" s="191">
        <v>150</v>
      </c>
      <c r="I771" s="192"/>
      <c r="J771" s="193">
        <f>ROUND(I771*H771,2)</f>
        <v>0</v>
      </c>
      <c r="K771" s="189" t="s">
        <v>1</v>
      </c>
      <c r="L771" s="42"/>
      <c r="M771" s="194" t="s">
        <v>1</v>
      </c>
      <c r="N771" s="195" t="s">
        <v>40</v>
      </c>
      <c r="O771" s="89"/>
      <c r="P771" s="196">
        <f>O771*H771</f>
        <v>0</v>
      </c>
      <c r="Q771" s="196">
        <v>0</v>
      </c>
      <c r="R771" s="196">
        <f>Q771*H771</f>
        <v>0</v>
      </c>
      <c r="S771" s="196">
        <v>0</v>
      </c>
      <c r="T771" s="196">
        <f>S771*H771</f>
        <v>0</v>
      </c>
      <c r="U771" s="197" t="s">
        <v>1</v>
      </c>
      <c r="V771" s="36"/>
      <c r="W771" s="36"/>
      <c r="X771" s="36"/>
      <c r="Y771" s="36"/>
      <c r="Z771" s="36"/>
      <c r="AA771" s="36"/>
      <c r="AB771" s="36"/>
      <c r="AC771" s="36"/>
      <c r="AD771" s="36"/>
      <c r="AE771" s="36"/>
      <c r="AR771" s="198" t="s">
        <v>140</v>
      </c>
      <c r="AT771" s="198" t="s">
        <v>120</v>
      </c>
      <c r="AU771" s="198" t="s">
        <v>75</v>
      </c>
      <c r="AY771" s="15" t="s">
        <v>126</v>
      </c>
      <c r="BE771" s="199">
        <f>IF(N771="základní",J771,0)</f>
        <v>0</v>
      </c>
      <c r="BF771" s="199">
        <f>IF(N771="snížená",J771,0)</f>
        <v>0</v>
      </c>
      <c r="BG771" s="199">
        <f>IF(N771="zákl. přenesená",J771,0)</f>
        <v>0</v>
      </c>
      <c r="BH771" s="199">
        <f>IF(N771="sníž. přenesená",J771,0)</f>
        <v>0</v>
      </c>
      <c r="BI771" s="199">
        <f>IF(N771="nulová",J771,0)</f>
        <v>0</v>
      </c>
      <c r="BJ771" s="15" t="s">
        <v>83</v>
      </c>
      <c r="BK771" s="199">
        <f>ROUND(I771*H771,2)</f>
        <v>0</v>
      </c>
      <c r="BL771" s="15" t="s">
        <v>140</v>
      </c>
      <c r="BM771" s="198" t="s">
        <v>2357</v>
      </c>
    </row>
    <row r="772" s="2" customFormat="1">
      <c r="A772" s="36"/>
      <c r="B772" s="37"/>
      <c r="C772" s="38"/>
      <c r="D772" s="200" t="s">
        <v>128</v>
      </c>
      <c r="E772" s="38"/>
      <c r="F772" s="201" t="s">
        <v>2358</v>
      </c>
      <c r="G772" s="38"/>
      <c r="H772" s="38"/>
      <c r="I772" s="202"/>
      <c r="J772" s="38"/>
      <c r="K772" s="38"/>
      <c r="L772" s="42"/>
      <c r="M772" s="203"/>
      <c r="N772" s="204"/>
      <c r="O772" s="89"/>
      <c r="P772" s="89"/>
      <c r="Q772" s="89"/>
      <c r="R772" s="89"/>
      <c r="S772" s="89"/>
      <c r="T772" s="89"/>
      <c r="U772" s="90"/>
      <c r="V772" s="36"/>
      <c r="W772" s="36"/>
      <c r="X772" s="36"/>
      <c r="Y772" s="36"/>
      <c r="Z772" s="36"/>
      <c r="AA772" s="36"/>
      <c r="AB772" s="36"/>
      <c r="AC772" s="36"/>
      <c r="AD772" s="36"/>
      <c r="AE772" s="36"/>
      <c r="AT772" s="15" t="s">
        <v>128</v>
      </c>
      <c r="AU772" s="15" t="s">
        <v>75</v>
      </c>
    </row>
    <row r="773" s="2" customFormat="1" ht="33" customHeight="1">
      <c r="A773" s="36"/>
      <c r="B773" s="37"/>
      <c r="C773" s="187" t="s">
        <v>2359</v>
      </c>
      <c r="D773" s="187" t="s">
        <v>120</v>
      </c>
      <c r="E773" s="188" t="s">
        <v>2360</v>
      </c>
      <c r="F773" s="189" t="s">
        <v>2361</v>
      </c>
      <c r="G773" s="190" t="s">
        <v>123</v>
      </c>
      <c r="H773" s="191">
        <v>20</v>
      </c>
      <c r="I773" s="192"/>
      <c r="J773" s="193">
        <f>ROUND(I773*H773,2)</f>
        <v>0</v>
      </c>
      <c r="K773" s="189" t="s">
        <v>1</v>
      </c>
      <c r="L773" s="42"/>
      <c r="M773" s="194" t="s">
        <v>1</v>
      </c>
      <c r="N773" s="195" t="s">
        <v>40</v>
      </c>
      <c r="O773" s="89"/>
      <c r="P773" s="196">
        <f>O773*H773</f>
        <v>0</v>
      </c>
      <c r="Q773" s="196">
        <v>0</v>
      </c>
      <c r="R773" s="196">
        <f>Q773*H773</f>
        <v>0</v>
      </c>
      <c r="S773" s="196">
        <v>0</v>
      </c>
      <c r="T773" s="196">
        <f>S773*H773</f>
        <v>0</v>
      </c>
      <c r="U773" s="197" t="s">
        <v>1</v>
      </c>
      <c r="V773" s="36"/>
      <c r="W773" s="36"/>
      <c r="X773" s="36"/>
      <c r="Y773" s="36"/>
      <c r="Z773" s="36"/>
      <c r="AA773" s="36"/>
      <c r="AB773" s="36"/>
      <c r="AC773" s="36"/>
      <c r="AD773" s="36"/>
      <c r="AE773" s="36"/>
      <c r="AR773" s="198" t="s">
        <v>140</v>
      </c>
      <c r="AT773" s="198" t="s">
        <v>120</v>
      </c>
      <c r="AU773" s="198" t="s">
        <v>75</v>
      </c>
      <c r="AY773" s="15" t="s">
        <v>126</v>
      </c>
      <c r="BE773" s="199">
        <f>IF(N773="základní",J773,0)</f>
        <v>0</v>
      </c>
      <c r="BF773" s="199">
        <f>IF(N773="snížená",J773,0)</f>
        <v>0</v>
      </c>
      <c r="BG773" s="199">
        <f>IF(N773="zákl. přenesená",J773,0)</f>
        <v>0</v>
      </c>
      <c r="BH773" s="199">
        <f>IF(N773="sníž. přenesená",J773,0)</f>
        <v>0</v>
      </c>
      <c r="BI773" s="199">
        <f>IF(N773="nulová",J773,0)</f>
        <v>0</v>
      </c>
      <c r="BJ773" s="15" t="s">
        <v>83</v>
      </c>
      <c r="BK773" s="199">
        <f>ROUND(I773*H773,2)</f>
        <v>0</v>
      </c>
      <c r="BL773" s="15" t="s">
        <v>140</v>
      </c>
      <c r="BM773" s="198" t="s">
        <v>2362</v>
      </c>
    </row>
    <row r="774" s="2" customFormat="1">
      <c r="A774" s="36"/>
      <c r="B774" s="37"/>
      <c r="C774" s="38"/>
      <c r="D774" s="200" t="s">
        <v>128</v>
      </c>
      <c r="E774" s="38"/>
      <c r="F774" s="201" t="s">
        <v>2363</v>
      </c>
      <c r="G774" s="38"/>
      <c r="H774" s="38"/>
      <c r="I774" s="202"/>
      <c r="J774" s="38"/>
      <c r="K774" s="38"/>
      <c r="L774" s="42"/>
      <c r="M774" s="203"/>
      <c r="N774" s="204"/>
      <c r="O774" s="89"/>
      <c r="P774" s="89"/>
      <c r="Q774" s="89"/>
      <c r="R774" s="89"/>
      <c r="S774" s="89"/>
      <c r="T774" s="89"/>
      <c r="U774" s="90"/>
      <c r="V774" s="36"/>
      <c r="W774" s="36"/>
      <c r="X774" s="36"/>
      <c r="Y774" s="36"/>
      <c r="Z774" s="36"/>
      <c r="AA774" s="36"/>
      <c r="AB774" s="36"/>
      <c r="AC774" s="36"/>
      <c r="AD774" s="36"/>
      <c r="AE774" s="36"/>
      <c r="AT774" s="15" t="s">
        <v>128</v>
      </c>
      <c r="AU774" s="15" t="s">
        <v>75</v>
      </c>
    </row>
    <row r="775" s="2" customFormat="1" ht="37.8" customHeight="1">
      <c r="A775" s="36"/>
      <c r="B775" s="37"/>
      <c r="C775" s="187" t="s">
        <v>2364</v>
      </c>
      <c r="D775" s="187" t="s">
        <v>120</v>
      </c>
      <c r="E775" s="188" t="s">
        <v>2365</v>
      </c>
      <c r="F775" s="189" t="s">
        <v>2366</v>
      </c>
      <c r="G775" s="190" t="s">
        <v>123</v>
      </c>
      <c r="H775" s="191">
        <v>200</v>
      </c>
      <c r="I775" s="192"/>
      <c r="J775" s="193">
        <f>ROUND(I775*H775,2)</f>
        <v>0</v>
      </c>
      <c r="K775" s="189" t="s">
        <v>1</v>
      </c>
      <c r="L775" s="42"/>
      <c r="M775" s="194" t="s">
        <v>1</v>
      </c>
      <c r="N775" s="195" t="s">
        <v>40</v>
      </c>
      <c r="O775" s="89"/>
      <c r="P775" s="196">
        <f>O775*H775</f>
        <v>0</v>
      </c>
      <c r="Q775" s="196">
        <v>0</v>
      </c>
      <c r="R775" s="196">
        <f>Q775*H775</f>
        <v>0</v>
      </c>
      <c r="S775" s="196">
        <v>0</v>
      </c>
      <c r="T775" s="196">
        <f>S775*H775</f>
        <v>0</v>
      </c>
      <c r="U775" s="197" t="s">
        <v>1</v>
      </c>
      <c r="V775" s="36"/>
      <c r="W775" s="36"/>
      <c r="X775" s="36"/>
      <c r="Y775" s="36"/>
      <c r="Z775" s="36"/>
      <c r="AA775" s="36"/>
      <c r="AB775" s="36"/>
      <c r="AC775" s="36"/>
      <c r="AD775" s="36"/>
      <c r="AE775" s="36"/>
      <c r="AR775" s="198" t="s">
        <v>140</v>
      </c>
      <c r="AT775" s="198" t="s">
        <v>120</v>
      </c>
      <c r="AU775" s="198" t="s">
        <v>75</v>
      </c>
      <c r="AY775" s="15" t="s">
        <v>126</v>
      </c>
      <c r="BE775" s="199">
        <f>IF(N775="základní",J775,0)</f>
        <v>0</v>
      </c>
      <c r="BF775" s="199">
        <f>IF(N775="snížená",J775,0)</f>
        <v>0</v>
      </c>
      <c r="BG775" s="199">
        <f>IF(N775="zákl. přenesená",J775,0)</f>
        <v>0</v>
      </c>
      <c r="BH775" s="199">
        <f>IF(N775="sníž. přenesená",J775,0)</f>
        <v>0</v>
      </c>
      <c r="BI775" s="199">
        <f>IF(N775="nulová",J775,0)</f>
        <v>0</v>
      </c>
      <c r="BJ775" s="15" t="s">
        <v>83</v>
      </c>
      <c r="BK775" s="199">
        <f>ROUND(I775*H775,2)</f>
        <v>0</v>
      </c>
      <c r="BL775" s="15" t="s">
        <v>140</v>
      </c>
      <c r="BM775" s="198" t="s">
        <v>2367</v>
      </c>
    </row>
    <row r="776" s="2" customFormat="1">
      <c r="A776" s="36"/>
      <c r="B776" s="37"/>
      <c r="C776" s="38"/>
      <c r="D776" s="200" t="s">
        <v>128</v>
      </c>
      <c r="E776" s="38"/>
      <c r="F776" s="201" t="s">
        <v>2368</v>
      </c>
      <c r="G776" s="38"/>
      <c r="H776" s="38"/>
      <c r="I776" s="202"/>
      <c r="J776" s="38"/>
      <c r="K776" s="38"/>
      <c r="L776" s="42"/>
      <c r="M776" s="203"/>
      <c r="N776" s="204"/>
      <c r="O776" s="89"/>
      <c r="P776" s="89"/>
      <c r="Q776" s="89"/>
      <c r="R776" s="89"/>
      <c r="S776" s="89"/>
      <c r="T776" s="89"/>
      <c r="U776" s="90"/>
      <c r="V776" s="36"/>
      <c r="W776" s="36"/>
      <c r="X776" s="36"/>
      <c r="Y776" s="36"/>
      <c r="Z776" s="36"/>
      <c r="AA776" s="36"/>
      <c r="AB776" s="36"/>
      <c r="AC776" s="36"/>
      <c r="AD776" s="36"/>
      <c r="AE776" s="36"/>
      <c r="AT776" s="15" t="s">
        <v>128</v>
      </c>
      <c r="AU776" s="15" t="s">
        <v>75</v>
      </c>
    </row>
    <row r="777" s="2" customFormat="1" ht="24.15" customHeight="1">
      <c r="A777" s="36"/>
      <c r="B777" s="37"/>
      <c r="C777" s="187" t="s">
        <v>2369</v>
      </c>
      <c r="D777" s="187" t="s">
        <v>120</v>
      </c>
      <c r="E777" s="188" t="s">
        <v>2370</v>
      </c>
      <c r="F777" s="189" t="s">
        <v>2371</v>
      </c>
      <c r="G777" s="190" t="s">
        <v>221</v>
      </c>
      <c r="H777" s="191">
        <v>200</v>
      </c>
      <c r="I777" s="192"/>
      <c r="J777" s="193">
        <f>ROUND(I777*H777,2)</f>
        <v>0</v>
      </c>
      <c r="K777" s="189" t="s">
        <v>1</v>
      </c>
      <c r="L777" s="42"/>
      <c r="M777" s="194" t="s">
        <v>1</v>
      </c>
      <c r="N777" s="195" t="s">
        <v>40</v>
      </c>
      <c r="O777" s="89"/>
      <c r="P777" s="196">
        <f>O777*H777</f>
        <v>0</v>
      </c>
      <c r="Q777" s="196">
        <v>0</v>
      </c>
      <c r="R777" s="196">
        <f>Q777*H777</f>
        <v>0</v>
      </c>
      <c r="S777" s="196">
        <v>0</v>
      </c>
      <c r="T777" s="196">
        <f>S777*H777</f>
        <v>0</v>
      </c>
      <c r="U777" s="197" t="s">
        <v>1</v>
      </c>
      <c r="V777" s="36"/>
      <c r="W777" s="36"/>
      <c r="X777" s="36"/>
      <c r="Y777" s="36"/>
      <c r="Z777" s="36"/>
      <c r="AA777" s="36"/>
      <c r="AB777" s="36"/>
      <c r="AC777" s="36"/>
      <c r="AD777" s="36"/>
      <c r="AE777" s="36"/>
      <c r="AR777" s="198" t="s">
        <v>140</v>
      </c>
      <c r="AT777" s="198" t="s">
        <v>120</v>
      </c>
      <c r="AU777" s="198" t="s">
        <v>75</v>
      </c>
      <c r="AY777" s="15" t="s">
        <v>126</v>
      </c>
      <c r="BE777" s="199">
        <f>IF(N777="základní",J777,0)</f>
        <v>0</v>
      </c>
      <c r="BF777" s="199">
        <f>IF(N777="snížená",J777,0)</f>
        <v>0</v>
      </c>
      <c r="BG777" s="199">
        <f>IF(N777="zákl. přenesená",J777,0)</f>
        <v>0</v>
      </c>
      <c r="BH777" s="199">
        <f>IF(N777="sníž. přenesená",J777,0)</f>
        <v>0</v>
      </c>
      <c r="BI777" s="199">
        <f>IF(N777="nulová",J777,0)</f>
        <v>0</v>
      </c>
      <c r="BJ777" s="15" t="s">
        <v>83</v>
      </c>
      <c r="BK777" s="199">
        <f>ROUND(I777*H777,2)</f>
        <v>0</v>
      </c>
      <c r="BL777" s="15" t="s">
        <v>140</v>
      </c>
      <c r="BM777" s="198" t="s">
        <v>2372</v>
      </c>
    </row>
    <row r="778" s="2" customFormat="1">
      <c r="A778" s="36"/>
      <c r="B778" s="37"/>
      <c r="C778" s="38"/>
      <c r="D778" s="200" t="s">
        <v>128</v>
      </c>
      <c r="E778" s="38"/>
      <c r="F778" s="201" t="s">
        <v>2373</v>
      </c>
      <c r="G778" s="38"/>
      <c r="H778" s="38"/>
      <c r="I778" s="202"/>
      <c r="J778" s="38"/>
      <c r="K778" s="38"/>
      <c r="L778" s="42"/>
      <c r="M778" s="203"/>
      <c r="N778" s="204"/>
      <c r="O778" s="89"/>
      <c r="P778" s="89"/>
      <c r="Q778" s="89"/>
      <c r="R778" s="89"/>
      <c r="S778" s="89"/>
      <c r="T778" s="89"/>
      <c r="U778" s="90"/>
      <c r="V778" s="36"/>
      <c r="W778" s="36"/>
      <c r="X778" s="36"/>
      <c r="Y778" s="36"/>
      <c r="Z778" s="36"/>
      <c r="AA778" s="36"/>
      <c r="AB778" s="36"/>
      <c r="AC778" s="36"/>
      <c r="AD778" s="36"/>
      <c r="AE778" s="36"/>
      <c r="AT778" s="15" t="s">
        <v>128</v>
      </c>
      <c r="AU778" s="15" t="s">
        <v>75</v>
      </c>
    </row>
    <row r="779" s="2" customFormat="1" ht="24.15" customHeight="1">
      <c r="A779" s="36"/>
      <c r="B779" s="37"/>
      <c r="C779" s="187" t="s">
        <v>2374</v>
      </c>
      <c r="D779" s="187" t="s">
        <v>120</v>
      </c>
      <c r="E779" s="188" t="s">
        <v>2375</v>
      </c>
      <c r="F779" s="189" t="s">
        <v>2376</v>
      </c>
      <c r="G779" s="190" t="s">
        <v>867</v>
      </c>
      <c r="H779" s="191">
        <v>520</v>
      </c>
      <c r="I779" s="192"/>
      <c r="J779" s="193">
        <f>ROUND(I779*H779,2)</f>
        <v>0</v>
      </c>
      <c r="K779" s="189" t="s">
        <v>1</v>
      </c>
      <c r="L779" s="42"/>
      <c r="M779" s="194" t="s">
        <v>1</v>
      </c>
      <c r="N779" s="195" t="s">
        <v>40</v>
      </c>
      <c r="O779" s="89"/>
      <c r="P779" s="196">
        <f>O779*H779</f>
        <v>0</v>
      </c>
      <c r="Q779" s="196">
        <v>0</v>
      </c>
      <c r="R779" s="196">
        <f>Q779*H779</f>
        <v>0</v>
      </c>
      <c r="S779" s="196">
        <v>0</v>
      </c>
      <c r="T779" s="196">
        <f>S779*H779</f>
        <v>0</v>
      </c>
      <c r="U779" s="197" t="s">
        <v>1</v>
      </c>
      <c r="V779" s="36"/>
      <c r="W779" s="36"/>
      <c r="X779" s="36"/>
      <c r="Y779" s="36"/>
      <c r="Z779" s="36"/>
      <c r="AA779" s="36"/>
      <c r="AB779" s="36"/>
      <c r="AC779" s="36"/>
      <c r="AD779" s="36"/>
      <c r="AE779" s="36"/>
      <c r="AR779" s="198" t="s">
        <v>140</v>
      </c>
      <c r="AT779" s="198" t="s">
        <v>120</v>
      </c>
      <c r="AU779" s="198" t="s">
        <v>75</v>
      </c>
      <c r="AY779" s="15" t="s">
        <v>126</v>
      </c>
      <c r="BE779" s="199">
        <f>IF(N779="základní",J779,0)</f>
        <v>0</v>
      </c>
      <c r="BF779" s="199">
        <f>IF(N779="snížená",J779,0)</f>
        <v>0</v>
      </c>
      <c r="BG779" s="199">
        <f>IF(N779="zákl. přenesená",J779,0)</f>
        <v>0</v>
      </c>
      <c r="BH779" s="199">
        <f>IF(N779="sníž. přenesená",J779,0)</f>
        <v>0</v>
      </c>
      <c r="BI779" s="199">
        <f>IF(N779="nulová",J779,0)</f>
        <v>0</v>
      </c>
      <c r="BJ779" s="15" t="s">
        <v>83</v>
      </c>
      <c r="BK779" s="199">
        <f>ROUND(I779*H779,2)</f>
        <v>0</v>
      </c>
      <c r="BL779" s="15" t="s">
        <v>140</v>
      </c>
      <c r="BM779" s="198" t="s">
        <v>2377</v>
      </c>
    </row>
    <row r="780" s="2" customFormat="1">
      <c r="A780" s="36"/>
      <c r="B780" s="37"/>
      <c r="C780" s="38"/>
      <c r="D780" s="200" t="s">
        <v>128</v>
      </c>
      <c r="E780" s="38"/>
      <c r="F780" s="201" t="s">
        <v>2378</v>
      </c>
      <c r="G780" s="38"/>
      <c r="H780" s="38"/>
      <c r="I780" s="202"/>
      <c r="J780" s="38"/>
      <c r="K780" s="38"/>
      <c r="L780" s="42"/>
      <c r="M780" s="203"/>
      <c r="N780" s="204"/>
      <c r="O780" s="89"/>
      <c r="P780" s="89"/>
      <c r="Q780" s="89"/>
      <c r="R780" s="89"/>
      <c r="S780" s="89"/>
      <c r="T780" s="89"/>
      <c r="U780" s="90"/>
      <c r="V780" s="36"/>
      <c r="W780" s="36"/>
      <c r="X780" s="36"/>
      <c r="Y780" s="36"/>
      <c r="Z780" s="36"/>
      <c r="AA780" s="36"/>
      <c r="AB780" s="36"/>
      <c r="AC780" s="36"/>
      <c r="AD780" s="36"/>
      <c r="AE780" s="36"/>
      <c r="AT780" s="15" t="s">
        <v>128</v>
      </c>
      <c r="AU780" s="15" t="s">
        <v>75</v>
      </c>
    </row>
    <row r="781" s="2" customFormat="1" ht="24.15" customHeight="1">
      <c r="A781" s="36"/>
      <c r="B781" s="37"/>
      <c r="C781" s="187" t="s">
        <v>2379</v>
      </c>
      <c r="D781" s="187" t="s">
        <v>120</v>
      </c>
      <c r="E781" s="188" t="s">
        <v>2380</v>
      </c>
      <c r="F781" s="189" t="s">
        <v>2381</v>
      </c>
      <c r="G781" s="190" t="s">
        <v>221</v>
      </c>
      <c r="H781" s="191">
        <v>260</v>
      </c>
      <c r="I781" s="192"/>
      <c r="J781" s="193">
        <f>ROUND(I781*H781,2)</f>
        <v>0</v>
      </c>
      <c r="K781" s="189" t="s">
        <v>1</v>
      </c>
      <c r="L781" s="42"/>
      <c r="M781" s="194" t="s">
        <v>1</v>
      </c>
      <c r="N781" s="195" t="s">
        <v>40</v>
      </c>
      <c r="O781" s="89"/>
      <c r="P781" s="196">
        <f>O781*H781</f>
        <v>0</v>
      </c>
      <c r="Q781" s="196">
        <v>0</v>
      </c>
      <c r="R781" s="196">
        <f>Q781*H781</f>
        <v>0</v>
      </c>
      <c r="S781" s="196">
        <v>0</v>
      </c>
      <c r="T781" s="196">
        <f>S781*H781</f>
        <v>0</v>
      </c>
      <c r="U781" s="197" t="s">
        <v>1</v>
      </c>
      <c r="V781" s="36"/>
      <c r="W781" s="36"/>
      <c r="X781" s="36"/>
      <c r="Y781" s="36"/>
      <c r="Z781" s="36"/>
      <c r="AA781" s="36"/>
      <c r="AB781" s="36"/>
      <c r="AC781" s="36"/>
      <c r="AD781" s="36"/>
      <c r="AE781" s="36"/>
      <c r="AR781" s="198" t="s">
        <v>140</v>
      </c>
      <c r="AT781" s="198" t="s">
        <v>120</v>
      </c>
      <c r="AU781" s="198" t="s">
        <v>75</v>
      </c>
      <c r="AY781" s="15" t="s">
        <v>126</v>
      </c>
      <c r="BE781" s="199">
        <f>IF(N781="základní",J781,0)</f>
        <v>0</v>
      </c>
      <c r="BF781" s="199">
        <f>IF(N781="snížená",J781,0)</f>
        <v>0</v>
      </c>
      <c r="BG781" s="199">
        <f>IF(N781="zákl. přenesená",J781,0)</f>
        <v>0</v>
      </c>
      <c r="BH781" s="199">
        <f>IF(N781="sníž. přenesená",J781,0)</f>
        <v>0</v>
      </c>
      <c r="BI781" s="199">
        <f>IF(N781="nulová",J781,0)</f>
        <v>0</v>
      </c>
      <c r="BJ781" s="15" t="s">
        <v>83</v>
      </c>
      <c r="BK781" s="199">
        <f>ROUND(I781*H781,2)</f>
        <v>0</v>
      </c>
      <c r="BL781" s="15" t="s">
        <v>140</v>
      </c>
      <c r="BM781" s="198" t="s">
        <v>2382</v>
      </c>
    </row>
    <row r="782" s="2" customFormat="1">
      <c r="A782" s="36"/>
      <c r="B782" s="37"/>
      <c r="C782" s="38"/>
      <c r="D782" s="200" t="s">
        <v>128</v>
      </c>
      <c r="E782" s="38"/>
      <c r="F782" s="201" t="s">
        <v>2383</v>
      </c>
      <c r="G782" s="38"/>
      <c r="H782" s="38"/>
      <c r="I782" s="202"/>
      <c r="J782" s="38"/>
      <c r="K782" s="38"/>
      <c r="L782" s="42"/>
      <c r="M782" s="203"/>
      <c r="N782" s="204"/>
      <c r="O782" s="89"/>
      <c r="P782" s="89"/>
      <c r="Q782" s="89"/>
      <c r="R782" s="89"/>
      <c r="S782" s="89"/>
      <c r="T782" s="89"/>
      <c r="U782" s="90"/>
      <c r="V782" s="36"/>
      <c r="W782" s="36"/>
      <c r="X782" s="36"/>
      <c r="Y782" s="36"/>
      <c r="Z782" s="36"/>
      <c r="AA782" s="36"/>
      <c r="AB782" s="36"/>
      <c r="AC782" s="36"/>
      <c r="AD782" s="36"/>
      <c r="AE782" s="36"/>
      <c r="AT782" s="15" t="s">
        <v>128</v>
      </c>
      <c r="AU782" s="15" t="s">
        <v>75</v>
      </c>
    </row>
    <row r="783" s="2" customFormat="1" ht="24.15" customHeight="1">
      <c r="A783" s="36"/>
      <c r="B783" s="37"/>
      <c r="C783" s="187" t="s">
        <v>2384</v>
      </c>
      <c r="D783" s="187" t="s">
        <v>120</v>
      </c>
      <c r="E783" s="188" t="s">
        <v>2385</v>
      </c>
      <c r="F783" s="189" t="s">
        <v>2386</v>
      </c>
      <c r="G783" s="190" t="s">
        <v>155</v>
      </c>
      <c r="H783" s="191">
        <v>21.5</v>
      </c>
      <c r="I783" s="192"/>
      <c r="J783" s="193">
        <f>ROUND(I783*H783,2)</f>
        <v>0</v>
      </c>
      <c r="K783" s="189" t="s">
        <v>1</v>
      </c>
      <c r="L783" s="42"/>
      <c r="M783" s="194" t="s">
        <v>1</v>
      </c>
      <c r="N783" s="195" t="s">
        <v>40</v>
      </c>
      <c r="O783" s="89"/>
      <c r="P783" s="196">
        <f>O783*H783</f>
        <v>0</v>
      </c>
      <c r="Q783" s="196">
        <v>0</v>
      </c>
      <c r="R783" s="196">
        <f>Q783*H783</f>
        <v>0</v>
      </c>
      <c r="S783" s="196">
        <v>0</v>
      </c>
      <c r="T783" s="196">
        <f>S783*H783</f>
        <v>0</v>
      </c>
      <c r="U783" s="197" t="s">
        <v>1</v>
      </c>
      <c r="V783" s="36"/>
      <c r="W783" s="36"/>
      <c r="X783" s="36"/>
      <c r="Y783" s="36"/>
      <c r="Z783" s="36"/>
      <c r="AA783" s="36"/>
      <c r="AB783" s="36"/>
      <c r="AC783" s="36"/>
      <c r="AD783" s="36"/>
      <c r="AE783" s="36"/>
      <c r="AR783" s="198" t="s">
        <v>140</v>
      </c>
      <c r="AT783" s="198" t="s">
        <v>120</v>
      </c>
      <c r="AU783" s="198" t="s">
        <v>75</v>
      </c>
      <c r="AY783" s="15" t="s">
        <v>126</v>
      </c>
      <c r="BE783" s="199">
        <f>IF(N783="základní",J783,0)</f>
        <v>0</v>
      </c>
      <c r="BF783" s="199">
        <f>IF(N783="snížená",J783,0)</f>
        <v>0</v>
      </c>
      <c r="BG783" s="199">
        <f>IF(N783="zákl. přenesená",J783,0)</f>
        <v>0</v>
      </c>
      <c r="BH783" s="199">
        <f>IF(N783="sníž. přenesená",J783,0)</f>
        <v>0</v>
      </c>
      <c r="BI783" s="199">
        <f>IF(N783="nulová",J783,0)</f>
        <v>0</v>
      </c>
      <c r="BJ783" s="15" t="s">
        <v>83</v>
      </c>
      <c r="BK783" s="199">
        <f>ROUND(I783*H783,2)</f>
        <v>0</v>
      </c>
      <c r="BL783" s="15" t="s">
        <v>140</v>
      </c>
      <c r="BM783" s="198" t="s">
        <v>2387</v>
      </c>
    </row>
    <row r="784" s="2" customFormat="1">
      <c r="A784" s="36"/>
      <c r="B784" s="37"/>
      <c r="C784" s="38"/>
      <c r="D784" s="200" t="s">
        <v>128</v>
      </c>
      <c r="E784" s="38"/>
      <c r="F784" s="201" t="s">
        <v>2388</v>
      </c>
      <c r="G784" s="38"/>
      <c r="H784" s="38"/>
      <c r="I784" s="202"/>
      <c r="J784" s="38"/>
      <c r="K784" s="38"/>
      <c r="L784" s="42"/>
      <c r="M784" s="203"/>
      <c r="N784" s="204"/>
      <c r="O784" s="89"/>
      <c r="P784" s="89"/>
      <c r="Q784" s="89"/>
      <c r="R784" s="89"/>
      <c r="S784" s="89"/>
      <c r="T784" s="89"/>
      <c r="U784" s="90"/>
      <c r="V784" s="36"/>
      <c r="W784" s="36"/>
      <c r="X784" s="36"/>
      <c r="Y784" s="36"/>
      <c r="Z784" s="36"/>
      <c r="AA784" s="36"/>
      <c r="AB784" s="36"/>
      <c r="AC784" s="36"/>
      <c r="AD784" s="36"/>
      <c r="AE784" s="36"/>
      <c r="AT784" s="15" t="s">
        <v>128</v>
      </c>
      <c r="AU784" s="15" t="s">
        <v>75</v>
      </c>
    </row>
    <row r="785" s="2" customFormat="1" ht="16.5" customHeight="1">
      <c r="A785" s="36"/>
      <c r="B785" s="37"/>
      <c r="C785" s="205" t="s">
        <v>2389</v>
      </c>
      <c r="D785" s="205" t="s">
        <v>130</v>
      </c>
      <c r="E785" s="206" t="s">
        <v>2390</v>
      </c>
      <c r="F785" s="207" t="s">
        <v>2391</v>
      </c>
      <c r="G785" s="208" t="s">
        <v>638</v>
      </c>
      <c r="H785" s="209">
        <v>7500</v>
      </c>
      <c r="I785" s="210"/>
      <c r="J785" s="211">
        <f>ROUND(I785*H785,2)</f>
        <v>0</v>
      </c>
      <c r="K785" s="207" t="s">
        <v>1</v>
      </c>
      <c r="L785" s="212"/>
      <c r="M785" s="213" t="s">
        <v>1</v>
      </c>
      <c r="N785" s="214" t="s">
        <v>40</v>
      </c>
      <c r="O785" s="89"/>
      <c r="P785" s="196">
        <f>O785*H785</f>
        <v>0</v>
      </c>
      <c r="Q785" s="196">
        <v>0.001</v>
      </c>
      <c r="R785" s="196">
        <f>Q785*H785</f>
        <v>7.5</v>
      </c>
      <c r="S785" s="196">
        <v>0</v>
      </c>
      <c r="T785" s="196">
        <f>S785*H785</f>
        <v>0</v>
      </c>
      <c r="U785" s="197" t="s">
        <v>1</v>
      </c>
      <c r="V785" s="36"/>
      <c r="W785" s="36"/>
      <c r="X785" s="36"/>
      <c r="Y785" s="36"/>
      <c r="Z785" s="36"/>
      <c r="AA785" s="36"/>
      <c r="AB785" s="36"/>
      <c r="AC785" s="36"/>
      <c r="AD785" s="36"/>
      <c r="AE785" s="36"/>
      <c r="AR785" s="198" t="s">
        <v>1415</v>
      </c>
      <c r="AT785" s="198" t="s">
        <v>130</v>
      </c>
      <c r="AU785" s="198" t="s">
        <v>75</v>
      </c>
      <c r="AY785" s="15" t="s">
        <v>126</v>
      </c>
      <c r="BE785" s="199">
        <f>IF(N785="základní",J785,0)</f>
        <v>0</v>
      </c>
      <c r="BF785" s="199">
        <f>IF(N785="snížená",J785,0)</f>
        <v>0</v>
      </c>
      <c r="BG785" s="199">
        <f>IF(N785="zákl. přenesená",J785,0)</f>
        <v>0</v>
      </c>
      <c r="BH785" s="199">
        <f>IF(N785="sníž. přenesená",J785,0)</f>
        <v>0</v>
      </c>
      <c r="BI785" s="199">
        <f>IF(N785="nulová",J785,0)</f>
        <v>0</v>
      </c>
      <c r="BJ785" s="15" t="s">
        <v>83</v>
      </c>
      <c r="BK785" s="199">
        <f>ROUND(I785*H785,2)</f>
        <v>0</v>
      </c>
      <c r="BL785" s="15" t="s">
        <v>140</v>
      </c>
      <c r="BM785" s="198" t="s">
        <v>2392</v>
      </c>
    </row>
    <row r="786" s="2" customFormat="1">
      <c r="A786" s="36"/>
      <c r="B786" s="37"/>
      <c r="C786" s="38"/>
      <c r="D786" s="200" t="s">
        <v>128</v>
      </c>
      <c r="E786" s="38"/>
      <c r="F786" s="201" t="s">
        <v>2391</v>
      </c>
      <c r="G786" s="38"/>
      <c r="H786" s="38"/>
      <c r="I786" s="202"/>
      <c r="J786" s="38"/>
      <c r="K786" s="38"/>
      <c r="L786" s="42"/>
      <c r="M786" s="203"/>
      <c r="N786" s="204"/>
      <c r="O786" s="89"/>
      <c r="P786" s="89"/>
      <c r="Q786" s="89"/>
      <c r="R786" s="89"/>
      <c r="S786" s="89"/>
      <c r="T786" s="89"/>
      <c r="U786" s="90"/>
      <c r="V786" s="36"/>
      <c r="W786" s="36"/>
      <c r="X786" s="36"/>
      <c r="Y786" s="36"/>
      <c r="Z786" s="36"/>
      <c r="AA786" s="36"/>
      <c r="AB786" s="36"/>
      <c r="AC786" s="36"/>
      <c r="AD786" s="36"/>
      <c r="AE786" s="36"/>
      <c r="AT786" s="15" t="s">
        <v>128</v>
      </c>
      <c r="AU786" s="15" t="s">
        <v>75</v>
      </c>
    </row>
    <row r="787" s="2" customFormat="1" ht="37.8" customHeight="1">
      <c r="A787" s="36"/>
      <c r="B787" s="37"/>
      <c r="C787" s="205" t="s">
        <v>2393</v>
      </c>
      <c r="D787" s="205" t="s">
        <v>130</v>
      </c>
      <c r="E787" s="206" t="s">
        <v>2394</v>
      </c>
      <c r="F787" s="207" t="s">
        <v>2395</v>
      </c>
      <c r="G787" s="208" t="s">
        <v>139</v>
      </c>
      <c r="H787" s="209">
        <v>58</v>
      </c>
      <c r="I787" s="210"/>
      <c r="J787" s="211">
        <f>ROUND(I787*H787,2)</f>
        <v>0</v>
      </c>
      <c r="K787" s="207" t="s">
        <v>124</v>
      </c>
      <c r="L787" s="212"/>
      <c r="M787" s="213" t="s">
        <v>1</v>
      </c>
      <c r="N787" s="214" t="s">
        <v>40</v>
      </c>
      <c r="O787" s="89"/>
      <c r="P787" s="196">
        <f>O787*H787</f>
        <v>0</v>
      </c>
      <c r="Q787" s="196">
        <v>0</v>
      </c>
      <c r="R787" s="196">
        <f>Q787*H787</f>
        <v>0</v>
      </c>
      <c r="S787" s="196">
        <v>0</v>
      </c>
      <c r="T787" s="196">
        <f>S787*H787</f>
        <v>0</v>
      </c>
      <c r="U787" s="197" t="s">
        <v>1</v>
      </c>
      <c r="V787" s="36"/>
      <c r="W787" s="36"/>
      <c r="X787" s="36"/>
      <c r="Y787" s="36"/>
      <c r="Z787" s="36"/>
      <c r="AA787" s="36"/>
      <c r="AB787" s="36"/>
      <c r="AC787" s="36"/>
      <c r="AD787" s="36"/>
      <c r="AE787" s="36"/>
      <c r="AR787" s="198" t="s">
        <v>685</v>
      </c>
      <c r="AT787" s="198" t="s">
        <v>130</v>
      </c>
      <c r="AU787" s="198" t="s">
        <v>75</v>
      </c>
      <c r="AY787" s="15" t="s">
        <v>126</v>
      </c>
      <c r="BE787" s="199">
        <f>IF(N787="základní",J787,0)</f>
        <v>0</v>
      </c>
      <c r="BF787" s="199">
        <f>IF(N787="snížená",J787,0)</f>
        <v>0</v>
      </c>
      <c r="BG787" s="199">
        <f>IF(N787="zákl. přenesená",J787,0)</f>
        <v>0</v>
      </c>
      <c r="BH787" s="199">
        <f>IF(N787="sníž. přenesená",J787,0)</f>
        <v>0</v>
      </c>
      <c r="BI787" s="199">
        <f>IF(N787="nulová",J787,0)</f>
        <v>0</v>
      </c>
      <c r="BJ787" s="15" t="s">
        <v>83</v>
      </c>
      <c r="BK787" s="199">
        <f>ROUND(I787*H787,2)</f>
        <v>0</v>
      </c>
      <c r="BL787" s="15" t="s">
        <v>685</v>
      </c>
      <c r="BM787" s="198" t="s">
        <v>2396</v>
      </c>
    </row>
    <row r="788" s="2" customFormat="1">
      <c r="A788" s="36"/>
      <c r="B788" s="37"/>
      <c r="C788" s="38"/>
      <c r="D788" s="200" t="s">
        <v>128</v>
      </c>
      <c r="E788" s="38"/>
      <c r="F788" s="201" t="s">
        <v>2395</v>
      </c>
      <c r="G788" s="38"/>
      <c r="H788" s="38"/>
      <c r="I788" s="202"/>
      <c r="J788" s="38"/>
      <c r="K788" s="38"/>
      <c r="L788" s="42"/>
      <c r="M788" s="203"/>
      <c r="N788" s="204"/>
      <c r="O788" s="89"/>
      <c r="P788" s="89"/>
      <c r="Q788" s="89"/>
      <c r="R788" s="89"/>
      <c r="S788" s="89"/>
      <c r="T788" s="89"/>
      <c r="U788" s="90"/>
      <c r="V788" s="36"/>
      <c r="W788" s="36"/>
      <c r="X788" s="36"/>
      <c r="Y788" s="36"/>
      <c r="Z788" s="36"/>
      <c r="AA788" s="36"/>
      <c r="AB788" s="36"/>
      <c r="AC788" s="36"/>
      <c r="AD788" s="36"/>
      <c r="AE788" s="36"/>
      <c r="AT788" s="15" t="s">
        <v>128</v>
      </c>
      <c r="AU788" s="15" t="s">
        <v>75</v>
      </c>
    </row>
    <row r="789" s="2" customFormat="1" ht="24.15" customHeight="1">
      <c r="A789" s="36"/>
      <c r="B789" s="37"/>
      <c r="C789" s="205" t="s">
        <v>2397</v>
      </c>
      <c r="D789" s="205" t="s">
        <v>130</v>
      </c>
      <c r="E789" s="206" t="s">
        <v>2398</v>
      </c>
      <c r="F789" s="207" t="s">
        <v>2399</v>
      </c>
      <c r="G789" s="208" t="s">
        <v>221</v>
      </c>
      <c r="H789" s="209">
        <v>75</v>
      </c>
      <c r="I789" s="210"/>
      <c r="J789" s="211">
        <f>ROUND(I789*H789,2)</f>
        <v>0</v>
      </c>
      <c r="K789" s="207" t="s">
        <v>124</v>
      </c>
      <c r="L789" s="212"/>
      <c r="M789" s="213" t="s">
        <v>1</v>
      </c>
      <c r="N789" s="214" t="s">
        <v>40</v>
      </c>
      <c r="O789" s="89"/>
      <c r="P789" s="196">
        <f>O789*H789</f>
        <v>0</v>
      </c>
      <c r="Q789" s="196">
        <v>0</v>
      </c>
      <c r="R789" s="196">
        <f>Q789*H789</f>
        <v>0</v>
      </c>
      <c r="S789" s="196">
        <v>0</v>
      </c>
      <c r="T789" s="196">
        <f>S789*H789</f>
        <v>0</v>
      </c>
      <c r="U789" s="197" t="s">
        <v>1</v>
      </c>
      <c r="V789" s="36"/>
      <c r="W789" s="36"/>
      <c r="X789" s="36"/>
      <c r="Y789" s="36"/>
      <c r="Z789" s="36"/>
      <c r="AA789" s="36"/>
      <c r="AB789" s="36"/>
      <c r="AC789" s="36"/>
      <c r="AD789" s="36"/>
      <c r="AE789" s="36"/>
      <c r="AR789" s="198" t="s">
        <v>685</v>
      </c>
      <c r="AT789" s="198" t="s">
        <v>130</v>
      </c>
      <c r="AU789" s="198" t="s">
        <v>75</v>
      </c>
      <c r="AY789" s="15" t="s">
        <v>126</v>
      </c>
      <c r="BE789" s="199">
        <f>IF(N789="základní",J789,0)</f>
        <v>0</v>
      </c>
      <c r="BF789" s="199">
        <f>IF(N789="snížená",J789,0)</f>
        <v>0</v>
      </c>
      <c r="BG789" s="199">
        <f>IF(N789="zákl. přenesená",J789,0)</f>
        <v>0</v>
      </c>
      <c r="BH789" s="199">
        <f>IF(N789="sníž. přenesená",J789,0)</f>
        <v>0</v>
      </c>
      <c r="BI789" s="199">
        <f>IF(N789="nulová",J789,0)</f>
        <v>0</v>
      </c>
      <c r="BJ789" s="15" t="s">
        <v>83</v>
      </c>
      <c r="BK789" s="199">
        <f>ROUND(I789*H789,2)</f>
        <v>0</v>
      </c>
      <c r="BL789" s="15" t="s">
        <v>685</v>
      </c>
      <c r="BM789" s="198" t="s">
        <v>2400</v>
      </c>
    </row>
    <row r="790" s="2" customFormat="1">
      <c r="A790" s="36"/>
      <c r="B790" s="37"/>
      <c r="C790" s="38"/>
      <c r="D790" s="200" t="s">
        <v>128</v>
      </c>
      <c r="E790" s="38"/>
      <c r="F790" s="201" t="s">
        <v>2399</v>
      </c>
      <c r="G790" s="38"/>
      <c r="H790" s="38"/>
      <c r="I790" s="202"/>
      <c r="J790" s="38"/>
      <c r="K790" s="38"/>
      <c r="L790" s="42"/>
      <c r="M790" s="203"/>
      <c r="N790" s="204"/>
      <c r="O790" s="89"/>
      <c r="P790" s="89"/>
      <c r="Q790" s="89"/>
      <c r="R790" s="89"/>
      <c r="S790" s="89"/>
      <c r="T790" s="89"/>
      <c r="U790" s="90"/>
      <c r="V790" s="36"/>
      <c r="W790" s="36"/>
      <c r="X790" s="36"/>
      <c r="Y790" s="36"/>
      <c r="Z790" s="36"/>
      <c r="AA790" s="36"/>
      <c r="AB790" s="36"/>
      <c r="AC790" s="36"/>
      <c r="AD790" s="36"/>
      <c r="AE790" s="36"/>
      <c r="AT790" s="15" t="s">
        <v>128</v>
      </c>
      <c r="AU790" s="15" t="s">
        <v>75</v>
      </c>
    </row>
    <row r="791" s="2" customFormat="1" ht="37.8" customHeight="1">
      <c r="A791" s="36"/>
      <c r="B791" s="37"/>
      <c r="C791" s="187" t="s">
        <v>2401</v>
      </c>
      <c r="D791" s="187" t="s">
        <v>120</v>
      </c>
      <c r="E791" s="188" t="s">
        <v>2402</v>
      </c>
      <c r="F791" s="189" t="s">
        <v>2403</v>
      </c>
      <c r="G791" s="190" t="s">
        <v>139</v>
      </c>
      <c r="H791" s="191">
        <v>2</v>
      </c>
      <c r="I791" s="192"/>
      <c r="J791" s="193">
        <f>ROUND(I791*H791,2)</f>
        <v>0</v>
      </c>
      <c r="K791" s="189" t="s">
        <v>124</v>
      </c>
      <c r="L791" s="42"/>
      <c r="M791" s="194" t="s">
        <v>1</v>
      </c>
      <c r="N791" s="195" t="s">
        <v>40</v>
      </c>
      <c r="O791" s="89"/>
      <c r="P791" s="196">
        <f>O791*H791</f>
        <v>0</v>
      </c>
      <c r="Q791" s="196">
        <v>0</v>
      </c>
      <c r="R791" s="196">
        <f>Q791*H791</f>
        <v>0</v>
      </c>
      <c r="S791" s="196">
        <v>0</v>
      </c>
      <c r="T791" s="196">
        <f>S791*H791</f>
        <v>0</v>
      </c>
      <c r="U791" s="197" t="s">
        <v>1</v>
      </c>
      <c r="V791" s="36"/>
      <c r="W791" s="36"/>
      <c r="X791" s="36"/>
      <c r="Y791" s="36"/>
      <c r="Z791" s="36"/>
      <c r="AA791" s="36"/>
      <c r="AB791" s="36"/>
      <c r="AC791" s="36"/>
      <c r="AD791" s="36"/>
      <c r="AE791" s="36"/>
      <c r="AR791" s="198" t="s">
        <v>685</v>
      </c>
      <c r="AT791" s="198" t="s">
        <v>120</v>
      </c>
      <c r="AU791" s="198" t="s">
        <v>75</v>
      </c>
      <c r="AY791" s="15" t="s">
        <v>126</v>
      </c>
      <c r="BE791" s="199">
        <f>IF(N791="základní",J791,0)</f>
        <v>0</v>
      </c>
      <c r="BF791" s="199">
        <f>IF(N791="snížená",J791,0)</f>
        <v>0</v>
      </c>
      <c r="BG791" s="199">
        <f>IF(N791="zákl. přenesená",J791,0)</f>
        <v>0</v>
      </c>
      <c r="BH791" s="199">
        <f>IF(N791="sníž. přenesená",J791,0)</f>
        <v>0</v>
      </c>
      <c r="BI791" s="199">
        <f>IF(N791="nulová",J791,0)</f>
        <v>0</v>
      </c>
      <c r="BJ791" s="15" t="s">
        <v>83</v>
      </c>
      <c r="BK791" s="199">
        <f>ROUND(I791*H791,2)</f>
        <v>0</v>
      </c>
      <c r="BL791" s="15" t="s">
        <v>685</v>
      </c>
      <c r="BM791" s="198" t="s">
        <v>2404</v>
      </c>
    </row>
    <row r="792" s="2" customFormat="1">
      <c r="A792" s="36"/>
      <c r="B792" s="37"/>
      <c r="C792" s="38"/>
      <c r="D792" s="200" t="s">
        <v>128</v>
      </c>
      <c r="E792" s="38"/>
      <c r="F792" s="201" t="s">
        <v>2405</v>
      </c>
      <c r="G792" s="38"/>
      <c r="H792" s="38"/>
      <c r="I792" s="202"/>
      <c r="J792" s="38"/>
      <c r="K792" s="38"/>
      <c r="L792" s="42"/>
      <c r="M792" s="203"/>
      <c r="N792" s="204"/>
      <c r="O792" s="89"/>
      <c r="P792" s="89"/>
      <c r="Q792" s="89"/>
      <c r="R792" s="89"/>
      <c r="S792" s="89"/>
      <c r="T792" s="89"/>
      <c r="U792" s="90"/>
      <c r="V792" s="36"/>
      <c r="W792" s="36"/>
      <c r="X792" s="36"/>
      <c r="Y792" s="36"/>
      <c r="Z792" s="36"/>
      <c r="AA792" s="36"/>
      <c r="AB792" s="36"/>
      <c r="AC792" s="36"/>
      <c r="AD792" s="36"/>
      <c r="AE792" s="36"/>
      <c r="AT792" s="15" t="s">
        <v>128</v>
      </c>
      <c r="AU792" s="15" t="s">
        <v>75</v>
      </c>
    </row>
    <row r="793" s="2" customFormat="1" ht="16.5" customHeight="1">
      <c r="A793" s="36"/>
      <c r="B793" s="37"/>
      <c r="C793" s="187" t="s">
        <v>2406</v>
      </c>
      <c r="D793" s="187" t="s">
        <v>120</v>
      </c>
      <c r="E793" s="188" t="s">
        <v>2407</v>
      </c>
      <c r="F793" s="189" t="s">
        <v>2408</v>
      </c>
      <c r="G793" s="190" t="s">
        <v>221</v>
      </c>
      <c r="H793" s="191">
        <v>1681</v>
      </c>
      <c r="I793" s="192"/>
      <c r="J793" s="193">
        <f>ROUND(I793*H793,2)</f>
        <v>0</v>
      </c>
      <c r="K793" s="189" t="s">
        <v>124</v>
      </c>
      <c r="L793" s="42"/>
      <c r="M793" s="194" t="s">
        <v>1</v>
      </c>
      <c r="N793" s="195" t="s">
        <v>40</v>
      </c>
      <c r="O793" s="89"/>
      <c r="P793" s="196">
        <f>O793*H793</f>
        <v>0</v>
      </c>
      <c r="Q793" s="196">
        <v>0</v>
      </c>
      <c r="R793" s="196">
        <f>Q793*H793</f>
        <v>0</v>
      </c>
      <c r="S793" s="196">
        <v>0</v>
      </c>
      <c r="T793" s="196">
        <f>S793*H793</f>
        <v>0</v>
      </c>
      <c r="U793" s="197" t="s">
        <v>1</v>
      </c>
      <c r="V793" s="36"/>
      <c r="W793" s="36"/>
      <c r="X793" s="36"/>
      <c r="Y793" s="36"/>
      <c r="Z793" s="36"/>
      <c r="AA793" s="36"/>
      <c r="AB793" s="36"/>
      <c r="AC793" s="36"/>
      <c r="AD793" s="36"/>
      <c r="AE793" s="36"/>
      <c r="AR793" s="198" t="s">
        <v>685</v>
      </c>
      <c r="AT793" s="198" t="s">
        <v>120</v>
      </c>
      <c r="AU793" s="198" t="s">
        <v>75</v>
      </c>
      <c r="AY793" s="15" t="s">
        <v>126</v>
      </c>
      <c r="BE793" s="199">
        <f>IF(N793="základní",J793,0)</f>
        <v>0</v>
      </c>
      <c r="BF793" s="199">
        <f>IF(N793="snížená",J793,0)</f>
        <v>0</v>
      </c>
      <c r="BG793" s="199">
        <f>IF(N793="zákl. přenesená",J793,0)</f>
        <v>0</v>
      </c>
      <c r="BH793" s="199">
        <f>IF(N793="sníž. přenesená",J793,0)</f>
        <v>0</v>
      </c>
      <c r="BI793" s="199">
        <f>IF(N793="nulová",J793,0)</f>
        <v>0</v>
      </c>
      <c r="BJ793" s="15" t="s">
        <v>83</v>
      </c>
      <c r="BK793" s="199">
        <f>ROUND(I793*H793,2)</f>
        <v>0</v>
      </c>
      <c r="BL793" s="15" t="s">
        <v>685</v>
      </c>
      <c r="BM793" s="198" t="s">
        <v>2409</v>
      </c>
    </row>
    <row r="794" s="2" customFormat="1">
      <c r="A794" s="36"/>
      <c r="B794" s="37"/>
      <c r="C794" s="38"/>
      <c r="D794" s="200" t="s">
        <v>128</v>
      </c>
      <c r="E794" s="38"/>
      <c r="F794" s="201" t="s">
        <v>2408</v>
      </c>
      <c r="G794" s="38"/>
      <c r="H794" s="38"/>
      <c r="I794" s="202"/>
      <c r="J794" s="38"/>
      <c r="K794" s="38"/>
      <c r="L794" s="42"/>
      <c r="M794" s="203"/>
      <c r="N794" s="204"/>
      <c r="O794" s="89"/>
      <c r="P794" s="89"/>
      <c r="Q794" s="89"/>
      <c r="R794" s="89"/>
      <c r="S794" s="89"/>
      <c r="T794" s="89"/>
      <c r="U794" s="90"/>
      <c r="V794" s="36"/>
      <c r="W794" s="36"/>
      <c r="X794" s="36"/>
      <c r="Y794" s="36"/>
      <c r="Z794" s="36"/>
      <c r="AA794" s="36"/>
      <c r="AB794" s="36"/>
      <c r="AC794" s="36"/>
      <c r="AD794" s="36"/>
      <c r="AE794" s="36"/>
      <c r="AT794" s="15" t="s">
        <v>128</v>
      </c>
      <c r="AU794" s="15" t="s">
        <v>75</v>
      </c>
    </row>
    <row r="795" s="2" customFormat="1" ht="33" customHeight="1">
      <c r="A795" s="36"/>
      <c r="B795" s="37"/>
      <c r="C795" s="205" t="s">
        <v>2410</v>
      </c>
      <c r="D795" s="205" t="s">
        <v>130</v>
      </c>
      <c r="E795" s="206" t="s">
        <v>2411</v>
      </c>
      <c r="F795" s="207" t="s">
        <v>2412</v>
      </c>
      <c r="G795" s="208" t="s">
        <v>221</v>
      </c>
      <c r="H795" s="209">
        <v>976</v>
      </c>
      <c r="I795" s="210"/>
      <c r="J795" s="211">
        <f>ROUND(I795*H795,2)</f>
        <v>0</v>
      </c>
      <c r="K795" s="207" t="s">
        <v>124</v>
      </c>
      <c r="L795" s="212"/>
      <c r="M795" s="213" t="s">
        <v>1</v>
      </c>
      <c r="N795" s="214" t="s">
        <v>40</v>
      </c>
      <c r="O795" s="89"/>
      <c r="P795" s="196">
        <f>O795*H795</f>
        <v>0</v>
      </c>
      <c r="Q795" s="196">
        <v>0</v>
      </c>
      <c r="R795" s="196">
        <f>Q795*H795</f>
        <v>0</v>
      </c>
      <c r="S795" s="196">
        <v>0</v>
      </c>
      <c r="T795" s="196">
        <f>S795*H795</f>
        <v>0</v>
      </c>
      <c r="U795" s="197" t="s">
        <v>1</v>
      </c>
      <c r="V795" s="36"/>
      <c r="W795" s="36"/>
      <c r="X795" s="36"/>
      <c r="Y795" s="36"/>
      <c r="Z795" s="36"/>
      <c r="AA795" s="36"/>
      <c r="AB795" s="36"/>
      <c r="AC795" s="36"/>
      <c r="AD795" s="36"/>
      <c r="AE795" s="36"/>
      <c r="AR795" s="198" t="s">
        <v>685</v>
      </c>
      <c r="AT795" s="198" t="s">
        <v>130</v>
      </c>
      <c r="AU795" s="198" t="s">
        <v>75</v>
      </c>
      <c r="AY795" s="15" t="s">
        <v>126</v>
      </c>
      <c r="BE795" s="199">
        <f>IF(N795="základní",J795,0)</f>
        <v>0</v>
      </c>
      <c r="BF795" s="199">
        <f>IF(N795="snížená",J795,0)</f>
        <v>0</v>
      </c>
      <c r="BG795" s="199">
        <f>IF(N795="zákl. přenesená",J795,0)</f>
        <v>0</v>
      </c>
      <c r="BH795" s="199">
        <f>IF(N795="sníž. přenesená",J795,0)</f>
        <v>0</v>
      </c>
      <c r="BI795" s="199">
        <f>IF(N795="nulová",J795,0)</f>
        <v>0</v>
      </c>
      <c r="BJ795" s="15" t="s">
        <v>83</v>
      </c>
      <c r="BK795" s="199">
        <f>ROUND(I795*H795,2)</f>
        <v>0</v>
      </c>
      <c r="BL795" s="15" t="s">
        <v>685</v>
      </c>
      <c r="BM795" s="198" t="s">
        <v>2413</v>
      </c>
    </row>
    <row r="796" s="2" customFormat="1">
      <c r="A796" s="36"/>
      <c r="B796" s="37"/>
      <c r="C796" s="38"/>
      <c r="D796" s="200" t="s">
        <v>128</v>
      </c>
      <c r="E796" s="38"/>
      <c r="F796" s="201" t="s">
        <v>2412</v>
      </c>
      <c r="G796" s="38"/>
      <c r="H796" s="38"/>
      <c r="I796" s="202"/>
      <c r="J796" s="38"/>
      <c r="K796" s="38"/>
      <c r="L796" s="42"/>
      <c r="M796" s="203"/>
      <c r="N796" s="204"/>
      <c r="O796" s="89"/>
      <c r="P796" s="89"/>
      <c r="Q796" s="89"/>
      <c r="R796" s="89"/>
      <c r="S796" s="89"/>
      <c r="T796" s="89"/>
      <c r="U796" s="90"/>
      <c r="V796" s="36"/>
      <c r="W796" s="36"/>
      <c r="X796" s="36"/>
      <c r="Y796" s="36"/>
      <c r="Z796" s="36"/>
      <c r="AA796" s="36"/>
      <c r="AB796" s="36"/>
      <c r="AC796" s="36"/>
      <c r="AD796" s="36"/>
      <c r="AE796" s="36"/>
      <c r="AT796" s="15" t="s">
        <v>128</v>
      </c>
      <c r="AU796" s="15" t="s">
        <v>75</v>
      </c>
    </row>
    <row r="797" s="2" customFormat="1" ht="37.8" customHeight="1">
      <c r="A797" s="36"/>
      <c r="B797" s="37"/>
      <c r="C797" s="187" t="s">
        <v>2414</v>
      </c>
      <c r="D797" s="187" t="s">
        <v>120</v>
      </c>
      <c r="E797" s="188" t="s">
        <v>1016</v>
      </c>
      <c r="F797" s="189" t="s">
        <v>1017</v>
      </c>
      <c r="G797" s="190" t="s">
        <v>139</v>
      </c>
      <c r="H797" s="191">
        <v>17</v>
      </c>
      <c r="I797" s="192"/>
      <c r="J797" s="193">
        <f>ROUND(I797*H797,2)</f>
        <v>0</v>
      </c>
      <c r="K797" s="189" t="s">
        <v>124</v>
      </c>
      <c r="L797" s="42"/>
      <c r="M797" s="194" t="s">
        <v>1</v>
      </c>
      <c r="N797" s="195" t="s">
        <v>40</v>
      </c>
      <c r="O797" s="89"/>
      <c r="P797" s="196">
        <f>O797*H797</f>
        <v>0</v>
      </c>
      <c r="Q797" s="196">
        <v>0</v>
      </c>
      <c r="R797" s="196">
        <f>Q797*H797</f>
        <v>0</v>
      </c>
      <c r="S797" s="196">
        <v>0</v>
      </c>
      <c r="T797" s="196">
        <f>S797*H797</f>
        <v>0</v>
      </c>
      <c r="U797" s="197" t="s">
        <v>1</v>
      </c>
      <c r="V797" s="36"/>
      <c r="W797" s="36"/>
      <c r="X797" s="36"/>
      <c r="Y797" s="36"/>
      <c r="Z797" s="36"/>
      <c r="AA797" s="36"/>
      <c r="AB797" s="36"/>
      <c r="AC797" s="36"/>
      <c r="AD797" s="36"/>
      <c r="AE797" s="36"/>
      <c r="AR797" s="198" t="s">
        <v>685</v>
      </c>
      <c r="AT797" s="198" t="s">
        <v>120</v>
      </c>
      <c r="AU797" s="198" t="s">
        <v>75</v>
      </c>
      <c r="AY797" s="15" t="s">
        <v>126</v>
      </c>
      <c r="BE797" s="199">
        <f>IF(N797="základní",J797,0)</f>
        <v>0</v>
      </c>
      <c r="BF797" s="199">
        <f>IF(N797="snížená",J797,0)</f>
        <v>0</v>
      </c>
      <c r="BG797" s="199">
        <f>IF(N797="zákl. přenesená",J797,0)</f>
        <v>0</v>
      </c>
      <c r="BH797" s="199">
        <f>IF(N797="sníž. přenesená",J797,0)</f>
        <v>0</v>
      </c>
      <c r="BI797" s="199">
        <f>IF(N797="nulová",J797,0)</f>
        <v>0</v>
      </c>
      <c r="BJ797" s="15" t="s">
        <v>83</v>
      </c>
      <c r="BK797" s="199">
        <f>ROUND(I797*H797,2)</f>
        <v>0</v>
      </c>
      <c r="BL797" s="15" t="s">
        <v>685</v>
      </c>
      <c r="BM797" s="198" t="s">
        <v>2415</v>
      </c>
    </row>
    <row r="798" s="2" customFormat="1">
      <c r="A798" s="36"/>
      <c r="B798" s="37"/>
      <c r="C798" s="38"/>
      <c r="D798" s="200" t="s">
        <v>128</v>
      </c>
      <c r="E798" s="38"/>
      <c r="F798" s="201" t="s">
        <v>1019</v>
      </c>
      <c r="G798" s="38"/>
      <c r="H798" s="38"/>
      <c r="I798" s="202"/>
      <c r="J798" s="38"/>
      <c r="K798" s="38"/>
      <c r="L798" s="42"/>
      <c r="M798" s="203"/>
      <c r="N798" s="204"/>
      <c r="O798" s="89"/>
      <c r="P798" s="89"/>
      <c r="Q798" s="89"/>
      <c r="R798" s="89"/>
      <c r="S798" s="89"/>
      <c r="T798" s="89"/>
      <c r="U798" s="90"/>
      <c r="V798" s="36"/>
      <c r="W798" s="36"/>
      <c r="X798" s="36"/>
      <c r="Y798" s="36"/>
      <c r="Z798" s="36"/>
      <c r="AA798" s="36"/>
      <c r="AB798" s="36"/>
      <c r="AC798" s="36"/>
      <c r="AD798" s="36"/>
      <c r="AE798" s="36"/>
      <c r="AT798" s="15" t="s">
        <v>128</v>
      </c>
      <c r="AU798" s="15" t="s">
        <v>75</v>
      </c>
    </row>
    <row r="799" s="2" customFormat="1" ht="55.5" customHeight="1">
      <c r="A799" s="36"/>
      <c r="B799" s="37"/>
      <c r="C799" s="187" t="s">
        <v>2416</v>
      </c>
      <c r="D799" s="187" t="s">
        <v>120</v>
      </c>
      <c r="E799" s="188" t="s">
        <v>2417</v>
      </c>
      <c r="F799" s="189" t="s">
        <v>1220</v>
      </c>
      <c r="G799" s="190" t="s">
        <v>139</v>
      </c>
      <c r="H799" s="191">
        <v>2</v>
      </c>
      <c r="I799" s="192"/>
      <c r="J799" s="193">
        <f>ROUND(I799*H799,2)</f>
        <v>0</v>
      </c>
      <c r="K799" s="189" t="s">
        <v>124</v>
      </c>
      <c r="L799" s="42"/>
      <c r="M799" s="194" t="s">
        <v>1</v>
      </c>
      <c r="N799" s="195" t="s">
        <v>40</v>
      </c>
      <c r="O799" s="89"/>
      <c r="P799" s="196">
        <f>O799*H799</f>
        <v>0</v>
      </c>
      <c r="Q799" s="196">
        <v>0</v>
      </c>
      <c r="R799" s="196">
        <f>Q799*H799</f>
        <v>0</v>
      </c>
      <c r="S799" s="196">
        <v>0</v>
      </c>
      <c r="T799" s="196">
        <f>S799*H799</f>
        <v>0</v>
      </c>
      <c r="U799" s="197" t="s">
        <v>1</v>
      </c>
      <c r="V799" s="36"/>
      <c r="W799" s="36"/>
      <c r="X799" s="36"/>
      <c r="Y799" s="36"/>
      <c r="Z799" s="36"/>
      <c r="AA799" s="36"/>
      <c r="AB799" s="36"/>
      <c r="AC799" s="36"/>
      <c r="AD799" s="36"/>
      <c r="AE799" s="36"/>
      <c r="AR799" s="198" t="s">
        <v>685</v>
      </c>
      <c r="AT799" s="198" t="s">
        <v>120</v>
      </c>
      <c r="AU799" s="198" t="s">
        <v>75</v>
      </c>
      <c r="AY799" s="15" t="s">
        <v>126</v>
      </c>
      <c r="BE799" s="199">
        <f>IF(N799="základní",J799,0)</f>
        <v>0</v>
      </c>
      <c r="BF799" s="199">
        <f>IF(N799="snížená",J799,0)</f>
        <v>0</v>
      </c>
      <c r="BG799" s="199">
        <f>IF(N799="zákl. přenesená",J799,0)</f>
        <v>0</v>
      </c>
      <c r="BH799" s="199">
        <f>IF(N799="sníž. přenesená",J799,0)</f>
        <v>0</v>
      </c>
      <c r="BI799" s="199">
        <f>IF(N799="nulová",J799,0)</f>
        <v>0</v>
      </c>
      <c r="BJ799" s="15" t="s">
        <v>83</v>
      </c>
      <c r="BK799" s="199">
        <f>ROUND(I799*H799,2)</f>
        <v>0</v>
      </c>
      <c r="BL799" s="15" t="s">
        <v>685</v>
      </c>
      <c r="BM799" s="198" t="s">
        <v>2418</v>
      </c>
    </row>
    <row r="800" s="2" customFormat="1">
      <c r="A800" s="36"/>
      <c r="B800" s="37"/>
      <c r="C800" s="38"/>
      <c r="D800" s="200" t="s">
        <v>128</v>
      </c>
      <c r="E800" s="38"/>
      <c r="F800" s="201" t="s">
        <v>1222</v>
      </c>
      <c r="G800" s="38"/>
      <c r="H800" s="38"/>
      <c r="I800" s="202"/>
      <c r="J800" s="38"/>
      <c r="K800" s="38"/>
      <c r="L800" s="42"/>
      <c r="M800" s="203"/>
      <c r="N800" s="204"/>
      <c r="O800" s="89"/>
      <c r="P800" s="89"/>
      <c r="Q800" s="89"/>
      <c r="R800" s="89"/>
      <c r="S800" s="89"/>
      <c r="T800" s="89"/>
      <c r="U800" s="90"/>
      <c r="V800" s="36"/>
      <c r="W800" s="36"/>
      <c r="X800" s="36"/>
      <c r="Y800" s="36"/>
      <c r="Z800" s="36"/>
      <c r="AA800" s="36"/>
      <c r="AB800" s="36"/>
      <c r="AC800" s="36"/>
      <c r="AD800" s="36"/>
      <c r="AE800" s="36"/>
      <c r="AT800" s="15" t="s">
        <v>128</v>
      </c>
      <c r="AU800" s="15" t="s">
        <v>75</v>
      </c>
    </row>
    <row r="801" s="2" customFormat="1" ht="24.15" customHeight="1">
      <c r="A801" s="36"/>
      <c r="B801" s="37"/>
      <c r="C801" s="187" t="s">
        <v>2419</v>
      </c>
      <c r="D801" s="187" t="s">
        <v>120</v>
      </c>
      <c r="E801" s="188" t="s">
        <v>2420</v>
      </c>
      <c r="F801" s="189" t="s">
        <v>667</v>
      </c>
      <c r="G801" s="190" t="s">
        <v>139</v>
      </c>
      <c r="H801" s="191">
        <v>5</v>
      </c>
      <c r="I801" s="192"/>
      <c r="J801" s="193">
        <f>ROUND(I801*H801,2)</f>
        <v>0</v>
      </c>
      <c r="K801" s="189" t="s">
        <v>124</v>
      </c>
      <c r="L801" s="42"/>
      <c r="M801" s="194" t="s">
        <v>1</v>
      </c>
      <c r="N801" s="195" t="s">
        <v>40</v>
      </c>
      <c r="O801" s="89"/>
      <c r="P801" s="196">
        <f>O801*H801</f>
        <v>0</v>
      </c>
      <c r="Q801" s="196">
        <v>0</v>
      </c>
      <c r="R801" s="196">
        <f>Q801*H801</f>
        <v>0</v>
      </c>
      <c r="S801" s="196">
        <v>0</v>
      </c>
      <c r="T801" s="196">
        <f>S801*H801</f>
        <v>0</v>
      </c>
      <c r="U801" s="197" t="s">
        <v>1</v>
      </c>
      <c r="V801" s="36"/>
      <c r="W801" s="36"/>
      <c r="X801" s="36"/>
      <c r="Y801" s="36"/>
      <c r="Z801" s="36"/>
      <c r="AA801" s="36"/>
      <c r="AB801" s="36"/>
      <c r="AC801" s="36"/>
      <c r="AD801" s="36"/>
      <c r="AE801" s="36"/>
      <c r="AR801" s="198" t="s">
        <v>685</v>
      </c>
      <c r="AT801" s="198" t="s">
        <v>120</v>
      </c>
      <c r="AU801" s="198" t="s">
        <v>75</v>
      </c>
      <c r="AY801" s="15" t="s">
        <v>126</v>
      </c>
      <c r="BE801" s="199">
        <f>IF(N801="základní",J801,0)</f>
        <v>0</v>
      </c>
      <c r="BF801" s="199">
        <f>IF(N801="snížená",J801,0)</f>
        <v>0</v>
      </c>
      <c r="BG801" s="199">
        <f>IF(N801="zákl. přenesená",J801,0)</f>
        <v>0</v>
      </c>
      <c r="BH801" s="199">
        <f>IF(N801="sníž. přenesená",J801,0)</f>
        <v>0</v>
      </c>
      <c r="BI801" s="199">
        <f>IF(N801="nulová",J801,0)</f>
        <v>0</v>
      </c>
      <c r="BJ801" s="15" t="s">
        <v>83</v>
      </c>
      <c r="BK801" s="199">
        <f>ROUND(I801*H801,2)</f>
        <v>0</v>
      </c>
      <c r="BL801" s="15" t="s">
        <v>685</v>
      </c>
      <c r="BM801" s="198" t="s">
        <v>2421</v>
      </c>
    </row>
    <row r="802" s="2" customFormat="1">
      <c r="A802" s="36"/>
      <c r="B802" s="37"/>
      <c r="C802" s="38"/>
      <c r="D802" s="200" t="s">
        <v>128</v>
      </c>
      <c r="E802" s="38"/>
      <c r="F802" s="201" t="s">
        <v>669</v>
      </c>
      <c r="G802" s="38"/>
      <c r="H802" s="38"/>
      <c r="I802" s="202"/>
      <c r="J802" s="38"/>
      <c r="K802" s="38"/>
      <c r="L802" s="42"/>
      <c r="M802" s="203"/>
      <c r="N802" s="204"/>
      <c r="O802" s="89"/>
      <c r="P802" s="89"/>
      <c r="Q802" s="89"/>
      <c r="R802" s="89"/>
      <c r="S802" s="89"/>
      <c r="T802" s="89"/>
      <c r="U802" s="90"/>
      <c r="V802" s="36"/>
      <c r="W802" s="36"/>
      <c r="X802" s="36"/>
      <c r="Y802" s="36"/>
      <c r="Z802" s="36"/>
      <c r="AA802" s="36"/>
      <c r="AB802" s="36"/>
      <c r="AC802" s="36"/>
      <c r="AD802" s="36"/>
      <c r="AE802" s="36"/>
      <c r="AT802" s="15" t="s">
        <v>128</v>
      </c>
      <c r="AU802" s="15" t="s">
        <v>75</v>
      </c>
    </row>
    <row r="803" s="2" customFormat="1" ht="24.15" customHeight="1">
      <c r="A803" s="36"/>
      <c r="B803" s="37"/>
      <c r="C803" s="187" t="s">
        <v>2422</v>
      </c>
      <c r="D803" s="187" t="s">
        <v>120</v>
      </c>
      <c r="E803" s="188" t="s">
        <v>2423</v>
      </c>
      <c r="F803" s="189" t="s">
        <v>1620</v>
      </c>
      <c r="G803" s="190" t="s">
        <v>139</v>
      </c>
      <c r="H803" s="191">
        <v>1</v>
      </c>
      <c r="I803" s="192"/>
      <c r="J803" s="193">
        <f>ROUND(I803*H803,2)</f>
        <v>0</v>
      </c>
      <c r="K803" s="189" t="s">
        <v>124</v>
      </c>
      <c r="L803" s="42"/>
      <c r="M803" s="194" t="s">
        <v>1</v>
      </c>
      <c r="N803" s="195" t="s">
        <v>40</v>
      </c>
      <c r="O803" s="89"/>
      <c r="P803" s="196">
        <f>O803*H803</f>
        <v>0</v>
      </c>
      <c r="Q803" s="196">
        <v>0</v>
      </c>
      <c r="R803" s="196">
        <f>Q803*H803</f>
        <v>0</v>
      </c>
      <c r="S803" s="196">
        <v>0</v>
      </c>
      <c r="T803" s="196">
        <f>S803*H803</f>
        <v>0</v>
      </c>
      <c r="U803" s="197" t="s">
        <v>1</v>
      </c>
      <c r="V803" s="36"/>
      <c r="W803" s="36"/>
      <c r="X803" s="36"/>
      <c r="Y803" s="36"/>
      <c r="Z803" s="36"/>
      <c r="AA803" s="36"/>
      <c r="AB803" s="36"/>
      <c r="AC803" s="36"/>
      <c r="AD803" s="36"/>
      <c r="AE803" s="36"/>
      <c r="AR803" s="198" t="s">
        <v>685</v>
      </c>
      <c r="AT803" s="198" t="s">
        <v>120</v>
      </c>
      <c r="AU803" s="198" t="s">
        <v>75</v>
      </c>
      <c r="AY803" s="15" t="s">
        <v>126</v>
      </c>
      <c r="BE803" s="199">
        <f>IF(N803="základní",J803,0)</f>
        <v>0</v>
      </c>
      <c r="BF803" s="199">
        <f>IF(N803="snížená",J803,0)</f>
        <v>0</v>
      </c>
      <c r="BG803" s="199">
        <f>IF(N803="zákl. přenesená",J803,0)</f>
        <v>0</v>
      </c>
      <c r="BH803" s="199">
        <f>IF(N803="sníž. přenesená",J803,0)</f>
        <v>0</v>
      </c>
      <c r="BI803" s="199">
        <f>IF(N803="nulová",J803,0)</f>
        <v>0</v>
      </c>
      <c r="BJ803" s="15" t="s">
        <v>83</v>
      </c>
      <c r="BK803" s="199">
        <f>ROUND(I803*H803,2)</f>
        <v>0</v>
      </c>
      <c r="BL803" s="15" t="s">
        <v>685</v>
      </c>
      <c r="BM803" s="198" t="s">
        <v>2424</v>
      </c>
    </row>
    <row r="804" s="2" customFormat="1">
      <c r="A804" s="36"/>
      <c r="B804" s="37"/>
      <c r="C804" s="38"/>
      <c r="D804" s="200" t="s">
        <v>128</v>
      </c>
      <c r="E804" s="38"/>
      <c r="F804" s="201" t="s">
        <v>1622</v>
      </c>
      <c r="G804" s="38"/>
      <c r="H804" s="38"/>
      <c r="I804" s="202"/>
      <c r="J804" s="38"/>
      <c r="K804" s="38"/>
      <c r="L804" s="42"/>
      <c r="M804" s="203"/>
      <c r="N804" s="204"/>
      <c r="O804" s="89"/>
      <c r="P804" s="89"/>
      <c r="Q804" s="89"/>
      <c r="R804" s="89"/>
      <c r="S804" s="89"/>
      <c r="T804" s="89"/>
      <c r="U804" s="90"/>
      <c r="V804" s="36"/>
      <c r="W804" s="36"/>
      <c r="X804" s="36"/>
      <c r="Y804" s="36"/>
      <c r="Z804" s="36"/>
      <c r="AA804" s="36"/>
      <c r="AB804" s="36"/>
      <c r="AC804" s="36"/>
      <c r="AD804" s="36"/>
      <c r="AE804" s="36"/>
      <c r="AT804" s="15" t="s">
        <v>128</v>
      </c>
      <c r="AU804" s="15" t="s">
        <v>75</v>
      </c>
    </row>
    <row r="805" s="2" customFormat="1" ht="16.5" customHeight="1">
      <c r="A805" s="36"/>
      <c r="B805" s="37"/>
      <c r="C805" s="187" t="s">
        <v>2425</v>
      </c>
      <c r="D805" s="187" t="s">
        <v>120</v>
      </c>
      <c r="E805" s="188" t="s">
        <v>2426</v>
      </c>
      <c r="F805" s="189" t="s">
        <v>1524</v>
      </c>
      <c r="G805" s="190" t="s">
        <v>149</v>
      </c>
      <c r="H805" s="191">
        <v>100</v>
      </c>
      <c r="I805" s="192"/>
      <c r="J805" s="193">
        <f>ROUND(I805*H805,2)</f>
        <v>0</v>
      </c>
      <c r="K805" s="189" t="s">
        <v>124</v>
      </c>
      <c r="L805" s="42"/>
      <c r="M805" s="194" t="s">
        <v>1</v>
      </c>
      <c r="N805" s="195" t="s">
        <v>40</v>
      </c>
      <c r="O805" s="89"/>
      <c r="P805" s="196">
        <f>O805*H805</f>
        <v>0</v>
      </c>
      <c r="Q805" s="196">
        <v>0</v>
      </c>
      <c r="R805" s="196">
        <f>Q805*H805</f>
        <v>0</v>
      </c>
      <c r="S805" s="196">
        <v>0</v>
      </c>
      <c r="T805" s="196">
        <f>S805*H805</f>
        <v>0</v>
      </c>
      <c r="U805" s="197" t="s">
        <v>1</v>
      </c>
      <c r="V805" s="36"/>
      <c r="W805" s="36"/>
      <c r="X805" s="36"/>
      <c r="Y805" s="36"/>
      <c r="Z805" s="36"/>
      <c r="AA805" s="36"/>
      <c r="AB805" s="36"/>
      <c r="AC805" s="36"/>
      <c r="AD805" s="36"/>
      <c r="AE805" s="36"/>
      <c r="AR805" s="198" t="s">
        <v>685</v>
      </c>
      <c r="AT805" s="198" t="s">
        <v>120</v>
      </c>
      <c r="AU805" s="198" t="s">
        <v>75</v>
      </c>
      <c r="AY805" s="15" t="s">
        <v>126</v>
      </c>
      <c r="BE805" s="199">
        <f>IF(N805="základní",J805,0)</f>
        <v>0</v>
      </c>
      <c r="BF805" s="199">
        <f>IF(N805="snížená",J805,0)</f>
        <v>0</v>
      </c>
      <c r="BG805" s="199">
        <f>IF(N805="zákl. přenesená",J805,0)</f>
        <v>0</v>
      </c>
      <c r="BH805" s="199">
        <f>IF(N805="sníž. přenesená",J805,0)</f>
        <v>0</v>
      </c>
      <c r="BI805" s="199">
        <f>IF(N805="nulová",J805,0)</f>
        <v>0</v>
      </c>
      <c r="BJ805" s="15" t="s">
        <v>83</v>
      </c>
      <c r="BK805" s="199">
        <f>ROUND(I805*H805,2)</f>
        <v>0</v>
      </c>
      <c r="BL805" s="15" t="s">
        <v>685</v>
      </c>
      <c r="BM805" s="198" t="s">
        <v>2427</v>
      </c>
    </row>
    <row r="806" s="2" customFormat="1">
      <c r="A806" s="36"/>
      <c r="B806" s="37"/>
      <c r="C806" s="38"/>
      <c r="D806" s="200" t="s">
        <v>128</v>
      </c>
      <c r="E806" s="38"/>
      <c r="F806" s="201" t="s">
        <v>1526</v>
      </c>
      <c r="G806" s="38"/>
      <c r="H806" s="38"/>
      <c r="I806" s="202"/>
      <c r="J806" s="38"/>
      <c r="K806" s="38"/>
      <c r="L806" s="42"/>
      <c r="M806" s="203"/>
      <c r="N806" s="204"/>
      <c r="O806" s="89"/>
      <c r="P806" s="89"/>
      <c r="Q806" s="89"/>
      <c r="R806" s="89"/>
      <c r="S806" s="89"/>
      <c r="T806" s="89"/>
      <c r="U806" s="90"/>
      <c r="V806" s="36"/>
      <c r="W806" s="36"/>
      <c r="X806" s="36"/>
      <c r="Y806" s="36"/>
      <c r="Z806" s="36"/>
      <c r="AA806" s="36"/>
      <c r="AB806" s="36"/>
      <c r="AC806" s="36"/>
      <c r="AD806" s="36"/>
      <c r="AE806" s="36"/>
      <c r="AT806" s="15" t="s">
        <v>128</v>
      </c>
      <c r="AU806" s="15" t="s">
        <v>75</v>
      </c>
    </row>
    <row r="807" s="2" customFormat="1" ht="24.15" customHeight="1">
      <c r="A807" s="36"/>
      <c r="B807" s="37"/>
      <c r="C807" s="187" t="s">
        <v>2428</v>
      </c>
      <c r="D807" s="187" t="s">
        <v>120</v>
      </c>
      <c r="E807" s="188" t="s">
        <v>2429</v>
      </c>
      <c r="F807" s="189" t="s">
        <v>1928</v>
      </c>
      <c r="G807" s="190" t="s">
        <v>149</v>
      </c>
      <c r="H807" s="191">
        <v>183</v>
      </c>
      <c r="I807" s="192"/>
      <c r="J807" s="193">
        <f>ROUND(I807*H807,2)</f>
        <v>0</v>
      </c>
      <c r="K807" s="189" t="s">
        <v>124</v>
      </c>
      <c r="L807" s="42"/>
      <c r="M807" s="194" t="s">
        <v>1</v>
      </c>
      <c r="N807" s="195" t="s">
        <v>40</v>
      </c>
      <c r="O807" s="89"/>
      <c r="P807" s="196">
        <f>O807*H807</f>
        <v>0</v>
      </c>
      <c r="Q807" s="196">
        <v>0</v>
      </c>
      <c r="R807" s="196">
        <f>Q807*H807</f>
        <v>0</v>
      </c>
      <c r="S807" s="196">
        <v>0</v>
      </c>
      <c r="T807" s="196">
        <f>S807*H807</f>
        <v>0</v>
      </c>
      <c r="U807" s="197" t="s">
        <v>1</v>
      </c>
      <c r="V807" s="36"/>
      <c r="W807" s="36"/>
      <c r="X807" s="36"/>
      <c r="Y807" s="36"/>
      <c r="Z807" s="36"/>
      <c r="AA807" s="36"/>
      <c r="AB807" s="36"/>
      <c r="AC807" s="36"/>
      <c r="AD807" s="36"/>
      <c r="AE807" s="36"/>
      <c r="AR807" s="198" t="s">
        <v>685</v>
      </c>
      <c r="AT807" s="198" t="s">
        <v>120</v>
      </c>
      <c r="AU807" s="198" t="s">
        <v>75</v>
      </c>
      <c r="AY807" s="15" t="s">
        <v>126</v>
      </c>
      <c r="BE807" s="199">
        <f>IF(N807="základní",J807,0)</f>
        <v>0</v>
      </c>
      <c r="BF807" s="199">
        <f>IF(N807="snížená",J807,0)</f>
        <v>0</v>
      </c>
      <c r="BG807" s="199">
        <f>IF(N807="zákl. přenesená",J807,0)</f>
        <v>0</v>
      </c>
      <c r="BH807" s="199">
        <f>IF(N807="sníž. přenesená",J807,0)</f>
        <v>0</v>
      </c>
      <c r="BI807" s="199">
        <f>IF(N807="nulová",J807,0)</f>
        <v>0</v>
      </c>
      <c r="BJ807" s="15" t="s">
        <v>83</v>
      </c>
      <c r="BK807" s="199">
        <f>ROUND(I807*H807,2)</f>
        <v>0</v>
      </c>
      <c r="BL807" s="15" t="s">
        <v>685</v>
      </c>
      <c r="BM807" s="198" t="s">
        <v>2430</v>
      </c>
    </row>
    <row r="808" s="2" customFormat="1">
      <c r="A808" s="36"/>
      <c r="B808" s="37"/>
      <c r="C808" s="38"/>
      <c r="D808" s="200" t="s">
        <v>128</v>
      </c>
      <c r="E808" s="38"/>
      <c r="F808" s="201" t="s">
        <v>1930</v>
      </c>
      <c r="G808" s="38"/>
      <c r="H808" s="38"/>
      <c r="I808" s="202"/>
      <c r="J808" s="38"/>
      <c r="K808" s="38"/>
      <c r="L808" s="42"/>
      <c r="M808" s="203"/>
      <c r="N808" s="204"/>
      <c r="O808" s="89"/>
      <c r="P808" s="89"/>
      <c r="Q808" s="89"/>
      <c r="R808" s="89"/>
      <c r="S808" s="89"/>
      <c r="T808" s="89"/>
      <c r="U808" s="90"/>
      <c r="V808" s="36"/>
      <c r="W808" s="36"/>
      <c r="X808" s="36"/>
      <c r="Y808" s="36"/>
      <c r="Z808" s="36"/>
      <c r="AA808" s="36"/>
      <c r="AB808" s="36"/>
      <c r="AC808" s="36"/>
      <c r="AD808" s="36"/>
      <c r="AE808" s="36"/>
      <c r="AT808" s="15" t="s">
        <v>128</v>
      </c>
      <c r="AU808" s="15" t="s">
        <v>75</v>
      </c>
    </row>
    <row r="809" s="2" customFormat="1" ht="16.5" customHeight="1">
      <c r="A809" s="36"/>
      <c r="B809" s="37"/>
      <c r="C809" s="187" t="s">
        <v>2431</v>
      </c>
      <c r="D809" s="187" t="s">
        <v>120</v>
      </c>
      <c r="E809" s="188" t="s">
        <v>2432</v>
      </c>
      <c r="F809" s="189" t="s">
        <v>1933</v>
      </c>
      <c r="G809" s="190" t="s">
        <v>149</v>
      </c>
      <c r="H809" s="191">
        <v>84</v>
      </c>
      <c r="I809" s="192"/>
      <c r="J809" s="193">
        <f>ROUND(I809*H809,2)</f>
        <v>0</v>
      </c>
      <c r="K809" s="189" t="s">
        <v>124</v>
      </c>
      <c r="L809" s="42"/>
      <c r="M809" s="194" t="s">
        <v>1</v>
      </c>
      <c r="N809" s="195" t="s">
        <v>40</v>
      </c>
      <c r="O809" s="89"/>
      <c r="P809" s="196">
        <f>O809*H809</f>
        <v>0</v>
      </c>
      <c r="Q809" s="196">
        <v>0</v>
      </c>
      <c r="R809" s="196">
        <f>Q809*H809</f>
        <v>0</v>
      </c>
      <c r="S809" s="196">
        <v>0</v>
      </c>
      <c r="T809" s="196">
        <f>S809*H809</f>
        <v>0</v>
      </c>
      <c r="U809" s="197" t="s">
        <v>1</v>
      </c>
      <c r="V809" s="36"/>
      <c r="W809" s="36"/>
      <c r="X809" s="36"/>
      <c r="Y809" s="36"/>
      <c r="Z809" s="36"/>
      <c r="AA809" s="36"/>
      <c r="AB809" s="36"/>
      <c r="AC809" s="36"/>
      <c r="AD809" s="36"/>
      <c r="AE809" s="36"/>
      <c r="AR809" s="198" t="s">
        <v>685</v>
      </c>
      <c r="AT809" s="198" t="s">
        <v>120</v>
      </c>
      <c r="AU809" s="198" t="s">
        <v>75</v>
      </c>
      <c r="AY809" s="15" t="s">
        <v>126</v>
      </c>
      <c r="BE809" s="199">
        <f>IF(N809="základní",J809,0)</f>
        <v>0</v>
      </c>
      <c r="BF809" s="199">
        <f>IF(N809="snížená",J809,0)</f>
        <v>0</v>
      </c>
      <c r="BG809" s="199">
        <f>IF(N809="zákl. přenesená",J809,0)</f>
        <v>0</v>
      </c>
      <c r="BH809" s="199">
        <f>IF(N809="sníž. přenesená",J809,0)</f>
        <v>0</v>
      </c>
      <c r="BI809" s="199">
        <f>IF(N809="nulová",J809,0)</f>
        <v>0</v>
      </c>
      <c r="BJ809" s="15" t="s">
        <v>83</v>
      </c>
      <c r="BK809" s="199">
        <f>ROUND(I809*H809,2)</f>
        <v>0</v>
      </c>
      <c r="BL809" s="15" t="s">
        <v>685</v>
      </c>
      <c r="BM809" s="198" t="s">
        <v>2433</v>
      </c>
    </row>
    <row r="810" s="2" customFormat="1">
      <c r="A810" s="36"/>
      <c r="B810" s="37"/>
      <c r="C810" s="38"/>
      <c r="D810" s="200" t="s">
        <v>128</v>
      </c>
      <c r="E810" s="38"/>
      <c r="F810" s="201" t="s">
        <v>1935</v>
      </c>
      <c r="G810" s="38"/>
      <c r="H810" s="38"/>
      <c r="I810" s="202"/>
      <c r="J810" s="38"/>
      <c r="K810" s="38"/>
      <c r="L810" s="42"/>
      <c r="M810" s="203"/>
      <c r="N810" s="204"/>
      <c r="O810" s="89"/>
      <c r="P810" s="89"/>
      <c r="Q810" s="89"/>
      <c r="R810" s="89"/>
      <c r="S810" s="89"/>
      <c r="T810" s="89"/>
      <c r="U810" s="90"/>
      <c r="V810" s="36"/>
      <c r="W810" s="36"/>
      <c r="X810" s="36"/>
      <c r="Y810" s="36"/>
      <c r="Z810" s="36"/>
      <c r="AA810" s="36"/>
      <c r="AB810" s="36"/>
      <c r="AC810" s="36"/>
      <c r="AD810" s="36"/>
      <c r="AE810" s="36"/>
      <c r="AT810" s="15" t="s">
        <v>128</v>
      </c>
      <c r="AU810" s="15" t="s">
        <v>75</v>
      </c>
    </row>
    <row r="811" s="2" customFormat="1" ht="24.15" customHeight="1">
      <c r="A811" s="36"/>
      <c r="B811" s="37"/>
      <c r="C811" s="187" t="s">
        <v>2434</v>
      </c>
      <c r="D811" s="187" t="s">
        <v>120</v>
      </c>
      <c r="E811" s="188" t="s">
        <v>1028</v>
      </c>
      <c r="F811" s="189" t="s">
        <v>1029</v>
      </c>
      <c r="G811" s="190" t="s">
        <v>149</v>
      </c>
      <c r="H811" s="191">
        <v>2</v>
      </c>
      <c r="I811" s="192"/>
      <c r="J811" s="193">
        <f>ROUND(I811*H811,2)</f>
        <v>0</v>
      </c>
      <c r="K811" s="189" t="s">
        <v>124</v>
      </c>
      <c r="L811" s="42"/>
      <c r="M811" s="194" t="s">
        <v>1</v>
      </c>
      <c r="N811" s="195" t="s">
        <v>40</v>
      </c>
      <c r="O811" s="89"/>
      <c r="P811" s="196">
        <f>O811*H811</f>
        <v>0</v>
      </c>
      <c r="Q811" s="196">
        <v>0</v>
      </c>
      <c r="R811" s="196">
        <f>Q811*H811</f>
        <v>0</v>
      </c>
      <c r="S811" s="196">
        <v>0</v>
      </c>
      <c r="T811" s="196">
        <f>S811*H811</f>
        <v>0</v>
      </c>
      <c r="U811" s="197" t="s">
        <v>1</v>
      </c>
      <c r="V811" s="36"/>
      <c r="W811" s="36"/>
      <c r="X811" s="36"/>
      <c r="Y811" s="36"/>
      <c r="Z811" s="36"/>
      <c r="AA811" s="36"/>
      <c r="AB811" s="36"/>
      <c r="AC811" s="36"/>
      <c r="AD811" s="36"/>
      <c r="AE811" s="36"/>
      <c r="AR811" s="198" t="s">
        <v>685</v>
      </c>
      <c r="AT811" s="198" t="s">
        <v>120</v>
      </c>
      <c r="AU811" s="198" t="s">
        <v>75</v>
      </c>
      <c r="AY811" s="15" t="s">
        <v>126</v>
      </c>
      <c r="BE811" s="199">
        <f>IF(N811="základní",J811,0)</f>
        <v>0</v>
      </c>
      <c r="BF811" s="199">
        <f>IF(N811="snížená",J811,0)</f>
        <v>0</v>
      </c>
      <c r="BG811" s="199">
        <f>IF(N811="zákl. přenesená",J811,0)</f>
        <v>0</v>
      </c>
      <c r="BH811" s="199">
        <f>IF(N811="sníž. přenesená",J811,0)</f>
        <v>0</v>
      </c>
      <c r="BI811" s="199">
        <f>IF(N811="nulová",J811,0)</f>
        <v>0</v>
      </c>
      <c r="BJ811" s="15" t="s">
        <v>83</v>
      </c>
      <c r="BK811" s="199">
        <f>ROUND(I811*H811,2)</f>
        <v>0</v>
      </c>
      <c r="BL811" s="15" t="s">
        <v>685</v>
      </c>
      <c r="BM811" s="198" t="s">
        <v>2435</v>
      </c>
    </row>
    <row r="812" s="2" customFormat="1">
      <c r="A812" s="36"/>
      <c r="B812" s="37"/>
      <c r="C812" s="38"/>
      <c r="D812" s="200" t="s">
        <v>128</v>
      </c>
      <c r="E812" s="38"/>
      <c r="F812" s="201" t="s">
        <v>1031</v>
      </c>
      <c r="G812" s="38"/>
      <c r="H812" s="38"/>
      <c r="I812" s="202"/>
      <c r="J812" s="38"/>
      <c r="K812" s="38"/>
      <c r="L812" s="42"/>
      <c r="M812" s="203"/>
      <c r="N812" s="204"/>
      <c r="O812" s="89"/>
      <c r="P812" s="89"/>
      <c r="Q812" s="89"/>
      <c r="R812" s="89"/>
      <c r="S812" s="89"/>
      <c r="T812" s="89"/>
      <c r="U812" s="90"/>
      <c r="V812" s="36"/>
      <c r="W812" s="36"/>
      <c r="X812" s="36"/>
      <c r="Y812" s="36"/>
      <c r="Z812" s="36"/>
      <c r="AA812" s="36"/>
      <c r="AB812" s="36"/>
      <c r="AC812" s="36"/>
      <c r="AD812" s="36"/>
      <c r="AE812" s="36"/>
      <c r="AT812" s="15" t="s">
        <v>128</v>
      </c>
      <c r="AU812" s="15" t="s">
        <v>75</v>
      </c>
    </row>
    <row r="813" s="2" customFormat="1" ht="62.7" customHeight="1">
      <c r="A813" s="36"/>
      <c r="B813" s="37"/>
      <c r="C813" s="187" t="s">
        <v>2436</v>
      </c>
      <c r="D813" s="187" t="s">
        <v>120</v>
      </c>
      <c r="E813" s="188" t="s">
        <v>2437</v>
      </c>
      <c r="F813" s="189" t="s">
        <v>2438</v>
      </c>
      <c r="G813" s="190" t="s">
        <v>139</v>
      </c>
      <c r="H813" s="191">
        <v>27</v>
      </c>
      <c r="I813" s="192"/>
      <c r="J813" s="193">
        <f>ROUND(I813*H813,2)</f>
        <v>0</v>
      </c>
      <c r="K813" s="189" t="s">
        <v>124</v>
      </c>
      <c r="L813" s="42"/>
      <c r="M813" s="194" t="s">
        <v>1</v>
      </c>
      <c r="N813" s="195" t="s">
        <v>40</v>
      </c>
      <c r="O813" s="89"/>
      <c r="P813" s="196">
        <f>O813*H813</f>
        <v>0</v>
      </c>
      <c r="Q813" s="196">
        <v>0</v>
      </c>
      <c r="R813" s="196">
        <f>Q813*H813</f>
        <v>0</v>
      </c>
      <c r="S813" s="196">
        <v>0</v>
      </c>
      <c r="T813" s="196">
        <f>S813*H813</f>
        <v>0</v>
      </c>
      <c r="U813" s="197" t="s">
        <v>1</v>
      </c>
      <c r="V813" s="36"/>
      <c r="W813" s="36"/>
      <c r="X813" s="36"/>
      <c r="Y813" s="36"/>
      <c r="Z813" s="36"/>
      <c r="AA813" s="36"/>
      <c r="AB813" s="36"/>
      <c r="AC813" s="36"/>
      <c r="AD813" s="36"/>
      <c r="AE813" s="36"/>
      <c r="AR813" s="198" t="s">
        <v>685</v>
      </c>
      <c r="AT813" s="198" t="s">
        <v>120</v>
      </c>
      <c r="AU813" s="198" t="s">
        <v>75</v>
      </c>
      <c r="AY813" s="15" t="s">
        <v>126</v>
      </c>
      <c r="BE813" s="199">
        <f>IF(N813="základní",J813,0)</f>
        <v>0</v>
      </c>
      <c r="BF813" s="199">
        <f>IF(N813="snížená",J813,0)</f>
        <v>0</v>
      </c>
      <c r="BG813" s="199">
        <f>IF(N813="zákl. přenesená",J813,0)</f>
        <v>0</v>
      </c>
      <c r="BH813" s="199">
        <f>IF(N813="sníž. přenesená",J813,0)</f>
        <v>0</v>
      </c>
      <c r="BI813" s="199">
        <f>IF(N813="nulová",J813,0)</f>
        <v>0</v>
      </c>
      <c r="BJ813" s="15" t="s">
        <v>83</v>
      </c>
      <c r="BK813" s="199">
        <f>ROUND(I813*H813,2)</f>
        <v>0</v>
      </c>
      <c r="BL813" s="15" t="s">
        <v>685</v>
      </c>
      <c r="BM813" s="198" t="s">
        <v>2439</v>
      </c>
    </row>
    <row r="814" s="2" customFormat="1">
      <c r="A814" s="36"/>
      <c r="B814" s="37"/>
      <c r="C814" s="38"/>
      <c r="D814" s="200" t="s">
        <v>128</v>
      </c>
      <c r="E814" s="38"/>
      <c r="F814" s="201" t="s">
        <v>2440</v>
      </c>
      <c r="G814" s="38"/>
      <c r="H814" s="38"/>
      <c r="I814" s="202"/>
      <c r="J814" s="38"/>
      <c r="K814" s="38"/>
      <c r="L814" s="42"/>
      <c r="M814" s="203"/>
      <c r="N814" s="204"/>
      <c r="O814" s="89"/>
      <c r="P814" s="89"/>
      <c r="Q814" s="89"/>
      <c r="R814" s="89"/>
      <c r="S814" s="89"/>
      <c r="T814" s="89"/>
      <c r="U814" s="90"/>
      <c r="V814" s="36"/>
      <c r="W814" s="36"/>
      <c r="X814" s="36"/>
      <c r="Y814" s="36"/>
      <c r="Z814" s="36"/>
      <c r="AA814" s="36"/>
      <c r="AB814" s="36"/>
      <c r="AC814" s="36"/>
      <c r="AD814" s="36"/>
      <c r="AE814" s="36"/>
      <c r="AT814" s="15" t="s">
        <v>128</v>
      </c>
      <c r="AU814" s="15" t="s">
        <v>75</v>
      </c>
    </row>
    <row r="815" s="2" customFormat="1">
      <c r="A815" s="36"/>
      <c r="B815" s="37"/>
      <c r="C815" s="38"/>
      <c r="D815" s="200" t="s">
        <v>158</v>
      </c>
      <c r="E815" s="38"/>
      <c r="F815" s="215" t="s">
        <v>1067</v>
      </c>
      <c r="G815" s="38"/>
      <c r="H815" s="38"/>
      <c r="I815" s="202"/>
      <c r="J815" s="38"/>
      <c r="K815" s="38"/>
      <c r="L815" s="42"/>
      <c r="M815" s="203"/>
      <c r="N815" s="204"/>
      <c r="O815" s="89"/>
      <c r="P815" s="89"/>
      <c r="Q815" s="89"/>
      <c r="R815" s="89"/>
      <c r="S815" s="89"/>
      <c r="T815" s="89"/>
      <c r="U815" s="90"/>
      <c r="V815" s="36"/>
      <c r="W815" s="36"/>
      <c r="X815" s="36"/>
      <c r="Y815" s="36"/>
      <c r="Z815" s="36"/>
      <c r="AA815" s="36"/>
      <c r="AB815" s="36"/>
      <c r="AC815" s="36"/>
      <c r="AD815" s="36"/>
      <c r="AE815" s="36"/>
      <c r="AT815" s="15" t="s">
        <v>158</v>
      </c>
      <c r="AU815" s="15" t="s">
        <v>75</v>
      </c>
    </row>
    <row r="816" s="2" customFormat="1" ht="55.5" customHeight="1">
      <c r="A816" s="36"/>
      <c r="B816" s="37"/>
      <c r="C816" s="187" t="s">
        <v>2441</v>
      </c>
      <c r="D816" s="187" t="s">
        <v>120</v>
      </c>
      <c r="E816" s="188" t="s">
        <v>2442</v>
      </c>
      <c r="F816" s="189" t="s">
        <v>2443</v>
      </c>
      <c r="G816" s="190" t="s">
        <v>155</v>
      </c>
      <c r="H816" s="191">
        <v>1.5</v>
      </c>
      <c r="I816" s="192"/>
      <c r="J816" s="193">
        <f>ROUND(I816*H816,2)</f>
        <v>0</v>
      </c>
      <c r="K816" s="189" t="s">
        <v>124</v>
      </c>
      <c r="L816" s="42"/>
      <c r="M816" s="194" t="s">
        <v>1</v>
      </c>
      <c r="N816" s="195" t="s">
        <v>40</v>
      </c>
      <c r="O816" s="89"/>
      <c r="P816" s="196">
        <f>O816*H816</f>
        <v>0</v>
      </c>
      <c r="Q816" s="196">
        <v>0</v>
      </c>
      <c r="R816" s="196">
        <f>Q816*H816</f>
        <v>0</v>
      </c>
      <c r="S816" s="196">
        <v>0</v>
      </c>
      <c r="T816" s="196">
        <f>S816*H816</f>
        <v>0</v>
      </c>
      <c r="U816" s="197" t="s">
        <v>1</v>
      </c>
      <c r="V816" s="36"/>
      <c r="W816" s="36"/>
      <c r="X816" s="36"/>
      <c r="Y816" s="36"/>
      <c r="Z816" s="36"/>
      <c r="AA816" s="36"/>
      <c r="AB816" s="36"/>
      <c r="AC816" s="36"/>
      <c r="AD816" s="36"/>
      <c r="AE816" s="36"/>
      <c r="AR816" s="198" t="s">
        <v>685</v>
      </c>
      <c r="AT816" s="198" t="s">
        <v>120</v>
      </c>
      <c r="AU816" s="198" t="s">
        <v>75</v>
      </c>
      <c r="AY816" s="15" t="s">
        <v>126</v>
      </c>
      <c r="BE816" s="199">
        <f>IF(N816="základní",J816,0)</f>
        <v>0</v>
      </c>
      <c r="BF816" s="199">
        <f>IF(N816="snížená",J816,0)</f>
        <v>0</v>
      </c>
      <c r="BG816" s="199">
        <f>IF(N816="zákl. přenesená",J816,0)</f>
        <v>0</v>
      </c>
      <c r="BH816" s="199">
        <f>IF(N816="sníž. přenesená",J816,0)</f>
        <v>0</v>
      </c>
      <c r="BI816" s="199">
        <f>IF(N816="nulová",J816,0)</f>
        <v>0</v>
      </c>
      <c r="BJ816" s="15" t="s">
        <v>83</v>
      </c>
      <c r="BK816" s="199">
        <f>ROUND(I816*H816,2)</f>
        <v>0</v>
      </c>
      <c r="BL816" s="15" t="s">
        <v>685</v>
      </c>
      <c r="BM816" s="198" t="s">
        <v>2444</v>
      </c>
    </row>
    <row r="817" s="2" customFormat="1">
      <c r="A817" s="36"/>
      <c r="B817" s="37"/>
      <c r="C817" s="38"/>
      <c r="D817" s="200" t="s">
        <v>128</v>
      </c>
      <c r="E817" s="38"/>
      <c r="F817" s="201" t="s">
        <v>2445</v>
      </c>
      <c r="G817" s="38"/>
      <c r="H817" s="38"/>
      <c r="I817" s="202"/>
      <c r="J817" s="38"/>
      <c r="K817" s="38"/>
      <c r="L817" s="42"/>
      <c r="M817" s="203"/>
      <c r="N817" s="204"/>
      <c r="O817" s="89"/>
      <c r="P817" s="89"/>
      <c r="Q817" s="89"/>
      <c r="R817" s="89"/>
      <c r="S817" s="89"/>
      <c r="T817" s="89"/>
      <c r="U817" s="90"/>
      <c r="V817" s="36"/>
      <c r="W817" s="36"/>
      <c r="X817" s="36"/>
      <c r="Y817" s="36"/>
      <c r="Z817" s="36"/>
      <c r="AA817" s="36"/>
      <c r="AB817" s="36"/>
      <c r="AC817" s="36"/>
      <c r="AD817" s="36"/>
      <c r="AE817" s="36"/>
      <c r="AT817" s="15" t="s">
        <v>128</v>
      </c>
      <c r="AU817" s="15" t="s">
        <v>75</v>
      </c>
    </row>
    <row r="818" s="2" customFormat="1">
      <c r="A818" s="36"/>
      <c r="B818" s="37"/>
      <c r="C818" s="38"/>
      <c r="D818" s="200" t="s">
        <v>158</v>
      </c>
      <c r="E818" s="38"/>
      <c r="F818" s="215" t="s">
        <v>159</v>
      </c>
      <c r="G818" s="38"/>
      <c r="H818" s="38"/>
      <c r="I818" s="202"/>
      <c r="J818" s="38"/>
      <c r="K818" s="38"/>
      <c r="L818" s="42"/>
      <c r="M818" s="203"/>
      <c r="N818" s="204"/>
      <c r="O818" s="89"/>
      <c r="P818" s="89"/>
      <c r="Q818" s="89"/>
      <c r="R818" s="89"/>
      <c r="S818" s="89"/>
      <c r="T818" s="89"/>
      <c r="U818" s="90"/>
      <c r="V818" s="36"/>
      <c r="W818" s="36"/>
      <c r="X818" s="36"/>
      <c r="Y818" s="36"/>
      <c r="Z818" s="36"/>
      <c r="AA818" s="36"/>
      <c r="AB818" s="36"/>
      <c r="AC818" s="36"/>
      <c r="AD818" s="36"/>
      <c r="AE818" s="36"/>
      <c r="AT818" s="15" t="s">
        <v>158</v>
      </c>
      <c r="AU818" s="15" t="s">
        <v>75</v>
      </c>
    </row>
    <row r="819" s="2" customFormat="1" ht="21.75" customHeight="1">
      <c r="A819" s="36"/>
      <c r="B819" s="37"/>
      <c r="C819" s="187" t="s">
        <v>2446</v>
      </c>
      <c r="D819" s="187" t="s">
        <v>120</v>
      </c>
      <c r="E819" s="188" t="s">
        <v>161</v>
      </c>
      <c r="F819" s="189" t="s">
        <v>162</v>
      </c>
      <c r="G819" s="190" t="s">
        <v>155</v>
      </c>
      <c r="H819" s="191">
        <v>16.5</v>
      </c>
      <c r="I819" s="192"/>
      <c r="J819" s="193">
        <f>ROUND(I819*H819,2)</f>
        <v>0</v>
      </c>
      <c r="K819" s="189" t="s">
        <v>124</v>
      </c>
      <c r="L819" s="42"/>
      <c r="M819" s="194" t="s">
        <v>1</v>
      </c>
      <c r="N819" s="195" t="s">
        <v>40</v>
      </c>
      <c r="O819" s="89"/>
      <c r="P819" s="196">
        <f>O819*H819</f>
        <v>0</v>
      </c>
      <c r="Q819" s="196">
        <v>0</v>
      </c>
      <c r="R819" s="196">
        <f>Q819*H819</f>
        <v>0</v>
      </c>
      <c r="S819" s="196">
        <v>0</v>
      </c>
      <c r="T819" s="196">
        <f>S819*H819</f>
        <v>0</v>
      </c>
      <c r="U819" s="197" t="s">
        <v>1</v>
      </c>
      <c r="V819" s="36"/>
      <c r="W819" s="36"/>
      <c r="X819" s="36"/>
      <c r="Y819" s="36"/>
      <c r="Z819" s="36"/>
      <c r="AA819" s="36"/>
      <c r="AB819" s="36"/>
      <c r="AC819" s="36"/>
      <c r="AD819" s="36"/>
      <c r="AE819" s="36"/>
      <c r="AR819" s="198" t="s">
        <v>685</v>
      </c>
      <c r="AT819" s="198" t="s">
        <v>120</v>
      </c>
      <c r="AU819" s="198" t="s">
        <v>75</v>
      </c>
      <c r="AY819" s="15" t="s">
        <v>126</v>
      </c>
      <c r="BE819" s="199">
        <f>IF(N819="základní",J819,0)</f>
        <v>0</v>
      </c>
      <c r="BF819" s="199">
        <f>IF(N819="snížená",J819,0)</f>
        <v>0</v>
      </c>
      <c r="BG819" s="199">
        <f>IF(N819="zákl. přenesená",J819,0)</f>
        <v>0</v>
      </c>
      <c r="BH819" s="199">
        <f>IF(N819="sníž. přenesená",J819,0)</f>
        <v>0</v>
      </c>
      <c r="BI819" s="199">
        <f>IF(N819="nulová",J819,0)</f>
        <v>0</v>
      </c>
      <c r="BJ819" s="15" t="s">
        <v>83</v>
      </c>
      <c r="BK819" s="199">
        <f>ROUND(I819*H819,2)</f>
        <v>0</v>
      </c>
      <c r="BL819" s="15" t="s">
        <v>685</v>
      </c>
      <c r="BM819" s="198" t="s">
        <v>2447</v>
      </c>
    </row>
    <row r="820" s="2" customFormat="1">
      <c r="A820" s="36"/>
      <c r="B820" s="37"/>
      <c r="C820" s="38"/>
      <c r="D820" s="200" t="s">
        <v>128</v>
      </c>
      <c r="E820" s="38"/>
      <c r="F820" s="201" t="s">
        <v>2448</v>
      </c>
      <c r="G820" s="38"/>
      <c r="H820" s="38"/>
      <c r="I820" s="202"/>
      <c r="J820" s="38"/>
      <c r="K820" s="38"/>
      <c r="L820" s="42"/>
      <c r="M820" s="203"/>
      <c r="N820" s="204"/>
      <c r="O820" s="89"/>
      <c r="P820" s="89"/>
      <c r="Q820" s="89"/>
      <c r="R820" s="89"/>
      <c r="S820" s="89"/>
      <c r="T820" s="89"/>
      <c r="U820" s="90"/>
      <c r="V820" s="36"/>
      <c r="W820" s="36"/>
      <c r="X820" s="36"/>
      <c r="Y820" s="36"/>
      <c r="Z820" s="36"/>
      <c r="AA820" s="36"/>
      <c r="AB820" s="36"/>
      <c r="AC820" s="36"/>
      <c r="AD820" s="36"/>
      <c r="AE820" s="36"/>
      <c r="AT820" s="15" t="s">
        <v>128</v>
      </c>
      <c r="AU820" s="15" t="s">
        <v>75</v>
      </c>
    </row>
    <row r="821" s="2" customFormat="1" ht="21.75" customHeight="1">
      <c r="A821" s="36"/>
      <c r="B821" s="37"/>
      <c r="C821" s="187" t="s">
        <v>2449</v>
      </c>
      <c r="D821" s="187" t="s">
        <v>120</v>
      </c>
      <c r="E821" s="188" t="s">
        <v>2450</v>
      </c>
      <c r="F821" s="189" t="s">
        <v>2451</v>
      </c>
      <c r="G821" s="190" t="s">
        <v>155</v>
      </c>
      <c r="H821" s="191">
        <v>10.5</v>
      </c>
      <c r="I821" s="192"/>
      <c r="J821" s="193">
        <f>ROUND(I821*H821,2)</f>
        <v>0</v>
      </c>
      <c r="K821" s="189" t="s">
        <v>124</v>
      </c>
      <c r="L821" s="42"/>
      <c r="M821" s="194" t="s">
        <v>1</v>
      </c>
      <c r="N821" s="195" t="s">
        <v>40</v>
      </c>
      <c r="O821" s="89"/>
      <c r="P821" s="196">
        <f>O821*H821</f>
        <v>0</v>
      </c>
      <c r="Q821" s="196">
        <v>0</v>
      </c>
      <c r="R821" s="196">
        <f>Q821*H821</f>
        <v>0</v>
      </c>
      <c r="S821" s="196">
        <v>0</v>
      </c>
      <c r="T821" s="196">
        <f>S821*H821</f>
        <v>0</v>
      </c>
      <c r="U821" s="197" t="s">
        <v>1</v>
      </c>
      <c r="V821" s="36"/>
      <c r="W821" s="36"/>
      <c r="X821" s="36"/>
      <c r="Y821" s="36"/>
      <c r="Z821" s="36"/>
      <c r="AA821" s="36"/>
      <c r="AB821" s="36"/>
      <c r="AC821" s="36"/>
      <c r="AD821" s="36"/>
      <c r="AE821" s="36"/>
      <c r="AR821" s="198" t="s">
        <v>685</v>
      </c>
      <c r="AT821" s="198" t="s">
        <v>120</v>
      </c>
      <c r="AU821" s="198" t="s">
        <v>75</v>
      </c>
      <c r="AY821" s="15" t="s">
        <v>126</v>
      </c>
      <c r="BE821" s="199">
        <f>IF(N821="základní",J821,0)</f>
        <v>0</v>
      </c>
      <c r="BF821" s="199">
        <f>IF(N821="snížená",J821,0)</f>
        <v>0</v>
      </c>
      <c r="BG821" s="199">
        <f>IF(N821="zákl. přenesená",J821,0)</f>
        <v>0</v>
      </c>
      <c r="BH821" s="199">
        <f>IF(N821="sníž. přenesená",J821,0)</f>
        <v>0</v>
      </c>
      <c r="BI821" s="199">
        <f>IF(N821="nulová",J821,0)</f>
        <v>0</v>
      </c>
      <c r="BJ821" s="15" t="s">
        <v>83</v>
      </c>
      <c r="BK821" s="199">
        <f>ROUND(I821*H821,2)</f>
        <v>0</v>
      </c>
      <c r="BL821" s="15" t="s">
        <v>685</v>
      </c>
      <c r="BM821" s="198" t="s">
        <v>2452</v>
      </c>
    </row>
    <row r="822" s="2" customFormat="1">
      <c r="A822" s="36"/>
      <c r="B822" s="37"/>
      <c r="C822" s="38"/>
      <c r="D822" s="200" t="s">
        <v>128</v>
      </c>
      <c r="E822" s="38"/>
      <c r="F822" s="201" t="s">
        <v>2453</v>
      </c>
      <c r="G822" s="38"/>
      <c r="H822" s="38"/>
      <c r="I822" s="202"/>
      <c r="J822" s="38"/>
      <c r="K822" s="38"/>
      <c r="L822" s="42"/>
      <c r="M822" s="203"/>
      <c r="N822" s="204"/>
      <c r="O822" s="89"/>
      <c r="P822" s="89"/>
      <c r="Q822" s="89"/>
      <c r="R822" s="89"/>
      <c r="S822" s="89"/>
      <c r="T822" s="89"/>
      <c r="U822" s="90"/>
      <c r="V822" s="36"/>
      <c r="W822" s="36"/>
      <c r="X822" s="36"/>
      <c r="Y822" s="36"/>
      <c r="Z822" s="36"/>
      <c r="AA822" s="36"/>
      <c r="AB822" s="36"/>
      <c r="AC822" s="36"/>
      <c r="AD822" s="36"/>
      <c r="AE822" s="36"/>
      <c r="AT822" s="15" t="s">
        <v>128</v>
      </c>
      <c r="AU822" s="15" t="s">
        <v>75</v>
      </c>
    </row>
    <row r="823" s="2" customFormat="1" ht="16.5" customHeight="1">
      <c r="A823" s="36"/>
      <c r="B823" s="37"/>
      <c r="C823" s="187" t="s">
        <v>2454</v>
      </c>
      <c r="D823" s="187" t="s">
        <v>120</v>
      </c>
      <c r="E823" s="188" t="s">
        <v>2455</v>
      </c>
      <c r="F823" s="189" t="s">
        <v>2456</v>
      </c>
      <c r="G823" s="190" t="s">
        <v>149</v>
      </c>
      <c r="H823" s="191">
        <v>50</v>
      </c>
      <c r="I823" s="192"/>
      <c r="J823" s="193">
        <f>ROUND(I823*H823,2)</f>
        <v>0</v>
      </c>
      <c r="K823" s="189" t="s">
        <v>1</v>
      </c>
      <c r="L823" s="42"/>
      <c r="M823" s="194" t="s">
        <v>1</v>
      </c>
      <c r="N823" s="195" t="s">
        <v>40</v>
      </c>
      <c r="O823" s="89"/>
      <c r="P823" s="196">
        <f>O823*H823</f>
        <v>0</v>
      </c>
      <c r="Q823" s="196">
        <v>0</v>
      </c>
      <c r="R823" s="196">
        <f>Q823*H823</f>
        <v>0</v>
      </c>
      <c r="S823" s="196">
        <v>0</v>
      </c>
      <c r="T823" s="196">
        <f>S823*H823</f>
        <v>0</v>
      </c>
      <c r="U823" s="197" t="s">
        <v>1</v>
      </c>
      <c r="V823" s="36"/>
      <c r="W823" s="36"/>
      <c r="X823" s="36"/>
      <c r="Y823" s="36"/>
      <c r="Z823" s="36"/>
      <c r="AA823" s="36"/>
      <c r="AB823" s="36"/>
      <c r="AC823" s="36"/>
      <c r="AD823" s="36"/>
      <c r="AE823" s="36"/>
      <c r="AR823" s="198" t="s">
        <v>1402</v>
      </c>
      <c r="AT823" s="198" t="s">
        <v>120</v>
      </c>
      <c r="AU823" s="198" t="s">
        <v>75</v>
      </c>
      <c r="AY823" s="15" t="s">
        <v>126</v>
      </c>
      <c r="BE823" s="199">
        <f>IF(N823="základní",J823,0)</f>
        <v>0</v>
      </c>
      <c r="BF823" s="199">
        <f>IF(N823="snížená",J823,0)</f>
        <v>0</v>
      </c>
      <c r="BG823" s="199">
        <f>IF(N823="zákl. přenesená",J823,0)</f>
        <v>0</v>
      </c>
      <c r="BH823" s="199">
        <f>IF(N823="sníž. přenesená",J823,0)</f>
        <v>0</v>
      </c>
      <c r="BI823" s="199">
        <f>IF(N823="nulová",J823,0)</f>
        <v>0</v>
      </c>
      <c r="BJ823" s="15" t="s">
        <v>83</v>
      </c>
      <c r="BK823" s="199">
        <f>ROUND(I823*H823,2)</f>
        <v>0</v>
      </c>
      <c r="BL823" s="15" t="s">
        <v>1402</v>
      </c>
      <c r="BM823" s="198" t="s">
        <v>2457</v>
      </c>
    </row>
    <row r="824" s="2" customFormat="1">
      <c r="A824" s="36"/>
      <c r="B824" s="37"/>
      <c r="C824" s="38"/>
      <c r="D824" s="200" t="s">
        <v>128</v>
      </c>
      <c r="E824" s="38"/>
      <c r="F824" s="201" t="s">
        <v>2456</v>
      </c>
      <c r="G824" s="38"/>
      <c r="H824" s="38"/>
      <c r="I824" s="202"/>
      <c r="J824" s="38"/>
      <c r="K824" s="38"/>
      <c r="L824" s="42"/>
      <c r="M824" s="203"/>
      <c r="N824" s="204"/>
      <c r="O824" s="89"/>
      <c r="P824" s="89"/>
      <c r="Q824" s="89"/>
      <c r="R824" s="89"/>
      <c r="S824" s="89"/>
      <c r="T824" s="89"/>
      <c r="U824" s="90"/>
      <c r="V824" s="36"/>
      <c r="W824" s="36"/>
      <c r="X824" s="36"/>
      <c r="Y824" s="36"/>
      <c r="Z824" s="36"/>
      <c r="AA824" s="36"/>
      <c r="AB824" s="36"/>
      <c r="AC824" s="36"/>
      <c r="AD824" s="36"/>
      <c r="AE824" s="36"/>
      <c r="AT824" s="15" t="s">
        <v>128</v>
      </c>
      <c r="AU824" s="15" t="s">
        <v>75</v>
      </c>
    </row>
    <row r="825" s="2" customFormat="1">
      <c r="A825" s="36"/>
      <c r="B825" s="37"/>
      <c r="C825" s="38"/>
      <c r="D825" s="200" t="s">
        <v>158</v>
      </c>
      <c r="E825" s="38"/>
      <c r="F825" s="215" t="s">
        <v>2458</v>
      </c>
      <c r="G825" s="38"/>
      <c r="H825" s="38"/>
      <c r="I825" s="202"/>
      <c r="J825" s="38"/>
      <c r="K825" s="38"/>
      <c r="L825" s="42"/>
      <c r="M825" s="203"/>
      <c r="N825" s="204"/>
      <c r="O825" s="89"/>
      <c r="P825" s="89"/>
      <c r="Q825" s="89"/>
      <c r="R825" s="89"/>
      <c r="S825" s="89"/>
      <c r="T825" s="89"/>
      <c r="U825" s="90"/>
      <c r="V825" s="36"/>
      <c r="W825" s="36"/>
      <c r="X825" s="36"/>
      <c r="Y825" s="36"/>
      <c r="Z825" s="36"/>
      <c r="AA825" s="36"/>
      <c r="AB825" s="36"/>
      <c r="AC825" s="36"/>
      <c r="AD825" s="36"/>
      <c r="AE825" s="36"/>
      <c r="AT825" s="15" t="s">
        <v>158</v>
      </c>
      <c r="AU825" s="15" t="s">
        <v>75</v>
      </c>
    </row>
    <row r="826" s="2" customFormat="1" ht="16.5" customHeight="1">
      <c r="A826" s="36"/>
      <c r="B826" s="37"/>
      <c r="C826" s="187" t="s">
        <v>2459</v>
      </c>
      <c r="D826" s="187" t="s">
        <v>120</v>
      </c>
      <c r="E826" s="188" t="s">
        <v>2460</v>
      </c>
      <c r="F826" s="189" t="s">
        <v>2461</v>
      </c>
      <c r="G826" s="190" t="s">
        <v>149</v>
      </c>
      <c r="H826" s="191">
        <v>50</v>
      </c>
      <c r="I826" s="192"/>
      <c r="J826" s="193">
        <f>ROUND(I826*H826,2)</f>
        <v>0</v>
      </c>
      <c r="K826" s="189" t="s">
        <v>1</v>
      </c>
      <c r="L826" s="42"/>
      <c r="M826" s="194" t="s">
        <v>1</v>
      </c>
      <c r="N826" s="195" t="s">
        <v>40</v>
      </c>
      <c r="O826" s="89"/>
      <c r="P826" s="196">
        <f>O826*H826</f>
        <v>0</v>
      </c>
      <c r="Q826" s="196">
        <v>0</v>
      </c>
      <c r="R826" s="196">
        <f>Q826*H826</f>
        <v>0</v>
      </c>
      <c r="S826" s="196">
        <v>0</v>
      </c>
      <c r="T826" s="196">
        <f>S826*H826</f>
        <v>0</v>
      </c>
      <c r="U826" s="197" t="s">
        <v>1</v>
      </c>
      <c r="V826" s="36"/>
      <c r="W826" s="36"/>
      <c r="X826" s="36"/>
      <c r="Y826" s="36"/>
      <c r="Z826" s="36"/>
      <c r="AA826" s="36"/>
      <c r="AB826" s="36"/>
      <c r="AC826" s="36"/>
      <c r="AD826" s="36"/>
      <c r="AE826" s="36"/>
      <c r="AR826" s="198" t="s">
        <v>685</v>
      </c>
      <c r="AT826" s="198" t="s">
        <v>120</v>
      </c>
      <c r="AU826" s="198" t="s">
        <v>75</v>
      </c>
      <c r="AY826" s="15" t="s">
        <v>126</v>
      </c>
      <c r="BE826" s="199">
        <f>IF(N826="základní",J826,0)</f>
        <v>0</v>
      </c>
      <c r="BF826" s="199">
        <f>IF(N826="snížená",J826,0)</f>
        <v>0</v>
      </c>
      <c r="BG826" s="199">
        <f>IF(N826="zákl. přenesená",J826,0)</f>
        <v>0</v>
      </c>
      <c r="BH826" s="199">
        <f>IF(N826="sníž. přenesená",J826,0)</f>
        <v>0</v>
      </c>
      <c r="BI826" s="199">
        <f>IF(N826="nulová",J826,0)</f>
        <v>0</v>
      </c>
      <c r="BJ826" s="15" t="s">
        <v>83</v>
      </c>
      <c r="BK826" s="199">
        <f>ROUND(I826*H826,2)</f>
        <v>0</v>
      </c>
      <c r="BL826" s="15" t="s">
        <v>685</v>
      </c>
      <c r="BM826" s="198" t="s">
        <v>2462</v>
      </c>
    </row>
    <row r="827" s="2" customFormat="1">
      <c r="A827" s="36"/>
      <c r="B827" s="37"/>
      <c r="C827" s="38"/>
      <c r="D827" s="200" t="s">
        <v>128</v>
      </c>
      <c r="E827" s="38"/>
      <c r="F827" s="201" t="s">
        <v>2463</v>
      </c>
      <c r="G827" s="38"/>
      <c r="H827" s="38"/>
      <c r="I827" s="202"/>
      <c r="J827" s="38"/>
      <c r="K827" s="38"/>
      <c r="L827" s="42"/>
      <c r="M827" s="203"/>
      <c r="N827" s="204"/>
      <c r="O827" s="89"/>
      <c r="P827" s="89"/>
      <c r="Q827" s="89"/>
      <c r="R827" s="89"/>
      <c r="S827" s="89"/>
      <c r="T827" s="89"/>
      <c r="U827" s="90"/>
      <c r="V827" s="36"/>
      <c r="W827" s="36"/>
      <c r="X827" s="36"/>
      <c r="Y827" s="36"/>
      <c r="Z827" s="36"/>
      <c r="AA827" s="36"/>
      <c r="AB827" s="36"/>
      <c r="AC827" s="36"/>
      <c r="AD827" s="36"/>
      <c r="AE827" s="36"/>
      <c r="AT827" s="15" t="s">
        <v>128</v>
      </c>
      <c r="AU827" s="15" t="s">
        <v>75</v>
      </c>
    </row>
    <row r="828" s="2" customFormat="1" ht="24.15" customHeight="1">
      <c r="A828" s="36"/>
      <c r="B828" s="37"/>
      <c r="C828" s="187" t="s">
        <v>2464</v>
      </c>
      <c r="D828" s="187" t="s">
        <v>120</v>
      </c>
      <c r="E828" s="188" t="s">
        <v>2465</v>
      </c>
      <c r="F828" s="189" t="s">
        <v>2466</v>
      </c>
      <c r="G828" s="190" t="s">
        <v>149</v>
      </c>
      <c r="H828" s="191">
        <v>150</v>
      </c>
      <c r="I828" s="192"/>
      <c r="J828" s="193">
        <f>ROUND(I828*H828,2)</f>
        <v>0</v>
      </c>
      <c r="K828" s="189" t="s">
        <v>1</v>
      </c>
      <c r="L828" s="42"/>
      <c r="M828" s="194" t="s">
        <v>1</v>
      </c>
      <c r="N828" s="195" t="s">
        <v>40</v>
      </c>
      <c r="O828" s="89"/>
      <c r="P828" s="196">
        <f>O828*H828</f>
        <v>0</v>
      </c>
      <c r="Q828" s="196">
        <v>0</v>
      </c>
      <c r="R828" s="196">
        <f>Q828*H828</f>
        <v>0</v>
      </c>
      <c r="S828" s="196">
        <v>0</v>
      </c>
      <c r="T828" s="196">
        <f>S828*H828</f>
        <v>0</v>
      </c>
      <c r="U828" s="197" t="s">
        <v>1</v>
      </c>
      <c r="V828" s="36"/>
      <c r="W828" s="36"/>
      <c r="X828" s="36"/>
      <c r="Y828" s="36"/>
      <c r="Z828" s="36"/>
      <c r="AA828" s="36"/>
      <c r="AB828" s="36"/>
      <c r="AC828" s="36"/>
      <c r="AD828" s="36"/>
      <c r="AE828" s="36"/>
      <c r="AR828" s="198" t="s">
        <v>125</v>
      </c>
      <c r="AT828" s="198" t="s">
        <v>120</v>
      </c>
      <c r="AU828" s="198" t="s">
        <v>75</v>
      </c>
      <c r="AY828" s="15" t="s">
        <v>126</v>
      </c>
      <c r="BE828" s="199">
        <f>IF(N828="základní",J828,0)</f>
        <v>0</v>
      </c>
      <c r="BF828" s="199">
        <f>IF(N828="snížená",J828,0)</f>
        <v>0</v>
      </c>
      <c r="BG828" s="199">
        <f>IF(N828="zákl. přenesená",J828,0)</f>
        <v>0</v>
      </c>
      <c r="BH828" s="199">
        <f>IF(N828="sníž. přenesená",J828,0)</f>
        <v>0</v>
      </c>
      <c r="BI828" s="199">
        <f>IF(N828="nulová",J828,0)</f>
        <v>0</v>
      </c>
      <c r="BJ828" s="15" t="s">
        <v>83</v>
      </c>
      <c r="BK828" s="199">
        <f>ROUND(I828*H828,2)</f>
        <v>0</v>
      </c>
      <c r="BL828" s="15" t="s">
        <v>125</v>
      </c>
      <c r="BM828" s="198" t="s">
        <v>2467</v>
      </c>
    </row>
    <row r="829" s="2" customFormat="1">
      <c r="A829" s="36"/>
      <c r="B829" s="37"/>
      <c r="C829" s="38"/>
      <c r="D829" s="200" t="s">
        <v>128</v>
      </c>
      <c r="E829" s="38"/>
      <c r="F829" s="201" t="s">
        <v>2468</v>
      </c>
      <c r="G829" s="38"/>
      <c r="H829" s="38"/>
      <c r="I829" s="202"/>
      <c r="J829" s="38"/>
      <c r="K829" s="38"/>
      <c r="L829" s="42"/>
      <c r="M829" s="203"/>
      <c r="N829" s="204"/>
      <c r="O829" s="89"/>
      <c r="P829" s="89"/>
      <c r="Q829" s="89"/>
      <c r="R829" s="89"/>
      <c r="S829" s="89"/>
      <c r="T829" s="89"/>
      <c r="U829" s="90"/>
      <c r="V829" s="36"/>
      <c r="W829" s="36"/>
      <c r="X829" s="36"/>
      <c r="Y829" s="36"/>
      <c r="Z829" s="36"/>
      <c r="AA829" s="36"/>
      <c r="AB829" s="36"/>
      <c r="AC829" s="36"/>
      <c r="AD829" s="36"/>
      <c r="AE829" s="36"/>
      <c r="AT829" s="15" t="s">
        <v>128</v>
      </c>
      <c r="AU829" s="15" t="s">
        <v>75</v>
      </c>
    </row>
    <row r="830" s="2" customFormat="1" ht="16.5" customHeight="1">
      <c r="A830" s="36"/>
      <c r="B830" s="37"/>
      <c r="C830" s="187" t="s">
        <v>2469</v>
      </c>
      <c r="D830" s="187" t="s">
        <v>120</v>
      </c>
      <c r="E830" s="188" t="s">
        <v>2470</v>
      </c>
      <c r="F830" s="189" t="s">
        <v>2471</v>
      </c>
      <c r="G830" s="190" t="s">
        <v>149</v>
      </c>
      <c r="H830" s="191">
        <v>80</v>
      </c>
      <c r="I830" s="192"/>
      <c r="J830" s="193">
        <f>ROUND(I830*H830,2)</f>
        <v>0</v>
      </c>
      <c r="K830" s="189" t="s">
        <v>1</v>
      </c>
      <c r="L830" s="42"/>
      <c r="M830" s="194" t="s">
        <v>1</v>
      </c>
      <c r="N830" s="195" t="s">
        <v>40</v>
      </c>
      <c r="O830" s="89"/>
      <c r="P830" s="196">
        <f>O830*H830</f>
        <v>0</v>
      </c>
      <c r="Q830" s="196">
        <v>0</v>
      </c>
      <c r="R830" s="196">
        <f>Q830*H830</f>
        <v>0</v>
      </c>
      <c r="S830" s="196">
        <v>0</v>
      </c>
      <c r="T830" s="196">
        <f>S830*H830</f>
        <v>0</v>
      </c>
      <c r="U830" s="197" t="s">
        <v>1</v>
      </c>
      <c r="V830" s="36"/>
      <c r="W830" s="36"/>
      <c r="X830" s="36"/>
      <c r="Y830" s="36"/>
      <c r="Z830" s="36"/>
      <c r="AA830" s="36"/>
      <c r="AB830" s="36"/>
      <c r="AC830" s="36"/>
      <c r="AD830" s="36"/>
      <c r="AE830" s="36"/>
      <c r="AR830" s="198" t="s">
        <v>685</v>
      </c>
      <c r="AT830" s="198" t="s">
        <v>120</v>
      </c>
      <c r="AU830" s="198" t="s">
        <v>75</v>
      </c>
      <c r="AY830" s="15" t="s">
        <v>126</v>
      </c>
      <c r="BE830" s="199">
        <f>IF(N830="základní",J830,0)</f>
        <v>0</v>
      </c>
      <c r="BF830" s="199">
        <f>IF(N830="snížená",J830,0)</f>
        <v>0</v>
      </c>
      <c r="BG830" s="199">
        <f>IF(N830="zákl. přenesená",J830,0)</f>
        <v>0</v>
      </c>
      <c r="BH830" s="199">
        <f>IF(N830="sníž. přenesená",J830,0)</f>
        <v>0</v>
      </c>
      <c r="BI830" s="199">
        <f>IF(N830="nulová",J830,0)</f>
        <v>0</v>
      </c>
      <c r="BJ830" s="15" t="s">
        <v>83</v>
      </c>
      <c r="BK830" s="199">
        <f>ROUND(I830*H830,2)</f>
        <v>0</v>
      </c>
      <c r="BL830" s="15" t="s">
        <v>685</v>
      </c>
      <c r="BM830" s="198" t="s">
        <v>2472</v>
      </c>
    </row>
    <row r="831" s="2" customFormat="1">
      <c r="A831" s="36"/>
      <c r="B831" s="37"/>
      <c r="C831" s="38"/>
      <c r="D831" s="200" t="s">
        <v>128</v>
      </c>
      <c r="E831" s="38"/>
      <c r="F831" s="201" t="s">
        <v>2473</v>
      </c>
      <c r="G831" s="38"/>
      <c r="H831" s="38"/>
      <c r="I831" s="202"/>
      <c r="J831" s="38"/>
      <c r="K831" s="38"/>
      <c r="L831" s="42"/>
      <c r="M831" s="203"/>
      <c r="N831" s="204"/>
      <c r="O831" s="89"/>
      <c r="P831" s="89"/>
      <c r="Q831" s="89"/>
      <c r="R831" s="89"/>
      <c r="S831" s="89"/>
      <c r="T831" s="89"/>
      <c r="U831" s="90"/>
      <c r="V831" s="36"/>
      <c r="W831" s="36"/>
      <c r="X831" s="36"/>
      <c r="Y831" s="36"/>
      <c r="Z831" s="36"/>
      <c r="AA831" s="36"/>
      <c r="AB831" s="36"/>
      <c r="AC831" s="36"/>
      <c r="AD831" s="36"/>
      <c r="AE831" s="36"/>
      <c r="AT831" s="15" t="s">
        <v>128</v>
      </c>
      <c r="AU831" s="15" t="s">
        <v>75</v>
      </c>
    </row>
    <row r="832" s="2" customFormat="1" ht="21.75" customHeight="1">
      <c r="A832" s="36"/>
      <c r="B832" s="37"/>
      <c r="C832" s="187" t="s">
        <v>2474</v>
      </c>
      <c r="D832" s="187" t="s">
        <v>120</v>
      </c>
      <c r="E832" s="188" t="s">
        <v>2475</v>
      </c>
      <c r="F832" s="189" t="s">
        <v>2476</v>
      </c>
      <c r="G832" s="190" t="s">
        <v>149</v>
      </c>
      <c r="H832" s="191">
        <v>50</v>
      </c>
      <c r="I832" s="192"/>
      <c r="J832" s="193">
        <f>ROUND(I832*H832,2)</f>
        <v>0</v>
      </c>
      <c r="K832" s="189" t="s">
        <v>1</v>
      </c>
      <c r="L832" s="42"/>
      <c r="M832" s="194" t="s">
        <v>1</v>
      </c>
      <c r="N832" s="195" t="s">
        <v>40</v>
      </c>
      <c r="O832" s="89"/>
      <c r="P832" s="196">
        <f>O832*H832</f>
        <v>0</v>
      </c>
      <c r="Q832" s="196">
        <v>0</v>
      </c>
      <c r="R832" s="196">
        <f>Q832*H832</f>
        <v>0</v>
      </c>
      <c r="S832" s="196">
        <v>0</v>
      </c>
      <c r="T832" s="196">
        <f>S832*H832</f>
        <v>0</v>
      </c>
      <c r="U832" s="197" t="s">
        <v>1</v>
      </c>
      <c r="V832" s="36"/>
      <c r="W832" s="36"/>
      <c r="X832" s="36"/>
      <c r="Y832" s="36"/>
      <c r="Z832" s="36"/>
      <c r="AA832" s="36"/>
      <c r="AB832" s="36"/>
      <c r="AC832" s="36"/>
      <c r="AD832" s="36"/>
      <c r="AE832" s="36"/>
      <c r="AR832" s="198" t="s">
        <v>685</v>
      </c>
      <c r="AT832" s="198" t="s">
        <v>120</v>
      </c>
      <c r="AU832" s="198" t="s">
        <v>75</v>
      </c>
      <c r="AY832" s="15" t="s">
        <v>126</v>
      </c>
      <c r="BE832" s="199">
        <f>IF(N832="základní",J832,0)</f>
        <v>0</v>
      </c>
      <c r="BF832" s="199">
        <f>IF(N832="snížená",J832,0)</f>
        <v>0</v>
      </c>
      <c r="BG832" s="199">
        <f>IF(N832="zákl. přenesená",J832,0)</f>
        <v>0</v>
      </c>
      <c r="BH832" s="199">
        <f>IF(N832="sníž. přenesená",J832,0)</f>
        <v>0</v>
      </c>
      <c r="BI832" s="199">
        <f>IF(N832="nulová",J832,0)</f>
        <v>0</v>
      </c>
      <c r="BJ832" s="15" t="s">
        <v>83</v>
      </c>
      <c r="BK832" s="199">
        <f>ROUND(I832*H832,2)</f>
        <v>0</v>
      </c>
      <c r="BL832" s="15" t="s">
        <v>685</v>
      </c>
      <c r="BM832" s="198" t="s">
        <v>2477</v>
      </c>
    </row>
    <row r="833" s="2" customFormat="1">
      <c r="A833" s="36"/>
      <c r="B833" s="37"/>
      <c r="C833" s="38"/>
      <c r="D833" s="200" t="s">
        <v>128</v>
      </c>
      <c r="E833" s="38"/>
      <c r="F833" s="201" t="s">
        <v>2478</v>
      </c>
      <c r="G833" s="38"/>
      <c r="H833" s="38"/>
      <c r="I833" s="202"/>
      <c r="J833" s="38"/>
      <c r="K833" s="38"/>
      <c r="L833" s="42"/>
      <c r="M833" s="203"/>
      <c r="N833" s="204"/>
      <c r="O833" s="89"/>
      <c r="P833" s="89"/>
      <c r="Q833" s="89"/>
      <c r="R833" s="89"/>
      <c r="S833" s="89"/>
      <c r="T833" s="89"/>
      <c r="U833" s="90"/>
      <c r="V833" s="36"/>
      <c r="W833" s="36"/>
      <c r="X833" s="36"/>
      <c r="Y833" s="36"/>
      <c r="Z833" s="36"/>
      <c r="AA833" s="36"/>
      <c r="AB833" s="36"/>
      <c r="AC833" s="36"/>
      <c r="AD833" s="36"/>
      <c r="AE833" s="36"/>
      <c r="AT833" s="15" t="s">
        <v>128</v>
      </c>
      <c r="AU833" s="15" t="s">
        <v>75</v>
      </c>
    </row>
    <row r="834" s="2" customFormat="1" ht="24.15" customHeight="1">
      <c r="A834" s="36"/>
      <c r="B834" s="37"/>
      <c r="C834" s="187" t="s">
        <v>2479</v>
      </c>
      <c r="D834" s="187" t="s">
        <v>120</v>
      </c>
      <c r="E834" s="188" t="s">
        <v>2480</v>
      </c>
      <c r="F834" s="189" t="s">
        <v>2481</v>
      </c>
      <c r="G834" s="190" t="s">
        <v>149</v>
      </c>
      <c r="H834" s="191">
        <v>60</v>
      </c>
      <c r="I834" s="192"/>
      <c r="J834" s="193">
        <f>ROUND(I834*H834,2)</f>
        <v>0</v>
      </c>
      <c r="K834" s="189" t="s">
        <v>1</v>
      </c>
      <c r="L834" s="42"/>
      <c r="M834" s="194" t="s">
        <v>1</v>
      </c>
      <c r="N834" s="195" t="s">
        <v>40</v>
      </c>
      <c r="O834" s="89"/>
      <c r="P834" s="196">
        <f>O834*H834</f>
        <v>0</v>
      </c>
      <c r="Q834" s="196">
        <v>0</v>
      </c>
      <c r="R834" s="196">
        <f>Q834*H834</f>
        <v>0</v>
      </c>
      <c r="S834" s="196">
        <v>0</v>
      </c>
      <c r="T834" s="196">
        <f>S834*H834</f>
        <v>0</v>
      </c>
      <c r="U834" s="197" t="s">
        <v>1</v>
      </c>
      <c r="V834" s="36"/>
      <c r="W834" s="36"/>
      <c r="X834" s="36"/>
      <c r="Y834" s="36"/>
      <c r="Z834" s="36"/>
      <c r="AA834" s="36"/>
      <c r="AB834" s="36"/>
      <c r="AC834" s="36"/>
      <c r="AD834" s="36"/>
      <c r="AE834" s="36"/>
      <c r="AR834" s="198" t="s">
        <v>125</v>
      </c>
      <c r="AT834" s="198" t="s">
        <v>120</v>
      </c>
      <c r="AU834" s="198" t="s">
        <v>75</v>
      </c>
      <c r="AY834" s="15" t="s">
        <v>126</v>
      </c>
      <c r="BE834" s="199">
        <f>IF(N834="základní",J834,0)</f>
        <v>0</v>
      </c>
      <c r="BF834" s="199">
        <f>IF(N834="snížená",J834,0)</f>
        <v>0</v>
      </c>
      <c r="BG834" s="199">
        <f>IF(N834="zákl. přenesená",J834,0)</f>
        <v>0</v>
      </c>
      <c r="BH834" s="199">
        <f>IF(N834="sníž. přenesená",J834,0)</f>
        <v>0</v>
      </c>
      <c r="BI834" s="199">
        <f>IF(N834="nulová",J834,0)</f>
        <v>0</v>
      </c>
      <c r="BJ834" s="15" t="s">
        <v>83</v>
      </c>
      <c r="BK834" s="199">
        <f>ROUND(I834*H834,2)</f>
        <v>0</v>
      </c>
      <c r="BL834" s="15" t="s">
        <v>125</v>
      </c>
      <c r="BM834" s="198" t="s">
        <v>2482</v>
      </c>
    </row>
    <row r="835" s="2" customFormat="1">
      <c r="A835" s="36"/>
      <c r="B835" s="37"/>
      <c r="C835" s="38"/>
      <c r="D835" s="200" t="s">
        <v>128</v>
      </c>
      <c r="E835" s="38"/>
      <c r="F835" s="201" t="s">
        <v>2483</v>
      </c>
      <c r="G835" s="38"/>
      <c r="H835" s="38"/>
      <c r="I835" s="202"/>
      <c r="J835" s="38"/>
      <c r="K835" s="38"/>
      <c r="L835" s="42"/>
      <c r="M835" s="203"/>
      <c r="N835" s="204"/>
      <c r="O835" s="89"/>
      <c r="P835" s="89"/>
      <c r="Q835" s="89"/>
      <c r="R835" s="89"/>
      <c r="S835" s="89"/>
      <c r="T835" s="89"/>
      <c r="U835" s="90"/>
      <c r="V835" s="36"/>
      <c r="W835" s="36"/>
      <c r="X835" s="36"/>
      <c r="Y835" s="36"/>
      <c r="Z835" s="36"/>
      <c r="AA835" s="36"/>
      <c r="AB835" s="36"/>
      <c r="AC835" s="36"/>
      <c r="AD835" s="36"/>
      <c r="AE835" s="36"/>
      <c r="AT835" s="15" t="s">
        <v>128</v>
      </c>
      <c r="AU835" s="15" t="s">
        <v>75</v>
      </c>
    </row>
    <row r="836" s="2" customFormat="1" ht="16.5" customHeight="1">
      <c r="A836" s="36"/>
      <c r="B836" s="37"/>
      <c r="C836" s="187" t="s">
        <v>2484</v>
      </c>
      <c r="D836" s="187" t="s">
        <v>120</v>
      </c>
      <c r="E836" s="188" t="s">
        <v>2485</v>
      </c>
      <c r="F836" s="189" t="s">
        <v>2486</v>
      </c>
      <c r="G836" s="190" t="s">
        <v>149</v>
      </c>
      <c r="H836" s="191">
        <v>45</v>
      </c>
      <c r="I836" s="192"/>
      <c r="J836" s="193">
        <f>ROUND(I836*H836,2)</f>
        <v>0</v>
      </c>
      <c r="K836" s="189" t="s">
        <v>1</v>
      </c>
      <c r="L836" s="42"/>
      <c r="M836" s="194" t="s">
        <v>1</v>
      </c>
      <c r="N836" s="195" t="s">
        <v>40</v>
      </c>
      <c r="O836" s="89"/>
      <c r="P836" s="196">
        <f>O836*H836</f>
        <v>0</v>
      </c>
      <c r="Q836" s="196">
        <v>0</v>
      </c>
      <c r="R836" s="196">
        <f>Q836*H836</f>
        <v>0</v>
      </c>
      <c r="S836" s="196">
        <v>0</v>
      </c>
      <c r="T836" s="196">
        <f>S836*H836</f>
        <v>0</v>
      </c>
      <c r="U836" s="197" t="s">
        <v>1</v>
      </c>
      <c r="V836" s="36"/>
      <c r="W836" s="36"/>
      <c r="X836" s="36"/>
      <c r="Y836" s="36"/>
      <c r="Z836" s="36"/>
      <c r="AA836" s="36"/>
      <c r="AB836" s="36"/>
      <c r="AC836" s="36"/>
      <c r="AD836" s="36"/>
      <c r="AE836" s="36"/>
      <c r="AR836" s="198" t="s">
        <v>125</v>
      </c>
      <c r="AT836" s="198" t="s">
        <v>120</v>
      </c>
      <c r="AU836" s="198" t="s">
        <v>75</v>
      </c>
      <c r="AY836" s="15" t="s">
        <v>126</v>
      </c>
      <c r="BE836" s="199">
        <f>IF(N836="základní",J836,0)</f>
        <v>0</v>
      </c>
      <c r="BF836" s="199">
        <f>IF(N836="snížená",J836,0)</f>
        <v>0</v>
      </c>
      <c r="BG836" s="199">
        <f>IF(N836="zákl. přenesená",J836,0)</f>
        <v>0</v>
      </c>
      <c r="BH836" s="199">
        <f>IF(N836="sníž. přenesená",J836,0)</f>
        <v>0</v>
      </c>
      <c r="BI836" s="199">
        <f>IF(N836="nulová",J836,0)</f>
        <v>0</v>
      </c>
      <c r="BJ836" s="15" t="s">
        <v>83</v>
      </c>
      <c r="BK836" s="199">
        <f>ROUND(I836*H836,2)</f>
        <v>0</v>
      </c>
      <c r="BL836" s="15" t="s">
        <v>125</v>
      </c>
      <c r="BM836" s="198" t="s">
        <v>2487</v>
      </c>
    </row>
    <row r="837" s="2" customFormat="1">
      <c r="A837" s="36"/>
      <c r="B837" s="37"/>
      <c r="C837" s="38"/>
      <c r="D837" s="200" t="s">
        <v>128</v>
      </c>
      <c r="E837" s="38"/>
      <c r="F837" s="201" t="s">
        <v>2488</v>
      </c>
      <c r="G837" s="38"/>
      <c r="H837" s="38"/>
      <c r="I837" s="202"/>
      <c r="J837" s="38"/>
      <c r="K837" s="38"/>
      <c r="L837" s="42"/>
      <c r="M837" s="203"/>
      <c r="N837" s="204"/>
      <c r="O837" s="89"/>
      <c r="P837" s="89"/>
      <c r="Q837" s="89"/>
      <c r="R837" s="89"/>
      <c r="S837" s="89"/>
      <c r="T837" s="89"/>
      <c r="U837" s="90"/>
      <c r="V837" s="36"/>
      <c r="W837" s="36"/>
      <c r="X837" s="36"/>
      <c r="Y837" s="36"/>
      <c r="Z837" s="36"/>
      <c r="AA837" s="36"/>
      <c r="AB837" s="36"/>
      <c r="AC837" s="36"/>
      <c r="AD837" s="36"/>
      <c r="AE837" s="36"/>
      <c r="AT837" s="15" t="s">
        <v>128</v>
      </c>
      <c r="AU837" s="15" t="s">
        <v>75</v>
      </c>
    </row>
    <row r="838" s="2" customFormat="1" ht="16.5" customHeight="1">
      <c r="A838" s="36"/>
      <c r="B838" s="37"/>
      <c r="C838" s="187" t="s">
        <v>2489</v>
      </c>
      <c r="D838" s="187" t="s">
        <v>120</v>
      </c>
      <c r="E838" s="188" t="s">
        <v>2490</v>
      </c>
      <c r="F838" s="189" t="s">
        <v>2491</v>
      </c>
      <c r="G838" s="190" t="s">
        <v>149</v>
      </c>
      <c r="H838" s="191">
        <v>35</v>
      </c>
      <c r="I838" s="192"/>
      <c r="J838" s="193">
        <f>ROUND(I838*H838,2)</f>
        <v>0</v>
      </c>
      <c r="K838" s="189" t="s">
        <v>1</v>
      </c>
      <c r="L838" s="42"/>
      <c r="M838" s="194" t="s">
        <v>1</v>
      </c>
      <c r="N838" s="195" t="s">
        <v>40</v>
      </c>
      <c r="O838" s="89"/>
      <c r="P838" s="196">
        <f>O838*H838</f>
        <v>0</v>
      </c>
      <c r="Q838" s="196">
        <v>0</v>
      </c>
      <c r="R838" s="196">
        <f>Q838*H838</f>
        <v>0</v>
      </c>
      <c r="S838" s="196">
        <v>0</v>
      </c>
      <c r="T838" s="196">
        <f>S838*H838</f>
        <v>0</v>
      </c>
      <c r="U838" s="197" t="s">
        <v>1</v>
      </c>
      <c r="V838" s="36"/>
      <c r="W838" s="36"/>
      <c r="X838" s="36"/>
      <c r="Y838" s="36"/>
      <c r="Z838" s="36"/>
      <c r="AA838" s="36"/>
      <c r="AB838" s="36"/>
      <c r="AC838" s="36"/>
      <c r="AD838" s="36"/>
      <c r="AE838" s="36"/>
      <c r="AR838" s="198" t="s">
        <v>125</v>
      </c>
      <c r="AT838" s="198" t="s">
        <v>120</v>
      </c>
      <c r="AU838" s="198" t="s">
        <v>75</v>
      </c>
      <c r="AY838" s="15" t="s">
        <v>126</v>
      </c>
      <c r="BE838" s="199">
        <f>IF(N838="základní",J838,0)</f>
        <v>0</v>
      </c>
      <c r="BF838" s="199">
        <f>IF(N838="snížená",J838,0)</f>
        <v>0</v>
      </c>
      <c r="BG838" s="199">
        <f>IF(N838="zákl. přenesená",J838,0)</f>
        <v>0</v>
      </c>
      <c r="BH838" s="199">
        <f>IF(N838="sníž. přenesená",J838,0)</f>
        <v>0</v>
      </c>
      <c r="BI838" s="199">
        <f>IF(N838="nulová",J838,0)</f>
        <v>0</v>
      </c>
      <c r="BJ838" s="15" t="s">
        <v>83</v>
      </c>
      <c r="BK838" s="199">
        <f>ROUND(I838*H838,2)</f>
        <v>0</v>
      </c>
      <c r="BL838" s="15" t="s">
        <v>125</v>
      </c>
      <c r="BM838" s="198" t="s">
        <v>2492</v>
      </c>
    </row>
    <row r="839" s="2" customFormat="1">
      <c r="A839" s="36"/>
      <c r="B839" s="37"/>
      <c r="C839" s="38"/>
      <c r="D839" s="200" t="s">
        <v>128</v>
      </c>
      <c r="E839" s="38"/>
      <c r="F839" s="201" t="s">
        <v>2493</v>
      </c>
      <c r="G839" s="38"/>
      <c r="H839" s="38"/>
      <c r="I839" s="202"/>
      <c r="J839" s="38"/>
      <c r="K839" s="38"/>
      <c r="L839" s="42"/>
      <c r="M839" s="203"/>
      <c r="N839" s="204"/>
      <c r="O839" s="89"/>
      <c r="P839" s="89"/>
      <c r="Q839" s="89"/>
      <c r="R839" s="89"/>
      <c r="S839" s="89"/>
      <c r="T839" s="89"/>
      <c r="U839" s="90"/>
      <c r="V839" s="36"/>
      <c r="W839" s="36"/>
      <c r="X839" s="36"/>
      <c r="Y839" s="36"/>
      <c r="Z839" s="36"/>
      <c r="AA839" s="36"/>
      <c r="AB839" s="36"/>
      <c r="AC839" s="36"/>
      <c r="AD839" s="36"/>
      <c r="AE839" s="36"/>
      <c r="AT839" s="15" t="s">
        <v>128</v>
      </c>
      <c r="AU839" s="15" t="s">
        <v>75</v>
      </c>
    </row>
    <row r="840" s="2" customFormat="1" ht="16.5" customHeight="1">
      <c r="A840" s="36"/>
      <c r="B840" s="37"/>
      <c r="C840" s="187" t="s">
        <v>2494</v>
      </c>
      <c r="D840" s="187" t="s">
        <v>120</v>
      </c>
      <c r="E840" s="188" t="s">
        <v>2495</v>
      </c>
      <c r="F840" s="189" t="s">
        <v>2496</v>
      </c>
      <c r="G840" s="190" t="s">
        <v>149</v>
      </c>
      <c r="H840" s="191">
        <v>50</v>
      </c>
      <c r="I840" s="192"/>
      <c r="J840" s="193">
        <f>ROUND(I840*H840,2)</f>
        <v>0</v>
      </c>
      <c r="K840" s="189" t="s">
        <v>1</v>
      </c>
      <c r="L840" s="42"/>
      <c r="M840" s="194" t="s">
        <v>1</v>
      </c>
      <c r="N840" s="195" t="s">
        <v>40</v>
      </c>
      <c r="O840" s="89"/>
      <c r="P840" s="196">
        <f>O840*H840</f>
        <v>0</v>
      </c>
      <c r="Q840" s="196">
        <v>0</v>
      </c>
      <c r="R840" s="196">
        <f>Q840*H840</f>
        <v>0</v>
      </c>
      <c r="S840" s="196">
        <v>0</v>
      </c>
      <c r="T840" s="196">
        <f>S840*H840</f>
        <v>0</v>
      </c>
      <c r="U840" s="197" t="s">
        <v>1</v>
      </c>
      <c r="V840" s="36"/>
      <c r="W840" s="36"/>
      <c r="X840" s="36"/>
      <c r="Y840" s="36"/>
      <c r="Z840" s="36"/>
      <c r="AA840" s="36"/>
      <c r="AB840" s="36"/>
      <c r="AC840" s="36"/>
      <c r="AD840" s="36"/>
      <c r="AE840" s="36"/>
      <c r="AR840" s="198" t="s">
        <v>125</v>
      </c>
      <c r="AT840" s="198" t="s">
        <v>120</v>
      </c>
      <c r="AU840" s="198" t="s">
        <v>75</v>
      </c>
      <c r="AY840" s="15" t="s">
        <v>126</v>
      </c>
      <c r="BE840" s="199">
        <f>IF(N840="základní",J840,0)</f>
        <v>0</v>
      </c>
      <c r="BF840" s="199">
        <f>IF(N840="snížená",J840,0)</f>
        <v>0</v>
      </c>
      <c r="BG840" s="199">
        <f>IF(N840="zákl. přenesená",J840,0)</f>
        <v>0</v>
      </c>
      <c r="BH840" s="199">
        <f>IF(N840="sníž. přenesená",J840,0)</f>
        <v>0</v>
      </c>
      <c r="BI840" s="199">
        <f>IF(N840="nulová",J840,0)</f>
        <v>0</v>
      </c>
      <c r="BJ840" s="15" t="s">
        <v>83</v>
      </c>
      <c r="BK840" s="199">
        <f>ROUND(I840*H840,2)</f>
        <v>0</v>
      </c>
      <c r="BL840" s="15" t="s">
        <v>125</v>
      </c>
      <c r="BM840" s="198" t="s">
        <v>2497</v>
      </c>
    </row>
    <row r="841" s="2" customFormat="1">
      <c r="A841" s="36"/>
      <c r="B841" s="37"/>
      <c r="C841" s="38"/>
      <c r="D841" s="200" t="s">
        <v>128</v>
      </c>
      <c r="E841" s="38"/>
      <c r="F841" s="201" t="s">
        <v>2498</v>
      </c>
      <c r="G841" s="38"/>
      <c r="H841" s="38"/>
      <c r="I841" s="202"/>
      <c r="J841" s="38"/>
      <c r="K841" s="38"/>
      <c r="L841" s="42"/>
      <c r="M841" s="203"/>
      <c r="N841" s="204"/>
      <c r="O841" s="89"/>
      <c r="P841" s="89"/>
      <c r="Q841" s="89"/>
      <c r="R841" s="89"/>
      <c r="S841" s="89"/>
      <c r="T841" s="89"/>
      <c r="U841" s="90"/>
      <c r="V841" s="36"/>
      <c r="W841" s="36"/>
      <c r="X841" s="36"/>
      <c r="Y841" s="36"/>
      <c r="Z841" s="36"/>
      <c r="AA841" s="36"/>
      <c r="AB841" s="36"/>
      <c r="AC841" s="36"/>
      <c r="AD841" s="36"/>
      <c r="AE841" s="36"/>
      <c r="AT841" s="15" t="s">
        <v>128</v>
      </c>
      <c r="AU841" s="15" t="s">
        <v>75</v>
      </c>
    </row>
    <row r="842" s="2" customFormat="1" ht="16.5" customHeight="1">
      <c r="A842" s="36"/>
      <c r="B842" s="37"/>
      <c r="C842" s="187" t="s">
        <v>2499</v>
      </c>
      <c r="D842" s="187" t="s">
        <v>120</v>
      </c>
      <c r="E842" s="188" t="s">
        <v>2500</v>
      </c>
      <c r="F842" s="189" t="s">
        <v>2501</v>
      </c>
      <c r="G842" s="190" t="s">
        <v>149</v>
      </c>
      <c r="H842" s="191">
        <v>50</v>
      </c>
      <c r="I842" s="192"/>
      <c r="J842" s="193">
        <f>ROUND(I842*H842,2)</f>
        <v>0</v>
      </c>
      <c r="K842" s="189" t="s">
        <v>1</v>
      </c>
      <c r="L842" s="42"/>
      <c r="M842" s="194" t="s">
        <v>1</v>
      </c>
      <c r="N842" s="195" t="s">
        <v>40</v>
      </c>
      <c r="O842" s="89"/>
      <c r="P842" s="196">
        <f>O842*H842</f>
        <v>0</v>
      </c>
      <c r="Q842" s="196">
        <v>0</v>
      </c>
      <c r="R842" s="196">
        <f>Q842*H842</f>
        <v>0</v>
      </c>
      <c r="S842" s="196">
        <v>0</v>
      </c>
      <c r="T842" s="196">
        <f>S842*H842</f>
        <v>0</v>
      </c>
      <c r="U842" s="197" t="s">
        <v>1</v>
      </c>
      <c r="V842" s="36"/>
      <c r="W842" s="36"/>
      <c r="X842" s="36"/>
      <c r="Y842" s="36"/>
      <c r="Z842" s="36"/>
      <c r="AA842" s="36"/>
      <c r="AB842" s="36"/>
      <c r="AC842" s="36"/>
      <c r="AD842" s="36"/>
      <c r="AE842" s="36"/>
      <c r="AR842" s="198" t="s">
        <v>685</v>
      </c>
      <c r="AT842" s="198" t="s">
        <v>120</v>
      </c>
      <c r="AU842" s="198" t="s">
        <v>75</v>
      </c>
      <c r="AY842" s="15" t="s">
        <v>126</v>
      </c>
      <c r="BE842" s="199">
        <f>IF(N842="základní",J842,0)</f>
        <v>0</v>
      </c>
      <c r="BF842" s="199">
        <f>IF(N842="snížená",J842,0)</f>
        <v>0</v>
      </c>
      <c r="BG842" s="199">
        <f>IF(N842="zákl. přenesená",J842,0)</f>
        <v>0</v>
      </c>
      <c r="BH842" s="199">
        <f>IF(N842="sníž. přenesená",J842,0)</f>
        <v>0</v>
      </c>
      <c r="BI842" s="199">
        <f>IF(N842="nulová",J842,0)</f>
        <v>0</v>
      </c>
      <c r="BJ842" s="15" t="s">
        <v>83</v>
      </c>
      <c r="BK842" s="199">
        <f>ROUND(I842*H842,2)</f>
        <v>0</v>
      </c>
      <c r="BL842" s="15" t="s">
        <v>685</v>
      </c>
      <c r="BM842" s="198" t="s">
        <v>2502</v>
      </c>
    </row>
    <row r="843" s="2" customFormat="1">
      <c r="A843" s="36"/>
      <c r="B843" s="37"/>
      <c r="C843" s="38"/>
      <c r="D843" s="200" t="s">
        <v>128</v>
      </c>
      <c r="E843" s="38"/>
      <c r="F843" s="201" t="s">
        <v>2503</v>
      </c>
      <c r="G843" s="38"/>
      <c r="H843" s="38"/>
      <c r="I843" s="202"/>
      <c r="J843" s="38"/>
      <c r="K843" s="38"/>
      <c r="L843" s="42"/>
      <c r="M843" s="203"/>
      <c r="N843" s="204"/>
      <c r="O843" s="89"/>
      <c r="P843" s="89"/>
      <c r="Q843" s="89"/>
      <c r="R843" s="89"/>
      <c r="S843" s="89"/>
      <c r="T843" s="89"/>
      <c r="U843" s="90"/>
      <c r="V843" s="36"/>
      <c r="W843" s="36"/>
      <c r="X843" s="36"/>
      <c r="Y843" s="36"/>
      <c r="Z843" s="36"/>
      <c r="AA843" s="36"/>
      <c r="AB843" s="36"/>
      <c r="AC843" s="36"/>
      <c r="AD843" s="36"/>
      <c r="AE843" s="36"/>
      <c r="AT843" s="15" t="s">
        <v>128</v>
      </c>
      <c r="AU843" s="15" t="s">
        <v>75</v>
      </c>
    </row>
    <row r="844" s="2" customFormat="1" ht="16.5" customHeight="1">
      <c r="A844" s="36"/>
      <c r="B844" s="37"/>
      <c r="C844" s="187" t="s">
        <v>2504</v>
      </c>
      <c r="D844" s="187" t="s">
        <v>120</v>
      </c>
      <c r="E844" s="188" t="s">
        <v>2505</v>
      </c>
      <c r="F844" s="189" t="s">
        <v>2506</v>
      </c>
      <c r="G844" s="190" t="s">
        <v>2507</v>
      </c>
      <c r="H844" s="191">
        <v>10</v>
      </c>
      <c r="I844" s="192"/>
      <c r="J844" s="193">
        <f>ROUND(I844*H844,2)</f>
        <v>0</v>
      </c>
      <c r="K844" s="189" t="s">
        <v>1</v>
      </c>
      <c r="L844" s="42"/>
      <c r="M844" s="194" t="s">
        <v>1</v>
      </c>
      <c r="N844" s="195" t="s">
        <v>40</v>
      </c>
      <c r="O844" s="89"/>
      <c r="P844" s="196">
        <f>O844*H844</f>
        <v>0</v>
      </c>
      <c r="Q844" s="196">
        <v>0</v>
      </c>
      <c r="R844" s="196">
        <f>Q844*H844</f>
        <v>0</v>
      </c>
      <c r="S844" s="196">
        <v>0</v>
      </c>
      <c r="T844" s="196">
        <f>S844*H844</f>
        <v>0</v>
      </c>
      <c r="U844" s="197" t="s">
        <v>1</v>
      </c>
      <c r="V844" s="36"/>
      <c r="W844" s="36"/>
      <c r="X844" s="36"/>
      <c r="Y844" s="36"/>
      <c r="Z844" s="36"/>
      <c r="AA844" s="36"/>
      <c r="AB844" s="36"/>
      <c r="AC844" s="36"/>
      <c r="AD844" s="36"/>
      <c r="AE844" s="36"/>
      <c r="AR844" s="198" t="s">
        <v>1402</v>
      </c>
      <c r="AT844" s="198" t="s">
        <v>120</v>
      </c>
      <c r="AU844" s="198" t="s">
        <v>75</v>
      </c>
      <c r="AY844" s="15" t="s">
        <v>126</v>
      </c>
      <c r="BE844" s="199">
        <f>IF(N844="základní",J844,0)</f>
        <v>0</v>
      </c>
      <c r="BF844" s="199">
        <f>IF(N844="snížená",J844,0)</f>
        <v>0</v>
      </c>
      <c r="BG844" s="199">
        <f>IF(N844="zákl. přenesená",J844,0)</f>
        <v>0</v>
      </c>
      <c r="BH844" s="199">
        <f>IF(N844="sníž. přenesená",J844,0)</f>
        <v>0</v>
      </c>
      <c r="BI844" s="199">
        <f>IF(N844="nulová",J844,0)</f>
        <v>0</v>
      </c>
      <c r="BJ844" s="15" t="s">
        <v>83</v>
      </c>
      <c r="BK844" s="199">
        <f>ROUND(I844*H844,2)</f>
        <v>0</v>
      </c>
      <c r="BL844" s="15" t="s">
        <v>1402</v>
      </c>
      <c r="BM844" s="198" t="s">
        <v>2508</v>
      </c>
    </row>
    <row r="845" s="2" customFormat="1">
      <c r="A845" s="36"/>
      <c r="B845" s="37"/>
      <c r="C845" s="38"/>
      <c r="D845" s="200" t="s">
        <v>128</v>
      </c>
      <c r="E845" s="38"/>
      <c r="F845" s="201" t="s">
        <v>2506</v>
      </c>
      <c r="G845" s="38"/>
      <c r="H845" s="38"/>
      <c r="I845" s="202"/>
      <c r="J845" s="38"/>
      <c r="K845" s="38"/>
      <c r="L845" s="42"/>
      <c r="M845" s="203"/>
      <c r="N845" s="204"/>
      <c r="O845" s="89"/>
      <c r="P845" s="89"/>
      <c r="Q845" s="89"/>
      <c r="R845" s="89"/>
      <c r="S845" s="89"/>
      <c r="T845" s="89"/>
      <c r="U845" s="90"/>
      <c r="V845" s="36"/>
      <c r="W845" s="36"/>
      <c r="X845" s="36"/>
      <c r="Y845" s="36"/>
      <c r="Z845" s="36"/>
      <c r="AA845" s="36"/>
      <c r="AB845" s="36"/>
      <c r="AC845" s="36"/>
      <c r="AD845" s="36"/>
      <c r="AE845" s="36"/>
      <c r="AT845" s="15" t="s">
        <v>128</v>
      </c>
      <c r="AU845" s="15" t="s">
        <v>75</v>
      </c>
    </row>
    <row r="846" s="2" customFormat="1" ht="16.5" customHeight="1">
      <c r="A846" s="36"/>
      <c r="B846" s="37"/>
      <c r="C846" s="187" t="s">
        <v>2509</v>
      </c>
      <c r="D846" s="187" t="s">
        <v>120</v>
      </c>
      <c r="E846" s="188" t="s">
        <v>2510</v>
      </c>
      <c r="F846" s="189" t="s">
        <v>2511</v>
      </c>
      <c r="G846" s="190" t="s">
        <v>149</v>
      </c>
      <c r="H846" s="191">
        <v>60</v>
      </c>
      <c r="I846" s="192"/>
      <c r="J846" s="193">
        <f>ROUND(I846*H846,2)</f>
        <v>0</v>
      </c>
      <c r="K846" s="189" t="s">
        <v>1</v>
      </c>
      <c r="L846" s="42"/>
      <c r="M846" s="194" t="s">
        <v>1</v>
      </c>
      <c r="N846" s="195" t="s">
        <v>40</v>
      </c>
      <c r="O846" s="89"/>
      <c r="P846" s="196">
        <f>O846*H846</f>
        <v>0</v>
      </c>
      <c r="Q846" s="196">
        <v>0</v>
      </c>
      <c r="R846" s="196">
        <f>Q846*H846</f>
        <v>0</v>
      </c>
      <c r="S846" s="196">
        <v>0</v>
      </c>
      <c r="T846" s="196">
        <f>S846*H846</f>
        <v>0</v>
      </c>
      <c r="U846" s="197" t="s">
        <v>1</v>
      </c>
      <c r="V846" s="36"/>
      <c r="W846" s="36"/>
      <c r="X846" s="36"/>
      <c r="Y846" s="36"/>
      <c r="Z846" s="36"/>
      <c r="AA846" s="36"/>
      <c r="AB846" s="36"/>
      <c r="AC846" s="36"/>
      <c r="AD846" s="36"/>
      <c r="AE846" s="36"/>
      <c r="AR846" s="198" t="s">
        <v>125</v>
      </c>
      <c r="AT846" s="198" t="s">
        <v>120</v>
      </c>
      <c r="AU846" s="198" t="s">
        <v>75</v>
      </c>
      <c r="AY846" s="15" t="s">
        <v>126</v>
      </c>
      <c r="BE846" s="199">
        <f>IF(N846="základní",J846,0)</f>
        <v>0</v>
      </c>
      <c r="BF846" s="199">
        <f>IF(N846="snížená",J846,0)</f>
        <v>0</v>
      </c>
      <c r="BG846" s="199">
        <f>IF(N846="zákl. přenesená",J846,0)</f>
        <v>0</v>
      </c>
      <c r="BH846" s="199">
        <f>IF(N846="sníž. přenesená",J846,0)</f>
        <v>0</v>
      </c>
      <c r="BI846" s="199">
        <f>IF(N846="nulová",J846,0)</f>
        <v>0</v>
      </c>
      <c r="BJ846" s="15" t="s">
        <v>83</v>
      </c>
      <c r="BK846" s="199">
        <f>ROUND(I846*H846,2)</f>
        <v>0</v>
      </c>
      <c r="BL846" s="15" t="s">
        <v>125</v>
      </c>
      <c r="BM846" s="198" t="s">
        <v>2512</v>
      </c>
    </row>
    <row r="847" s="2" customFormat="1">
      <c r="A847" s="36"/>
      <c r="B847" s="37"/>
      <c r="C847" s="38"/>
      <c r="D847" s="200" t="s">
        <v>128</v>
      </c>
      <c r="E847" s="38"/>
      <c r="F847" s="201" t="s">
        <v>2513</v>
      </c>
      <c r="G847" s="38"/>
      <c r="H847" s="38"/>
      <c r="I847" s="202"/>
      <c r="J847" s="38"/>
      <c r="K847" s="38"/>
      <c r="L847" s="42"/>
      <c r="M847" s="203"/>
      <c r="N847" s="204"/>
      <c r="O847" s="89"/>
      <c r="P847" s="89"/>
      <c r="Q847" s="89"/>
      <c r="R847" s="89"/>
      <c r="S847" s="89"/>
      <c r="T847" s="89"/>
      <c r="U847" s="90"/>
      <c r="V847" s="36"/>
      <c r="W847" s="36"/>
      <c r="X847" s="36"/>
      <c r="Y847" s="36"/>
      <c r="Z847" s="36"/>
      <c r="AA847" s="36"/>
      <c r="AB847" s="36"/>
      <c r="AC847" s="36"/>
      <c r="AD847" s="36"/>
      <c r="AE847" s="36"/>
      <c r="AT847" s="15" t="s">
        <v>128</v>
      </c>
      <c r="AU847" s="15" t="s">
        <v>75</v>
      </c>
    </row>
    <row r="848" s="2" customFormat="1" ht="24.15" customHeight="1">
      <c r="A848" s="36"/>
      <c r="B848" s="37"/>
      <c r="C848" s="187" t="s">
        <v>2514</v>
      </c>
      <c r="D848" s="187" t="s">
        <v>120</v>
      </c>
      <c r="E848" s="188" t="s">
        <v>2515</v>
      </c>
      <c r="F848" s="189" t="s">
        <v>2516</v>
      </c>
      <c r="G848" s="190" t="s">
        <v>867</v>
      </c>
      <c r="H848" s="191">
        <v>150</v>
      </c>
      <c r="I848" s="192"/>
      <c r="J848" s="193">
        <f>ROUND(I848*H848,2)</f>
        <v>0</v>
      </c>
      <c r="K848" s="189" t="s">
        <v>1</v>
      </c>
      <c r="L848" s="42"/>
      <c r="M848" s="194" t="s">
        <v>1</v>
      </c>
      <c r="N848" s="195" t="s">
        <v>40</v>
      </c>
      <c r="O848" s="89"/>
      <c r="P848" s="196">
        <f>O848*H848</f>
        <v>0</v>
      </c>
      <c r="Q848" s="196">
        <v>0</v>
      </c>
      <c r="R848" s="196">
        <f>Q848*H848</f>
        <v>0</v>
      </c>
      <c r="S848" s="196">
        <v>0</v>
      </c>
      <c r="T848" s="196">
        <f>S848*H848</f>
        <v>0</v>
      </c>
      <c r="U848" s="197" t="s">
        <v>1</v>
      </c>
      <c r="V848" s="36"/>
      <c r="W848" s="36"/>
      <c r="X848" s="36"/>
      <c r="Y848" s="36"/>
      <c r="Z848" s="36"/>
      <c r="AA848" s="36"/>
      <c r="AB848" s="36"/>
      <c r="AC848" s="36"/>
      <c r="AD848" s="36"/>
      <c r="AE848" s="36"/>
      <c r="AR848" s="198" t="s">
        <v>125</v>
      </c>
      <c r="AT848" s="198" t="s">
        <v>120</v>
      </c>
      <c r="AU848" s="198" t="s">
        <v>75</v>
      </c>
      <c r="AY848" s="15" t="s">
        <v>126</v>
      </c>
      <c r="BE848" s="199">
        <f>IF(N848="základní",J848,0)</f>
        <v>0</v>
      </c>
      <c r="BF848" s="199">
        <f>IF(N848="snížená",J848,0)</f>
        <v>0</v>
      </c>
      <c r="BG848" s="199">
        <f>IF(N848="zákl. přenesená",J848,0)</f>
        <v>0</v>
      </c>
      <c r="BH848" s="199">
        <f>IF(N848="sníž. přenesená",J848,0)</f>
        <v>0</v>
      </c>
      <c r="BI848" s="199">
        <f>IF(N848="nulová",J848,0)</f>
        <v>0</v>
      </c>
      <c r="BJ848" s="15" t="s">
        <v>83</v>
      </c>
      <c r="BK848" s="199">
        <f>ROUND(I848*H848,2)</f>
        <v>0</v>
      </c>
      <c r="BL848" s="15" t="s">
        <v>125</v>
      </c>
      <c r="BM848" s="198" t="s">
        <v>2517</v>
      </c>
    </row>
    <row r="849" s="2" customFormat="1">
      <c r="A849" s="36"/>
      <c r="B849" s="37"/>
      <c r="C849" s="38"/>
      <c r="D849" s="200" t="s">
        <v>128</v>
      </c>
      <c r="E849" s="38"/>
      <c r="F849" s="201" t="s">
        <v>2518</v>
      </c>
      <c r="G849" s="38"/>
      <c r="H849" s="38"/>
      <c r="I849" s="202"/>
      <c r="J849" s="38"/>
      <c r="K849" s="38"/>
      <c r="L849" s="42"/>
      <c r="M849" s="203"/>
      <c r="N849" s="204"/>
      <c r="O849" s="89"/>
      <c r="P849" s="89"/>
      <c r="Q849" s="89"/>
      <c r="R849" s="89"/>
      <c r="S849" s="89"/>
      <c r="T849" s="89"/>
      <c r="U849" s="90"/>
      <c r="V849" s="36"/>
      <c r="W849" s="36"/>
      <c r="X849" s="36"/>
      <c r="Y849" s="36"/>
      <c r="Z849" s="36"/>
      <c r="AA849" s="36"/>
      <c r="AB849" s="36"/>
      <c r="AC849" s="36"/>
      <c r="AD849" s="36"/>
      <c r="AE849" s="36"/>
      <c r="AT849" s="15" t="s">
        <v>128</v>
      </c>
      <c r="AU849" s="15" t="s">
        <v>75</v>
      </c>
    </row>
    <row r="850" s="2" customFormat="1" ht="16.5" customHeight="1">
      <c r="A850" s="36"/>
      <c r="B850" s="37"/>
      <c r="C850" s="187" t="s">
        <v>2519</v>
      </c>
      <c r="D850" s="187" t="s">
        <v>120</v>
      </c>
      <c r="E850" s="188" t="s">
        <v>2520</v>
      </c>
      <c r="F850" s="189" t="s">
        <v>2471</v>
      </c>
      <c r="G850" s="190" t="s">
        <v>149</v>
      </c>
      <c r="H850" s="191">
        <v>70</v>
      </c>
      <c r="I850" s="192"/>
      <c r="J850" s="193">
        <f>ROUND(I850*H850,2)</f>
        <v>0</v>
      </c>
      <c r="K850" s="189" t="s">
        <v>1</v>
      </c>
      <c r="L850" s="42"/>
      <c r="M850" s="194" t="s">
        <v>1</v>
      </c>
      <c r="N850" s="195" t="s">
        <v>40</v>
      </c>
      <c r="O850" s="89"/>
      <c r="P850" s="196">
        <f>O850*H850</f>
        <v>0</v>
      </c>
      <c r="Q850" s="196">
        <v>0</v>
      </c>
      <c r="R850" s="196">
        <f>Q850*H850</f>
        <v>0</v>
      </c>
      <c r="S850" s="196">
        <v>0</v>
      </c>
      <c r="T850" s="196">
        <f>S850*H850</f>
        <v>0</v>
      </c>
      <c r="U850" s="197" t="s">
        <v>1</v>
      </c>
      <c r="V850" s="36"/>
      <c r="W850" s="36"/>
      <c r="X850" s="36"/>
      <c r="Y850" s="36"/>
      <c r="Z850" s="36"/>
      <c r="AA850" s="36"/>
      <c r="AB850" s="36"/>
      <c r="AC850" s="36"/>
      <c r="AD850" s="36"/>
      <c r="AE850" s="36"/>
      <c r="AR850" s="198" t="s">
        <v>685</v>
      </c>
      <c r="AT850" s="198" t="s">
        <v>120</v>
      </c>
      <c r="AU850" s="198" t="s">
        <v>75</v>
      </c>
      <c r="AY850" s="15" t="s">
        <v>126</v>
      </c>
      <c r="BE850" s="199">
        <f>IF(N850="základní",J850,0)</f>
        <v>0</v>
      </c>
      <c r="BF850" s="199">
        <f>IF(N850="snížená",J850,0)</f>
        <v>0</v>
      </c>
      <c r="BG850" s="199">
        <f>IF(N850="zákl. přenesená",J850,0)</f>
        <v>0</v>
      </c>
      <c r="BH850" s="199">
        <f>IF(N850="sníž. přenesená",J850,0)</f>
        <v>0</v>
      </c>
      <c r="BI850" s="199">
        <f>IF(N850="nulová",J850,0)</f>
        <v>0</v>
      </c>
      <c r="BJ850" s="15" t="s">
        <v>83</v>
      </c>
      <c r="BK850" s="199">
        <f>ROUND(I850*H850,2)</f>
        <v>0</v>
      </c>
      <c r="BL850" s="15" t="s">
        <v>685</v>
      </c>
      <c r="BM850" s="198" t="s">
        <v>2521</v>
      </c>
    </row>
    <row r="851" s="2" customFormat="1">
      <c r="A851" s="36"/>
      <c r="B851" s="37"/>
      <c r="C851" s="38"/>
      <c r="D851" s="200" t="s">
        <v>128</v>
      </c>
      <c r="E851" s="38"/>
      <c r="F851" s="201" t="s">
        <v>2473</v>
      </c>
      <c r="G851" s="38"/>
      <c r="H851" s="38"/>
      <c r="I851" s="202"/>
      <c r="J851" s="38"/>
      <c r="K851" s="38"/>
      <c r="L851" s="42"/>
      <c r="M851" s="203"/>
      <c r="N851" s="204"/>
      <c r="O851" s="89"/>
      <c r="P851" s="89"/>
      <c r="Q851" s="89"/>
      <c r="R851" s="89"/>
      <c r="S851" s="89"/>
      <c r="T851" s="89"/>
      <c r="U851" s="90"/>
      <c r="V851" s="36"/>
      <c r="W851" s="36"/>
      <c r="X851" s="36"/>
      <c r="Y851" s="36"/>
      <c r="Z851" s="36"/>
      <c r="AA851" s="36"/>
      <c r="AB851" s="36"/>
      <c r="AC851" s="36"/>
      <c r="AD851" s="36"/>
      <c r="AE851" s="36"/>
      <c r="AT851" s="15" t="s">
        <v>128</v>
      </c>
      <c r="AU851" s="15" t="s">
        <v>75</v>
      </c>
    </row>
    <row r="852" s="2" customFormat="1" ht="24.15" customHeight="1">
      <c r="A852" s="36"/>
      <c r="B852" s="37"/>
      <c r="C852" s="187" t="s">
        <v>2522</v>
      </c>
      <c r="D852" s="187" t="s">
        <v>120</v>
      </c>
      <c r="E852" s="188" t="s">
        <v>2523</v>
      </c>
      <c r="F852" s="189" t="s">
        <v>2524</v>
      </c>
      <c r="G852" s="190" t="s">
        <v>149</v>
      </c>
      <c r="H852" s="191">
        <v>60</v>
      </c>
      <c r="I852" s="192"/>
      <c r="J852" s="193">
        <f>ROUND(I852*H852,2)</f>
        <v>0</v>
      </c>
      <c r="K852" s="189" t="s">
        <v>1</v>
      </c>
      <c r="L852" s="42"/>
      <c r="M852" s="194" t="s">
        <v>1</v>
      </c>
      <c r="N852" s="195" t="s">
        <v>40</v>
      </c>
      <c r="O852" s="89"/>
      <c r="P852" s="196">
        <f>O852*H852</f>
        <v>0</v>
      </c>
      <c r="Q852" s="196">
        <v>0</v>
      </c>
      <c r="R852" s="196">
        <f>Q852*H852</f>
        <v>0</v>
      </c>
      <c r="S852" s="196">
        <v>0</v>
      </c>
      <c r="T852" s="196">
        <f>S852*H852</f>
        <v>0</v>
      </c>
      <c r="U852" s="197" t="s">
        <v>1</v>
      </c>
      <c r="V852" s="36"/>
      <c r="W852" s="36"/>
      <c r="X852" s="36"/>
      <c r="Y852" s="36"/>
      <c r="Z852" s="36"/>
      <c r="AA852" s="36"/>
      <c r="AB852" s="36"/>
      <c r="AC852" s="36"/>
      <c r="AD852" s="36"/>
      <c r="AE852" s="36"/>
      <c r="AR852" s="198" t="s">
        <v>125</v>
      </c>
      <c r="AT852" s="198" t="s">
        <v>120</v>
      </c>
      <c r="AU852" s="198" t="s">
        <v>75</v>
      </c>
      <c r="AY852" s="15" t="s">
        <v>126</v>
      </c>
      <c r="BE852" s="199">
        <f>IF(N852="základní",J852,0)</f>
        <v>0</v>
      </c>
      <c r="BF852" s="199">
        <f>IF(N852="snížená",J852,0)</f>
        <v>0</v>
      </c>
      <c r="BG852" s="199">
        <f>IF(N852="zákl. přenesená",J852,0)</f>
        <v>0</v>
      </c>
      <c r="BH852" s="199">
        <f>IF(N852="sníž. přenesená",J852,0)</f>
        <v>0</v>
      </c>
      <c r="BI852" s="199">
        <f>IF(N852="nulová",J852,0)</f>
        <v>0</v>
      </c>
      <c r="BJ852" s="15" t="s">
        <v>83</v>
      </c>
      <c r="BK852" s="199">
        <f>ROUND(I852*H852,2)</f>
        <v>0</v>
      </c>
      <c r="BL852" s="15" t="s">
        <v>125</v>
      </c>
      <c r="BM852" s="198" t="s">
        <v>2525</v>
      </c>
    </row>
    <row r="853" s="2" customFormat="1">
      <c r="A853" s="36"/>
      <c r="B853" s="37"/>
      <c r="C853" s="38"/>
      <c r="D853" s="200" t="s">
        <v>128</v>
      </c>
      <c r="E853" s="38"/>
      <c r="F853" s="201" t="s">
        <v>2526</v>
      </c>
      <c r="G853" s="38"/>
      <c r="H853" s="38"/>
      <c r="I853" s="202"/>
      <c r="J853" s="38"/>
      <c r="K853" s="38"/>
      <c r="L853" s="42"/>
      <c r="M853" s="216"/>
      <c r="N853" s="217"/>
      <c r="O853" s="218"/>
      <c r="P853" s="218"/>
      <c r="Q853" s="218"/>
      <c r="R853" s="218"/>
      <c r="S853" s="218"/>
      <c r="T853" s="218"/>
      <c r="U853" s="219"/>
      <c r="V853" s="36"/>
      <c r="W853" s="36"/>
      <c r="X853" s="36"/>
      <c r="Y853" s="36"/>
      <c r="Z853" s="36"/>
      <c r="AA853" s="36"/>
      <c r="AB853" s="36"/>
      <c r="AC853" s="36"/>
      <c r="AD853" s="36"/>
      <c r="AE853" s="36"/>
      <c r="AT853" s="15" t="s">
        <v>128</v>
      </c>
      <c r="AU853" s="15" t="s">
        <v>75</v>
      </c>
    </row>
    <row r="854" s="2" customFormat="1" ht="6.96" customHeight="1">
      <c r="A854" s="36"/>
      <c r="B854" s="64"/>
      <c r="C854" s="65"/>
      <c r="D854" s="65"/>
      <c r="E854" s="65"/>
      <c r="F854" s="65"/>
      <c r="G854" s="65"/>
      <c r="H854" s="65"/>
      <c r="I854" s="65"/>
      <c r="J854" s="65"/>
      <c r="K854" s="65"/>
      <c r="L854" s="42"/>
      <c r="M854" s="36"/>
      <c r="O854" s="36"/>
      <c r="P854" s="36"/>
      <c r="Q854" s="36"/>
      <c r="R854" s="36"/>
      <c r="S854" s="36"/>
      <c r="T854" s="36"/>
      <c r="U854" s="36"/>
      <c r="V854" s="36"/>
      <c r="W854" s="36"/>
      <c r="X854" s="36"/>
      <c r="Y854" s="36"/>
      <c r="Z854" s="36"/>
      <c r="AA854" s="36"/>
      <c r="AB854" s="36"/>
      <c r="AC854" s="36"/>
      <c r="AD854" s="36"/>
      <c r="AE854" s="36"/>
    </row>
  </sheetData>
  <sheetProtection sheet="1" autoFilter="0" formatColumns="0" formatRows="0" objects="1" scenarios="1" spinCount="100000" saltValue="Ihbn/X3LTEULjnwWdFsvt5ObOB9yyGN2uGck1v7yvf5qtTqCtVFCeKVTEMHllW515Mk8LlXIkgeX72rbiDrdzA==" hashValue="UD3BP5etPhQUJceTChJbntAktpraSQsXr68y2nrjg2oDEq8+6THu6rBAMmL9aD0TDcfmkN9dx1ow6WzZknqikQ==" algorithmName="SHA-512" password="CC35"/>
  <autoFilter ref="C115:K853"/>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5" t="s">
        <v>97</v>
      </c>
    </row>
    <row r="3" s="1" customFormat="1" ht="6.96" customHeight="1">
      <c r="B3" s="134"/>
      <c r="C3" s="135"/>
      <c r="D3" s="135"/>
      <c r="E3" s="135"/>
      <c r="F3" s="135"/>
      <c r="G3" s="135"/>
      <c r="H3" s="135"/>
      <c r="I3" s="135"/>
      <c r="J3" s="135"/>
      <c r="K3" s="135"/>
      <c r="L3" s="18"/>
      <c r="AT3" s="15" t="s">
        <v>85</v>
      </c>
    </row>
    <row r="4" s="1" customFormat="1" ht="24.96" customHeight="1">
      <c r="B4" s="18"/>
      <c r="D4" s="136" t="s">
        <v>98</v>
      </c>
      <c r="L4" s="18"/>
      <c r="M4" s="137" t="s">
        <v>10</v>
      </c>
      <c r="AT4" s="15" t="s">
        <v>4</v>
      </c>
    </row>
    <row r="5" s="1" customFormat="1" ht="6.96" customHeight="1">
      <c r="B5" s="18"/>
      <c r="L5" s="18"/>
    </row>
    <row r="6" s="1" customFormat="1" ht="12" customHeight="1">
      <c r="B6" s="18"/>
      <c r="D6" s="138" t="s">
        <v>16</v>
      </c>
      <c r="L6" s="18"/>
    </row>
    <row r="7" s="1" customFormat="1" ht="26.25" customHeight="1">
      <c r="B7" s="18"/>
      <c r="E7" s="139" t="str">
        <f>'Rekapitulace stavby'!K6</f>
        <v>Údržba, opravy a odstraňování závad u SEE OŘ OVA 2024-obvod SEE Olomouc</v>
      </c>
      <c r="F7" s="138"/>
      <c r="G7" s="138"/>
      <c r="H7" s="138"/>
      <c r="L7" s="18"/>
    </row>
    <row r="8" s="2" customFormat="1" ht="12" customHeight="1">
      <c r="A8" s="36"/>
      <c r="B8" s="42"/>
      <c r="C8" s="36"/>
      <c r="D8" s="138" t="s">
        <v>99</v>
      </c>
      <c r="E8" s="36"/>
      <c r="F8" s="36"/>
      <c r="G8" s="36"/>
      <c r="H8" s="36"/>
      <c r="I8" s="36"/>
      <c r="J8" s="36"/>
      <c r="K8" s="36"/>
      <c r="L8" s="61"/>
      <c r="S8" s="36"/>
      <c r="T8" s="36"/>
      <c r="U8" s="36"/>
      <c r="V8" s="36"/>
      <c r="W8" s="36"/>
      <c r="X8" s="36"/>
      <c r="Y8" s="36"/>
      <c r="Z8" s="36"/>
      <c r="AA8" s="36"/>
      <c r="AB8" s="36"/>
      <c r="AC8" s="36"/>
      <c r="AD8" s="36"/>
      <c r="AE8" s="36"/>
    </row>
    <row r="9" s="2" customFormat="1" ht="16.5" customHeight="1">
      <c r="A9" s="36"/>
      <c r="B9" s="42"/>
      <c r="C9" s="36"/>
      <c r="D9" s="36"/>
      <c r="E9" s="140" t="s">
        <v>2527</v>
      </c>
      <c r="F9" s="36"/>
      <c r="G9" s="36"/>
      <c r="H9" s="36"/>
      <c r="I9" s="36"/>
      <c r="J9" s="36"/>
      <c r="K9" s="36"/>
      <c r="L9" s="61"/>
      <c r="S9" s="36"/>
      <c r="T9" s="36"/>
      <c r="U9" s="36"/>
      <c r="V9" s="36"/>
      <c r="W9" s="36"/>
      <c r="X9" s="36"/>
      <c r="Y9" s="36"/>
      <c r="Z9" s="36"/>
      <c r="AA9" s="36"/>
      <c r="AB9" s="36"/>
      <c r="AC9" s="36"/>
      <c r="AD9" s="36"/>
      <c r="AE9" s="36"/>
    </row>
    <row r="10" s="2" customFormat="1">
      <c r="A10" s="36"/>
      <c r="B10" s="42"/>
      <c r="C10" s="36"/>
      <c r="D10" s="36"/>
      <c r="E10" s="36"/>
      <c r="F10" s="36"/>
      <c r="G10" s="36"/>
      <c r="H10" s="36"/>
      <c r="I10" s="36"/>
      <c r="J10" s="36"/>
      <c r="K10" s="36"/>
      <c r="L10" s="61"/>
      <c r="S10" s="36"/>
      <c r="T10" s="36"/>
      <c r="U10" s="36"/>
      <c r="V10" s="36"/>
      <c r="W10" s="36"/>
      <c r="X10" s="36"/>
      <c r="Y10" s="36"/>
      <c r="Z10" s="36"/>
      <c r="AA10" s="36"/>
      <c r="AB10" s="36"/>
      <c r="AC10" s="36"/>
      <c r="AD10" s="36"/>
      <c r="AE10" s="36"/>
    </row>
    <row r="11" s="2" customFormat="1" ht="12" customHeight="1">
      <c r="A11" s="36"/>
      <c r="B11" s="42"/>
      <c r="C11" s="36"/>
      <c r="D11" s="138" t="s">
        <v>18</v>
      </c>
      <c r="E11" s="36"/>
      <c r="F11" s="141" t="s">
        <v>1</v>
      </c>
      <c r="G11" s="36"/>
      <c r="H11" s="36"/>
      <c r="I11" s="138" t="s">
        <v>19</v>
      </c>
      <c r="J11" s="141" t="s">
        <v>1</v>
      </c>
      <c r="K11" s="36"/>
      <c r="L11" s="61"/>
      <c r="S11" s="36"/>
      <c r="T11" s="36"/>
      <c r="U11" s="36"/>
      <c r="V11" s="36"/>
      <c r="W11" s="36"/>
      <c r="X11" s="36"/>
      <c r="Y11" s="36"/>
      <c r="Z11" s="36"/>
      <c r="AA11" s="36"/>
      <c r="AB11" s="36"/>
      <c r="AC11" s="36"/>
      <c r="AD11" s="36"/>
      <c r="AE11" s="36"/>
    </row>
    <row r="12" s="2" customFormat="1" ht="12" customHeight="1">
      <c r="A12" s="36"/>
      <c r="B12" s="42"/>
      <c r="C12" s="36"/>
      <c r="D12" s="138" t="s">
        <v>20</v>
      </c>
      <c r="E12" s="36"/>
      <c r="F12" s="141" t="s">
        <v>21</v>
      </c>
      <c r="G12" s="36"/>
      <c r="H12" s="36"/>
      <c r="I12" s="138" t="s">
        <v>22</v>
      </c>
      <c r="J12" s="142" t="str">
        <f>'Rekapitulace stavby'!AN8</f>
        <v>29. 11. 2023</v>
      </c>
      <c r="K12" s="36"/>
      <c r="L12" s="61"/>
      <c r="S12" s="36"/>
      <c r="T12" s="36"/>
      <c r="U12" s="36"/>
      <c r="V12" s="36"/>
      <c r="W12" s="36"/>
      <c r="X12" s="36"/>
      <c r="Y12" s="36"/>
      <c r="Z12" s="36"/>
      <c r="AA12" s="36"/>
      <c r="AB12" s="36"/>
      <c r="AC12" s="36"/>
      <c r="AD12" s="36"/>
      <c r="AE12" s="36"/>
    </row>
    <row r="13" s="2" customFormat="1" ht="10.8" customHeight="1">
      <c r="A13" s="36"/>
      <c r="B13" s="42"/>
      <c r="C13" s="36"/>
      <c r="D13" s="36"/>
      <c r="E13" s="36"/>
      <c r="F13" s="36"/>
      <c r="G13" s="36"/>
      <c r="H13" s="36"/>
      <c r="I13" s="36"/>
      <c r="J13" s="36"/>
      <c r="K13" s="36"/>
      <c r="L13" s="61"/>
      <c r="S13" s="36"/>
      <c r="T13" s="36"/>
      <c r="U13" s="36"/>
      <c r="V13" s="36"/>
      <c r="W13" s="36"/>
      <c r="X13" s="36"/>
      <c r="Y13" s="36"/>
      <c r="Z13" s="36"/>
      <c r="AA13" s="36"/>
      <c r="AB13" s="36"/>
      <c r="AC13" s="36"/>
      <c r="AD13" s="36"/>
      <c r="AE13" s="36"/>
    </row>
    <row r="14" s="2" customFormat="1" ht="12" customHeight="1">
      <c r="A14" s="36"/>
      <c r="B14" s="42"/>
      <c r="C14" s="36"/>
      <c r="D14" s="138" t="s">
        <v>24</v>
      </c>
      <c r="E14" s="36"/>
      <c r="F14" s="36"/>
      <c r="G14" s="36"/>
      <c r="H14" s="36"/>
      <c r="I14" s="138" t="s">
        <v>25</v>
      </c>
      <c r="J14" s="141" t="str">
        <f>IF('Rekapitulace stavby'!AN10="","",'Rekapitulace stavby'!AN10)</f>
        <v/>
      </c>
      <c r="K14" s="36"/>
      <c r="L14" s="61"/>
      <c r="S14" s="36"/>
      <c r="T14" s="36"/>
      <c r="U14" s="36"/>
      <c r="V14" s="36"/>
      <c r="W14" s="36"/>
      <c r="X14" s="36"/>
      <c r="Y14" s="36"/>
      <c r="Z14" s="36"/>
      <c r="AA14" s="36"/>
      <c r="AB14" s="36"/>
      <c r="AC14" s="36"/>
      <c r="AD14" s="36"/>
      <c r="AE14" s="36"/>
    </row>
    <row r="15" s="2" customFormat="1" ht="18" customHeight="1">
      <c r="A15" s="36"/>
      <c r="B15" s="42"/>
      <c r="C15" s="36"/>
      <c r="D15" s="36"/>
      <c r="E15" s="141" t="str">
        <f>IF('Rekapitulace stavby'!E11="","",'Rekapitulace stavby'!E11)</f>
        <v xml:space="preserve"> </v>
      </c>
      <c r="F15" s="36"/>
      <c r="G15" s="36"/>
      <c r="H15" s="36"/>
      <c r="I15" s="138" t="s">
        <v>27</v>
      </c>
      <c r="J15" s="141" t="str">
        <f>IF('Rekapitulace stavby'!AN11="","",'Rekapitulace stavby'!AN11)</f>
        <v/>
      </c>
      <c r="K15" s="36"/>
      <c r="L15" s="61"/>
      <c r="S15" s="36"/>
      <c r="T15" s="36"/>
      <c r="U15" s="36"/>
      <c r="V15" s="36"/>
      <c r="W15" s="36"/>
      <c r="X15" s="36"/>
      <c r="Y15" s="36"/>
      <c r="Z15" s="36"/>
      <c r="AA15" s="36"/>
      <c r="AB15" s="36"/>
      <c r="AC15" s="36"/>
      <c r="AD15" s="36"/>
      <c r="AE15" s="36"/>
    </row>
    <row r="16" s="2" customFormat="1" ht="6.96" customHeight="1">
      <c r="A16" s="36"/>
      <c r="B16" s="42"/>
      <c r="C16" s="36"/>
      <c r="D16" s="36"/>
      <c r="E16" s="36"/>
      <c r="F16" s="36"/>
      <c r="G16" s="36"/>
      <c r="H16" s="36"/>
      <c r="I16" s="36"/>
      <c r="J16" s="36"/>
      <c r="K16" s="36"/>
      <c r="L16" s="61"/>
      <c r="S16" s="36"/>
      <c r="T16" s="36"/>
      <c r="U16" s="36"/>
      <c r="V16" s="36"/>
      <c r="W16" s="36"/>
      <c r="X16" s="36"/>
      <c r="Y16" s="36"/>
      <c r="Z16" s="36"/>
      <c r="AA16" s="36"/>
      <c r="AB16" s="36"/>
      <c r="AC16" s="36"/>
      <c r="AD16" s="36"/>
      <c r="AE16" s="36"/>
    </row>
    <row r="17" s="2" customFormat="1" ht="12" customHeight="1">
      <c r="A17" s="36"/>
      <c r="B17" s="42"/>
      <c r="C17" s="36"/>
      <c r="D17" s="138" t="s">
        <v>28</v>
      </c>
      <c r="E17" s="36"/>
      <c r="F17" s="36"/>
      <c r="G17" s="36"/>
      <c r="H17" s="36"/>
      <c r="I17" s="138" t="s">
        <v>25</v>
      </c>
      <c r="J17" s="31" t="str">
        <f>'Rekapitulace stavby'!AN13</f>
        <v>Vyplň údaj</v>
      </c>
      <c r="K17" s="36"/>
      <c r="L17" s="61"/>
      <c r="S17" s="36"/>
      <c r="T17" s="36"/>
      <c r="U17" s="36"/>
      <c r="V17" s="36"/>
      <c r="W17" s="36"/>
      <c r="X17" s="36"/>
      <c r="Y17" s="36"/>
      <c r="Z17" s="36"/>
      <c r="AA17" s="36"/>
      <c r="AB17" s="36"/>
      <c r="AC17" s="36"/>
      <c r="AD17" s="36"/>
      <c r="AE17" s="36"/>
    </row>
    <row r="18" s="2" customFormat="1" ht="18" customHeight="1">
      <c r="A18" s="36"/>
      <c r="B18" s="42"/>
      <c r="C18" s="36"/>
      <c r="D18" s="36"/>
      <c r="E18" s="31" t="str">
        <f>'Rekapitulace stavby'!E14</f>
        <v>Vyplň údaj</v>
      </c>
      <c r="F18" s="141"/>
      <c r="G18" s="141"/>
      <c r="H18" s="141"/>
      <c r="I18" s="138" t="s">
        <v>27</v>
      </c>
      <c r="J18" s="31" t="str">
        <f>'Rekapitulace stavby'!AN14</f>
        <v>Vyplň údaj</v>
      </c>
      <c r="K18" s="36"/>
      <c r="L18" s="61"/>
      <c r="S18" s="36"/>
      <c r="T18" s="36"/>
      <c r="U18" s="36"/>
      <c r="V18" s="36"/>
      <c r="W18" s="36"/>
      <c r="X18" s="36"/>
      <c r="Y18" s="36"/>
      <c r="Z18" s="36"/>
      <c r="AA18" s="36"/>
      <c r="AB18" s="36"/>
      <c r="AC18" s="36"/>
      <c r="AD18" s="36"/>
      <c r="AE18" s="36"/>
    </row>
    <row r="19" s="2" customFormat="1" ht="6.96" customHeight="1">
      <c r="A19" s="36"/>
      <c r="B19" s="42"/>
      <c r="C19" s="36"/>
      <c r="D19" s="36"/>
      <c r="E19" s="36"/>
      <c r="F19" s="36"/>
      <c r="G19" s="36"/>
      <c r="H19" s="36"/>
      <c r="I19" s="36"/>
      <c r="J19" s="36"/>
      <c r="K19" s="36"/>
      <c r="L19" s="61"/>
      <c r="S19" s="36"/>
      <c r="T19" s="36"/>
      <c r="U19" s="36"/>
      <c r="V19" s="36"/>
      <c r="W19" s="36"/>
      <c r="X19" s="36"/>
      <c r="Y19" s="36"/>
      <c r="Z19" s="36"/>
      <c r="AA19" s="36"/>
      <c r="AB19" s="36"/>
      <c r="AC19" s="36"/>
      <c r="AD19" s="36"/>
      <c r="AE19" s="36"/>
    </row>
    <row r="20" s="2" customFormat="1" ht="12" customHeight="1">
      <c r="A20" s="36"/>
      <c r="B20" s="42"/>
      <c r="C20" s="36"/>
      <c r="D20" s="138" t="s">
        <v>30</v>
      </c>
      <c r="E20" s="36"/>
      <c r="F20" s="36"/>
      <c r="G20" s="36"/>
      <c r="H20" s="36"/>
      <c r="I20" s="138" t="s">
        <v>25</v>
      </c>
      <c r="J20" s="141" t="str">
        <f>IF('Rekapitulace stavby'!AN16="","",'Rekapitulace stavby'!AN16)</f>
        <v/>
      </c>
      <c r="K20" s="36"/>
      <c r="L20" s="61"/>
      <c r="S20" s="36"/>
      <c r="T20" s="36"/>
      <c r="U20" s="36"/>
      <c r="V20" s="36"/>
      <c r="W20" s="36"/>
      <c r="X20" s="36"/>
      <c r="Y20" s="36"/>
      <c r="Z20" s="36"/>
      <c r="AA20" s="36"/>
      <c r="AB20" s="36"/>
      <c r="AC20" s="36"/>
      <c r="AD20" s="36"/>
      <c r="AE20" s="36"/>
    </row>
    <row r="21" s="2" customFormat="1" ht="18" customHeight="1">
      <c r="A21" s="36"/>
      <c r="B21" s="42"/>
      <c r="C21" s="36"/>
      <c r="D21" s="36"/>
      <c r="E21" s="141" t="str">
        <f>IF('Rekapitulace stavby'!E17="","",'Rekapitulace stavby'!E17)</f>
        <v xml:space="preserve"> </v>
      </c>
      <c r="F21" s="36"/>
      <c r="G21" s="36"/>
      <c r="H21" s="36"/>
      <c r="I21" s="138" t="s">
        <v>27</v>
      </c>
      <c r="J21" s="141" t="str">
        <f>IF('Rekapitulace stavby'!AN17="","",'Rekapitulace stavby'!AN17)</f>
        <v/>
      </c>
      <c r="K21" s="36"/>
      <c r="L21" s="61"/>
      <c r="S21" s="36"/>
      <c r="T21" s="36"/>
      <c r="U21" s="36"/>
      <c r="V21" s="36"/>
      <c r="W21" s="36"/>
      <c r="X21" s="36"/>
      <c r="Y21" s="36"/>
      <c r="Z21" s="36"/>
      <c r="AA21" s="36"/>
      <c r="AB21" s="36"/>
      <c r="AC21" s="36"/>
      <c r="AD21" s="36"/>
      <c r="AE21" s="36"/>
    </row>
    <row r="22" s="2" customFormat="1" ht="6.96" customHeight="1">
      <c r="A22" s="36"/>
      <c r="B22" s="42"/>
      <c r="C22" s="36"/>
      <c r="D22" s="36"/>
      <c r="E22" s="36"/>
      <c r="F22" s="36"/>
      <c r="G22" s="36"/>
      <c r="H22" s="36"/>
      <c r="I22" s="36"/>
      <c r="J22" s="36"/>
      <c r="K22" s="36"/>
      <c r="L22" s="61"/>
      <c r="S22" s="36"/>
      <c r="T22" s="36"/>
      <c r="U22" s="36"/>
      <c r="V22" s="36"/>
      <c r="W22" s="36"/>
      <c r="X22" s="36"/>
      <c r="Y22" s="36"/>
      <c r="Z22" s="36"/>
      <c r="AA22" s="36"/>
      <c r="AB22" s="36"/>
      <c r="AC22" s="36"/>
      <c r="AD22" s="36"/>
      <c r="AE22" s="36"/>
    </row>
    <row r="23" s="2" customFormat="1" ht="12" customHeight="1">
      <c r="A23" s="36"/>
      <c r="B23" s="42"/>
      <c r="C23" s="36"/>
      <c r="D23" s="138" t="s">
        <v>32</v>
      </c>
      <c r="E23" s="36"/>
      <c r="F23" s="36"/>
      <c r="G23" s="36"/>
      <c r="H23" s="36"/>
      <c r="I23" s="138" t="s">
        <v>25</v>
      </c>
      <c r="J23" s="141" t="s">
        <v>1</v>
      </c>
      <c r="K23" s="36"/>
      <c r="L23" s="61"/>
      <c r="S23" s="36"/>
      <c r="T23" s="36"/>
      <c r="U23" s="36"/>
      <c r="V23" s="36"/>
      <c r="W23" s="36"/>
      <c r="X23" s="36"/>
      <c r="Y23" s="36"/>
      <c r="Z23" s="36"/>
      <c r="AA23" s="36"/>
      <c r="AB23" s="36"/>
      <c r="AC23" s="36"/>
      <c r="AD23" s="36"/>
      <c r="AE23" s="36"/>
    </row>
    <row r="24" s="2" customFormat="1" ht="18" customHeight="1">
      <c r="A24" s="36"/>
      <c r="B24" s="42"/>
      <c r="C24" s="36"/>
      <c r="D24" s="36"/>
      <c r="E24" s="141" t="s">
        <v>33</v>
      </c>
      <c r="F24" s="36"/>
      <c r="G24" s="36"/>
      <c r="H24" s="36"/>
      <c r="I24" s="138" t="s">
        <v>27</v>
      </c>
      <c r="J24" s="141" t="s">
        <v>1</v>
      </c>
      <c r="K24" s="36"/>
      <c r="L24" s="61"/>
      <c r="S24" s="36"/>
      <c r="T24" s="36"/>
      <c r="U24" s="36"/>
      <c r="V24" s="36"/>
      <c r="W24" s="36"/>
      <c r="X24" s="36"/>
      <c r="Y24" s="36"/>
      <c r="Z24" s="36"/>
      <c r="AA24" s="36"/>
      <c r="AB24" s="36"/>
      <c r="AC24" s="36"/>
      <c r="AD24" s="36"/>
      <c r="AE24" s="36"/>
    </row>
    <row r="25" s="2" customFormat="1" ht="6.96" customHeight="1">
      <c r="A25" s="36"/>
      <c r="B25" s="42"/>
      <c r="C25" s="36"/>
      <c r="D25" s="36"/>
      <c r="E25" s="36"/>
      <c r="F25" s="36"/>
      <c r="G25" s="36"/>
      <c r="H25" s="36"/>
      <c r="I25" s="36"/>
      <c r="J25" s="36"/>
      <c r="K25" s="36"/>
      <c r="L25" s="61"/>
      <c r="S25" s="36"/>
      <c r="T25" s="36"/>
      <c r="U25" s="36"/>
      <c r="V25" s="36"/>
      <c r="W25" s="36"/>
      <c r="X25" s="36"/>
      <c r="Y25" s="36"/>
      <c r="Z25" s="36"/>
      <c r="AA25" s="36"/>
      <c r="AB25" s="36"/>
      <c r="AC25" s="36"/>
      <c r="AD25" s="36"/>
      <c r="AE25" s="36"/>
    </row>
    <row r="26" s="2" customFormat="1" ht="12" customHeight="1">
      <c r="A26" s="36"/>
      <c r="B26" s="42"/>
      <c r="C26" s="36"/>
      <c r="D26" s="138" t="s">
        <v>34</v>
      </c>
      <c r="E26" s="36"/>
      <c r="F26" s="36"/>
      <c r="G26" s="36"/>
      <c r="H26" s="36"/>
      <c r="I26" s="36"/>
      <c r="J26" s="36"/>
      <c r="K26" s="36"/>
      <c r="L26" s="61"/>
      <c r="S26" s="36"/>
      <c r="T26" s="36"/>
      <c r="U26" s="36"/>
      <c r="V26" s="36"/>
      <c r="W26" s="36"/>
      <c r="X26" s="36"/>
      <c r="Y26" s="36"/>
      <c r="Z26" s="36"/>
      <c r="AA26" s="36"/>
      <c r="AB26" s="36"/>
      <c r="AC26" s="36"/>
      <c r="AD26" s="36"/>
      <c r="AE26" s="36"/>
    </row>
    <row r="27" s="8" customFormat="1" ht="16.5" customHeight="1">
      <c r="A27" s="143"/>
      <c r="B27" s="144"/>
      <c r="C27" s="143"/>
      <c r="D27" s="143"/>
      <c r="E27" s="145" t="s">
        <v>1</v>
      </c>
      <c r="F27" s="145"/>
      <c r="G27" s="145"/>
      <c r="H27" s="145"/>
      <c r="I27" s="143"/>
      <c r="J27" s="143"/>
      <c r="K27" s="143"/>
      <c r="L27" s="146"/>
      <c r="S27" s="143"/>
      <c r="T27" s="143"/>
      <c r="U27" s="143"/>
      <c r="V27" s="143"/>
      <c r="W27" s="143"/>
      <c r="X27" s="143"/>
      <c r="Y27" s="143"/>
      <c r="Z27" s="143"/>
      <c r="AA27" s="143"/>
      <c r="AB27" s="143"/>
      <c r="AC27" s="143"/>
      <c r="AD27" s="143"/>
      <c r="AE27" s="143"/>
    </row>
    <row r="28" s="2" customFormat="1" ht="6.96" customHeight="1">
      <c r="A28" s="36"/>
      <c r="B28" s="42"/>
      <c r="C28" s="36"/>
      <c r="D28" s="36"/>
      <c r="E28" s="36"/>
      <c r="F28" s="36"/>
      <c r="G28" s="36"/>
      <c r="H28" s="36"/>
      <c r="I28" s="36"/>
      <c r="J28" s="36"/>
      <c r="K28" s="36"/>
      <c r="L28" s="61"/>
      <c r="S28" s="36"/>
      <c r="T28" s="36"/>
      <c r="U28" s="36"/>
      <c r="V28" s="36"/>
      <c r="W28" s="36"/>
      <c r="X28" s="36"/>
      <c r="Y28" s="36"/>
      <c r="Z28" s="36"/>
      <c r="AA28" s="36"/>
      <c r="AB28" s="36"/>
      <c r="AC28" s="36"/>
      <c r="AD28" s="36"/>
      <c r="AE28" s="36"/>
    </row>
    <row r="29" s="2" customFormat="1" ht="6.96" customHeight="1">
      <c r="A29" s="36"/>
      <c r="B29" s="42"/>
      <c r="C29" s="36"/>
      <c r="D29" s="147"/>
      <c r="E29" s="147"/>
      <c r="F29" s="147"/>
      <c r="G29" s="147"/>
      <c r="H29" s="147"/>
      <c r="I29" s="147"/>
      <c r="J29" s="147"/>
      <c r="K29" s="147"/>
      <c r="L29" s="61"/>
      <c r="S29" s="36"/>
      <c r="T29" s="36"/>
      <c r="U29" s="36"/>
      <c r="V29" s="36"/>
      <c r="W29" s="36"/>
      <c r="X29" s="36"/>
      <c r="Y29" s="36"/>
      <c r="Z29" s="36"/>
      <c r="AA29" s="36"/>
      <c r="AB29" s="36"/>
      <c r="AC29" s="36"/>
      <c r="AD29" s="36"/>
      <c r="AE29" s="36"/>
    </row>
    <row r="30" s="2" customFormat="1" ht="25.44" customHeight="1">
      <c r="A30" s="36"/>
      <c r="B30" s="42"/>
      <c r="C30" s="36"/>
      <c r="D30" s="148" t="s">
        <v>35</v>
      </c>
      <c r="E30" s="36"/>
      <c r="F30" s="36"/>
      <c r="G30" s="36"/>
      <c r="H30" s="36"/>
      <c r="I30" s="36"/>
      <c r="J30" s="149">
        <f>ROUND(J116, 2)</f>
        <v>0</v>
      </c>
      <c r="K30" s="36"/>
      <c r="L30" s="61"/>
      <c r="S30" s="36"/>
      <c r="T30" s="36"/>
      <c r="U30" s="36"/>
      <c r="V30" s="36"/>
      <c r="W30" s="36"/>
      <c r="X30" s="36"/>
      <c r="Y30" s="36"/>
      <c r="Z30" s="36"/>
      <c r="AA30" s="36"/>
      <c r="AB30" s="36"/>
      <c r="AC30" s="36"/>
      <c r="AD30" s="36"/>
      <c r="AE30" s="36"/>
    </row>
    <row r="31" s="2" customFormat="1" ht="6.96" customHeight="1">
      <c r="A31" s="36"/>
      <c r="B31" s="42"/>
      <c r="C31" s="36"/>
      <c r="D31" s="147"/>
      <c r="E31" s="147"/>
      <c r="F31" s="147"/>
      <c r="G31" s="147"/>
      <c r="H31" s="147"/>
      <c r="I31" s="147"/>
      <c r="J31" s="147"/>
      <c r="K31" s="147"/>
      <c r="L31" s="61"/>
      <c r="S31" s="36"/>
      <c r="T31" s="36"/>
      <c r="U31" s="36"/>
      <c r="V31" s="36"/>
      <c r="W31" s="36"/>
      <c r="X31" s="36"/>
      <c r="Y31" s="36"/>
      <c r="Z31" s="36"/>
      <c r="AA31" s="36"/>
      <c r="AB31" s="36"/>
      <c r="AC31" s="36"/>
      <c r="AD31" s="36"/>
      <c r="AE31" s="36"/>
    </row>
    <row r="32" s="2" customFormat="1" ht="14.4" customHeight="1">
      <c r="A32" s="36"/>
      <c r="B32" s="42"/>
      <c r="C32" s="36"/>
      <c r="D32" s="36"/>
      <c r="E32" s="36"/>
      <c r="F32" s="150" t="s">
        <v>37</v>
      </c>
      <c r="G32" s="36"/>
      <c r="H32" s="36"/>
      <c r="I32" s="150" t="s">
        <v>36</v>
      </c>
      <c r="J32" s="150" t="s">
        <v>38</v>
      </c>
      <c r="K32" s="36"/>
      <c r="L32" s="61"/>
      <c r="S32" s="36"/>
      <c r="T32" s="36"/>
      <c r="U32" s="36"/>
      <c r="V32" s="36"/>
      <c r="W32" s="36"/>
      <c r="X32" s="36"/>
      <c r="Y32" s="36"/>
      <c r="Z32" s="36"/>
      <c r="AA32" s="36"/>
      <c r="AB32" s="36"/>
      <c r="AC32" s="36"/>
      <c r="AD32" s="36"/>
      <c r="AE32" s="36"/>
    </row>
    <row r="33" s="2" customFormat="1" ht="14.4" customHeight="1">
      <c r="A33" s="36"/>
      <c r="B33" s="42"/>
      <c r="C33" s="36"/>
      <c r="D33" s="151" t="s">
        <v>39</v>
      </c>
      <c r="E33" s="138" t="s">
        <v>40</v>
      </c>
      <c r="F33" s="152">
        <f>ROUND((SUM(BE116:BE153)),  2)</f>
        <v>0</v>
      </c>
      <c r="G33" s="36"/>
      <c r="H33" s="36"/>
      <c r="I33" s="153">
        <v>0.20999999999999999</v>
      </c>
      <c r="J33" s="152">
        <f>ROUND(((SUM(BE116:BE153))*I33),  2)</f>
        <v>0</v>
      </c>
      <c r="K33" s="36"/>
      <c r="L33" s="61"/>
      <c r="S33" s="36"/>
      <c r="T33" s="36"/>
      <c r="U33" s="36"/>
      <c r="V33" s="36"/>
      <c r="W33" s="36"/>
      <c r="X33" s="36"/>
      <c r="Y33" s="36"/>
      <c r="Z33" s="36"/>
      <c r="AA33" s="36"/>
      <c r="AB33" s="36"/>
      <c r="AC33" s="36"/>
      <c r="AD33" s="36"/>
      <c r="AE33" s="36"/>
    </row>
    <row r="34" s="2" customFormat="1" ht="14.4" customHeight="1">
      <c r="A34" s="36"/>
      <c r="B34" s="42"/>
      <c r="C34" s="36"/>
      <c r="D34" s="36"/>
      <c r="E34" s="138" t="s">
        <v>41</v>
      </c>
      <c r="F34" s="152">
        <f>ROUND((SUM(BF116:BF153)),  2)</f>
        <v>0</v>
      </c>
      <c r="G34" s="36"/>
      <c r="H34" s="36"/>
      <c r="I34" s="153">
        <v>0.14999999999999999</v>
      </c>
      <c r="J34" s="152">
        <f>ROUND(((SUM(BF116:BF153))*I34),  2)</f>
        <v>0</v>
      </c>
      <c r="K34" s="36"/>
      <c r="L34" s="61"/>
      <c r="S34" s="36"/>
      <c r="T34" s="36"/>
      <c r="U34" s="36"/>
      <c r="V34" s="36"/>
      <c r="W34" s="36"/>
      <c r="X34" s="36"/>
      <c r="Y34" s="36"/>
      <c r="Z34" s="36"/>
      <c r="AA34" s="36"/>
      <c r="AB34" s="36"/>
      <c r="AC34" s="36"/>
      <c r="AD34" s="36"/>
      <c r="AE34" s="36"/>
    </row>
    <row r="35" hidden="1" s="2" customFormat="1" ht="14.4" customHeight="1">
      <c r="A35" s="36"/>
      <c r="B35" s="42"/>
      <c r="C35" s="36"/>
      <c r="D35" s="36"/>
      <c r="E35" s="138" t="s">
        <v>42</v>
      </c>
      <c r="F35" s="152">
        <f>ROUND((SUM(BG116:BG153)),  2)</f>
        <v>0</v>
      </c>
      <c r="G35" s="36"/>
      <c r="H35" s="36"/>
      <c r="I35" s="153">
        <v>0.20999999999999999</v>
      </c>
      <c r="J35" s="152">
        <f>0</f>
        <v>0</v>
      </c>
      <c r="K35" s="36"/>
      <c r="L35" s="61"/>
      <c r="S35" s="36"/>
      <c r="T35" s="36"/>
      <c r="U35" s="36"/>
      <c r="V35" s="36"/>
      <c r="W35" s="36"/>
      <c r="X35" s="36"/>
      <c r="Y35" s="36"/>
      <c r="Z35" s="36"/>
      <c r="AA35" s="36"/>
      <c r="AB35" s="36"/>
      <c r="AC35" s="36"/>
      <c r="AD35" s="36"/>
      <c r="AE35" s="36"/>
    </row>
    <row r="36" hidden="1" s="2" customFormat="1" ht="14.4" customHeight="1">
      <c r="A36" s="36"/>
      <c r="B36" s="42"/>
      <c r="C36" s="36"/>
      <c r="D36" s="36"/>
      <c r="E36" s="138" t="s">
        <v>43</v>
      </c>
      <c r="F36" s="152">
        <f>ROUND((SUM(BH116:BH153)),  2)</f>
        <v>0</v>
      </c>
      <c r="G36" s="36"/>
      <c r="H36" s="36"/>
      <c r="I36" s="153">
        <v>0.14999999999999999</v>
      </c>
      <c r="J36" s="152">
        <f>0</f>
        <v>0</v>
      </c>
      <c r="K36" s="36"/>
      <c r="L36" s="61"/>
      <c r="S36" s="36"/>
      <c r="T36" s="36"/>
      <c r="U36" s="36"/>
      <c r="V36" s="36"/>
      <c r="W36" s="36"/>
      <c r="X36" s="36"/>
      <c r="Y36" s="36"/>
      <c r="Z36" s="36"/>
      <c r="AA36" s="36"/>
      <c r="AB36" s="36"/>
      <c r="AC36" s="36"/>
      <c r="AD36" s="36"/>
      <c r="AE36" s="36"/>
    </row>
    <row r="37" hidden="1" s="2" customFormat="1" ht="14.4" customHeight="1">
      <c r="A37" s="36"/>
      <c r="B37" s="42"/>
      <c r="C37" s="36"/>
      <c r="D37" s="36"/>
      <c r="E37" s="138" t="s">
        <v>44</v>
      </c>
      <c r="F37" s="152">
        <f>ROUND((SUM(BI116:BI153)),  2)</f>
        <v>0</v>
      </c>
      <c r="G37" s="36"/>
      <c r="H37" s="36"/>
      <c r="I37" s="153">
        <v>0</v>
      </c>
      <c r="J37" s="152">
        <f>0</f>
        <v>0</v>
      </c>
      <c r="K37" s="36"/>
      <c r="L37" s="61"/>
      <c r="S37" s="36"/>
      <c r="T37" s="36"/>
      <c r="U37" s="36"/>
      <c r="V37" s="36"/>
      <c r="W37" s="36"/>
      <c r="X37" s="36"/>
      <c r="Y37" s="36"/>
      <c r="Z37" s="36"/>
      <c r="AA37" s="36"/>
      <c r="AB37" s="36"/>
      <c r="AC37" s="36"/>
      <c r="AD37" s="36"/>
      <c r="AE37" s="36"/>
    </row>
    <row r="38" s="2" customFormat="1" ht="6.96" customHeight="1">
      <c r="A38" s="36"/>
      <c r="B38" s="42"/>
      <c r="C38" s="36"/>
      <c r="D38" s="36"/>
      <c r="E38" s="36"/>
      <c r="F38" s="36"/>
      <c r="G38" s="36"/>
      <c r="H38" s="36"/>
      <c r="I38" s="36"/>
      <c r="J38" s="36"/>
      <c r="K38" s="36"/>
      <c r="L38" s="61"/>
      <c r="S38" s="36"/>
      <c r="T38" s="36"/>
      <c r="U38" s="36"/>
      <c r="V38" s="36"/>
      <c r="W38" s="36"/>
      <c r="X38" s="36"/>
      <c r="Y38" s="36"/>
      <c r="Z38" s="36"/>
      <c r="AA38" s="36"/>
      <c r="AB38" s="36"/>
      <c r="AC38" s="36"/>
      <c r="AD38" s="36"/>
      <c r="AE38" s="36"/>
    </row>
    <row r="39" s="2" customFormat="1" ht="25.44" customHeight="1">
      <c r="A39" s="36"/>
      <c r="B39" s="42"/>
      <c r="C39" s="154"/>
      <c r="D39" s="155" t="s">
        <v>45</v>
      </c>
      <c r="E39" s="156"/>
      <c r="F39" s="156"/>
      <c r="G39" s="157" t="s">
        <v>46</v>
      </c>
      <c r="H39" s="158" t="s">
        <v>47</v>
      </c>
      <c r="I39" s="156"/>
      <c r="J39" s="159">
        <f>SUM(J30:J37)</f>
        <v>0</v>
      </c>
      <c r="K39" s="160"/>
      <c r="L39" s="61"/>
      <c r="S39" s="36"/>
      <c r="T39" s="36"/>
      <c r="U39" s="36"/>
      <c r="V39" s="36"/>
      <c r="W39" s="36"/>
      <c r="X39" s="36"/>
      <c r="Y39" s="36"/>
      <c r="Z39" s="36"/>
      <c r="AA39" s="36"/>
      <c r="AB39" s="36"/>
      <c r="AC39" s="36"/>
      <c r="AD39" s="36"/>
      <c r="AE39" s="36"/>
    </row>
    <row r="40" s="2" customFormat="1" ht="14.4" customHeight="1">
      <c r="A40" s="36"/>
      <c r="B40" s="42"/>
      <c r="C40" s="36"/>
      <c r="D40" s="36"/>
      <c r="E40" s="36"/>
      <c r="F40" s="36"/>
      <c r="G40" s="36"/>
      <c r="H40" s="36"/>
      <c r="I40" s="36"/>
      <c r="J40" s="36"/>
      <c r="K40" s="36"/>
      <c r="L40" s="61"/>
      <c r="S40" s="36"/>
      <c r="T40" s="36"/>
      <c r="U40" s="36"/>
      <c r="V40" s="36"/>
      <c r="W40" s="36"/>
      <c r="X40" s="36"/>
      <c r="Y40" s="36"/>
      <c r="Z40" s="36"/>
      <c r="AA40" s="36"/>
      <c r="AB40" s="36"/>
      <c r="AC40" s="36"/>
      <c r="AD40" s="36"/>
      <c r="AE40" s="36"/>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61"/>
      <c r="D50" s="161" t="s">
        <v>48</v>
      </c>
      <c r="E50" s="162"/>
      <c r="F50" s="162"/>
      <c r="G50" s="161" t="s">
        <v>49</v>
      </c>
      <c r="H50" s="162"/>
      <c r="I50" s="162"/>
      <c r="J50" s="162"/>
      <c r="K50" s="162"/>
      <c r="L50" s="6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6"/>
      <c r="B61" s="42"/>
      <c r="C61" s="36"/>
      <c r="D61" s="163" t="s">
        <v>50</v>
      </c>
      <c r="E61" s="164"/>
      <c r="F61" s="165" t="s">
        <v>51</v>
      </c>
      <c r="G61" s="163" t="s">
        <v>50</v>
      </c>
      <c r="H61" s="164"/>
      <c r="I61" s="164"/>
      <c r="J61" s="166" t="s">
        <v>51</v>
      </c>
      <c r="K61" s="164"/>
      <c r="L61" s="61"/>
      <c r="S61" s="36"/>
      <c r="T61" s="36"/>
      <c r="U61" s="36"/>
      <c r="V61" s="36"/>
      <c r="W61" s="36"/>
      <c r="X61" s="36"/>
      <c r="Y61" s="36"/>
      <c r="Z61" s="36"/>
      <c r="AA61" s="36"/>
      <c r="AB61" s="36"/>
      <c r="AC61" s="36"/>
      <c r="AD61" s="36"/>
      <c r="AE61" s="36"/>
    </row>
    <row r="62">
      <c r="B62" s="18"/>
      <c r="L62" s="18"/>
    </row>
    <row r="63">
      <c r="B63" s="18"/>
      <c r="L63" s="18"/>
    </row>
    <row r="64">
      <c r="B64" s="18"/>
      <c r="L64" s="18"/>
    </row>
    <row r="65" s="2" customFormat="1">
      <c r="A65" s="36"/>
      <c r="B65" s="42"/>
      <c r="C65" s="36"/>
      <c r="D65" s="161" t="s">
        <v>52</v>
      </c>
      <c r="E65" s="167"/>
      <c r="F65" s="167"/>
      <c r="G65" s="161" t="s">
        <v>53</v>
      </c>
      <c r="H65" s="167"/>
      <c r="I65" s="167"/>
      <c r="J65" s="167"/>
      <c r="K65" s="167"/>
      <c r="L65" s="61"/>
      <c r="S65" s="36"/>
      <c r="T65" s="36"/>
      <c r="U65" s="36"/>
      <c r="V65" s="36"/>
      <c r="W65" s="36"/>
      <c r="X65" s="36"/>
      <c r="Y65" s="36"/>
      <c r="Z65" s="36"/>
      <c r="AA65" s="36"/>
      <c r="AB65" s="36"/>
      <c r="AC65" s="36"/>
      <c r="AD65" s="36"/>
      <c r="AE65" s="36"/>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6"/>
      <c r="B76" s="42"/>
      <c r="C76" s="36"/>
      <c r="D76" s="163" t="s">
        <v>50</v>
      </c>
      <c r="E76" s="164"/>
      <c r="F76" s="165" t="s">
        <v>51</v>
      </c>
      <c r="G76" s="163" t="s">
        <v>50</v>
      </c>
      <c r="H76" s="164"/>
      <c r="I76" s="164"/>
      <c r="J76" s="166" t="s">
        <v>51</v>
      </c>
      <c r="K76" s="164"/>
      <c r="L76" s="61"/>
      <c r="S76" s="36"/>
      <c r="T76" s="36"/>
      <c r="U76" s="36"/>
      <c r="V76" s="36"/>
      <c r="W76" s="36"/>
      <c r="X76" s="36"/>
      <c r="Y76" s="36"/>
      <c r="Z76" s="36"/>
      <c r="AA76" s="36"/>
      <c r="AB76" s="36"/>
      <c r="AC76" s="36"/>
      <c r="AD76" s="36"/>
      <c r="AE76" s="36"/>
    </row>
    <row r="77" s="2" customFormat="1" ht="14.4" customHeight="1">
      <c r="A77" s="36"/>
      <c r="B77" s="168"/>
      <c r="C77" s="169"/>
      <c r="D77" s="169"/>
      <c r="E77" s="169"/>
      <c r="F77" s="169"/>
      <c r="G77" s="169"/>
      <c r="H77" s="169"/>
      <c r="I77" s="169"/>
      <c r="J77" s="169"/>
      <c r="K77" s="169"/>
      <c r="L77" s="61"/>
      <c r="S77" s="36"/>
      <c r="T77" s="36"/>
      <c r="U77" s="36"/>
      <c r="V77" s="36"/>
      <c r="W77" s="36"/>
      <c r="X77" s="36"/>
      <c r="Y77" s="36"/>
      <c r="Z77" s="36"/>
      <c r="AA77" s="36"/>
      <c r="AB77" s="36"/>
      <c r="AC77" s="36"/>
      <c r="AD77" s="36"/>
      <c r="AE77" s="36"/>
    </row>
    <row r="81" s="2" customFormat="1" ht="6.96" customHeight="1">
      <c r="A81" s="36"/>
      <c r="B81" s="170"/>
      <c r="C81" s="171"/>
      <c r="D81" s="171"/>
      <c r="E81" s="171"/>
      <c r="F81" s="171"/>
      <c r="G81" s="171"/>
      <c r="H81" s="171"/>
      <c r="I81" s="171"/>
      <c r="J81" s="171"/>
      <c r="K81" s="171"/>
      <c r="L81" s="61"/>
      <c r="S81" s="36"/>
      <c r="T81" s="36"/>
      <c r="U81" s="36"/>
      <c r="V81" s="36"/>
      <c r="W81" s="36"/>
      <c r="X81" s="36"/>
      <c r="Y81" s="36"/>
      <c r="Z81" s="36"/>
      <c r="AA81" s="36"/>
      <c r="AB81" s="36"/>
      <c r="AC81" s="36"/>
      <c r="AD81" s="36"/>
      <c r="AE81" s="36"/>
    </row>
    <row r="82" s="2" customFormat="1" ht="24.96" customHeight="1">
      <c r="A82" s="36"/>
      <c r="B82" s="37"/>
      <c r="C82" s="21" t="s">
        <v>101</v>
      </c>
      <c r="D82" s="38"/>
      <c r="E82" s="38"/>
      <c r="F82" s="38"/>
      <c r="G82" s="38"/>
      <c r="H82" s="38"/>
      <c r="I82" s="38"/>
      <c r="J82" s="38"/>
      <c r="K82" s="38"/>
      <c r="L82" s="61"/>
      <c r="S82" s="36"/>
      <c r="T82" s="36"/>
      <c r="U82" s="36"/>
      <c r="V82" s="36"/>
      <c r="W82" s="36"/>
      <c r="X82" s="36"/>
      <c r="Y82" s="36"/>
      <c r="Z82" s="36"/>
      <c r="AA82" s="36"/>
      <c r="AB82" s="36"/>
      <c r="AC82" s="36"/>
      <c r="AD82" s="36"/>
      <c r="AE82" s="36"/>
    </row>
    <row r="83" s="2" customFormat="1" ht="6.96" customHeight="1">
      <c r="A83" s="36"/>
      <c r="B83" s="37"/>
      <c r="C83" s="38"/>
      <c r="D83" s="38"/>
      <c r="E83" s="38"/>
      <c r="F83" s="38"/>
      <c r="G83" s="38"/>
      <c r="H83" s="38"/>
      <c r="I83" s="38"/>
      <c r="J83" s="38"/>
      <c r="K83" s="38"/>
      <c r="L83" s="61"/>
      <c r="S83" s="36"/>
      <c r="T83" s="36"/>
      <c r="U83" s="36"/>
      <c r="V83" s="36"/>
      <c r="W83" s="36"/>
      <c r="X83" s="36"/>
      <c r="Y83" s="36"/>
      <c r="Z83" s="36"/>
      <c r="AA83" s="36"/>
      <c r="AB83" s="36"/>
      <c r="AC83" s="36"/>
      <c r="AD83" s="36"/>
      <c r="AE83" s="36"/>
    </row>
    <row r="84" s="2" customFormat="1" ht="12" customHeight="1">
      <c r="A84" s="36"/>
      <c r="B84" s="37"/>
      <c r="C84" s="30" t="s">
        <v>16</v>
      </c>
      <c r="D84" s="38"/>
      <c r="E84" s="38"/>
      <c r="F84" s="38"/>
      <c r="G84" s="38"/>
      <c r="H84" s="38"/>
      <c r="I84" s="38"/>
      <c r="J84" s="38"/>
      <c r="K84" s="38"/>
      <c r="L84" s="61"/>
      <c r="S84" s="36"/>
      <c r="T84" s="36"/>
      <c r="U84" s="36"/>
      <c r="V84" s="36"/>
      <c r="W84" s="36"/>
      <c r="X84" s="36"/>
      <c r="Y84" s="36"/>
      <c r="Z84" s="36"/>
      <c r="AA84" s="36"/>
      <c r="AB84" s="36"/>
      <c r="AC84" s="36"/>
      <c r="AD84" s="36"/>
      <c r="AE84" s="36"/>
    </row>
    <row r="85" s="2" customFormat="1" ht="26.25" customHeight="1">
      <c r="A85" s="36"/>
      <c r="B85" s="37"/>
      <c r="C85" s="38"/>
      <c r="D85" s="38"/>
      <c r="E85" s="172" t="str">
        <f>E7</f>
        <v>Údržba, opravy a odstraňování závad u SEE OŘ OVA 2024-obvod SEE Olomouc</v>
      </c>
      <c r="F85" s="30"/>
      <c r="G85" s="30"/>
      <c r="H85" s="30"/>
      <c r="I85" s="38"/>
      <c r="J85" s="38"/>
      <c r="K85" s="38"/>
      <c r="L85" s="61"/>
      <c r="S85" s="36"/>
      <c r="T85" s="36"/>
      <c r="U85" s="36"/>
      <c r="V85" s="36"/>
      <c r="W85" s="36"/>
      <c r="X85" s="36"/>
      <c r="Y85" s="36"/>
      <c r="Z85" s="36"/>
      <c r="AA85" s="36"/>
      <c r="AB85" s="36"/>
      <c r="AC85" s="36"/>
      <c r="AD85" s="36"/>
      <c r="AE85" s="36"/>
    </row>
    <row r="86" s="2" customFormat="1" ht="12" customHeight="1">
      <c r="A86" s="36"/>
      <c r="B86" s="37"/>
      <c r="C86" s="30" t="s">
        <v>99</v>
      </c>
      <c r="D86" s="38"/>
      <c r="E86" s="38"/>
      <c r="F86" s="38"/>
      <c r="G86" s="38"/>
      <c r="H86" s="38"/>
      <c r="I86" s="38"/>
      <c r="J86" s="38"/>
      <c r="K86" s="38"/>
      <c r="L86" s="61"/>
      <c r="S86" s="36"/>
      <c r="T86" s="36"/>
      <c r="U86" s="36"/>
      <c r="V86" s="36"/>
      <c r="W86" s="36"/>
      <c r="X86" s="36"/>
      <c r="Y86" s="36"/>
      <c r="Z86" s="36"/>
      <c r="AA86" s="36"/>
      <c r="AB86" s="36"/>
      <c r="AC86" s="36"/>
      <c r="AD86" s="36"/>
      <c r="AE86" s="36"/>
    </row>
    <row r="87" s="2" customFormat="1" ht="16.5" customHeight="1">
      <c r="A87" s="36"/>
      <c r="B87" s="37"/>
      <c r="C87" s="38"/>
      <c r="D87" s="38"/>
      <c r="E87" s="74" t="str">
        <f>E9</f>
        <v>05 - VRN</v>
      </c>
      <c r="F87" s="38"/>
      <c r="G87" s="38"/>
      <c r="H87" s="38"/>
      <c r="I87" s="38"/>
      <c r="J87" s="38"/>
      <c r="K87" s="38"/>
      <c r="L87" s="61"/>
      <c r="S87" s="36"/>
      <c r="T87" s="36"/>
      <c r="U87" s="36"/>
      <c r="V87" s="36"/>
      <c r="W87" s="36"/>
      <c r="X87" s="36"/>
      <c r="Y87" s="36"/>
      <c r="Z87" s="36"/>
      <c r="AA87" s="36"/>
      <c r="AB87" s="36"/>
      <c r="AC87" s="36"/>
      <c r="AD87" s="36"/>
      <c r="AE87" s="36"/>
    </row>
    <row r="88" s="2" customFormat="1" ht="6.96" customHeight="1">
      <c r="A88" s="36"/>
      <c r="B88" s="37"/>
      <c r="C88" s="38"/>
      <c r="D88" s="38"/>
      <c r="E88" s="38"/>
      <c r="F88" s="38"/>
      <c r="G88" s="38"/>
      <c r="H88" s="38"/>
      <c r="I88" s="38"/>
      <c r="J88" s="38"/>
      <c r="K88" s="38"/>
      <c r="L88" s="61"/>
      <c r="S88" s="36"/>
      <c r="T88" s="36"/>
      <c r="U88" s="36"/>
      <c r="V88" s="36"/>
      <c r="W88" s="36"/>
      <c r="X88" s="36"/>
      <c r="Y88" s="36"/>
      <c r="Z88" s="36"/>
      <c r="AA88" s="36"/>
      <c r="AB88" s="36"/>
      <c r="AC88" s="36"/>
      <c r="AD88" s="36"/>
      <c r="AE88" s="36"/>
    </row>
    <row r="89" s="2" customFormat="1" ht="12" customHeight="1">
      <c r="A89" s="36"/>
      <c r="B89" s="37"/>
      <c r="C89" s="30" t="s">
        <v>20</v>
      </c>
      <c r="D89" s="38"/>
      <c r="E89" s="38"/>
      <c r="F89" s="25" t="str">
        <f>F12</f>
        <v>SEE Olomouc</v>
      </c>
      <c r="G89" s="38"/>
      <c r="H89" s="38"/>
      <c r="I89" s="30" t="s">
        <v>22</v>
      </c>
      <c r="J89" s="77" t="str">
        <f>IF(J12="","",J12)</f>
        <v>29. 11. 2023</v>
      </c>
      <c r="K89" s="38"/>
      <c r="L89" s="61"/>
      <c r="S89" s="36"/>
      <c r="T89" s="36"/>
      <c r="U89" s="36"/>
      <c r="V89" s="36"/>
      <c r="W89" s="36"/>
      <c r="X89" s="36"/>
      <c r="Y89" s="36"/>
      <c r="Z89" s="36"/>
      <c r="AA89" s="36"/>
      <c r="AB89" s="36"/>
      <c r="AC89" s="36"/>
      <c r="AD89" s="36"/>
      <c r="AE89" s="36"/>
    </row>
    <row r="90" s="2" customFormat="1" ht="6.96" customHeight="1">
      <c r="A90" s="36"/>
      <c r="B90" s="37"/>
      <c r="C90" s="38"/>
      <c r="D90" s="38"/>
      <c r="E90" s="38"/>
      <c r="F90" s="38"/>
      <c r="G90" s="38"/>
      <c r="H90" s="38"/>
      <c r="I90" s="38"/>
      <c r="J90" s="38"/>
      <c r="K90" s="38"/>
      <c r="L90" s="61"/>
      <c r="S90" s="36"/>
      <c r="T90" s="36"/>
      <c r="U90" s="36"/>
      <c r="V90" s="36"/>
      <c r="W90" s="36"/>
      <c r="X90" s="36"/>
      <c r="Y90" s="36"/>
      <c r="Z90" s="36"/>
      <c r="AA90" s="36"/>
      <c r="AB90" s="36"/>
      <c r="AC90" s="36"/>
      <c r="AD90" s="36"/>
      <c r="AE90" s="36"/>
    </row>
    <row r="91" s="2" customFormat="1" ht="15.15" customHeight="1">
      <c r="A91" s="36"/>
      <c r="B91" s="37"/>
      <c r="C91" s="30" t="s">
        <v>24</v>
      </c>
      <c r="D91" s="38"/>
      <c r="E91" s="38"/>
      <c r="F91" s="25" t="str">
        <f>E15</f>
        <v xml:space="preserve"> </v>
      </c>
      <c r="G91" s="38"/>
      <c r="H91" s="38"/>
      <c r="I91" s="30" t="s">
        <v>30</v>
      </c>
      <c r="J91" s="34" t="str">
        <f>E21</f>
        <v xml:space="preserve"> </v>
      </c>
      <c r="K91" s="38"/>
      <c r="L91" s="61"/>
      <c r="S91" s="36"/>
      <c r="T91" s="36"/>
      <c r="U91" s="36"/>
      <c r="V91" s="36"/>
      <c r="W91" s="36"/>
      <c r="X91" s="36"/>
      <c r="Y91" s="36"/>
      <c r="Z91" s="36"/>
      <c r="AA91" s="36"/>
      <c r="AB91" s="36"/>
      <c r="AC91" s="36"/>
      <c r="AD91" s="36"/>
      <c r="AE91" s="36"/>
    </row>
    <row r="92" s="2" customFormat="1" ht="15.15" customHeight="1">
      <c r="A92" s="36"/>
      <c r="B92" s="37"/>
      <c r="C92" s="30" t="s">
        <v>28</v>
      </c>
      <c r="D92" s="38"/>
      <c r="E92" s="38"/>
      <c r="F92" s="25" t="str">
        <f>IF(E18="","",E18)</f>
        <v>Vyplň údaj</v>
      </c>
      <c r="G92" s="38"/>
      <c r="H92" s="38"/>
      <c r="I92" s="30" t="s">
        <v>32</v>
      </c>
      <c r="J92" s="34" t="str">
        <f>E24</f>
        <v>VPO</v>
      </c>
      <c r="K92" s="38"/>
      <c r="L92" s="61"/>
      <c r="S92" s="36"/>
      <c r="T92" s="36"/>
      <c r="U92" s="36"/>
      <c r="V92" s="36"/>
      <c r="W92" s="36"/>
      <c r="X92" s="36"/>
      <c r="Y92" s="36"/>
      <c r="Z92" s="36"/>
      <c r="AA92" s="36"/>
      <c r="AB92" s="36"/>
      <c r="AC92" s="36"/>
      <c r="AD92" s="36"/>
      <c r="AE92" s="36"/>
    </row>
    <row r="93" s="2" customFormat="1" ht="10.32" customHeight="1">
      <c r="A93" s="36"/>
      <c r="B93" s="37"/>
      <c r="C93" s="38"/>
      <c r="D93" s="38"/>
      <c r="E93" s="38"/>
      <c r="F93" s="38"/>
      <c r="G93" s="38"/>
      <c r="H93" s="38"/>
      <c r="I93" s="38"/>
      <c r="J93" s="38"/>
      <c r="K93" s="38"/>
      <c r="L93" s="61"/>
      <c r="S93" s="36"/>
      <c r="T93" s="36"/>
      <c r="U93" s="36"/>
      <c r="V93" s="36"/>
      <c r="W93" s="36"/>
      <c r="X93" s="36"/>
      <c r="Y93" s="36"/>
      <c r="Z93" s="36"/>
      <c r="AA93" s="36"/>
      <c r="AB93" s="36"/>
      <c r="AC93" s="36"/>
      <c r="AD93" s="36"/>
      <c r="AE93" s="36"/>
    </row>
    <row r="94" s="2" customFormat="1" ht="29.28" customHeight="1">
      <c r="A94" s="36"/>
      <c r="B94" s="37"/>
      <c r="C94" s="173" t="s">
        <v>102</v>
      </c>
      <c r="D94" s="174"/>
      <c r="E94" s="174"/>
      <c r="F94" s="174"/>
      <c r="G94" s="174"/>
      <c r="H94" s="174"/>
      <c r="I94" s="174"/>
      <c r="J94" s="175" t="s">
        <v>103</v>
      </c>
      <c r="K94" s="174"/>
      <c r="L94" s="61"/>
      <c r="S94" s="36"/>
      <c r="T94" s="36"/>
      <c r="U94" s="36"/>
      <c r="V94" s="36"/>
      <c r="W94" s="36"/>
      <c r="X94" s="36"/>
      <c r="Y94" s="36"/>
      <c r="Z94" s="36"/>
      <c r="AA94" s="36"/>
      <c r="AB94" s="36"/>
      <c r="AC94" s="36"/>
      <c r="AD94" s="36"/>
      <c r="AE94" s="36"/>
    </row>
    <row r="95" s="2" customFormat="1" ht="10.32" customHeight="1">
      <c r="A95" s="36"/>
      <c r="B95" s="37"/>
      <c r="C95" s="38"/>
      <c r="D95" s="38"/>
      <c r="E95" s="38"/>
      <c r="F95" s="38"/>
      <c r="G95" s="38"/>
      <c r="H95" s="38"/>
      <c r="I95" s="38"/>
      <c r="J95" s="38"/>
      <c r="K95" s="38"/>
      <c r="L95" s="61"/>
      <c r="S95" s="36"/>
      <c r="T95" s="36"/>
      <c r="U95" s="36"/>
      <c r="V95" s="36"/>
      <c r="W95" s="36"/>
      <c r="X95" s="36"/>
      <c r="Y95" s="36"/>
      <c r="Z95" s="36"/>
      <c r="AA95" s="36"/>
      <c r="AB95" s="36"/>
      <c r="AC95" s="36"/>
      <c r="AD95" s="36"/>
      <c r="AE95" s="36"/>
    </row>
    <row r="96" s="2" customFormat="1" ht="22.8" customHeight="1">
      <c r="A96" s="36"/>
      <c r="B96" s="37"/>
      <c r="C96" s="176" t="s">
        <v>104</v>
      </c>
      <c r="D96" s="38"/>
      <c r="E96" s="38"/>
      <c r="F96" s="38"/>
      <c r="G96" s="38"/>
      <c r="H96" s="38"/>
      <c r="I96" s="38"/>
      <c r="J96" s="108">
        <f>J116</f>
        <v>0</v>
      </c>
      <c r="K96" s="38"/>
      <c r="L96" s="61"/>
      <c r="S96" s="36"/>
      <c r="T96" s="36"/>
      <c r="U96" s="36"/>
      <c r="V96" s="36"/>
      <c r="W96" s="36"/>
      <c r="X96" s="36"/>
      <c r="Y96" s="36"/>
      <c r="Z96" s="36"/>
      <c r="AA96" s="36"/>
      <c r="AB96" s="36"/>
      <c r="AC96" s="36"/>
      <c r="AD96" s="36"/>
      <c r="AE96" s="36"/>
      <c r="AU96" s="15" t="s">
        <v>105</v>
      </c>
    </row>
    <row r="97" s="2" customFormat="1" ht="21.84" customHeight="1">
      <c r="A97" s="36"/>
      <c r="B97" s="37"/>
      <c r="C97" s="38"/>
      <c r="D97" s="38"/>
      <c r="E97" s="38"/>
      <c r="F97" s="38"/>
      <c r="G97" s="38"/>
      <c r="H97" s="38"/>
      <c r="I97" s="38"/>
      <c r="J97" s="38"/>
      <c r="K97" s="38"/>
      <c r="L97" s="61"/>
      <c r="S97" s="36"/>
      <c r="T97" s="36"/>
      <c r="U97" s="36"/>
      <c r="V97" s="36"/>
      <c r="W97" s="36"/>
      <c r="X97" s="36"/>
      <c r="Y97" s="36"/>
      <c r="Z97" s="36"/>
      <c r="AA97" s="36"/>
      <c r="AB97" s="36"/>
      <c r="AC97" s="36"/>
      <c r="AD97" s="36"/>
      <c r="AE97" s="36"/>
    </row>
    <row r="98" s="2" customFormat="1" ht="6.96" customHeight="1">
      <c r="A98" s="36"/>
      <c r="B98" s="64"/>
      <c r="C98" s="65"/>
      <c r="D98" s="65"/>
      <c r="E98" s="65"/>
      <c r="F98" s="65"/>
      <c r="G98" s="65"/>
      <c r="H98" s="65"/>
      <c r="I98" s="65"/>
      <c r="J98" s="65"/>
      <c r="K98" s="65"/>
      <c r="L98" s="61"/>
      <c r="S98" s="36"/>
      <c r="T98" s="36"/>
      <c r="U98" s="36"/>
      <c r="V98" s="36"/>
      <c r="W98" s="36"/>
      <c r="X98" s="36"/>
      <c r="Y98" s="36"/>
      <c r="Z98" s="36"/>
      <c r="AA98" s="36"/>
      <c r="AB98" s="36"/>
      <c r="AC98" s="36"/>
      <c r="AD98" s="36"/>
      <c r="AE98" s="36"/>
    </row>
    <row r="102" s="2" customFormat="1" ht="6.96" customHeight="1">
      <c r="A102" s="36"/>
      <c r="B102" s="66"/>
      <c r="C102" s="67"/>
      <c r="D102" s="67"/>
      <c r="E102" s="67"/>
      <c r="F102" s="67"/>
      <c r="G102" s="67"/>
      <c r="H102" s="67"/>
      <c r="I102" s="67"/>
      <c r="J102" s="67"/>
      <c r="K102" s="67"/>
      <c r="L102" s="61"/>
      <c r="S102" s="36"/>
      <c r="T102" s="36"/>
      <c r="U102" s="36"/>
      <c r="V102" s="36"/>
      <c r="W102" s="36"/>
      <c r="X102" s="36"/>
      <c r="Y102" s="36"/>
      <c r="Z102" s="36"/>
      <c r="AA102" s="36"/>
      <c r="AB102" s="36"/>
      <c r="AC102" s="36"/>
      <c r="AD102" s="36"/>
      <c r="AE102" s="36"/>
    </row>
    <row r="103" s="2" customFormat="1" ht="24.96" customHeight="1">
      <c r="A103" s="36"/>
      <c r="B103" s="37"/>
      <c r="C103" s="21" t="s">
        <v>106</v>
      </c>
      <c r="D103" s="38"/>
      <c r="E103" s="38"/>
      <c r="F103" s="38"/>
      <c r="G103" s="38"/>
      <c r="H103" s="38"/>
      <c r="I103" s="38"/>
      <c r="J103" s="38"/>
      <c r="K103" s="38"/>
      <c r="L103" s="61"/>
      <c r="S103" s="36"/>
      <c r="T103" s="36"/>
      <c r="U103" s="36"/>
      <c r="V103" s="36"/>
      <c r="W103" s="36"/>
      <c r="X103" s="36"/>
      <c r="Y103" s="36"/>
      <c r="Z103" s="36"/>
      <c r="AA103" s="36"/>
      <c r="AB103" s="36"/>
      <c r="AC103" s="36"/>
      <c r="AD103" s="36"/>
      <c r="AE103" s="36"/>
    </row>
    <row r="104" s="2" customFormat="1" ht="6.96" customHeight="1">
      <c r="A104" s="36"/>
      <c r="B104" s="37"/>
      <c r="C104" s="38"/>
      <c r="D104" s="38"/>
      <c r="E104" s="38"/>
      <c r="F104" s="38"/>
      <c r="G104" s="38"/>
      <c r="H104" s="38"/>
      <c r="I104" s="38"/>
      <c r="J104" s="38"/>
      <c r="K104" s="38"/>
      <c r="L104" s="61"/>
      <c r="S104" s="36"/>
      <c r="T104" s="36"/>
      <c r="U104" s="36"/>
      <c r="V104" s="36"/>
      <c r="W104" s="36"/>
      <c r="X104" s="36"/>
      <c r="Y104" s="36"/>
      <c r="Z104" s="36"/>
      <c r="AA104" s="36"/>
      <c r="AB104" s="36"/>
      <c r="AC104" s="36"/>
      <c r="AD104" s="36"/>
      <c r="AE104" s="36"/>
    </row>
    <row r="105" s="2" customFormat="1" ht="12" customHeight="1">
      <c r="A105" s="36"/>
      <c r="B105" s="37"/>
      <c r="C105" s="30" t="s">
        <v>16</v>
      </c>
      <c r="D105" s="38"/>
      <c r="E105" s="38"/>
      <c r="F105" s="38"/>
      <c r="G105" s="38"/>
      <c r="H105" s="38"/>
      <c r="I105" s="38"/>
      <c r="J105" s="38"/>
      <c r="K105" s="38"/>
      <c r="L105" s="61"/>
      <c r="S105" s="36"/>
      <c r="T105" s="36"/>
      <c r="U105" s="36"/>
      <c r="V105" s="36"/>
      <c r="W105" s="36"/>
      <c r="X105" s="36"/>
      <c r="Y105" s="36"/>
      <c r="Z105" s="36"/>
      <c r="AA105" s="36"/>
      <c r="AB105" s="36"/>
      <c r="AC105" s="36"/>
      <c r="AD105" s="36"/>
      <c r="AE105" s="36"/>
    </row>
    <row r="106" s="2" customFormat="1" ht="26.25" customHeight="1">
      <c r="A106" s="36"/>
      <c r="B106" s="37"/>
      <c r="C106" s="38"/>
      <c r="D106" s="38"/>
      <c r="E106" s="172" t="str">
        <f>E7</f>
        <v>Údržba, opravy a odstraňování závad u SEE OŘ OVA 2024-obvod SEE Olomouc</v>
      </c>
      <c r="F106" s="30"/>
      <c r="G106" s="30"/>
      <c r="H106" s="30"/>
      <c r="I106" s="38"/>
      <c r="J106" s="38"/>
      <c r="K106" s="38"/>
      <c r="L106" s="61"/>
      <c r="S106" s="36"/>
      <c r="T106" s="36"/>
      <c r="U106" s="36"/>
      <c r="V106" s="36"/>
      <c r="W106" s="36"/>
      <c r="X106" s="36"/>
      <c r="Y106" s="36"/>
      <c r="Z106" s="36"/>
      <c r="AA106" s="36"/>
      <c r="AB106" s="36"/>
      <c r="AC106" s="36"/>
      <c r="AD106" s="36"/>
      <c r="AE106" s="36"/>
    </row>
    <row r="107" s="2" customFormat="1" ht="12" customHeight="1">
      <c r="A107" s="36"/>
      <c r="B107" s="37"/>
      <c r="C107" s="30" t="s">
        <v>99</v>
      </c>
      <c r="D107" s="38"/>
      <c r="E107" s="38"/>
      <c r="F107" s="38"/>
      <c r="G107" s="38"/>
      <c r="H107" s="38"/>
      <c r="I107" s="38"/>
      <c r="J107" s="38"/>
      <c r="K107" s="38"/>
      <c r="L107" s="61"/>
      <c r="S107" s="36"/>
      <c r="T107" s="36"/>
      <c r="U107" s="36"/>
      <c r="V107" s="36"/>
      <c r="W107" s="36"/>
      <c r="X107" s="36"/>
      <c r="Y107" s="36"/>
      <c r="Z107" s="36"/>
      <c r="AA107" s="36"/>
      <c r="AB107" s="36"/>
      <c r="AC107" s="36"/>
      <c r="AD107" s="36"/>
      <c r="AE107" s="36"/>
    </row>
    <row r="108" s="2" customFormat="1" ht="16.5" customHeight="1">
      <c r="A108" s="36"/>
      <c r="B108" s="37"/>
      <c r="C108" s="38"/>
      <c r="D108" s="38"/>
      <c r="E108" s="74" t="str">
        <f>E9</f>
        <v>05 - VRN</v>
      </c>
      <c r="F108" s="38"/>
      <c r="G108" s="38"/>
      <c r="H108" s="38"/>
      <c r="I108" s="38"/>
      <c r="J108" s="38"/>
      <c r="K108" s="38"/>
      <c r="L108" s="61"/>
      <c r="S108" s="36"/>
      <c r="T108" s="36"/>
      <c r="U108" s="36"/>
      <c r="V108" s="36"/>
      <c r="W108" s="36"/>
      <c r="X108" s="36"/>
      <c r="Y108" s="36"/>
      <c r="Z108" s="36"/>
      <c r="AA108" s="36"/>
      <c r="AB108" s="36"/>
      <c r="AC108" s="36"/>
      <c r="AD108" s="36"/>
      <c r="AE108" s="36"/>
    </row>
    <row r="109" s="2" customFormat="1" ht="6.96" customHeight="1">
      <c r="A109" s="36"/>
      <c r="B109" s="37"/>
      <c r="C109" s="38"/>
      <c r="D109" s="38"/>
      <c r="E109" s="38"/>
      <c r="F109" s="38"/>
      <c r="G109" s="38"/>
      <c r="H109" s="38"/>
      <c r="I109" s="38"/>
      <c r="J109" s="38"/>
      <c r="K109" s="38"/>
      <c r="L109" s="61"/>
      <c r="S109" s="36"/>
      <c r="T109" s="36"/>
      <c r="U109" s="36"/>
      <c r="V109" s="36"/>
      <c r="W109" s="36"/>
      <c r="X109" s="36"/>
      <c r="Y109" s="36"/>
      <c r="Z109" s="36"/>
      <c r="AA109" s="36"/>
      <c r="AB109" s="36"/>
      <c r="AC109" s="36"/>
      <c r="AD109" s="36"/>
      <c r="AE109" s="36"/>
    </row>
    <row r="110" s="2" customFormat="1" ht="12" customHeight="1">
      <c r="A110" s="36"/>
      <c r="B110" s="37"/>
      <c r="C110" s="30" t="s">
        <v>20</v>
      </c>
      <c r="D110" s="38"/>
      <c r="E110" s="38"/>
      <c r="F110" s="25" t="str">
        <f>F12</f>
        <v>SEE Olomouc</v>
      </c>
      <c r="G110" s="38"/>
      <c r="H110" s="38"/>
      <c r="I110" s="30" t="s">
        <v>22</v>
      </c>
      <c r="J110" s="77" t="str">
        <f>IF(J12="","",J12)</f>
        <v>29. 11. 2023</v>
      </c>
      <c r="K110" s="38"/>
      <c r="L110" s="61"/>
      <c r="S110" s="36"/>
      <c r="T110" s="36"/>
      <c r="U110" s="36"/>
      <c r="V110" s="36"/>
      <c r="W110" s="36"/>
      <c r="X110" s="36"/>
      <c r="Y110" s="36"/>
      <c r="Z110" s="36"/>
      <c r="AA110" s="36"/>
      <c r="AB110" s="36"/>
      <c r="AC110" s="36"/>
      <c r="AD110" s="36"/>
      <c r="AE110" s="36"/>
    </row>
    <row r="111" s="2" customFormat="1" ht="6.96" customHeight="1">
      <c r="A111" s="36"/>
      <c r="B111" s="37"/>
      <c r="C111" s="38"/>
      <c r="D111" s="38"/>
      <c r="E111" s="38"/>
      <c r="F111" s="38"/>
      <c r="G111" s="38"/>
      <c r="H111" s="38"/>
      <c r="I111" s="38"/>
      <c r="J111" s="38"/>
      <c r="K111" s="38"/>
      <c r="L111" s="61"/>
      <c r="S111" s="36"/>
      <c r="T111" s="36"/>
      <c r="U111" s="36"/>
      <c r="V111" s="36"/>
      <c r="W111" s="36"/>
      <c r="X111" s="36"/>
      <c r="Y111" s="36"/>
      <c r="Z111" s="36"/>
      <c r="AA111" s="36"/>
      <c r="AB111" s="36"/>
      <c r="AC111" s="36"/>
      <c r="AD111" s="36"/>
      <c r="AE111" s="36"/>
    </row>
    <row r="112" s="2" customFormat="1" ht="15.15" customHeight="1">
      <c r="A112" s="36"/>
      <c r="B112" s="37"/>
      <c r="C112" s="30" t="s">
        <v>24</v>
      </c>
      <c r="D112" s="38"/>
      <c r="E112" s="38"/>
      <c r="F112" s="25" t="str">
        <f>E15</f>
        <v xml:space="preserve"> </v>
      </c>
      <c r="G112" s="38"/>
      <c r="H112" s="38"/>
      <c r="I112" s="30" t="s">
        <v>30</v>
      </c>
      <c r="J112" s="34" t="str">
        <f>E21</f>
        <v xml:space="preserve"> </v>
      </c>
      <c r="K112" s="38"/>
      <c r="L112" s="61"/>
      <c r="S112" s="36"/>
      <c r="T112" s="36"/>
      <c r="U112" s="36"/>
      <c r="V112" s="36"/>
      <c r="W112" s="36"/>
      <c r="X112" s="36"/>
      <c r="Y112" s="36"/>
      <c r="Z112" s="36"/>
      <c r="AA112" s="36"/>
      <c r="AB112" s="36"/>
      <c r="AC112" s="36"/>
      <c r="AD112" s="36"/>
      <c r="AE112" s="36"/>
    </row>
    <row r="113" s="2" customFormat="1" ht="15.15" customHeight="1">
      <c r="A113" s="36"/>
      <c r="B113" s="37"/>
      <c r="C113" s="30" t="s">
        <v>28</v>
      </c>
      <c r="D113" s="38"/>
      <c r="E113" s="38"/>
      <c r="F113" s="25" t="str">
        <f>IF(E18="","",E18)</f>
        <v>Vyplň údaj</v>
      </c>
      <c r="G113" s="38"/>
      <c r="H113" s="38"/>
      <c r="I113" s="30" t="s">
        <v>32</v>
      </c>
      <c r="J113" s="34" t="str">
        <f>E24</f>
        <v>VPO</v>
      </c>
      <c r="K113" s="38"/>
      <c r="L113" s="61"/>
      <c r="S113" s="36"/>
      <c r="T113" s="36"/>
      <c r="U113" s="36"/>
      <c r="V113" s="36"/>
      <c r="W113" s="36"/>
      <c r="X113" s="36"/>
      <c r="Y113" s="36"/>
      <c r="Z113" s="36"/>
      <c r="AA113" s="36"/>
      <c r="AB113" s="36"/>
      <c r="AC113" s="36"/>
      <c r="AD113" s="36"/>
      <c r="AE113" s="36"/>
    </row>
    <row r="114" s="2" customFormat="1" ht="10.32" customHeight="1">
      <c r="A114" s="36"/>
      <c r="B114" s="37"/>
      <c r="C114" s="38"/>
      <c r="D114" s="38"/>
      <c r="E114" s="38"/>
      <c r="F114" s="38"/>
      <c r="G114" s="38"/>
      <c r="H114" s="38"/>
      <c r="I114" s="38"/>
      <c r="J114" s="38"/>
      <c r="K114" s="38"/>
      <c r="L114" s="61"/>
      <c r="S114" s="36"/>
      <c r="T114" s="36"/>
      <c r="U114" s="36"/>
      <c r="V114" s="36"/>
      <c r="W114" s="36"/>
      <c r="X114" s="36"/>
      <c r="Y114" s="36"/>
      <c r="Z114" s="36"/>
      <c r="AA114" s="36"/>
      <c r="AB114" s="36"/>
      <c r="AC114" s="36"/>
      <c r="AD114" s="36"/>
      <c r="AE114" s="36"/>
    </row>
    <row r="115" s="9" customFormat="1" ht="29.28" customHeight="1">
      <c r="A115" s="177"/>
      <c r="B115" s="178"/>
      <c r="C115" s="179" t="s">
        <v>107</v>
      </c>
      <c r="D115" s="180" t="s">
        <v>60</v>
      </c>
      <c r="E115" s="180" t="s">
        <v>56</v>
      </c>
      <c r="F115" s="180" t="s">
        <v>57</v>
      </c>
      <c r="G115" s="180" t="s">
        <v>108</v>
      </c>
      <c r="H115" s="180" t="s">
        <v>109</v>
      </c>
      <c r="I115" s="180" t="s">
        <v>110</v>
      </c>
      <c r="J115" s="180" t="s">
        <v>103</v>
      </c>
      <c r="K115" s="181" t="s">
        <v>111</v>
      </c>
      <c r="L115" s="182"/>
      <c r="M115" s="98" t="s">
        <v>1</v>
      </c>
      <c r="N115" s="99" t="s">
        <v>39</v>
      </c>
      <c r="O115" s="99" t="s">
        <v>112</v>
      </c>
      <c r="P115" s="99" t="s">
        <v>113</v>
      </c>
      <c r="Q115" s="99" t="s">
        <v>114</v>
      </c>
      <c r="R115" s="99" t="s">
        <v>115</v>
      </c>
      <c r="S115" s="99" t="s">
        <v>116</v>
      </c>
      <c r="T115" s="99" t="s">
        <v>117</v>
      </c>
      <c r="U115" s="100" t="s">
        <v>118</v>
      </c>
      <c r="V115" s="177"/>
      <c r="W115" s="177"/>
      <c r="X115" s="177"/>
      <c r="Y115" s="177"/>
      <c r="Z115" s="177"/>
      <c r="AA115" s="177"/>
      <c r="AB115" s="177"/>
      <c r="AC115" s="177"/>
      <c r="AD115" s="177"/>
      <c r="AE115" s="177"/>
    </row>
    <row r="116" s="2" customFormat="1" ht="22.8" customHeight="1">
      <c r="A116" s="36"/>
      <c r="B116" s="37"/>
      <c r="C116" s="105" t="s">
        <v>119</v>
      </c>
      <c r="D116" s="38"/>
      <c r="E116" s="38"/>
      <c r="F116" s="38"/>
      <c r="G116" s="38"/>
      <c r="H116" s="38"/>
      <c r="I116" s="38"/>
      <c r="J116" s="183">
        <f>BK116</f>
        <v>0</v>
      </c>
      <c r="K116" s="38"/>
      <c r="L116" s="42"/>
      <c r="M116" s="101"/>
      <c r="N116" s="184"/>
      <c r="O116" s="102"/>
      <c r="P116" s="185">
        <f>SUM(P117:P153)</f>
        <v>0</v>
      </c>
      <c r="Q116" s="102"/>
      <c r="R116" s="185">
        <f>SUM(R117:R153)</f>
        <v>0</v>
      </c>
      <c r="S116" s="102"/>
      <c r="T116" s="185">
        <f>SUM(T117:T153)</f>
        <v>0</v>
      </c>
      <c r="U116" s="103"/>
      <c r="V116" s="36"/>
      <c r="W116" s="36"/>
      <c r="X116" s="36"/>
      <c r="Y116" s="36"/>
      <c r="Z116" s="36"/>
      <c r="AA116" s="36"/>
      <c r="AB116" s="36"/>
      <c r="AC116" s="36"/>
      <c r="AD116" s="36"/>
      <c r="AE116" s="36"/>
      <c r="AT116" s="15" t="s">
        <v>74</v>
      </c>
      <c r="AU116" s="15" t="s">
        <v>105</v>
      </c>
      <c r="BK116" s="186">
        <f>SUM(BK117:BK153)</f>
        <v>0</v>
      </c>
    </row>
    <row r="117" s="2" customFormat="1" ht="24.15" customHeight="1">
      <c r="A117" s="36"/>
      <c r="B117" s="37"/>
      <c r="C117" s="187" t="s">
        <v>83</v>
      </c>
      <c r="D117" s="187" t="s">
        <v>120</v>
      </c>
      <c r="E117" s="188" t="s">
        <v>2528</v>
      </c>
      <c r="F117" s="189" t="s">
        <v>2529</v>
      </c>
      <c r="G117" s="190" t="s">
        <v>2191</v>
      </c>
      <c r="H117" s="261"/>
      <c r="I117" s="192"/>
      <c r="J117" s="193">
        <f>ROUND(I117*H117,2)</f>
        <v>0</v>
      </c>
      <c r="K117" s="189" t="s">
        <v>124</v>
      </c>
      <c r="L117" s="42"/>
      <c r="M117" s="194" t="s">
        <v>1</v>
      </c>
      <c r="N117" s="195" t="s">
        <v>40</v>
      </c>
      <c r="O117" s="89"/>
      <c r="P117" s="196">
        <f>O117*H117</f>
        <v>0</v>
      </c>
      <c r="Q117" s="196">
        <v>0</v>
      </c>
      <c r="R117" s="196">
        <f>Q117*H117</f>
        <v>0</v>
      </c>
      <c r="S117" s="196">
        <v>0</v>
      </c>
      <c r="T117" s="196">
        <f>S117*H117</f>
        <v>0</v>
      </c>
      <c r="U117" s="197" t="s">
        <v>1</v>
      </c>
      <c r="V117" s="36"/>
      <c r="W117" s="36"/>
      <c r="X117" s="36"/>
      <c r="Y117" s="36"/>
      <c r="Z117" s="36"/>
      <c r="AA117" s="36"/>
      <c r="AB117" s="36"/>
      <c r="AC117" s="36"/>
      <c r="AD117" s="36"/>
      <c r="AE117" s="36"/>
      <c r="AR117" s="198" t="s">
        <v>125</v>
      </c>
      <c r="AT117" s="198" t="s">
        <v>120</v>
      </c>
      <c r="AU117" s="198" t="s">
        <v>75</v>
      </c>
      <c r="AY117" s="15" t="s">
        <v>126</v>
      </c>
      <c r="BE117" s="199">
        <f>IF(N117="základní",J117,0)</f>
        <v>0</v>
      </c>
      <c r="BF117" s="199">
        <f>IF(N117="snížená",J117,0)</f>
        <v>0</v>
      </c>
      <c r="BG117" s="199">
        <f>IF(N117="zákl. přenesená",J117,0)</f>
        <v>0</v>
      </c>
      <c r="BH117" s="199">
        <f>IF(N117="sníž. přenesená",J117,0)</f>
        <v>0</v>
      </c>
      <c r="BI117" s="199">
        <f>IF(N117="nulová",J117,0)</f>
        <v>0</v>
      </c>
      <c r="BJ117" s="15" t="s">
        <v>83</v>
      </c>
      <c r="BK117" s="199">
        <f>ROUND(I117*H117,2)</f>
        <v>0</v>
      </c>
      <c r="BL117" s="15" t="s">
        <v>125</v>
      </c>
      <c r="BM117" s="198" t="s">
        <v>2530</v>
      </c>
    </row>
    <row r="118" s="2" customFormat="1">
      <c r="A118" s="36"/>
      <c r="B118" s="37"/>
      <c r="C118" s="38"/>
      <c r="D118" s="200" t="s">
        <v>128</v>
      </c>
      <c r="E118" s="38"/>
      <c r="F118" s="201" t="s">
        <v>2529</v>
      </c>
      <c r="G118" s="38"/>
      <c r="H118" s="38"/>
      <c r="I118" s="202"/>
      <c r="J118" s="38"/>
      <c r="K118" s="38"/>
      <c r="L118" s="42"/>
      <c r="M118" s="203"/>
      <c r="N118" s="204"/>
      <c r="O118" s="89"/>
      <c r="P118" s="89"/>
      <c r="Q118" s="89"/>
      <c r="R118" s="89"/>
      <c r="S118" s="89"/>
      <c r="T118" s="89"/>
      <c r="U118" s="90"/>
      <c r="V118" s="36"/>
      <c r="W118" s="36"/>
      <c r="X118" s="36"/>
      <c r="Y118" s="36"/>
      <c r="Z118" s="36"/>
      <c r="AA118" s="36"/>
      <c r="AB118" s="36"/>
      <c r="AC118" s="36"/>
      <c r="AD118" s="36"/>
      <c r="AE118" s="36"/>
      <c r="AT118" s="15" t="s">
        <v>128</v>
      </c>
      <c r="AU118" s="15" t="s">
        <v>75</v>
      </c>
    </row>
    <row r="119" s="2" customFormat="1">
      <c r="A119" s="36"/>
      <c r="B119" s="37"/>
      <c r="C119" s="38"/>
      <c r="D119" s="200" t="s">
        <v>158</v>
      </c>
      <c r="E119" s="38"/>
      <c r="F119" s="215" t="s">
        <v>2531</v>
      </c>
      <c r="G119" s="38"/>
      <c r="H119" s="38"/>
      <c r="I119" s="202"/>
      <c r="J119" s="38"/>
      <c r="K119" s="38"/>
      <c r="L119" s="42"/>
      <c r="M119" s="203"/>
      <c r="N119" s="204"/>
      <c r="O119" s="89"/>
      <c r="P119" s="89"/>
      <c r="Q119" s="89"/>
      <c r="R119" s="89"/>
      <c r="S119" s="89"/>
      <c r="T119" s="89"/>
      <c r="U119" s="90"/>
      <c r="V119" s="36"/>
      <c r="W119" s="36"/>
      <c r="X119" s="36"/>
      <c r="Y119" s="36"/>
      <c r="Z119" s="36"/>
      <c r="AA119" s="36"/>
      <c r="AB119" s="36"/>
      <c r="AC119" s="36"/>
      <c r="AD119" s="36"/>
      <c r="AE119" s="36"/>
      <c r="AT119" s="15" t="s">
        <v>158</v>
      </c>
      <c r="AU119" s="15" t="s">
        <v>75</v>
      </c>
    </row>
    <row r="120" s="2" customFormat="1" ht="21.75" customHeight="1">
      <c r="A120" s="36"/>
      <c r="B120" s="37"/>
      <c r="C120" s="187" t="s">
        <v>85</v>
      </c>
      <c r="D120" s="187" t="s">
        <v>120</v>
      </c>
      <c r="E120" s="188" t="s">
        <v>2532</v>
      </c>
      <c r="F120" s="189" t="s">
        <v>2533</v>
      </c>
      <c r="G120" s="190" t="s">
        <v>2191</v>
      </c>
      <c r="H120" s="261"/>
      <c r="I120" s="192"/>
      <c r="J120" s="193">
        <f>ROUND(I120*H120,2)</f>
        <v>0</v>
      </c>
      <c r="K120" s="189" t="s">
        <v>124</v>
      </c>
      <c r="L120" s="42"/>
      <c r="M120" s="194" t="s">
        <v>1</v>
      </c>
      <c r="N120" s="195" t="s">
        <v>40</v>
      </c>
      <c r="O120" s="89"/>
      <c r="P120" s="196">
        <f>O120*H120</f>
        <v>0</v>
      </c>
      <c r="Q120" s="196">
        <v>0</v>
      </c>
      <c r="R120" s="196">
        <f>Q120*H120</f>
        <v>0</v>
      </c>
      <c r="S120" s="196">
        <v>0</v>
      </c>
      <c r="T120" s="196">
        <f>S120*H120</f>
        <v>0</v>
      </c>
      <c r="U120" s="197" t="s">
        <v>1</v>
      </c>
      <c r="V120" s="36"/>
      <c r="W120" s="36"/>
      <c r="X120" s="36"/>
      <c r="Y120" s="36"/>
      <c r="Z120" s="36"/>
      <c r="AA120" s="36"/>
      <c r="AB120" s="36"/>
      <c r="AC120" s="36"/>
      <c r="AD120" s="36"/>
      <c r="AE120" s="36"/>
      <c r="AR120" s="198" t="s">
        <v>125</v>
      </c>
      <c r="AT120" s="198" t="s">
        <v>120</v>
      </c>
      <c r="AU120" s="198" t="s">
        <v>75</v>
      </c>
      <c r="AY120" s="15" t="s">
        <v>126</v>
      </c>
      <c r="BE120" s="199">
        <f>IF(N120="základní",J120,0)</f>
        <v>0</v>
      </c>
      <c r="BF120" s="199">
        <f>IF(N120="snížená",J120,0)</f>
        <v>0</v>
      </c>
      <c r="BG120" s="199">
        <f>IF(N120="zákl. přenesená",J120,0)</f>
        <v>0</v>
      </c>
      <c r="BH120" s="199">
        <f>IF(N120="sníž. přenesená",J120,0)</f>
        <v>0</v>
      </c>
      <c r="BI120" s="199">
        <f>IF(N120="nulová",J120,0)</f>
        <v>0</v>
      </c>
      <c r="BJ120" s="15" t="s">
        <v>83</v>
      </c>
      <c r="BK120" s="199">
        <f>ROUND(I120*H120,2)</f>
        <v>0</v>
      </c>
      <c r="BL120" s="15" t="s">
        <v>125</v>
      </c>
      <c r="BM120" s="198" t="s">
        <v>2534</v>
      </c>
    </row>
    <row r="121" s="2" customFormat="1">
      <c r="A121" s="36"/>
      <c r="B121" s="37"/>
      <c r="C121" s="38"/>
      <c r="D121" s="200" t="s">
        <v>128</v>
      </c>
      <c r="E121" s="38"/>
      <c r="F121" s="201" t="s">
        <v>2533</v>
      </c>
      <c r="G121" s="38"/>
      <c r="H121" s="38"/>
      <c r="I121" s="202"/>
      <c r="J121" s="38"/>
      <c r="K121" s="38"/>
      <c r="L121" s="42"/>
      <c r="M121" s="203"/>
      <c r="N121" s="204"/>
      <c r="O121" s="89"/>
      <c r="P121" s="89"/>
      <c r="Q121" s="89"/>
      <c r="R121" s="89"/>
      <c r="S121" s="89"/>
      <c r="T121" s="89"/>
      <c r="U121" s="90"/>
      <c r="V121" s="36"/>
      <c r="W121" s="36"/>
      <c r="X121" s="36"/>
      <c r="Y121" s="36"/>
      <c r="Z121" s="36"/>
      <c r="AA121" s="36"/>
      <c r="AB121" s="36"/>
      <c r="AC121" s="36"/>
      <c r="AD121" s="36"/>
      <c r="AE121" s="36"/>
      <c r="AT121" s="15" t="s">
        <v>128</v>
      </c>
      <c r="AU121" s="15" t="s">
        <v>75</v>
      </c>
    </row>
    <row r="122" s="2" customFormat="1" ht="21.75" customHeight="1">
      <c r="A122" s="36"/>
      <c r="B122" s="37"/>
      <c r="C122" s="187" t="s">
        <v>136</v>
      </c>
      <c r="D122" s="187" t="s">
        <v>120</v>
      </c>
      <c r="E122" s="188" t="s">
        <v>2535</v>
      </c>
      <c r="F122" s="189" t="s">
        <v>2536</v>
      </c>
      <c r="G122" s="190" t="s">
        <v>2191</v>
      </c>
      <c r="H122" s="261"/>
      <c r="I122" s="192"/>
      <c r="J122" s="193">
        <f>ROUND(I122*H122,2)</f>
        <v>0</v>
      </c>
      <c r="K122" s="189" t="s">
        <v>124</v>
      </c>
      <c r="L122" s="42"/>
      <c r="M122" s="194" t="s">
        <v>1</v>
      </c>
      <c r="N122" s="195" t="s">
        <v>40</v>
      </c>
      <c r="O122" s="89"/>
      <c r="P122" s="196">
        <f>O122*H122</f>
        <v>0</v>
      </c>
      <c r="Q122" s="196">
        <v>0</v>
      </c>
      <c r="R122" s="196">
        <f>Q122*H122</f>
        <v>0</v>
      </c>
      <c r="S122" s="196">
        <v>0</v>
      </c>
      <c r="T122" s="196">
        <f>S122*H122</f>
        <v>0</v>
      </c>
      <c r="U122" s="197" t="s">
        <v>1</v>
      </c>
      <c r="V122" s="36"/>
      <c r="W122" s="36"/>
      <c r="X122" s="36"/>
      <c r="Y122" s="36"/>
      <c r="Z122" s="36"/>
      <c r="AA122" s="36"/>
      <c r="AB122" s="36"/>
      <c r="AC122" s="36"/>
      <c r="AD122" s="36"/>
      <c r="AE122" s="36"/>
      <c r="AR122" s="198" t="s">
        <v>125</v>
      </c>
      <c r="AT122" s="198" t="s">
        <v>120</v>
      </c>
      <c r="AU122" s="198" t="s">
        <v>75</v>
      </c>
      <c r="AY122" s="15" t="s">
        <v>126</v>
      </c>
      <c r="BE122" s="199">
        <f>IF(N122="základní",J122,0)</f>
        <v>0</v>
      </c>
      <c r="BF122" s="199">
        <f>IF(N122="snížená",J122,0)</f>
        <v>0</v>
      </c>
      <c r="BG122" s="199">
        <f>IF(N122="zákl. přenesená",J122,0)</f>
        <v>0</v>
      </c>
      <c r="BH122" s="199">
        <f>IF(N122="sníž. přenesená",J122,0)</f>
        <v>0</v>
      </c>
      <c r="BI122" s="199">
        <f>IF(N122="nulová",J122,0)</f>
        <v>0</v>
      </c>
      <c r="BJ122" s="15" t="s">
        <v>83</v>
      </c>
      <c r="BK122" s="199">
        <f>ROUND(I122*H122,2)</f>
        <v>0</v>
      </c>
      <c r="BL122" s="15" t="s">
        <v>125</v>
      </c>
      <c r="BM122" s="198" t="s">
        <v>2537</v>
      </c>
    </row>
    <row r="123" s="2" customFormat="1">
      <c r="A123" s="36"/>
      <c r="B123" s="37"/>
      <c r="C123" s="38"/>
      <c r="D123" s="200" t="s">
        <v>128</v>
      </c>
      <c r="E123" s="38"/>
      <c r="F123" s="201" t="s">
        <v>2536</v>
      </c>
      <c r="G123" s="38"/>
      <c r="H123" s="38"/>
      <c r="I123" s="202"/>
      <c r="J123" s="38"/>
      <c r="K123" s="38"/>
      <c r="L123" s="42"/>
      <c r="M123" s="203"/>
      <c r="N123" s="204"/>
      <c r="O123" s="89"/>
      <c r="P123" s="89"/>
      <c r="Q123" s="89"/>
      <c r="R123" s="89"/>
      <c r="S123" s="89"/>
      <c r="T123" s="89"/>
      <c r="U123" s="90"/>
      <c r="V123" s="36"/>
      <c r="W123" s="36"/>
      <c r="X123" s="36"/>
      <c r="Y123" s="36"/>
      <c r="Z123" s="36"/>
      <c r="AA123" s="36"/>
      <c r="AB123" s="36"/>
      <c r="AC123" s="36"/>
      <c r="AD123" s="36"/>
      <c r="AE123" s="36"/>
      <c r="AT123" s="15" t="s">
        <v>128</v>
      </c>
      <c r="AU123" s="15" t="s">
        <v>75</v>
      </c>
    </row>
    <row r="124" s="2" customFormat="1" ht="24.15" customHeight="1">
      <c r="A124" s="36"/>
      <c r="B124" s="37"/>
      <c r="C124" s="187" t="s">
        <v>125</v>
      </c>
      <c r="D124" s="187" t="s">
        <v>120</v>
      </c>
      <c r="E124" s="188" t="s">
        <v>2538</v>
      </c>
      <c r="F124" s="189" t="s">
        <v>2539</v>
      </c>
      <c r="G124" s="190" t="s">
        <v>2191</v>
      </c>
      <c r="H124" s="261"/>
      <c r="I124" s="192"/>
      <c r="J124" s="193">
        <f>ROUND(I124*H124,2)</f>
        <v>0</v>
      </c>
      <c r="K124" s="189" t="s">
        <v>124</v>
      </c>
      <c r="L124" s="42"/>
      <c r="M124" s="194" t="s">
        <v>1</v>
      </c>
      <c r="N124" s="195" t="s">
        <v>40</v>
      </c>
      <c r="O124" s="89"/>
      <c r="P124" s="196">
        <f>O124*H124</f>
        <v>0</v>
      </c>
      <c r="Q124" s="196">
        <v>0</v>
      </c>
      <c r="R124" s="196">
        <f>Q124*H124</f>
        <v>0</v>
      </c>
      <c r="S124" s="196">
        <v>0</v>
      </c>
      <c r="T124" s="196">
        <f>S124*H124</f>
        <v>0</v>
      </c>
      <c r="U124" s="197" t="s">
        <v>1</v>
      </c>
      <c r="V124" s="36"/>
      <c r="W124" s="36"/>
      <c r="X124" s="36"/>
      <c r="Y124" s="36"/>
      <c r="Z124" s="36"/>
      <c r="AA124" s="36"/>
      <c r="AB124" s="36"/>
      <c r="AC124" s="36"/>
      <c r="AD124" s="36"/>
      <c r="AE124" s="36"/>
      <c r="AR124" s="198" t="s">
        <v>1402</v>
      </c>
      <c r="AT124" s="198" t="s">
        <v>120</v>
      </c>
      <c r="AU124" s="198" t="s">
        <v>75</v>
      </c>
      <c r="AY124" s="15" t="s">
        <v>126</v>
      </c>
      <c r="BE124" s="199">
        <f>IF(N124="základní",J124,0)</f>
        <v>0</v>
      </c>
      <c r="BF124" s="199">
        <f>IF(N124="snížená",J124,0)</f>
        <v>0</v>
      </c>
      <c r="BG124" s="199">
        <f>IF(N124="zákl. přenesená",J124,0)</f>
        <v>0</v>
      </c>
      <c r="BH124" s="199">
        <f>IF(N124="sníž. přenesená",J124,0)</f>
        <v>0</v>
      </c>
      <c r="BI124" s="199">
        <f>IF(N124="nulová",J124,0)</f>
        <v>0</v>
      </c>
      <c r="BJ124" s="15" t="s">
        <v>83</v>
      </c>
      <c r="BK124" s="199">
        <f>ROUND(I124*H124,2)</f>
        <v>0</v>
      </c>
      <c r="BL124" s="15" t="s">
        <v>1402</v>
      </c>
      <c r="BM124" s="198" t="s">
        <v>2540</v>
      </c>
    </row>
    <row r="125" s="2" customFormat="1">
      <c r="A125" s="36"/>
      <c r="B125" s="37"/>
      <c r="C125" s="38"/>
      <c r="D125" s="200" t="s">
        <v>128</v>
      </c>
      <c r="E125" s="38"/>
      <c r="F125" s="201" t="s">
        <v>2539</v>
      </c>
      <c r="G125" s="38"/>
      <c r="H125" s="38"/>
      <c r="I125" s="202"/>
      <c r="J125" s="38"/>
      <c r="K125" s="38"/>
      <c r="L125" s="42"/>
      <c r="M125" s="203"/>
      <c r="N125" s="204"/>
      <c r="O125" s="89"/>
      <c r="P125" s="89"/>
      <c r="Q125" s="89"/>
      <c r="R125" s="89"/>
      <c r="S125" s="89"/>
      <c r="T125" s="89"/>
      <c r="U125" s="90"/>
      <c r="V125" s="36"/>
      <c r="W125" s="36"/>
      <c r="X125" s="36"/>
      <c r="Y125" s="36"/>
      <c r="Z125" s="36"/>
      <c r="AA125" s="36"/>
      <c r="AB125" s="36"/>
      <c r="AC125" s="36"/>
      <c r="AD125" s="36"/>
      <c r="AE125" s="36"/>
      <c r="AT125" s="15" t="s">
        <v>128</v>
      </c>
      <c r="AU125" s="15" t="s">
        <v>75</v>
      </c>
    </row>
    <row r="126" s="2" customFormat="1">
      <c r="A126" s="36"/>
      <c r="B126" s="37"/>
      <c r="C126" s="38"/>
      <c r="D126" s="200" t="s">
        <v>158</v>
      </c>
      <c r="E126" s="38"/>
      <c r="F126" s="215" t="s">
        <v>2541</v>
      </c>
      <c r="G126" s="38"/>
      <c r="H126" s="38"/>
      <c r="I126" s="202"/>
      <c r="J126" s="38"/>
      <c r="K126" s="38"/>
      <c r="L126" s="42"/>
      <c r="M126" s="203"/>
      <c r="N126" s="204"/>
      <c r="O126" s="89"/>
      <c r="P126" s="89"/>
      <c r="Q126" s="89"/>
      <c r="R126" s="89"/>
      <c r="S126" s="89"/>
      <c r="T126" s="89"/>
      <c r="U126" s="90"/>
      <c r="V126" s="36"/>
      <c r="W126" s="36"/>
      <c r="X126" s="36"/>
      <c r="Y126" s="36"/>
      <c r="Z126" s="36"/>
      <c r="AA126" s="36"/>
      <c r="AB126" s="36"/>
      <c r="AC126" s="36"/>
      <c r="AD126" s="36"/>
      <c r="AE126" s="36"/>
      <c r="AT126" s="15" t="s">
        <v>158</v>
      </c>
      <c r="AU126" s="15" t="s">
        <v>75</v>
      </c>
    </row>
    <row r="127" s="2" customFormat="1" ht="33" customHeight="1">
      <c r="A127" s="36"/>
      <c r="B127" s="37"/>
      <c r="C127" s="187" t="s">
        <v>146</v>
      </c>
      <c r="D127" s="187" t="s">
        <v>120</v>
      </c>
      <c r="E127" s="188" t="s">
        <v>2542</v>
      </c>
      <c r="F127" s="189" t="s">
        <v>2543</v>
      </c>
      <c r="G127" s="190" t="s">
        <v>2191</v>
      </c>
      <c r="H127" s="261"/>
      <c r="I127" s="192"/>
      <c r="J127" s="193">
        <f>ROUND(I127*H127,2)</f>
        <v>0</v>
      </c>
      <c r="K127" s="189" t="s">
        <v>124</v>
      </c>
      <c r="L127" s="42"/>
      <c r="M127" s="194" t="s">
        <v>1</v>
      </c>
      <c r="N127" s="195" t="s">
        <v>40</v>
      </c>
      <c r="O127" s="89"/>
      <c r="P127" s="196">
        <f>O127*H127</f>
        <v>0</v>
      </c>
      <c r="Q127" s="196">
        <v>0</v>
      </c>
      <c r="R127" s="196">
        <f>Q127*H127</f>
        <v>0</v>
      </c>
      <c r="S127" s="196">
        <v>0</v>
      </c>
      <c r="T127" s="196">
        <f>S127*H127</f>
        <v>0</v>
      </c>
      <c r="U127" s="197" t="s">
        <v>1</v>
      </c>
      <c r="V127" s="36"/>
      <c r="W127" s="36"/>
      <c r="X127" s="36"/>
      <c r="Y127" s="36"/>
      <c r="Z127" s="36"/>
      <c r="AA127" s="36"/>
      <c r="AB127" s="36"/>
      <c r="AC127" s="36"/>
      <c r="AD127" s="36"/>
      <c r="AE127" s="36"/>
      <c r="AR127" s="198" t="s">
        <v>685</v>
      </c>
      <c r="AT127" s="198" t="s">
        <v>120</v>
      </c>
      <c r="AU127" s="198" t="s">
        <v>75</v>
      </c>
      <c r="AY127" s="15" t="s">
        <v>126</v>
      </c>
      <c r="BE127" s="199">
        <f>IF(N127="základní",J127,0)</f>
        <v>0</v>
      </c>
      <c r="BF127" s="199">
        <f>IF(N127="snížená",J127,0)</f>
        <v>0</v>
      </c>
      <c r="BG127" s="199">
        <f>IF(N127="zákl. přenesená",J127,0)</f>
        <v>0</v>
      </c>
      <c r="BH127" s="199">
        <f>IF(N127="sníž. přenesená",J127,0)</f>
        <v>0</v>
      </c>
      <c r="BI127" s="199">
        <f>IF(N127="nulová",J127,0)</f>
        <v>0</v>
      </c>
      <c r="BJ127" s="15" t="s">
        <v>83</v>
      </c>
      <c r="BK127" s="199">
        <f>ROUND(I127*H127,2)</f>
        <v>0</v>
      </c>
      <c r="BL127" s="15" t="s">
        <v>685</v>
      </c>
      <c r="BM127" s="198" t="s">
        <v>2544</v>
      </c>
    </row>
    <row r="128" s="2" customFormat="1">
      <c r="A128" s="36"/>
      <c r="B128" s="37"/>
      <c r="C128" s="38"/>
      <c r="D128" s="200" t="s">
        <v>128</v>
      </c>
      <c r="E128" s="38"/>
      <c r="F128" s="201" t="s">
        <v>2543</v>
      </c>
      <c r="G128" s="38"/>
      <c r="H128" s="38"/>
      <c r="I128" s="202"/>
      <c r="J128" s="38"/>
      <c r="K128" s="38"/>
      <c r="L128" s="42"/>
      <c r="M128" s="203"/>
      <c r="N128" s="204"/>
      <c r="O128" s="89"/>
      <c r="P128" s="89"/>
      <c r="Q128" s="89"/>
      <c r="R128" s="89"/>
      <c r="S128" s="89"/>
      <c r="T128" s="89"/>
      <c r="U128" s="90"/>
      <c r="V128" s="36"/>
      <c r="W128" s="36"/>
      <c r="X128" s="36"/>
      <c r="Y128" s="36"/>
      <c r="Z128" s="36"/>
      <c r="AA128" s="36"/>
      <c r="AB128" s="36"/>
      <c r="AC128" s="36"/>
      <c r="AD128" s="36"/>
      <c r="AE128" s="36"/>
      <c r="AT128" s="15" t="s">
        <v>128</v>
      </c>
      <c r="AU128" s="15" t="s">
        <v>75</v>
      </c>
    </row>
    <row r="129" s="2" customFormat="1">
      <c r="A129" s="36"/>
      <c r="B129" s="37"/>
      <c r="C129" s="38"/>
      <c r="D129" s="200" t="s">
        <v>158</v>
      </c>
      <c r="E129" s="38"/>
      <c r="F129" s="215" t="s">
        <v>2545</v>
      </c>
      <c r="G129" s="38"/>
      <c r="H129" s="38"/>
      <c r="I129" s="202"/>
      <c r="J129" s="38"/>
      <c r="K129" s="38"/>
      <c r="L129" s="42"/>
      <c r="M129" s="203"/>
      <c r="N129" s="204"/>
      <c r="O129" s="89"/>
      <c r="P129" s="89"/>
      <c r="Q129" s="89"/>
      <c r="R129" s="89"/>
      <c r="S129" s="89"/>
      <c r="T129" s="89"/>
      <c r="U129" s="90"/>
      <c r="V129" s="36"/>
      <c r="W129" s="36"/>
      <c r="X129" s="36"/>
      <c r="Y129" s="36"/>
      <c r="Z129" s="36"/>
      <c r="AA129" s="36"/>
      <c r="AB129" s="36"/>
      <c r="AC129" s="36"/>
      <c r="AD129" s="36"/>
      <c r="AE129" s="36"/>
      <c r="AT129" s="15" t="s">
        <v>158</v>
      </c>
      <c r="AU129" s="15" t="s">
        <v>75</v>
      </c>
    </row>
    <row r="130" s="2" customFormat="1" ht="21.75" customHeight="1">
      <c r="A130" s="36"/>
      <c r="B130" s="37"/>
      <c r="C130" s="187" t="s">
        <v>152</v>
      </c>
      <c r="D130" s="187" t="s">
        <v>120</v>
      </c>
      <c r="E130" s="188" t="s">
        <v>2546</v>
      </c>
      <c r="F130" s="189" t="s">
        <v>2547</v>
      </c>
      <c r="G130" s="190" t="s">
        <v>2191</v>
      </c>
      <c r="H130" s="261"/>
      <c r="I130" s="192"/>
      <c r="J130" s="193">
        <f>ROUND(I130*H130,2)</f>
        <v>0</v>
      </c>
      <c r="K130" s="189" t="s">
        <v>124</v>
      </c>
      <c r="L130" s="42"/>
      <c r="M130" s="194" t="s">
        <v>1</v>
      </c>
      <c r="N130" s="195" t="s">
        <v>40</v>
      </c>
      <c r="O130" s="89"/>
      <c r="P130" s="196">
        <f>O130*H130</f>
        <v>0</v>
      </c>
      <c r="Q130" s="196">
        <v>0</v>
      </c>
      <c r="R130" s="196">
        <f>Q130*H130</f>
        <v>0</v>
      </c>
      <c r="S130" s="196">
        <v>0</v>
      </c>
      <c r="T130" s="196">
        <f>S130*H130</f>
        <v>0</v>
      </c>
      <c r="U130" s="197" t="s">
        <v>1</v>
      </c>
      <c r="V130" s="36"/>
      <c r="W130" s="36"/>
      <c r="X130" s="36"/>
      <c r="Y130" s="36"/>
      <c r="Z130" s="36"/>
      <c r="AA130" s="36"/>
      <c r="AB130" s="36"/>
      <c r="AC130" s="36"/>
      <c r="AD130" s="36"/>
      <c r="AE130" s="36"/>
      <c r="AR130" s="198" t="s">
        <v>685</v>
      </c>
      <c r="AT130" s="198" t="s">
        <v>120</v>
      </c>
      <c r="AU130" s="198" t="s">
        <v>75</v>
      </c>
      <c r="AY130" s="15" t="s">
        <v>126</v>
      </c>
      <c r="BE130" s="199">
        <f>IF(N130="základní",J130,0)</f>
        <v>0</v>
      </c>
      <c r="BF130" s="199">
        <f>IF(N130="snížená",J130,0)</f>
        <v>0</v>
      </c>
      <c r="BG130" s="199">
        <f>IF(N130="zákl. přenesená",J130,0)</f>
        <v>0</v>
      </c>
      <c r="BH130" s="199">
        <f>IF(N130="sníž. přenesená",J130,0)</f>
        <v>0</v>
      </c>
      <c r="BI130" s="199">
        <f>IF(N130="nulová",J130,0)</f>
        <v>0</v>
      </c>
      <c r="BJ130" s="15" t="s">
        <v>83</v>
      </c>
      <c r="BK130" s="199">
        <f>ROUND(I130*H130,2)</f>
        <v>0</v>
      </c>
      <c r="BL130" s="15" t="s">
        <v>685</v>
      </c>
      <c r="BM130" s="198" t="s">
        <v>2548</v>
      </c>
    </row>
    <row r="131" s="2" customFormat="1">
      <c r="A131" s="36"/>
      <c r="B131" s="37"/>
      <c r="C131" s="38"/>
      <c r="D131" s="200" t="s">
        <v>128</v>
      </c>
      <c r="E131" s="38"/>
      <c r="F131" s="201" t="s">
        <v>2547</v>
      </c>
      <c r="G131" s="38"/>
      <c r="H131" s="38"/>
      <c r="I131" s="202"/>
      <c r="J131" s="38"/>
      <c r="K131" s="38"/>
      <c r="L131" s="42"/>
      <c r="M131" s="203"/>
      <c r="N131" s="204"/>
      <c r="O131" s="89"/>
      <c r="P131" s="89"/>
      <c r="Q131" s="89"/>
      <c r="R131" s="89"/>
      <c r="S131" s="89"/>
      <c r="T131" s="89"/>
      <c r="U131" s="90"/>
      <c r="V131" s="36"/>
      <c r="W131" s="36"/>
      <c r="X131" s="36"/>
      <c r="Y131" s="36"/>
      <c r="Z131" s="36"/>
      <c r="AA131" s="36"/>
      <c r="AB131" s="36"/>
      <c r="AC131" s="36"/>
      <c r="AD131" s="36"/>
      <c r="AE131" s="36"/>
      <c r="AT131" s="15" t="s">
        <v>128</v>
      </c>
      <c r="AU131" s="15" t="s">
        <v>75</v>
      </c>
    </row>
    <row r="132" s="2" customFormat="1">
      <c r="A132" s="36"/>
      <c r="B132" s="37"/>
      <c r="C132" s="38"/>
      <c r="D132" s="200" t="s">
        <v>158</v>
      </c>
      <c r="E132" s="38"/>
      <c r="F132" s="215" t="s">
        <v>2549</v>
      </c>
      <c r="G132" s="38"/>
      <c r="H132" s="38"/>
      <c r="I132" s="202"/>
      <c r="J132" s="38"/>
      <c r="K132" s="38"/>
      <c r="L132" s="42"/>
      <c r="M132" s="203"/>
      <c r="N132" s="204"/>
      <c r="O132" s="89"/>
      <c r="P132" s="89"/>
      <c r="Q132" s="89"/>
      <c r="R132" s="89"/>
      <c r="S132" s="89"/>
      <c r="T132" s="89"/>
      <c r="U132" s="90"/>
      <c r="V132" s="36"/>
      <c r="W132" s="36"/>
      <c r="X132" s="36"/>
      <c r="Y132" s="36"/>
      <c r="Z132" s="36"/>
      <c r="AA132" s="36"/>
      <c r="AB132" s="36"/>
      <c r="AC132" s="36"/>
      <c r="AD132" s="36"/>
      <c r="AE132" s="36"/>
      <c r="AT132" s="15" t="s">
        <v>158</v>
      </c>
      <c r="AU132" s="15" t="s">
        <v>75</v>
      </c>
    </row>
    <row r="133" s="2" customFormat="1" ht="24.15" customHeight="1">
      <c r="A133" s="36"/>
      <c r="B133" s="37"/>
      <c r="C133" s="187" t="s">
        <v>160</v>
      </c>
      <c r="D133" s="187" t="s">
        <v>120</v>
      </c>
      <c r="E133" s="188" t="s">
        <v>2550</v>
      </c>
      <c r="F133" s="189" t="s">
        <v>2551</v>
      </c>
      <c r="G133" s="190" t="s">
        <v>2191</v>
      </c>
      <c r="H133" s="261"/>
      <c r="I133" s="192"/>
      <c r="J133" s="193">
        <f>ROUND(I133*H133,2)</f>
        <v>0</v>
      </c>
      <c r="K133" s="189" t="s">
        <v>124</v>
      </c>
      <c r="L133" s="42"/>
      <c r="M133" s="194" t="s">
        <v>1</v>
      </c>
      <c r="N133" s="195" t="s">
        <v>40</v>
      </c>
      <c r="O133" s="89"/>
      <c r="P133" s="196">
        <f>O133*H133</f>
        <v>0</v>
      </c>
      <c r="Q133" s="196">
        <v>0</v>
      </c>
      <c r="R133" s="196">
        <f>Q133*H133</f>
        <v>0</v>
      </c>
      <c r="S133" s="196">
        <v>0</v>
      </c>
      <c r="T133" s="196">
        <f>S133*H133</f>
        <v>0</v>
      </c>
      <c r="U133" s="197" t="s">
        <v>1</v>
      </c>
      <c r="V133" s="36"/>
      <c r="W133" s="36"/>
      <c r="X133" s="36"/>
      <c r="Y133" s="36"/>
      <c r="Z133" s="36"/>
      <c r="AA133" s="36"/>
      <c r="AB133" s="36"/>
      <c r="AC133" s="36"/>
      <c r="AD133" s="36"/>
      <c r="AE133" s="36"/>
      <c r="AR133" s="198" t="s">
        <v>125</v>
      </c>
      <c r="AT133" s="198" t="s">
        <v>120</v>
      </c>
      <c r="AU133" s="198" t="s">
        <v>75</v>
      </c>
      <c r="AY133" s="15" t="s">
        <v>126</v>
      </c>
      <c r="BE133" s="199">
        <f>IF(N133="základní",J133,0)</f>
        <v>0</v>
      </c>
      <c r="BF133" s="199">
        <f>IF(N133="snížená",J133,0)</f>
        <v>0</v>
      </c>
      <c r="BG133" s="199">
        <f>IF(N133="zákl. přenesená",J133,0)</f>
        <v>0</v>
      </c>
      <c r="BH133" s="199">
        <f>IF(N133="sníž. přenesená",J133,0)</f>
        <v>0</v>
      </c>
      <c r="BI133" s="199">
        <f>IF(N133="nulová",J133,0)</f>
        <v>0</v>
      </c>
      <c r="BJ133" s="15" t="s">
        <v>83</v>
      </c>
      <c r="BK133" s="199">
        <f>ROUND(I133*H133,2)</f>
        <v>0</v>
      </c>
      <c r="BL133" s="15" t="s">
        <v>125</v>
      </c>
      <c r="BM133" s="198" t="s">
        <v>2552</v>
      </c>
    </row>
    <row r="134" s="2" customFormat="1">
      <c r="A134" s="36"/>
      <c r="B134" s="37"/>
      <c r="C134" s="38"/>
      <c r="D134" s="200" t="s">
        <v>128</v>
      </c>
      <c r="E134" s="38"/>
      <c r="F134" s="201" t="s">
        <v>2551</v>
      </c>
      <c r="G134" s="38"/>
      <c r="H134" s="38"/>
      <c r="I134" s="202"/>
      <c r="J134" s="38"/>
      <c r="K134" s="38"/>
      <c r="L134" s="42"/>
      <c r="M134" s="203"/>
      <c r="N134" s="204"/>
      <c r="O134" s="89"/>
      <c r="P134" s="89"/>
      <c r="Q134" s="89"/>
      <c r="R134" s="89"/>
      <c r="S134" s="89"/>
      <c r="T134" s="89"/>
      <c r="U134" s="90"/>
      <c r="V134" s="36"/>
      <c r="W134" s="36"/>
      <c r="X134" s="36"/>
      <c r="Y134" s="36"/>
      <c r="Z134" s="36"/>
      <c r="AA134" s="36"/>
      <c r="AB134" s="36"/>
      <c r="AC134" s="36"/>
      <c r="AD134" s="36"/>
      <c r="AE134" s="36"/>
      <c r="AT134" s="15" t="s">
        <v>128</v>
      </c>
      <c r="AU134" s="15" t="s">
        <v>75</v>
      </c>
    </row>
    <row r="135" s="2" customFormat="1">
      <c r="A135" s="36"/>
      <c r="B135" s="37"/>
      <c r="C135" s="38"/>
      <c r="D135" s="200" t="s">
        <v>158</v>
      </c>
      <c r="E135" s="38"/>
      <c r="F135" s="215" t="s">
        <v>2541</v>
      </c>
      <c r="G135" s="38"/>
      <c r="H135" s="38"/>
      <c r="I135" s="202"/>
      <c r="J135" s="38"/>
      <c r="K135" s="38"/>
      <c r="L135" s="42"/>
      <c r="M135" s="203"/>
      <c r="N135" s="204"/>
      <c r="O135" s="89"/>
      <c r="P135" s="89"/>
      <c r="Q135" s="89"/>
      <c r="R135" s="89"/>
      <c r="S135" s="89"/>
      <c r="T135" s="89"/>
      <c r="U135" s="90"/>
      <c r="V135" s="36"/>
      <c r="W135" s="36"/>
      <c r="X135" s="36"/>
      <c r="Y135" s="36"/>
      <c r="Z135" s="36"/>
      <c r="AA135" s="36"/>
      <c r="AB135" s="36"/>
      <c r="AC135" s="36"/>
      <c r="AD135" s="36"/>
      <c r="AE135" s="36"/>
      <c r="AT135" s="15" t="s">
        <v>158</v>
      </c>
      <c r="AU135" s="15" t="s">
        <v>75</v>
      </c>
    </row>
    <row r="136" s="2" customFormat="1" ht="33" customHeight="1">
      <c r="A136" s="36"/>
      <c r="B136" s="37"/>
      <c r="C136" s="187" t="s">
        <v>165</v>
      </c>
      <c r="D136" s="187" t="s">
        <v>120</v>
      </c>
      <c r="E136" s="188" t="s">
        <v>2553</v>
      </c>
      <c r="F136" s="189" t="s">
        <v>2554</v>
      </c>
      <c r="G136" s="190" t="s">
        <v>2191</v>
      </c>
      <c r="H136" s="261"/>
      <c r="I136" s="192"/>
      <c r="J136" s="193">
        <f>ROUND(I136*H136,2)</f>
        <v>0</v>
      </c>
      <c r="K136" s="189" t="s">
        <v>124</v>
      </c>
      <c r="L136" s="42"/>
      <c r="M136" s="194" t="s">
        <v>1</v>
      </c>
      <c r="N136" s="195" t="s">
        <v>40</v>
      </c>
      <c r="O136" s="89"/>
      <c r="P136" s="196">
        <f>O136*H136</f>
        <v>0</v>
      </c>
      <c r="Q136" s="196">
        <v>0</v>
      </c>
      <c r="R136" s="196">
        <f>Q136*H136</f>
        <v>0</v>
      </c>
      <c r="S136" s="196">
        <v>0</v>
      </c>
      <c r="T136" s="196">
        <f>S136*H136</f>
        <v>0</v>
      </c>
      <c r="U136" s="197" t="s">
        <v>1</v>
      </c>
      <c r="V136" s="36"/>
      <c r="W136" s="36"/>
      <c r="X136" s="36"/>
      <c r="Y136" s="36"/>
      <c r="Z136" s="36"/>
      <c r="AA136" s="36"/>
      <c r="AB136" s="36"/>
      <c r="AC136" s="36"/>
      <c r="AD136" s="36"/>
      <c r="AE136" s="36"/>
      <c r="AR136" s="198" t="s">
        <v>125</v>
      </c>
      <c r="AT136" s="198" t="s">
        <v>120</v>
      </c>
      <c r="AU136" s="198" t="s">
        <v>75</v>
      </c>
      <c r="AY136" s="15" t="s">
        <v>126</v>
      </c>
      <c r="BE136" s="199">
        <f>IF(N136="základní",J136,0)</f>
        <v>0</v>
      </c>
      <c r="BF136" s="199">
        <f>IF(N136="snížená",J136,0)</f>
        <v>0</v>
      </c>
      <c r="BG136" s="199">
        <f>IF(N136="zákl. přenesená",J136,0)</f>
        <v>0</v>
      </c>
      <c r="BH136" s="199">
        <f>IF(N136="sníž. přenesená",J136,0)</f>
        <v>0</v>
      </c>
      <c r="BI136" s="199">
        <f>IF(N136="nulová",J136,0)</f>
        <v>0</v>
      </c>
      <c r="BJ136" s="15" t="s">
        <v>83</v>
      </c>
      <c r="BK136" s="199">
        <f>ROUND(I136*H136,2)</f>
        <v>0</v>
      </c>
      <c r="BL136" s="15" t="s">
        <v>125</v>
      </c>
      <c r="BM136" s="198" t="s">
        <v>2555</v>
      </c>
    </row>
    <row r="137" s="2" customFormat="1">
      <c r="A137" s="36"/>
      <c r="B137" s="37"/>
      <c r="C137" s="38"/>
      <c r="D137" s="200" t="s">
        <v>128</v>
      </c>
      <c r="E137" s="38"/>
      <c r="F137" s="201" t="s">
        <v>2554</v>
      </c>
      <c r="G137" s="38"/>
      <c r="H137" s="38"/>
      <c r="I137" s="202"/>
      <c r="J137" s="38"/>
      <c r="K137" s="38"/>
      <c r="L137" s="42"/>
      <c r="M137" s="203"/>
      <c r="N137" s="204"/>
      <c r="O137" s="89"/>
      <c r="P137" s="89"/>
      <c r="Q137" s="89"/>
      <c r="R137" s="89"/>
      <c r="S137" s="89"/>
      <c r="T137" s="89"/>
      <c r="U137" s="90"/>
      <c r="V137" s="36"/>
      <c r="W137" s="36"/>
      <c r="X137" s="36"/>
      <c r="Y137" s="36"/>
      <c r="Z137" s="36"/>
      <c r="AA137" s="36"/>
      <c r="AB137" s="36"/>
      <c r="AC137" s="36"/>
      <c r="AD137" s="36"/>
      <c r="AE137" s="36"/>
      <c r="AT137" s="15" t="s">
        <v>128</v>
      </c>
      <c r="AU137" s="15" t="s">
        <v>75</v>
      </c>
    </row>
    <row r="138" s="2" customFormat="1">
      <c r="A138" s="36"/>
      <c r="B138" s="37"/>
      <c r="C138" s="38"/>
      <c r="D138" s="200" t="s">
        <v>158</v>
      </c>
      <c r="E138" s="38"/>
      <c r="F138" s="215" t="s">
        <v>2556</v>
      </c>
      <c r="G138" s="38"/>
      <c r="H138" s="38"/>
      <c r="I138" s="202"/>
      <c r="J138" s="38"/>
      <c r="K138" s="38"/>
      <c r="L138" s="42"/>
      <c r="M138" s="203"/>
      <c r="N138" s="204"/>
      <c r="O138" s="89"/>
      <c r="P138" s="89"/>
      <c r="Q138" s="89"/>
      <c r="R138" s="89"/>
      <c r="S138" s="89"/>
      <c r="T138" s="89"/>
      <c r="U138" s="90"/>
      <c r="V138" s="36"/>
      <c r="W138" s="36"/>
      <c r="X138" s="36"/>
      <c r="Y138" s="36"/>
      <c r="Z138" s="36"/>
      <c r="AA138" s="36"/>
      <c r="AB138" s="36"/>
      <c r="AC138" s="36"/>
      <c r="AD138" s="36"/>
      <c r="AE138" s="36"/>
      <c r="AT138" s="15" t="s">
        <v>158</v>
      </c>
      <c r="AU138" s="15" t="s">
        <v>75</v>
      </c>
    </row>
    <row r="139" s="2" customFormat="1" ht="33" customHeight="1">
      <c r="A139" s="36"/>
      <c r="B139" s="37"/>
      <c r="C139" s="187" t="s">
        <v>170</v>
      </c>
      <c r="D139" s="187" t="s">
        <v>120</v>
      </c>
      <c r="E139" s="188" t="s">
        <v>2557</v>
      </c>
      <c r="F139" s="189" t="s">
        <v>2558</v>
      </c>
      <c r="G139" s="190" t="s">
        <v>2191</v>
      </c>
      <c r="H139" s="261"/>
      <c r="I139" s="192"/>
      <c r="J139" s="193">
        <f>ROUND(I139*H139,2)</f>
        <v>0</v>
      </c>
      <c r="K139" s="189" t="s">
        <v>124</v>
      </c>
      <c r="L139" s="42"/>
      <c r="M139" s="194" t="s">
        <v>1</v>
      </c>
      <c r="N139" s="195" t="s">
        <v>40</v>
      </c>
      <c r="O139" s="89"/>
      <c r="P139" s="196">
        <f>O139*H139</f>
        <v>0</v>
      </c>
      <c r="Q139" s="196">
        <v>0</v>
      </c>
      <c r="R139" s="196">
        <f>Q139*H139</f>
        <v>0</v>
      </c>
      <c r="S139" s="196">
        <v>0</v>
      </c>
      <c r="T139" s="196">
        <f>S139*H139</f>
        <v>0</v>
      </c>
      <c r="U139" s="197" t="s">
        <v>1</v>
      </c>
      <c r="V139" s="36"/>
      <c r="W139" s="36"/>
      <c r="X139" s="36"/>
      <c r="Y139" s="36"/>
      <c r="Z139" s="36"/>
      <c r="AA139" s="36"/>
      <c r="AB139" s="36"/>
      <c r="AC139" s="36"/>
      <c r="AD139" s="36"/>
      <c r="AE139" s="36"/>
      <c r="AR139" s="198" t="s">
        <v>125</v>
      </c>
      <c r="AT139" s="198" t="s">
        <v>120</v>
      </c>
      <c r="AU139" s="198" t="s">
        <v>75</v>
      </c>
      <c r="AY139" s="15" t="s">
        <v>126</v>
      </c>
      <c r="BE139" s="199">
        <f>IF(N139="základní",J139,0)</f>
        <v>0</v>
      </c>
      <c r="BF139" s="199">
        <f>IF(N139="snížená",J139,0)</f>
        <v>0</v>
      </c>
      <c r="BG139" s="199">
        <f>IF(N139="zákl. přenesená",J139,0)</f>
        <v>0</v>
      </c>
      <c r="BH139" s="199">
        <f>IF(N139="sníž. přenesená",J139,0)</f>
        <v>0</v>
      </c>
      <c r="BI139" s="199">
        <f>IF(N139="nulová",J139,0)</f>
        <v>0</v>
      </c>
      <c r="BJ139" s="15" t="s">
        <v>83</v>
      </c>
      <c r="BK139" s="199">
        <f>ROUND(I139*H139,2)</f>
        <v>0</v>
      </c>
      <c r="BL139" s="15" t="s">
        <v>125</v>
      </c>
      <c r="BM139" s="198" t="s">
        <v>2559</v>
      </c>
    </row>
    <row r="140" s="2" customFormat="1">
      <c r="A140" s="36"/>
      <c r="B140" s="37"/>
      <c r="C140" s="38"/>
      <c r="D140" s="200" t="s">
        <v>128</v>
      </c>
      <c r="E140" s="38"/>
      <c r="F140" s="201" t="s">
        <v>2558</v>
      </c>
      <c r="G140" s="38"/>
      <c r="H140" s="38"/>
      <c r="I140" s="202"/>
      <c r="J140" s="38"/>
      <c r="K140" s="38"/>
      <c r="L140" s="42"/>
      <c r="M140" s="203"/>
      <c r="N140" s="204"/>
      <c r="O140" s="89"/>
      <c r="P140" s="89"/>
      <c r="Q140" s="89"/>
      <c r="R140" s="89"/>
      <c r="S140" s="89"/>
      <c r="T140" s="89"/>
      <c r="U140" s="90"/>
      <c r="V140" s="36"/>
      <c r="W140" s="36"/>
      <c r="X140" s="36"/>
      <c r="Y140" s="36"/>
      <c r="Z140" s="36"/>
      <c r="AA140" s="36"/>
      <c r="AB140" s="36"/>
      <c r="AC140" s="36"/>
      <c r="AD140" s="36"/>
      <c r="AE140" s="36"/>
      <c r="AT140" s="15" t="s">
        <v>128</v>
      </c>
      <c r="AU140" s="15" t="s">
        <v>75</v>
      </c>
    </row>
    <row r="141" s="2" customFormat="1">
      <c r="A141" s="36"/>
      <c r="B141" s="37"/>
      <c r="C141" s="38"/>
      <c r="D141" s="200" t="s">
        <v>158</v>
      </c>
      <c r="E141" s="38"/>
      <c r="F141" s="215" t="s">
        <v>2193</v>
      </c>
      <c r="G141" s="38"/>
      <c r="H141" s="38"/>
      <c r="I141" s="202"/>
      <c r="J141" s="38"/>
      <c r="K141" s="38"/>
      <c r="L141" s="42"/>
      <c r="M141" s="203"/>
      <c r="N141" s="204"/>
      <c r="O141" s="89"/>
      <c r="P141" s="89"/>
      <c r="Q141" s="89"/>
      <c r="R141" s="89"/>
      <c r="S141" s="89"/>
      <c r="T141" s="89"/>
      <c r="U141" s="90"/>
      <c r="V141" s="36"/>
      <c r="W141" s="36"/>
      <c r="X141" s="36"/>
      <c r="Y141" s="36"/>
      <c r="Z141" s="36"/>
      <c r="AA141" s="36"/>
      <c r="AB141" s="36"/>
      <c r="AC141" s="36"/>
      <c r="AD141" s="36"/>
      <c r="AE141" s="36"/>
      <c r="AT141" s="15" t="s">
        <v>158</v>
      </c>
      <c r="AU141" s="15" t="s">
        <v>75</v>
      </c>
    </row>
    <row r="142" s="2" customFormat="1" ht="24.15" customHeight="1">
      <c r="A142" s="36"/>
      <c r="B142" s="37"/>
      <c r="C142" s="187" t="s">
        <v>175</v>
      </c>
      <c r="D142" s="187" t="s">
        <v>120</v>
      </c>
      <c r="E142" s="188" t="s">
        <v>2560</v>
      </c>
      <c r="F142" s="189" t="s">
        <v>2561</v>
      </c>
      <c r="G142" s="190" t="s">
        <v>2191</v>
      </c>
      <c r="H142" s="261"/>
      <c r="I142" s="192"/>
      <c r="J142" s="193">
        <f>ROUND(I142*H142,2)</f>
        <v>0</v>
      </c>
      <c r="K142" s="189" t="s">
        <v>1</v>
      </c>
      <c r="L142" s="42"/>
      <c r="M142" s="194" t="s">
        <v>1</v>
      </c>
      <c r="N142" s="195" t="s">
        <v>40</v>
      </c>
      <c r="O142" s="89"/>
      <c r="P142" s="196">
        <f>O142*H142</f>
        <v>0</v>
      </c>
      <c r="Q142" s="196">
        <v>0</v>
      </c>
      <c r="R142" s="196">
        <f>Q142*H142</f>
        <v>0</v>
      </c>
      <c r="S142" s="196">
        <v>0</v>
      </c>
      <c r="T142" s="196">
        <f>S142*H142</f>
        <v>0</v>
      </c>
      <c r="U142" s="197" t="s">
        <v>1</v>
      </c>
      <c r="V142" s="36"/>
      <c r="W142" s="36"/>
      <c r="X142" s="36"/>
      <c r="Y142" s="36"/>
      <c r="Z142" s="36"/>
      <c r="AA142" s="36"/>
      <c r="AB142" s="36"/>
      <c r="AC142" s="36"/>
      <c r="AD142" s="36"/>
      <c r="AE142" s="36"/>
      <c r="AR142" s="198" t="s">
        <v>1402</v>
      </c>
      <c r="AT142" s="198" t="s">
        <v>120</v>
      </c>
      <c r="AU142" s="198" t="s">
        <v>75</v>
      </c>
      <c r="AY142" s="15" t="s">
        <v>126</v>
      </c>
      <c r="BE142" s="199">
        <f>IF(N142="základní",J142,0)</f>
        <v>0</v>
      </c>
      <c r="BF142" s="199">
        <f>IF(N142="snížená",J142,0)</f>
        <v>0</v>
      </c>
      <c r="BG142" s="199">
        <f>IF(N142="zákl. přenesená",J142,0)</f>
        <v>0</v>
      </c>
      <c r="BH142" s="199">
        <f>IF(N142="sníž. přenesená",J142,0)</f>
        <v>0</v>
      </c>
      <c r="BI142" s="199">
        <f>IF(N142="nulová",J142,0)</f>
        <v>0</v>
      </c>
      <c r="BJ142" s="15" t="s">
        <v>83</v>
      </c>
      <c r="BK142" s="199">
        <f>ROUND(I142*H142,2)</f>
        <v>0</v>
      </c>
      <c r="BL142" s="15" t="s">
        <v>1402</v>
      </c>
      <c r="BM142" s="198" t="s">
        <v>2562</v>
      </c>
    </row>
    <row r="143" s="2" customFormat="1">
      <c r="A143" s="36"/>
      <c r="B143" s="37"/>
      <c r="C143" s="38"/>
      <c r="D143" s="200" t="s">
        <v>128</v>
      </c>
      <c r="E143" s="38"/>
      <c r="F143" s="201" t="s">
        <v>2561</v>
      </c>
      <c r="G143" s="38"/>
      <c r="H143" s="38"/>
      <c r="I143" s="202"/>
      <c r="J143" s="38"/>
      <c r="K143" s="38"/>
      <c r="L143" s="42"/>
      <c r="M143" s="203"/>
      <c r="N143" s="204"/>
      <c r="O143" s="89"/>
      <c r="P143" s="89"/>
      <c r="Q143" s="89"/>
      <c r="R143" s="89"/>
      <c r="S143" s="89"/>
      <c r="T143" s="89"/>
      <c r="U143" s="90"/>
      <c r="V143" s="36"/>
      <c r="W143" s="36"/>
      <c r="X143" s="36"/>
      <c r="Y143" s="36"/>
      <c r="Z143" s="36"/>
      <c r="AA143" s="36"/>
      <c r="AB143" s="36"/>
      <c r="AC143" s="36"/>
      <c r="AD143" s="36"/>
      <c r="AE143" s="36"/>
      <c r="AT143" s="15" t="s">
        <v>128</v>
      </c>
      <c r="AU143" s="15" t="s">
        <v>75</v>
      </c>
    </row>
    <row r="144" s="2" customFormat="1">
      <c r="A144" s="36"/>
      <c r="B144" s="37"/>
      <c r="C144" s="38"/>
      <c r="D144" s="200" t="s">
        <v>158</v>
      </c>
      <c r="E144" s="38"/>
      <c r="F144" s="215" t="s">
        <v>2563</v>
      </c>
      <c r="G144" s="38"/>
      <c r="H144" s="38"/>
      <c r="I144" s="202"/>
      <c r="J144" s="38"/>
      <c r="K144" s="38"/>
      <c r="L144" s="42"/>
      <c r="M144" s="203"/>
      <c r="N144" s="204"/>
      <c r="O144" s="89"/>
      <c r="P144" s="89"/>
      <c r="Q144" s="89"/>
      <c r="R144" s="89"/>
      <c r="S144" s="89"/>
      <c r="T144" s="89"/>
      <c r="U144" s="90"/>
      <c r="V144" s="36"/>
      <c r="W144" s="36"/>
      <c r="X144" s="36"/>
      <c r="Y144" s="36"/>
      <c r="Z144" s="36"/>
      <c r="AA144" s="36"/>
      <c r="AB144" s="36"/>
      <c r="AC144" s="36"/>
      <c r="AD144" s="36"/>
      <c r="AE144" s="36"/>
      <c r="AT144" s="15" t="s">
        <v>158</v>
      </c>
      <c r="AU144" s="15" t="s">
        <v>75</v>
      </c>
    </row>
    <row r="145" s="2" customFormat="1" ht="16.5" customHeight="1">
      <c r="A145" s="36"/>
      <c r="B145" s="37"/>
      <c r="C145" s="187" t="s">
        <v>180</v>
      </c>
      <c r="D145" s="187" t="s">
        <v>120</v>
      </c>
      <c r="E145" s="188" t="s">
        <v>2564</v>
      </c>
      <c r="F145" s="189" t="s">
        <v>2565</v>
      </c>
      <c r="G145" s="190" t="s">
        <v>2566</v>
      </c>
      <c r="H145" s="191">
        <v>1</v>
      </c>
      <c r="I145" s="192"/>
      <c r="J145" s="193">
        <f>ROUND(I145*H145,2)</f>
        <v>0</v>
      </c>
      <c r="K145" s="189" t="s">
        <v>1</v>
      </c>
      <c r="L145" s="42"/>
      <c r="M145" s="194" t="s">
        <v>1</v>
      </c>
      <c r="N145" s="195" t="s">
        <v>40</v>
      </c>
      <c r="O145" s="89"/>
      <c r="P145" s="196">
        <f>O145*H145</f>
        <v>0</v>
      </c>
      <c r="Q145" s="196">
        <v>0</v>
      </c>
      <c r="R145" s="196">
        <f>Q145*H145</f>
        <v>0</v>
      </c>
      <c r="S145" s="196">
        <v>0</v>
      </c>
      <c r="T145" s="196">
        <f>S145*H145</f>
        <v>0</v>
      </c>
      <c r="U145" s="197" t="s">
        <v>1</v>
      </c>
      <c r="V145" s="36"/>
      <c r="W145" s="36"/>
      <c r="X145" s="36"/>
      <c r="Y145" s="36"/>
      <c r="Z145" s="36"/>
      <c r="AA145" s="36"/>
      <c r="AB145" s="36"/>
      <c r="AC145" s="36"/>
      <c r="AD145" s="36"/>
      <c r="AE145" s="36"/>
      <c r="AR145" s="198" t="s">
        <v>1402</v>
      </c>
      <c r="AT145" s="198" t="s">
        <v>120</v>
      </c>
      <c r="AU145" s="198" t="s">
        <v>75</v>
      </c>
      <c r="AY145" s="15" t="s">
        <v>126</v>
      </c>
      <c r="BE145" s="199">
        <f>IF(N145="základní",J145,0)</f>
        <v>0</v>
      </c>
      <c r="BF145" s="199">
        <f>IF(N145="snížená",J145,0)</f>
        <v>0</v>
      </c>
      <c r="BG145" s="199">
        <f>IF(N145="zákl. přenesená",J145,0)</f>
        <v>0</v>
      </c>
      <c r="BH145" s="199">
        <f>IF(N145="sníž. přenesená",J145,0)</f>
        <v>0</v>
      </c>
      <c r="BI145" s="199">
        <f>IF(N145="nulová",J145,0)</f>
        <v>0</v>
      </c>
      <c r="BJ145" s="15" t="s">
        <v>83</v>
      </c>
      <c r="BK145" s="199">
        <f>ROUND(I145*H145,2)</f>
        <v>0</v>
      </c>
      <c r="BL145" s="15" t="s">
        <v>1402</v>
      </c>
      <c r="BM145" s="198" t="s">
        <v>2567</v>
      </c>
    </row>
    <row r="146" s="2" customFormat="1">
      <c r="A146" s="36"/>
      <c r="B146" s="37"/>
      <c r="C146" s="38"/>
      <c r="D146" s="200" t="s">
        <v>128</v>
      </c>
      <c r="E146" s="38"/>
      <c r="F146" s="201" t="s">
        <v>2565</v>
      </c>
      <c r="G146" s="38"/>
      <c r="H146" s="38"/>
      <c r="I146" s="202"/>
      <c r="J146" s="38"/>
      <c r="K146" s="38"/>
      <c r="L146" s="42"/>
      <c r="M146" s="203"/>
      <c r="N146" s="204"/>
      <c r="O146" s="89"/>
      <c r="P146" s="89"/>
      <c r="Q146" s="89"/>
      <c r="R146" s="89"/>
      <c r="S146" s="89"/>
      <c r="T146" s="89"/>
      <c r="U146" s="90"/>
      <c r="V146" s="36"/>
      <c r="W146" s="36"/>
      <c r="X146" s="36"/>
      <c r="Y146" s="36"/>
      <c r="Z146" s="36"/>
      <c r="AA146" s="36"/>
      <c r="AB146" s="36"/>
      <c r="AC146" s="36"/>
      <c r="AD146" s="36"/>
      <c r="AE146" s="36"/>
      <c r="AT146" s="15" t="s">
        <v>128</v>
      </c>
      <c r="AU146" s="15" t="s">
        <v>75</v>
      </c>
    </row>
    <row r="147" s="2" customFormat="1">
      <c r="A147" s="36"/>
      <c r="B147" s="37"/>
      <c r="C147" s="38"/>
      <c r="D147" s="200" t="s">
        <v>158</v>
      </c>
      <c r="E147" s="38"/>
      <c r="F147" s="215" t="s">
        <v>2568</v>
      </c>
      <c r="G147" s="38"/>
      <c r="H147" s="38"/>
      <c r="I147" s="202"/>
      <c r="J147" s="38"/>
      <c r="K147" s="38"/>
      <c r="L147" s="42"/>
      <c r="M147" s="203"/>
      <c r="N147" s="204"/>
      <c r="O147" s="89"/>
      <c r="P147" s="89"/>
      <c r="Q147" s="89"/>
      <c r="R147" s="89"/>
      <c r="S147" s="89"/>
      <c r="T147" s="89"/>
      <c r="U147" s="90"/>
      <c r="V147" s="36"/>
      <c r="W147" s="36"/>
      <c r="X147" s="36"/>
      <c r="Y147" s="36"/>
      <c r="Z147" s="36"/>
      <c r="AA147" s="36"/>
      <c r="AB147" s="36"/>
      <c r="AC147" s="36"/>
      <c r="AD147" s="36"/>
      <c r="AE147" s="36"/>
      <c r="AT147" s="15" t="s">
        <v>158</v>
      </c>
      <c r="AU147" s="15" t="s">
        <v>75</v>
      </c>
    </row>
    <row r="148" s="2" customFormat="1" ht="66.75" customHeight="1">
      <c r="A148" s="36"/>
      <c r="B148" s="37"/>
      <c r="C148" s="187" t="s">
        <v>185</v>
      </c>
      <c r="D148" s="187" t="s">
        <v>120</v>
      </c>
      <c r="E148" s="188" t="s">
        <v>2569</v>
      </c>
      <c r="F148" s="189" t="s">
        <v>2570</v>
      </c>
      <c r="G148" s="190" t="s">
        <v>2191</v>
      </c>
      <c r="H148" s="261"/>
      <c r="I148" s="192"/>
      <c r="J148" s="193">
        <f>ROUND(I148*H148,2)</f>
        <v>0</v>
      </c>
      <c r="K148" s="189" t="s">
        <v>124</v>
      </c>
      <c r="L148" s="42"/>
      <c r="M148" s="194" t="s">
        <v>1</v>
      </c>
      <c r="N148" s="195" t="s">
        <v>40</v>
      </c>
      <c r="O148" s="89"/>
      <c r="P148" s="196">
        <f>O148*H148</f>
        <v>0</v>
      </c>
      <c r="Q148" s="196">
        <v>0</v>
      </c>
      <c r="R148" s="196">
        <f>Q148*H148</f>
        <v>0</v>
      </c>
      <c r="S148" s="196">
        <v>0</v>
      </c>
      <c r="T148" s="196">
        <f>S148*H148</f>
        <v>0</v>
      </c>
      <c r="U148" s="197" t="s">
        <v>1</v>
      </c>
      <c r="V148" s="36"/>
      <c r="W148" s="36"/>
      <c r="X148" s="36"/>
      <c r="Y148" s="36"/>
      <c r="Z148" s="36"/>
      <c r="AA148" s="36"/>
      <c r="AB148" s="36"/>
      <c r="AC148" s="36"/>
      <c r="AD148" s="36"/>
      <c r="AE148" s="36"/>
      <c r="AR148" s="198" t="s">
        <v>125</v>
      </c>
      <c r="AT148" s="198" t="s">
        <v>120</v>
      </c>
      <c r="AU148" s="198" t="s">
        <v>75</v>
      </c>
      <c r="AY148" s="15" t="s">
        <v>126</v>
      </c>
      <c r="BE148" s="199">
        <f>IF(N148="základní",J148,0)</f>
        <v>0</v>
      </c>
      <c r="BF148" s="199">
        <f>IF(N148="snížená",J148,0)</f>
        <v>0</v>
      </c>
      <c r="BG148" s="199">
        <f>IF(N148="zákl. přenesená",J148,0)</f>
        <v>0</v>
      </c>
      <c r="BH148" s="199">
        <f>IF(N148="sníž. přenesená",J148,0)</f>
        <v>0</v>
      </c>
      <c r="BI148" s="199">
        <f>IF(N148="nulová",J148,0)</f>
        <v>0</v>
      </c>
      <c r="BJ148" s="15" t="s">
        <v>83</v>
      </c>
      <c r="BK148" s="199">
        <f>ROUND(I148*H148,2)</f>
        <v>0</v>
      </c>
      <c r="BL148" s="15" t="s">
        <v>125</v>
      </c>
      <c r="BM148" s="198" t="s">
        <v>2571</v>
      </c>
    </row>
    <row r="149" s="2" customFormat="1">
      <c r="A149" s="36"/>
      <c r="B149" s="37"/>
      <c r="C149" s="38"/>
      <c r="D149" s="200" t="s">
        <v>128</v>
      </c>
      <c r="E149" s="38"/>
      <c r="F149" s="201" t="s">
        <v>2570</v>
      </c>
      <c r="G149" s="38"/>
      <c r="H149" s="38"/>
      <c r="I149" s="202"/>
      <c r="J149" s="38"/>
      <c r="K149" s="38"/>
      <c r="L149" s="42"/>
      <c r="M149" s="203"/>
      <c r="N149" s="204"/>
      <c r="O149" s="89"/>
      <c r="P149" s="89"/>
      <c r="Q149" s="89"/>
      <c r="R149" s="89"/>
      <c r="S149" s="89"/>
      <c r="T149" s="89"/>
      <c r="U149" s="90"/>
      <c r="V149" s="36"/>
      <c r="W149" s="36"/>
      <c r="X149" s="36"/>
      <c r="Y149" s="36"/>
      <c r="Z149" s="36"/>
      <c r="AA149" s="36"/>
      <c r="AB149" s="36"/>
      <c r="AC149" s="36"/>
      <c r="AD149" s="36"/>
      <c r="AE149" s="36"/>
      <c r="AT149" s="15" t="s">
        <v>128</v>
      </c>
      <c r="AU149" s="15" t="s">
        <v>75</v>
      </c>
    </row>
    <row r="150" s="2" customFormat="1">
      <c r="A150" s="36"/>
      <c r="B150" s="37"/>
      <c r="C150" s="38"/>
      <c r="D150" s="200" t="s">
        <v>158</v>
      </c>
      <c r="E150" s="38"/>
      <c r="F150" s="215" t="s">
        <v>2193</v>
      </c>
      <c r="G150" s="38"/>
      <c r="H150" s="38"/>
      <c r="I150" s="202"/>
      <c r="J150" s="38"/>
      <c r="K150" s="38"/>
      <c r="L150" s="42"/>
      <c r="M150" s="203"/>
      <c r="N150" s="204"/>
      <c r="O150" s="89"/>
      <c r="P150" s="89"/>
      <c r="Q150" s="89"/>
      <c r="R150" s="89"/>
      <c r="S150" s="89"/>
      <c r="T150" s="89"/>
      <c r="U150" s="90"/>
      <c r="V150" s="36"/>
      <c r="W150" s="36"/>
      <c r="X150" s="36"/>
      <c r="Y150" s="36"/>
      <c r="Z150" s="36"/>
      <c r="AA150" s="36"/>
      <c r="AB150" s="36"/>
      <c r="AC150" s="36"/>
      <c r="AD150" s="36"/>
      <c r="AE150" s="36"/>
      <c r="AT150" s="15" t="s">
        <v>158</v>
      </c>
      <c r="AU150" s="15" t="s">
        <v>75</v>
      </c>
    </row>
    <row r="151" s="2" customFormat="1" ht="16.5" customHeight="1">
      <c r="A151" s="36"/>
      <c r="B151" s="37"/>
      <c r="C151" s="187" t="s">
        <v>190</v>
      </c>
      <c r="D151" s="187" t="s">
        <v>120</v>
      </c>
      <c r="E151" s="188" t="s">
        <v>2572</v>
      </c>
      <c r="F151" s="189" t="s">
        <v>2573</v>
      </c>
      <c r="G151" s="190" t="s">
        <v>2191</v>
      </c>
      <c r="H151" s="261"/>
      <c r="I151" s="192"/>
      <c r="J151" s="193">
        <f>ROUND(I151*H151,2)</f>
        <v>0</v>
      </c>
      <c r="K151" s="189" t="s">
        <v>124</v>
      </c>
      <c r="L151" s="42"/>
      <c r="M151" s="194" t="s">
        <v>1</v>
      </c>
      <c r="N151" s="195" t="s">
        <v>40</v>
      </c>
      <c r="O151" s="89"/>
      <c r="P151" s="196">
        <f>O151*H151</f>
        <v>0</v>
      </c>
      <c r="Q151" s="196">
        <v>0</v>
      </c>
      <c r="R151" s="196">
        <f>Q151*H151</f>
        <v>0</v>
      </c>
      <c r="S151" s="196">
        <v>0</v>
      </c>
      <c r="T151" s="196">
        <f>S151*H151</f>
        <v>0</v>
      </c>
      <c r="U151" s="197" t="s">
        <v>1</v>
      </c>
      <c r="V151" s="36"/>
      <c r="W151" s="36"/>
      <c r="X151" s="36"/>
      <c r="Y151" s="36"/>
      <c r="Z151" s="36"/>
      <c r="AA151" s="36"/>
      <c r="AB151" s="36"/>
      <c r="AC151" s="36"/>
      <c r="AD151" s="36"/>
      <c r="AE151" s="36"/>
      <c r="AR151" s="198" t="s">
        <v>125</v>
      </c>
      <c r="AT151" s="198" t="s">
        <v>120</v>
      </c>
      <c r="AU151" s="198" t="s">
        <v>75</v>
      </c>
      <c r="AY151" s="15" t="s">
        <v>126</v>
      </c>
      <c r="BE151" s="199">
        <f>IF(N151="základní",J151,0)</f>
        <v>0</v>
      </c>
      <c r="BF151" s="199">
        <f>IF(N151="snížená",J151,0)</f>
        <v>0</v>
      </c>
      <c r="BG151" s="199">
        <f>IF(N151="zákl. přenesená",J151,0)</f>
        <v>0</v>
      </c>
      <c r="BH151" s="199">
        <f>IF(N151="sníž. přenesená",J151,0)</f>
        <v>0</v>
      </c>
      <c r="BI151" s="199">
        <f>IF(N151="nulová",J151,0)</f>
        <v>0</v>
      </c>
      <c r="BJ151" s="15" t="s">
        <v>83</v>
      </c>
      <c r="BK151" s="199">
        <f>ROUND(I151*H151,2)</f>
        <v>0</v>
      </c>
      <c r="BL151" s="15" t="s">
        <v>125</v>
      </c>
      <c r="BM151" s="198" t="s">
        <v>2574</v>
      </c>
    </row>
    <row r="152" s="2" customFormat="1">
      <c r="A152" s="36"/>
      <c r="B152" s="37"/>
      <c r="C152" s="38"/>
      <c r="D152" s="200" t="s">
        <v>128</v>
      </c>
      <c r="E152" s="38"/>
      <c r="F152" s="201" t="s">
        <v>2573</v>
      </c>
      <c r="G152" s="38"/>
      <c r="H152" s="38"/>
      <c r="I152" s="202"/>
      <c r="J152" s="38"/>
      <c r="K152" s="38"/>
      <c r="L152" s="42"/>
      <c r="M152" s="203"/>
      <c r="N152" s="204"/>
      <c r="O152" s="89"/>
      <c r="P152" s="89"/>
      <c r="Q152" s="89"/>
      <c r="R152" s="89"/>
      <c r="S152" s="89"/>
      <c r="T152" s="89"/>
      <c r="U152" s="90"/>
      <c r="V152" s="36"/>
      <c r="W152" s="36"/>
      <c r="X152" s="36"/>
      <c r="Y152" s="36"/>
      <c r="Z152" s="36"/>
      <c r="AA152" s="36"/>
      <c r="AB152" s="36"/>
      <c r="AC152" s="36"/>
      <c r="AD152" s="36"/>
      <c r="AE152" s="36"/>
      <c r="AT152" s="15" t="s">
        <v>128</v>
      </c>
      <c r="AU152" s="15" t="s">
        <v>75</v>
      </c>
    </row>
    <row r="153" s="2" customFormat="1">
      <c r="A153" s="36"/>
      <c r="B153" s="37"/>
      <c r="C153" s="38"/>
      <c r="D153" s="200" t="s">
        <v>158</v>
      </c>
      <c r="E153" s="38"/>
      <c r="F153" s="215" t="s">
        <v>2541</v>
      </c>
      <c r="G153" s="38"/>
      <c r="H153" s="38"/>
      <c r="I153" s="202"/>
      <c r="J153" s="38"/>
      <c r="K153" s="38"/>
      <c r="L153" s="42"/>
      <c r="M153" s="216"/>
      <c r="N153" s="217"/>
      <c r="O153" s="218"/>
      <c r="P153" s="218"/>
      <c r="Q153" s="218"/>
      <c r="R153" s="218"/>
      <c r="S153" s="218"/>
      <c r="T153" s="218"/>
      <c r="U153" s="219"/>
      <c r="V153" s="36"/>
      <c r="W153" s="36"/>
      <c r="X153" s="36"/>
      <c r="Y153" s="36"/>
      <c r="Z153" s="36"/>
      <c r="AA153" s="36"/>
      <c r="AB153" s="36"/>
      <c r="AC153" s="36"/>
      <c r="AD153" s="36"/>
      <c r="AE153" s="36"/>
      <c r="AT153" s="15" t="s">
        <v>158</v>
      </c>
      <c r="AU153" s="15" t="s">
        <v>75</v>
      </c>
    </row>
    <row r="154" s="2" customFormat="1" ht="6.96" customHeight="1">
      <c r="A154" s="36"/>
      <c r="B154" s="64"/>
      <c r="C154" s="65"/>
      <c r="D154" s="65"/>
      <c r="E154" s="65"/>
      <c r="F154" s="65"/>
      <c r="G154" s="65"/>
      <c r="H154" s="65"/>
      <c r="I154" s="65"/>
      <c r="J154" s="65"/>
      <c r="K154" s="65"/>
      <c r="L154" s="42"/>
      <c r="M154" s="36"/>
      <c r="O154" s="36"/>
      <c r="P154" s="36"/>
      <c r="Q154" s="36"/>
      <c r="R154" s="36"/>
      <c r="S154" s="36"/>
      <c r="T154" s="36"/>
      <c r="U154" s="36"/>
      <c r="V154" s="36"/>
      <c r="W154" s="36"/>
      <c r="X154" s="36"/>
      <c r="Y154" s="36"/>
      <c r="Z154" s="36"/>
      <c r="AA154" s="36"/>
      <c r="AB154" s="36"/>
      <c r="AC154" s="36"/>
      <c r="AD154" s="36"/>
      <c r="AE154" s="36"/>
    </row>
  </sheetData>
  <sheetProtection sheet="1" autoFilter="0" formatColumns="0" formatRows="0" objects="1" scenarios="1" spinCount="100000" saltValue="GHne9oaj//VZSxD7DuFkufMo7BMLUSnZSTJ2rm9a8UY8mC+zQ7aSmCHjonqARueblzUV/lEVPJR6JXTfxdqeAg==" hashValue="2aUl+mfsID7ZKXxJov3Ue4R3RghLkPlko7TpZJbCEEjad7DLhaDuxO3P60+W22p8ISke7X2QdcfrH4nCA4GOnw==" algorithmName="SHA-512" password="CC35"/>
  <autoFilter ref="C115:K153"/>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Zajíček Petr, Ing.</dc:creator>
  <cp:lastModifiedBy>Zajíček Petr, Ing.</cp:lastModifiedBy>
  <dcterms:created xsi:type="dcterms:W3CDTF">2023-12-20T06:37:31Z</dcterms:created>
  <dcterms:modified xsi:type="dcterms:W3CDTF">2023-12-20T06:37:40Z</dcterms:modified>
</cp:coreProperties>
</file>