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etr\Práce\Smlouvy\2023\EPS,EZS,ASHS\"/>
    </mc:Choice>
  </mc:AlternateContent>
  <bookViews>
    <workbookView xWindow="0" yWindow="0" windowWidth="0" windowHeight="0"/>
  </bookViews>
  <sheets>
    <sheet name="Rekapitulace stavby" sheetId="1" r:id="rId1"/>
    <sheet name="03.1 - servisní úkony" sheetId="2" r:id="rId2"/>
    <sheet name="03.2. - práce a dodávky" sheetId="3" r:id="rId3"/>
    <sheet name="03.3. - VON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'03.1 - servisní úkony'!$C$86:$K$99</definedName>
    <definedName name="_xlnm.Print_Area" localSheetId="1">'03.1 - servisní úkony'!$C$4:$J$41,'03.1 - servisní úkony'!$C$47:$J$66,'03.1 - servisní úkony'!$C$72:$K$99</definedName>
    <definedName name="_xlnm.Print_Titles" localSheetId="1">'03.1 - servisní úkony'!$86:$86</definedName>
    <definedName name="_xlnm._FilterDatabase" localSheetId="2" hidden="1">'03.2. - práce a dodávky'!$C$85:$K$115</definedName>
    <definedName name="_xlnm.Print_Area" localSheetId="2">'03.2. - práce a dodávky'!$C$4:$J$41,'03.2. - práce a dodávky'!$C$47:$J$65,'03.2. - práce a dodávky'!$C$71:$K$115</definedName>
    <definedName name="_xlnm.Print_Titles" localSheetId="2">'03.2. - práce a dodávky'!$85:$85</definedName>
    <definedName name="_xlnm._FilterDatabase" localSheetId="3" hidden="1">'03.3. - VON'!$C$85:$K$90</definedName>
    <definedName name="_xlnm.Print_Area" localSheetId="3">'03.3. - VON'!$C$4:$J$41,'03.3. - VON'!$C$47:$J$65,'03.3. - VON'!$C$71:$K$90</definedName>
    <definedName name="_xlnm.Print_Titles" localSheetId="3">'03.3. - VON'!$85:$85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88"/>
  <c r="BH88"/>
  <c r="BG88"/>
  <c r="BF88"/>
  <c r="T88"/>
  <c r="T87"/>
  <c r="T86"/>
  <c r="R88"/>
  <c r="R87"/>
  <c r="R86"/>
  <c r="P88"/>
  <c r="P87"/>
  <c r="P86"/>
  <c i="1" r="AU58"/>
  <c i="4"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74"/>
  <c i="3" r="J39"/>
  <c r="J38"/>
  <c i="1" r="AY57"/>
  <c i="3" r="J37"/>
  <c i="1" r="AX57"/>
  <c i="3"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74"/>
  <c i="2" r="J88"/>
  <c r="J39"/>
  <c r="J38"/>
  <c i="1" r="AY56"/>
  <c i="2" r="J37"/>
  <c i="1" r="AX56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64"/>
  <c r="J84"/>
  <c r="F83"/>
  <c r="F81"/>
  <c r="E79"/>
  <c r="J59"/>
  <c r="F58"/>
  <c r="F56"/>
  <c r="E54"/>
  <c r="J23"/>
  <c r="E23"/>
  <c r="J58"/>
  <c r="J22"/>
  <c r="J20"/>
  <c r="E20"/>
  <c r="F59"/>
  <c r="J19"/>
  <c r="J14"/>
  <c r="J81"/>
  <c r="E7"/>
  <c r="E50"/>
  <c i="1" r="L50"/>
  <c r="AM50"/>
  <c r="AM49"/>
  <c r="L49"/>
  <c r="AM47"/>
  <c r="L47"/>
  <c r="L45"/>
  <c r="L44"/>
  <c i="2" r="BK98"/>
  <c i="3" r="BK101"/>
  <c r="J91"/>
  <c r="BK110"/>
  <c r="J87"/>
  <c r="BK106"/>
  <c r="BK99"/>
  <c r="J114"/>
  <c i="4" r="BK88"/>
  <c i="2" r="J92"/>
  <c i="4" r="F39"/>
  <c i="1" r="BD58"/>
  <c i="3" r="J110"/>
  <c r="J112"/>
  <c i="4" r="J88"/>
  <c i="2" r="BK90"/>
  <c r="J98"/>
  <c i="3" r="BK91"/>
  <c r="BK114"/>
  <c i="2" r="BK92"/>
  <c r="J96"/>
  <c i="3" r="BK112"/>
  <c i="2" r="J94"/>
  <c i="4" r="F38"/>
  <c i="1" r="BC58"/>
  <c i="4" r="F36"/>
  <c i="1" r="BA58"/>
  <c i="3" r="BK95"/>
  <c r="J99"/>
  <c r="J106"/>
  <c r="J97"/>
  <c r="BK89"/>
  <c i="4" r="F37"/>
  <c i="1" r="BB58"/>
  <c i="2" r="BK96"/>
  <c i="3" r="J104"/>
  <c r="J108"/>
  <c i="2" r="BK94"/>
  <c r="J90"/>
  <c i="3" r="J93"/>
  <c r="BK108"/>
  <c r="BK104"/>
  <c r="BK97"/>
  <c r="J89"/>
  <c i="1" r="AS55"/>
  <c i="3" r="J95"/>
  <c r="J101"/>
  <c r="BK93"/>
  <c r="BK87"/>
  <c i="2" l="1" r="BK89"/>
  <c r="J89"/>
  <c r="J65"/>
  <c r="R89"/>
  <c r="R87"/>
  <c r="P89"/>
  <c r="P87"/>
  <c i="1" r="AU56"/>
  <c i="2" r="T89"/>
  <c r="T87"/>
  <c i="3" r="R103"/>
  <c r="R86"/>
  <c r="P103"/>
  <c r="P86"/>
  <c i="1" r="AU57"/>
  <c i="3" r="T103"/>
  <c r="T86"/>
  <c r="BK103"/>
  <c r="J103"/>
  <c r="J64"/>
  <c i="4" r="BK87"/>
  <c r="BK86"/>
  <c r="J86"/>
  <c r="J56"/>
  <c r="E50"/>
  <c i="3" r="BK86"/>
  <c r="J86"/>
  <c i="4" r="J82"/>
  <c r="F59"/>
  <c r="BE88"/>
  <c i="3" r="E50"/>
  <c i="2" r="BK87"/>
  <c r="J87"/>
  <c r="J63"/>
  <c i="3" r="F59"/>
  <c r="J56"/>
  <c r="J82"/>
  <c r="BE87"/>
  <c r="BE99"/>
  <c r="BE106"/>
  <c r="BE110"/>
  <c r="BE114"/>
  <c r="BE89"/>
  <c r="BE91"/>
  <c r="BE95"/>
  <c r="BE97"/>
  <c r="BE101"/>
  <c r="BE104"/>
  <c r="BE108"/>
  <c r="BE112"/>
  <c r="BE93"/>
  <c i="2" r="E75"/>
  <c r="J83"/>
  <c r="BE90"/>
  <c r="F84"/>
  <c r="BE96"/>
  <c r="J56"/>
  <c r="BE98"/>
  <c r="BE92"/>
  <c r="BE94"/>
  <c i="3" r="J36"/>
  <c i="1" r="AW57"/>
  <c r="AS54"/>
  <c i="2" r="F39"/>
  <c i="1" r="BD56"/>
  <c i="2" r="F38"/>
  <c i="1" r="BC56"/>
  <c i="3" r="F36"/>
  <c i="1" r="BA57"/>
  <c i="3" r="F37"/>
  <c i="1" r="BB57"/>
  <c i="3" r="J32"/>
  <c i="2" r="F36"/>
  <c i="1" r="BA56"/>
  <c i="2" r="F37"/>
  <c i="1" r="BB56"/>
  <c i="4" r="J36"/>
  <c i="1" r="AW58"/>
  <c i="4" r="J35"/>
  <c i="1" r="AV58"/>
  <c i="4" r="J32"/>
  <c i="2" r="J36"/>
  <c i="1" r="AW56"/>
  <c i="3" r="F39"/>
  <c i="1" r="BD57"/>
  <c i="3" r="F38"/>
  <c i="1" r="BC57"/>
  <c l="1" r="AG58"/>
  <c i="4" r="J87"/>
  <c r="J64"/>
  <c r="J63"/>
  <c i="1" r="AG57"/>
  <c i="3" r="J63"/>
  <c i="4" r="J41"/>
  <c i="2" r="J35"/>
  <c i="1" r="AV56"/>
  <c r="AT56"/>
  <c r="BB55"/>
  <c r="BB54"/>
  <c r="W31"/>
  <c i="2" r="F35"/>
  <c i="1" r="AZ56"/>
  <c r="AU55"/>
  <c r="AU54"/>
  <c r="BC55"/>
  <c r="BC54"/>
  <c r="W32"/>
  <c i="2" r="J32"/>
  <c i="1" r="AG56"/>
  <c r="AG55"/>
  <c r="AG54"/>
  <c r="AK26"/>
  <c i="3" r="J35"/>
  <c i="1" r="AV57"/>
  <c r="AT57"/>
  <c r="AN57"/>
  <c i="3" r="F35"/>
  <c i="1" r="AZ57"/>
  <c r="BD55"/>
  <c r="BD54"/>
  <c r="W33"/>
  <c i="4" r="F35"/>
  <c i="1" r="AZ58"/>
  <c r="AT58"/>
  <c r="AN58"/>
  <c r="BA55"/>
  <c r="AW55"/>
  <c l="1" r="AN56"/>
  <c i="3" r="J41"/>
  <c i="2" r="J41"/>
  <c i="1" r="AX54"/>
  <c r="AY55"/>
  <c r="AY54"/>
  <c r="AZ55"/>
  <c r="AZ54"/>
  <c r="W29"/>
  <c r="BA54"/>
  <c r="AW54"/>
  <c r="AK30"/>
  <c r="AX55"/>
  <c l="1" r="AV55"/>
  <c r="AT55"/>
  <c r="AN55"/>
  <c r="AV54"/>
  <c r="AK29"/>
  <c r="AK35"/>
  <c r="W30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<sst xmlns="http://schemas.openxmlformats.org/spreadsheetml/2006/main">
  <si>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</si>
  <si>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</si>
  <si>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</si>
  <si>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</si>
  <si>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</si>
  <si>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{cc77d13c-8c8c-4f3e-bfce-45b470625a45}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</si>
  <si>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</si>
  <si>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</si>
  <si>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</si>
  <si>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</si>
  <si>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</si>
  <si>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</si>
  <si>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</si>
  <si>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</si>
  <si>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zari2023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</si>
  <si>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</si>
  <si>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</si>
  <si>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a revize EZS, EPS, ASHS 2024 - část 3 - ASHS</t>
  </si>
  <si>
    <t>KSO:</t>
  </si>
  <si>
    <t/>
  </si>
  <si>
    <t>CC-CZ:</t>
  </si>
  <si>
    <t>Místo:</t>
  </si>
  <si>
    <t xml:space="preserve"> </t>
  </si>
  <si>
    <t>Datum:</t>
  </si>
  <si>
    <t>3. 10. 2023</t>
  </si>
  <si>
    <t>Zadavatel:</t>
  </si>
  <si>
    <t>IČ:</t>
  </si>
  <si>
    <t>Správa železnic. státní organizace</t>
  </si>
  <si>
    <t>DIČ:</t>
  </si>
  <si>
    <t>Uchazeč: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</si>
  <si>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</si>
  <si>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</si>
  <si>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</si>
  <si>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</si>
  <si>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</si>
  <si>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</si>
  <si>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</si>
  <si>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</si>
  <si>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</si>
  <si>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</si>
  <si>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</si>
  <si>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</si>
  <si>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</si>
  <si>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</si>
  <si>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</si>
  <si>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</si>
  <si>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</si>
  <si>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</si>
  <si>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</si>
  <si>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</si>
  <si>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</si>
  <si>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</si>
  <si>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</si>
  <si>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</si>
  <si>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</si>
  <si>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</si>
  <si>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</si>
  <si>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</si>
  <si>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</si>
  <si>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</si>
  <si>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</si>
  <si>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</si>
  <si>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</si>
  <si>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</si>
  <si>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</si>
  <si>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</si>
  <si>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</si>
  <si>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</si>
  <si>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</si>
  <si>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</si>
  <si>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</si>
  <si>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</si>
  <si>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</si>
  <si>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</si>
  <si>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</si>
  <si>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03</t>
  </si>
  <si>
    <t>ASHS</t>
  </si>
  <si>
    <t>STA</t>
  </si>
  <si>
    <t>1</t>
  </si>
  <si>
    <t>{ce03b8e6-8378-48aa-a189-807a03d731ee}</t>
  </si>
  <si>
    <t>2</t>
  </si>
  <si>
    <t>/</t>
  </si>
  <si>
    <t>03.1</t>
  </si>
  <si>
    <t>servisní úkony</t>
  </si>
  <si>
    <t>Soupis</t>
  </si>
  <si>
    <t>{5f75e461-ad02-470c-8b46-1e44b0d482ac}</t>
  </si>
  <si>
    <t>03.2.</t>
  </si>
  <si>
    <t>práce a dodávky</t>
  </si>
  <si>
    <t>{76eefc59-3cc0-4e0a-9f55-d392714dba75}</t>
  </si>
  <si>
    <t>03.3.</t>
  </si>
  <si>
    <t>VON</t>
  </si>
  <si>
    <t>{de626986-7203-4d56-82bd-5b0c532f6856}</t>
  </si>
  <si>
    <t>KRYCÍ LIST SOUPISU PRACÍ</t>
  </si>
  <si>
    <t>Objekt:</t>
  </si>
  <si>
    <t>03 - ASHS</t>
  </si>
  <si>
    <t>Soupis:</t>
  </si>
  <si>
    <t>03.1 - servisní úkony</t>
  </si>
  <si>
    <t>REKAPITULACE ČLENĚNÍ SOUPISU PRACÍ</t>
  </si>
  <si>
    <t>Kód dílu - Popis</t>
  </si>
  <si>
    <t>Cena celkem [CZK]</t>
  </si>
  <si>
    <t>-1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</si>
  <si>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</si>
  <si>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</si>
  <si>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</si>
  <si>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</si>
  <si>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</si>
  <si>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</si>
  <si>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</si>
  <si>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</si>
  <si>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</si>
  <si>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</si>
  <si>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</si>
  <si>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</si>
  <si>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</si>
  <si>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</si>
  <si>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</si>
  <si>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HZS</t>
  </si>
  <si>
    <t>Hodinové zúčtovací sazby</t>
  </si>
  <si>
    <t>4</t>
  </si>
  <si>
    <t>ROZPOCET</t>
  </si>
  <si>
    <t>OST</t>
  </si>
  <si>
    <t>Ostatní</t>
  </si>
  <si>
    <t>K</t>
  </si>
  <si>
    <t>7596474010</t>
  </si>
  <si>
    <t>ASHS - zkouška činnosti při provozu půlroční cyklus</t>
  </si>
  <si>
    <t>kus</t>
  </si>
  <si>
    <t>Sborník UOŽI 01 2023</t>
  </si>
  <si>
    <t>512</t>
  </si>
  <si>
    <t>734007198</t>
  </si>
  <si>
    <t>PP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</si>
  <si>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</si>
  <si>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7596474020</t>
  </si>
  <si>
    <t>ASHS - kontrola provozuschopnosti roční cyklus</t>
  </si>
  <si>
    <t>1693359578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</si>
  <si>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</si>
  <si>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3</t>
  </si>
  <si>
    <t>7596474030</t>
  </si>
  <si>
    <t>ASHS - kontrola provozuschopnosti včetně průchodnosti potrubí, dvouletý cyklus</t>
  </si>
  <si>
    <t>1809636765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</si>
  <si>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</si>
  <si>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6</t>
  </si>
  <si>
    <t>7596474040</t>
  </si>
  <si>
    <t>ASHS - kontrola provozuschopnosti včetně kontroly tlakových lahví, pětiletý cyklus</t>
  </si>
  <si>
    <t>1933740290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</si>
  <si>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</si>
  <si>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5</t>
  </si>
  <si>
    <t>7596474120</t>
  </si>
  <si>
    <t>ASHS - ZDP kontrola provozuschopnosti systém do 10 hlásičů požáru roční cyklus</t>
  </si>
  <si>
    <t>-1385213818</t>
  </si>
  <si>
    <t>ASHS - ZDP kontrola provozuschopnosti systém do 10 hlásičů požáru roční cyklus - 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</si>
  <si>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03.2. - práce a dodávky</t>
  </si>
  <si>
    <t>M</t>
  </si>
  <si>
    <t>7596490010</t>
  </si>
  <si>
    <t>Ostatní Provozní kniha Provozní kniha EPS, LDP, ASHS</t>
  </si>
  <si>
    <t>8</t>
  </si>
  <si>
    <t>-1141857988</t>
  </si>
  <si>
    <t>7596470630</t>
  </si>
  <si>
    <t>ASHS hasivo FM-200</t>
  </si>
  <si>
    <t>kg</t>
  </si>
  <si>
    <t>762891970</t>
  </si>
  <si>
    <t>7596470550</t>
  </si>
  <si>
    <t>ASHS Tlakový spínač</t>
  </si>
  <si>
    <t>-278762658</t>
  </si>
  <si>
    <t>7596470540</t>
  </si>
  <si>
    <t>ASHS Monitor tlaku v láhvi</t>
  </si>
  <si>
    <t>-1350465559</t>
  </si>
  <si>
    <t>7596470530</t>
  </si>
  <si>
    <t>ASHS Elektrický spouštěč, 24V=/0,2 A (pro ventily GCV 40,50,65)</t>
  </si>
  <si>
    <t>-674201884</t>
  </si>
  <si>
    <t>7596470350</t>
  </si>
  <si>
    <t>ASHS Sigma Si, tlačítko nouzové přerušení, zelené tl.</t>
  </si>
  <si>
    <t>-1806520157</t>
  </si>
  <si>
    <t>7</t>
  </si>
  <si>
    <t>7596470090</t>
  </si>
  <si>
    <t>ASHS Deska výstupů ústředny Sigma CP</t>
  </si>
  <si>
    <t>-2143120622</t>
  </si>
  <si>
    <t>7596470470</t>
  </si>
  <si>
    <t>ASHS Manometr</t>
  </si>
  <si>
    <t>-1149722547</t>
  </si>
  <si>
    <t>9</t>
  </si>
  <si>
    <t>7596445005</t>
  </si>
  <si>
    <t>Montáž prvku pro EPS, ASHS (čidlo, hlásič, spínač atd.)</t>
  </si>
  <si>
    <t>951509628</t>
  </si>
  <si>
    <t>10</t>
  </si>
  <si>
    <t>7596447005</t>
  </si>
  <si>
    <t>Demontáž prvku pro EPS, ASHS (čidlo, hlásič, spínač atd.)</t>
  </si>
  <si>
    <t>870015214</t>
  </si>
  <si>
    <t>11</t>
  </si>
  <si>
    <t>7596473020</t>
  </si>
  <si>
    <t>Tlaková zkouška lahví s plynem pro ASHS poškozujícím ozónovou sféru (Kjótský protokol)</t>
  </si>
  <si>
    <t>-1704582755</t>
  </si>
  <si>
    <t>12</t>
  </si>
  <si>
    <t>7596473040</t>
  </si>
  <si>
    <t>Doplnění hasiva (plynu) poškozujícím ozónovou sféru (Kjótský protokol)</t>
  </si>
  <si>
    <t>1253396586</t>
  </si>
  <si>
    <t>13</t>
  </si>
  <si>
    <t>7596475010</t>
  </si>
  <si>
    <t>Montáž hasící části ASHS spouštěče, elmag.ventilů, trysek,ručního spouštěče a tlakového spínače</t>
  </si>
  <si>
    <t>soubor</t>
  </si>
  <si>
    <t>-708647179</t>
  </si>
  <si>
    <t>14</t>
  </si>
  <si>
    <t>7596477010</t>
  </si>
  <si>
    <t>Demontáž hasící části ASHS spouštěče, elmag. ventily, trysky, ruční spouštěč a tlakový spínač</t>
  </si>
  <si>
    <t>-145180882</t>
  </si>
  <si>
    <t>03.3. - VON</t>
  </si>
  <si>
    <t>HZS4211</t>
  </si>
  <si>
    <t>Hodinová zúčtovací sazba revizní technik</t>
  </si>
  <si>
    <t>hod</t>
  </si>
  <si>
    <t>CS ÚRS 2023 02</t>
  </si>
  <si>
    <t>238779938</t>
  </si>
  <si>
    <t>Hodinové zúčtovací sazby ostatních profesí revizní a kontrolní činnost revizní technik</t>
  </si>
  <si>
    <t>Online PSC</t>
  </si>
  <si>
    <t>https://podminky.urs.cz/item/CS_URS_2023_02/HZS4211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</si>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</sst>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11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zari2023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a revize EZS, EPS, ASHS 2024 - část 3 - ASHS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3. 10. 2023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železnic.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Petr Nožička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16.5" customHeight="1">
      <c r="A55" s="7"/>
      <c r="B55" s="108"/>
      <c r="C55" s="109"/>
      <c r="D55" s="110" t="s">
        <v>75</v>
      </c>
      <c r="E55" s="110"/>
      <c r="F55" s="110"/>
      <c r="G55" s="110"/>
      <c r="H55" s="110"/>
      <c r="I55" s="111"/>
      <c r="J55" s="110" t="s">
        <v>76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ROUND(SUM(AG56:AG58),2)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77</v>
      </c>
      <c r="AR55" s="115"/>
      <c r="AS55" s="116">
        <f>ROUND(SUM(AS56:AS58),2)</f>
        <v>0</v>
      </c>
      <c r="AT55" s="117">
        <f>ROUND(SUM(AV55:AW55),2)</f>
        <v>0</v>
      </c>
      <c r="AU55" s="118">
        <f>ROUND(SUM(AU56:AU58),5)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ROUND(SUM(AZ56:AZ58),2)</f>
        <v>0</v>
      </c>
      <c r="BA55" s="117">
        <f>ROUND(SUM(BA56:BA58),2)</f>
        <v>0</v>
      </c>
      <c r="BB55" s="117">
        <f>ROUND(SUM(BB56:BB58),2)</f>
        <v>0</v>
      </c>
      <c r="BC55" s="117">
        <f>ROUND(SUM(BC56:BC58),2)</f>
        <v>0</v>
      </c>
      <c r="BD55" s="119">
        <f>ROUND(SUM(BD56:BD58),2)</f>
        <v>0</v>
      </c>
      <c r="BE55" s="7"/>
      <c r="BS55" s="120" t="s">
        <v>70</v>
      </c>
      <c r="BT55" s="120" t="s">
        <v>78</v>
      </c>
      <c r="BU55" s="120" t="s">
        <v>72</v>
      </c>
      <c r="BV55" s="120" t="s">
        <v>73</v>
      </c>
      <c r="BW55" s="120" t="s">
        <v>79</v>
      </c>
      <c r="BX55" s="120" t="s">
        <v>5</v>
      </c>
      <c r="CL55" s="120" t="s">
        <v>19</v>
      </c>
      <c r="CM55" s="120" t="s">
        <v>80</v>
      </c>
    </row>
    <row r="56" s="4" customFormat="1" ht="16.5" customHeight="1">
      <c r="A56" s="121" t="s">
        <v>81</v>
      </c>
      <c r="B56" s="60"/>
      <c r="C56" s="122"/>
      <c r="D56" s="122"/>
      <c r="E56" s="123" t="s">
        <v>82</v>
      </c>
      <c r="F56" s="123"/>
      <c r="G56" s="123"/>
      <c r="H56" s="123"/>
      <c r="I56" s="123"/>
      <c r="J56" s="122"/>
      <c r="K56" s="123" t="s">
        <v>83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'03.1 - servisní úkony'!J32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84</v>
      </c>
      <c r="AR56" s="62"/>
      <c r="AS56" s="126">
        <v>0</v>
      </c>
      <c r="AT56" s="127">
        <f>ROUND(SUM(AV56:AW56),2)</f>
        <v>0</v>
      </c>
      <c r="AU56" s="128">
        <f>'03.1 - servisní úkony'!P87</f>
        <v>0</v>
      </c>
      <c r="AV56" s="127">
        <f>'03.1 - servisní úkony'!J35</f>
        <v>0</v>
      </c>
      <c r="AW56" s="127">
        <f>'03.1 - servisní úkony'!J36</f>
        <v>0</v>
      </c>
      <c r="AX56" s="127">
        <f>'03.1 - servisní úkony'!J37</f>
        <v>0</v>
      </c>
      <c r="AY56" s="127">
        <f>'03.1 - servisní úkony'!J38</f>
        <v>0</v>
      </c>
      <c r="AZ56" s="127">
        <f>'03.1 - servisní úkony'!F35</f>
        <v>0</v>
      </c>
      <c r="BA56" s="127">
        <f>'03.1 - servisní úkony'!F36</f>
        <v>0</v>
      </c>
      <c r="BB56" s="127">
        <f>'03.1 - servisní úkony'!F37</f>
        <v>0</v>
      </c>
      <c r="BC56" s="127">
        <f>'03.1 - servisní úkony'!F38</f>
        <v>0</v>
      </c>
      <c r="BD56" s="129">
        <f>'03.1 - servisní úkony'!F39</f>
        <v>0</v>
      </c>
      <c r="BE56" s="4"/>
      <c r="BT56" s="130" t="s">
        <v>80</v>
      </c>
      <c r="BV56" s="130" t="s">
        <v>73</v>
      </c>
      <c r="BW56" s="130" t="s">
        <v>85</v>
      </c>
      <c r="BX56" s="130" t="s">
        <v>79</v>
      </c>
      <c r="CL56" s="130" t="s">
        <v>19</v>
      </c>
    </row>
    <row r="57" s="4" customFormat="1" ht="16.5" customHeight="1">
      <c r="A57" s="121" t="s">
        <v>81</v>
      </c>
      <c r="B57" s="60"/>
      <c r="C57" s="122"/>
      <c r="D57" s="122"/>
      <c r="E57" s="123" t="s">
        <v>86</v>
      </c>
      <c r="F57" s="123"/>
      <c r="G57" s="123"/>
      <c r="H57" s="123"/>
      <c r="I57" s="123"/>
      <c r="J57" s="122"/>
      <c r="K57" s="123" t="s">
        <v>87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'03.2. - práce a dodávky'!J32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84</v>
      </c>
      <c r="AR57" s="62"/>
      <c r="AS57" s="126">
        <v>0</v>
      </c>
      <c r="AT57" s="127">
        <f>ROUND(SUM(AV57:AW57),2)</f>
        <v>0</v>
      </c>
      <c r="AU57" s="128">
        <f>'03.2. - práce a dodávky'!P86</f>
        <v>0</v>
      </c>
      <c r="AV57" s="127">
        <f>'03.2. - práce a dodávky'!J35</f>
        <v>0</v>
      </c>
      <c r="AW57" s="127">
        <f>'03.2. - práce a dodávky'!J36</f>
        <v>0</v>
      </c>
      <c r="AX57" s="127">
        <f>'03.2. - práce a dodávky'!J37</f>
        <v>0</v>
      </c>
      <c r="AY57" s="127">
        <f>'03.2. - práce a dodávky'!J38</f>
        <v>0</v>
      </c>
      <c r="AZ57" s="127">
        <f>'03.2. - práce a dodávky'!F35</f>
        <v>0</v>
      </c>
      <c r="BA57" s="127">
        <f>'03.2. - práce a dodávky'!F36</f>
        <v>0</v>
      </c>
      <c r="BB57" s="127">
        <f>'03.2. - práce a dodávky'!F37</f>
        <v>0</v>
      </c>
      <c r="BC57" s="127">
        <f>'03.2. - práce a dodávky'!F38</f>
        <v>0</v>
      </c>
      <c r="BD57" s="129">
        <f>'03.2. - práce a dodávky'!F39</f>
        <v>0</v>
      </c>
      <c r="BE57" s="4"/>
      <c r="BT57" s="130" t="s">
        <v>80</v>
      </c>
      <c r="BV57" s="130" t="s">
        <v>73</v>
      </c>
      <c r="BW57" s="130" t="s">
        <v>88</v>
      </c>
      <c r="BX57" s="130" t="s">
        <v>79</v>
      </c>
      <c r="CL57" s="130" t="s">
        <v>19</v>
      </c>
    </row>
    <row r="58" s="4" customFormat="1" ht="16.5" customHeight="1">
      <c r="A58" s="121" t="s">
        <v>81</v>
      </c>
      <c r="B58" s="60"/>
      <c r="C58" s="122"/>
      <c r="D58" s="122"/>
      <c r="E58" s="123" t="s">
        <v>89</v>
      </c>
      <c r="F58" s="123"/>
      <c r="G58" s="123"/>
      <c r="H58" s="123"/>
      <c r="I58" s="123"/>
      <c r="J58" s="122"/>
      <c r="K58" s="123" t="s">
        <v>90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'03.3. - VON'!J32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84</v>
      </c>
      <c r="AR58" s="62"/>
      <c r="AS58" s="131">
        <v>0</v>
      </c>
      <c r="AT58" s="132">
        <f>ROUND(SUM(AV58:AW58),2)</f>
        <v>0</v>
      </c>
      <c r="AU58" s="133">
        <f>'03.3. - VON'!P86</f>
        <v>0</v>
      </c>
      <c r="AV58" s="132">
        <f>'03.3. - VON'!J35</f>
        <v>0</v>
      </c>
      <c r="AW58" s="132">
        <f>'03.3. - VON'!J36</f>
        <v>0</v>
      </c>
      <c r="AX58" s="132">
        <f>'03.3. - VON'!J37</f>
        <v>0</v>
      </c>
      <c r="AY58" s="132">
        <f>'03.3. - VON'!J38</f>
        <v>0</v>
      </c>
      <c r="AZ58" s="132">
        <f>'03.3. - VON'!F35</f>
        <v>0</v>
      </c>
      <c r="BA58" s="132">
        <f>'03.3. - VON'!F36</f>
        <v>0</v>
      </c>
      <c r="BB58" s="132">
        <f>'03.3. - VON'!F37</f>
        <v>0</v>
      </c>
      <c r="BC58" s="132">
        <f>'03.3. - VON'!F38</f>
        <v>0</v>
      </c>
      <c r="BD58" s="134">
        <f>'03.3. - VON'!F39</f>
        <v>0</v>
      </c>
      <c r="BE58" s="4"/>
      <c r="BT58" s="130" t="s">
        <v>80</v>
      </c>
      <c r="BV58" s="130" t="s">
        <v>73</v>
      </c>
      <c r="BW58" s="130" t="s">
        <v>91</v>
      </c>
      <c r="BX58" s="130" t="s">
        <v>79</v>
      </c>
      <c r="CL58" s="130" t="s">
        <v>19</v>
      </c>
    </row>
    <row r="59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="2" customFormat="1" ht="6.96" customHeight="1">
      <c r="A60" s="35"/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sheet="1" formatColumns="0" formatRows="0" objects="1" scenarios="1" spinCount="100000" saltValue="F23mDtbf52Ng6Mz7joy+/CLxNrnIDs3zketzJOgbQ8UpML2GEA1DbhRRCcJRB//54rHJjdlNNQ1iJ4f+LFW5ow==" hashValue="IGaY5n3fINE/q6ZDjTkq3MxjUAAFBEkIwQCe0GbGUA19XnDrKkazzj0kv2u6+YO/o77azuxQOczTf9HNMuNxlg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3.1 - servisní úkony'!C2" display="/"/>
    <hyperlink ref="A57" location="'03.2. - práce a dodávky'!C2" display="/"/>
    <hyperlink ref="A58" location="'03.3.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2024 - část 3 - ASHS</v>
      </c>
      <c r="F7" s="139"/>
      <c r="G7" s="139"/>
      <c r="H7" s="139"/>
      <c r="L7" s="17"/>
    </row>
    <row r="8" s="1" customFormat="1" ht="12" customHeight="1">
      <c r="B8" s="17"/>
      <c r="D8" s="139" t="s">
        <v>93</v>
      </c>
      <c r="L8" s="17"/>
    </row>
    <row r="9" s="2" customFormat="1" ht="16.5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96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3. 10. 2023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ROUND(J87,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ROUND((SUM(BE87:BE99)),  2)</f>
        <v>0</v>
      </c>
      <c r="G35" s="35"/>
      <c r="H35" s="35"/>
      <c r="I35" s="154">
        <v>0.20999999999999999</v>
      </c>
      <c r="J35" s="153">
        <f>ROUND(((SUM(BE87:BE99))*I35),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ROUND((SUM(BF87:BF99)),  2)</f>
        <v>0</v>
      </c>
      <c r="G36" s="35"/>
      <c r="H36" s="35"/>
      <c r="I36" s="154">
        <v>0.14999999999999999</v>
      </c>
      <c r="J36" s="153">
        <f>ROUND(((SUM(BF87:BF99))*I36),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ROUND((SUM(BG87:BG99)),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ROUND((SUM(BH87:BH99)),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ROUND((SUM(BI87:BI99)),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Oprava a revize EZS, EPS, ASHS 2024 - část 3 - ASHS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93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94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03.1 - servisní úkony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3. 10. 2023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železnic.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98</v>
      </c>
      <c r="D61" s="168"/>
      <c r="E61" s="168"/>
      <c r="F61" s="168"/>
      <c r="G61" s="168"/>
      <c r="H61" s="168"/>
      <c r="I61" s="168"/>
      <c r="J61" s="169" t="s">
        <v>99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J87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100</v>
      </c>
    </row>
    <row r="64" s="9" customFormat="1" ht="24.96" customHeight="1">
      <c r="A64" s="9"/>
      <c r="B64" s="171"/>
      <c r="C64" s="172"/>
      <c r="D64" s="173" t="s">
        <v>101</v>
      </c>
      <c r="E64" s="174"/>
      <c r="F64" s="174"/>
      <c r="G64" s="174"/>
      <c r="H64" s="174"/>
      <c r="I64" s="174"/>
      <c r="J64" s="175">
        <f>J88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1"/>
      <c r="C65" s="172"/>
      <c r="D65" s="173" t="s">
        <v>102</v>
      </c>
      <c r="E65" s="174"/>
      <c r="F65" s="174"/>
      <c r="G65" s="174"/>
      <c r="H65" s="174"/>
      <c r="I65" s="174"/>
      <c r="J65" s="175">
        <f>J89</f>
        <v>0</v>
      </c>
      <c r="K65" s="172"/>
      <c r="L65" s="176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103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6" t="str">
        <f>E7</f>
        <v>Oprava a revize EZS, EPS, ASHS 2024 - část 3 - ASHS</v>
      </c>
      <c r="F75" s="29"/>
      <c r="G75" s="29"/>
      <c r="H75" s="29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93</v>
      </c>
      <c r="D76" s="19"/>
      <c r="E76" s="19"/>
      <c r="F76" s="19"/>
      <c r="G76" s="19"/>
      <c r="H76" s="19"/>
      <c r="I76" s="19"/>
      <c r="J76" s="19"/>
      <c r="K76" s="19"/>
      <c r="L76" s="17"/>
    </row>
    <row r="77" s="2" customFormat="1" ht="16.5" customHeight="1">
      <c r="A77" s="35"/>
      <c r="B77" s="36"/>
      <c r="C77" s="37"/>
      <c r="D77" s="37"/>
      <c r="E77" s="166" t="s">
        <v>94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95</v>
      </c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03.1 - servisní úkony</v>
      </c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21</v>
      </c>
      <c r="D81" s="37"/>
      <c r="E81" s="37"/>
      <c r="F81" s="24" t="str">
        <f>F14</f>
        <v xml:space="preserve"> </v>
      </c>
      <c r="G81" s="37"/>
      <c r="H81" s="37"/>
      <c r="I81" s="29" t="s">
        <v>23</v>
      </c>
      <c r="J81" s="69" t="str">
        <f>IF(J14="","",J14)</f>
        <v>3. 10. 2023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25</v>
      </c>
      <c r="D83" s="37"/>
      <c r="E83" s="37"/>
      <c r="F83" s="24" t="str">
        <f>E17</f>
        <v>Správa železnic. státní organizace</v>
      </c>
      <c r="G83" s="37"/>
      <c r="H83" s="37"/>
      <c r="I83" s="29" t="s">
        <v>31</v>
      </c>
      <c r="J83" s="33" t="str">
        <f>E23</f>
        <v xml:space="preserve"> 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5.15" customHeight="1">
      <c r="A84" s="35"/>
      <c r="B84" s="36"/>
      <c r="C84" s="29" t="s">
        <v>29</v>
      </c>
      <c r="D84" s="37"/>
      <c r="E84" s="37"/>
      <c r="F84" s="24" t="str">
        <f>IF(E20="","",E20)</f>
        <v>Vyplň údaj</v>
      </c>
      <c r="G84" s="37"/>
      <c r="H84" s="37"/>
      <c r="I84" s="29" t="s">
        <v>33</v>
      </c>
      <c r="J84" s="33" t="str">
        <f>E26</f>
        <v>Petr Nožička</v>
      </c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4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0" customFormat="1" ht="29.28" customHeight="1">
      <c r="A86" s="177"/>
      <c r="B86" s="178"/>
      <c r="C86" s="179" t="s">
        <v>104</v>
      </c>
      <c r="D86" s="180" t="s">
        <v>56</v>
      </c>
      <c r="E86" s="180" t="s">
        <v>52</v>
      </c>
      <c r="F86" s="180" t="s">
        <v>53</v>
      </c>
      <c r="G86" s="180" t="s">
        <v>105</v>
      </c>
      <c r="H86" s="180" t="s">
        <v>106</v>
      </c>
      <c r="I86" s="180" t="s">
        <v>107</v>
      </c>
      <c r="J86" s="180" t="s">
        <v>99</v>
      </c>
      <c r="K86" s="181" t="s">
        <v>108</v>
      </c>
      <c r="L86" s="182"/>
      <c r="M86" s="89" t="s">
        <v>19</v>
      </c>
      <c r="N86" s="90" t="s">
        <v>41</v>
      </c>
      <c r="O86" s="90" t="s">
        <v>109</v>
      </c>
      <c r="P86" s="90" t="s">
        <v>110</v>
      </c>
      <c r="Q86" s="90" t="s">
        <v>111</v>
      </c>
      <c r="R86" s="90" t="s">
        <v>112</v>
      </c>
      <c r="S86" s="90" t="s">
        <v>113</v>
      </c>
      <c r="T86" s="91" t="s">
        <v>114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5"/>
      <c r="B87" s="36"/>
      <c r="C87" s="96" t="s">
        <v>115</v>
      </c>
      <c r="D87" s="37"/>
      <c r="E87" s="37"/>
      <c r="F87" s="37"/>
      <c r="G87" s="37"/>
      <c r="H87" s="37"/>
      <c r="I87" s="37"/>
      <c r="J87" s="183">
        <f>BK87</f>
        <v>0</v>
      </c>
      <c r="K87" s="37"/>
      <c r="L87" s="41"/>
      <c r="M87" s="92"/>
      <c r="N87" s="184"/>
      <c r="O87" s="93"/>
      <c r="P87" s="185">
        <f>P88+P89</f>
        <v>0</v>
      </c>
      <c r="Q87" s="93"/>
      <c r="R87" s="185">
        <f>R88+R89</f>
        <v>0</v>
      </c>
      <c r="S87" s="93"/>
      <c r="T87" s="186">
        <f>T88+T89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70</v>
      </c>
      <c r="AU87" s="14" t="s">
        <v>100</v>
      </c>
      <c r="BK87" s="187">
        <f>BK88+BK89</f>
        <v>0</v>
      </c>
    </row>
    <row r="88" s="11" customFormat="1" ht="25.92" customHeight="1">
      <c r="A88" s="11"/>
      <c r="B88" s="188"/>
      <c r="C88" s="189"/>
      <c r="D88" s="190" t="s">
        <v>70</v>
      </c>
      <c r="E88" s="191" t="s">
        <v>116</v>
      </c>
      <c r="F88" s="191" t="s">
        <v>117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v>0</v>
      </c>
      <c r="Q88" s="196"/>
      <c r="R88" s="197">
        <v>0</v>
      </c>
      <c r="S88" s="196"/>
      <c r="T88" s="198"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9" t="s">
        <v>118</v>
      </c>
      <c r="AT88" s="200" t="s">
        <v>70</v>
      </c>
      <c r="AU88" s="200" t="s">
        <v>71</v>
      </c>
      <c r="AY88" s="199" t="s">
        <v>119</v>
      </c>
      <c r="BK88" s="201">
        <v>0</v>
      </c>
    </row>
    <row r="89" s="11" customFormat="1" ht="25.92" customHeight="1">
      <c r="A89" s="11"/>
      <c r="B89" s="188"/>
      <c r="C89" s="189"/>
      <c r="D89" s="190" t="s">
        <v>70</v>
      </c>
      <c r="E89" s="191" t="s">
        <v>120</v>
      </c>
      <c r="F89" s="191" t="s">
        <v>121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SUM(P90:P99)</f>
        <v>0</v>
      </c>
      <c r="Q89" s="196"/>
      <c r="R89" s="197">
        <f>SUM(R90:R99)</f>
        <v>0</v>
      </c>
      <c r="S89" s="196"/>
      <c r="T89" s="198">
        <f>SUM(T90:T99)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9" t="s">
        <v>118</v>
      </c>
      <c r="AT89" s="200" t="s">
        <v>70</v>
      </c>
      <c r="AU89" s="200" t="s">
        <v>71</v>
      </c>
      <c r="AY89" s="199" t="s">
        <v>119</v>
      </c>
      <c r="BK89" s="201">
        <f>SUM(BK90:BK99)</f>
        <v>0</v>
      </c>
    </row>
    <row r="90" s="2" customFormat="1" ht="16.5" customHeight="1">
      <c r="A90" s="35"/>
      <c r="B90" s="36"/>
      <c r="C90" s="202" t="s">
        <v>78</v>
      </c>
      <c r="D90" s="202" t="s">
        <v>122</v>
      </c>
      <c r="E90" s="203" t="s">
        <v>123</v>
      </c>
      <c r="F90" s="204" t="s">
        <v>124</v>
      </c>
      <c r="G90" s="205" t="s">
        <v>125</v>
      </c>
      <c r="H90" s="206">
        <v>5</v>
      </c>
      <c r="I90" s="207"/>
      <c r="J90" s="208">
        <f>ROUND(I90*H90,2)</f>
        <v>0</v>
      </c>
      <c r="K90" s="204" t="s">
        <v>126</v>
      </c>
      <c r="L90" s="41"/>
      <c r="M90" s="209" t="s">
        <v>19</v>
      </c>
      <c r="N90" s="210" t="s">
        <v>42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127</v>
      </c>
      <c r="AT90" s="213" t="s">
        <v>122</v>
      </c>
      <c r="AU90" s="213" t="s">
        <v>78</v>
      </c>
      <c r="AY90" s="14" t="s">
        <v>119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78</v>
      </c>
      <c r="BK90" s="214">
        <f>ROUND(I90*H90,2)</f>
        <v>0</v>
      </c>
      <c r="BL90" s="14" t="s">
        <v>127</v>
      </c>
      <c r="BM90" s="213" t="s">
        <v>128</v>
      </c>
    </row>
    <row r="91" s="2" customFormat="1">
      <c r="A91" s="35"/>
      <c r="B91" s="36"/>
      <c r="C91" s="37"/>
      <c r="D91" s="215" t="s">
        <v>129</v>
      </c>
      <c r="E91" s="37"/>
      <c r="F91" s="216" t="s">
        <v>130</v>
      </c>
      <c r="G91" s="37"/>
      <c r="H91" s="37"/>
      <c r="I91" s="217"/>
      <c r="J91" s="37"/>
      <c r="K91" s="37"/>
      <c r="L91" s="41"/>
      <c r="M91" s="218"/>
      <c r="N91" s="21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129</v>
      </c>
      <c r="AU91" s="14" t="s">
        <v>78</v>
      </c>
    </row>
    <row r="92" s="2" customFormat="1" ht="16.5" customHeight="1">
      <c r="A92" s="35"/>
      <c r="B92" s="36"/>
      <c r="C92" s="202" t="s">
        <v>80</v>
      </c>
      <c r="D92" s="202" t="s">
        <v>122</v>
      </c>
      <c r="E92" s="203" t="s">
        <v>131</v>
      </c>
      <c r="F92" s="204" t="s">
        <v>132</v>
      </c>
      <c r="G92" s="205" t="s">
        <v>125</v>
      </c>
      <c r="H92" s="206">
        <v>3</v>
      </c>
      <c r="I92" s="207"/>
      <c r="J92" s="208">
        <f>ROUND(I92*H92,2)</f>
        <v>0</v>
      </c>
      <c r="K92" s="204" t="s">
        <v>126</v>
      </c>
      <c r="L92" s="41"/>
      <c r="M92" s="209" t="s">
        <v>19</v>
      </c>
      <c r="N92" s="210" t="s">
        <v>42</v>
      </c>
      <c r="O92" s="8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127</v>
      </c>
      <c r="AT92" s="213" t="s">
        <v>122</v>
      </c>
      <c r="AU92" s="213" t="s">
        <v>78</v>
      </c>
      <c r="AY92" s="14" t="s">
        <v>119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78</v>
      </c>
      <c r="BK92" s="214">
        <f>ROUND(I92*H92,2)</f>
        <v>0</v>
      </c>
      <c r="BL92" s="14" t="s">
        <v>127</v>
      </c>
      <c r="BM92" s="213" t="s">
        <v>133</v>
      </c>
    </row>
    <row r="93" s="2" customFormat="1">
      <c r="A93" s="35"/>
      <c r="B93" s="36"/>
      <c r="C93" s="37"/>
      <c r="D93" s="215" t="s">
        <v>129</v>
      </c>
      <c r="E93" s="37"/>
      <c r="F93" s="216" t="s">
        <v>134</v>
      </c>
      <c r="G93" s="37"/>
      <c r="H93" s="37"/>
      <c r="I93" s="217"/>
      <c r="J93" s="37"/>
      <c r="K93" s="37"/>
      <c r="L93" s="41"/>
      <c r="M93" s="218"/>
      <c r="N93" s="21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129</v>
      </c>
      <c r="AU93" s="14" t="s">
        <v>78</v>
      </c>
    </row>
    <row r="94" s="2" customFormat="1" ht="16.5" customHeight="1">
      <c r="A94" s="35"/>
      <c r="B94" s="36"/>
      <c r="C94" s="202" t="s">
        <v>135</v>
      </c>
      <c r="D94" s="202" t="s">
        <v>122</v>
      </c>
      <c r="E94" s="203" t="s">
        <v>136</v>
      </c>
      <c r="F94" s="204" t="s">
        <v>137</v>
      </c>
      <c r="G94" s="205" t="s">
        <v>125</v>
      </c>
      <c r="H94" s="206">
        <v>2</v>
      </c>
      <c r="I94" s="207"/>
      <c r="J94" s="208">
        <f>ROUND(I94*H94,2)</f>
        <v>0</v>
      </c>
      <c r="K94" s="204" t="s">
        <v>126</v>
      </c>
      <c r="L94" s="41"/>
      <c r="M94" s="209" t="s">
        <v>19</v>
      </c>
      <c r="N94" s="210" t="s">
        <v>42</v>
      </c>
      <c r="O94" s="8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3" t="s">
        <v>127</v>
      </c>
      <c r="AT94" s="213" t="s">
        <v>122</v>
      </c>
      <c r="AU94" s="213" t="s">
        <v>78</v>
      </c>
      <c r="AY94" s="14" t="s">
        <v>119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78</v>
      </c>
      <c r="BK94" s="214">
        <f>ROUND(I94*H94,2)</f>
        <v>0</v>
      </c>
      <c r="BL94" s="14" t="s">
        <v>127</v>
      </c>
      <c r="BM94" s="213" t="s">
        <v>138</v>
      </c>
    </row>
    <row r="95" s="2" customFormat="1">
      <c r="A95" s="35"/>
      <c r="B95" s="36"/>
      <c r="C95" s="37"/>
      <c r="D95" s="215" t="s">
        <v>129</v>
      </c>
      <c r="E95" s="37"/>
      <c r="F95" s="216" t="s">
        <v>139</v>
      </c>
      <c r="G95" s="37"/>
      <c r="H95" s="37"/>
      <c r="I95" s="217"/>
      <c r="J95" s="37"/>
      <c r="K95" s="37"/>
      <c r="L95" s="41"/>
      <c r="M95" s="218"/>
      <c r="N95" s="21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129</v>
      </c>
      <c r="AU95" s="14" t="s">
        <v>78</v>
      </c>
    </row>
    <row r="96" s="2" customFormat="1" ht="16.5" customHeight="1">
      <c r="A96" s="35"/>
      <c r="B96" s="36"/>
      <c r="C96" s="202" t="s">
        <v>140</v>
      </c>
      <c r="D96" s="202" t="s">
        <v>122</v>
      </c>
      <c r="E96" s="203" t="s">
        <v>141</v>
      </c>
      <c r="F96" s="204" t="s">
        <v>142</v>
      </c>
      <c r="G96" s="205" t="s">
        <v>125</v>
      </c>
      <c r="H96" s="206">
        <v>6</v>
      </c>
      <c r="I96" s="207"/>
      <c r="J96" s="208">
        <f>ROUND(I96*H96,2)</f>
        <v>0</v>
      </c>
      <c r="K96" s="204" t="s">
        <v>126</v>
      </c>
      <c r="L96" s="41"/>
      <c r="M96" s="209" t="s">
        <v>19</v>
      </c>
      <c r="N96" s="210" t="s">
        <v>42</v>
      </c>
      <c r="O96" s="8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3" t="s">
        <v>127</v>
      </c>
      <c r="AT96" s="213" t="s">
        <v>122</v>
      </c>
      <c r="AU96" s="213" t="s">
        <v>78</v>
      </c>
      <c r="AY96" s="14" t="s">
        <v>119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78</v>
      </c>
      <c r="BK96" s="214">
        <f>ROUND(I96*H96,2)</f>
        <v>0</v>
      </c>
      <c r="BL96" s="14" t="s">
        <v>127</v>
      </c>
      <c r="BM96" s="213" t="s">
        <v>143</v>
      </c>
    </row>
    <row r="97" s="2" customFormat="1">
      <c r="A97" s="35"/>
      <c r="B97" s="36"/>
      <c r="C97" s="37"/>
      <c r="D97" s="215" t="s">
        <v>129</v>
      </c>
      <c r="E97" s="37"/>
      <c r="F97" s="216" t="s">
        <v>144</v>
      </c>
      <c r="G97" s="37"/>
      <c r="H97" s="37"/>
      <c r="I97" s="217"/>
      <c r="J97" s="37"/>
      <c r="K97" s="37"/>
      <c r="L97" s="41"/>
      <c r="M97" s="218"/>
      <c r="N97" s="21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129</v>
      </c>
      <c r="AU97" s="14" t="s">
        <v>78</v>
      </c>
    </row>
    <row r="98" s="2" customFormat="1" ht="16.5" customHeight="1">
      <c r="A98" s="35"/>
      <c r="B98" s="36"/>
      <c r="C98" s="202" t="s">
        <v>145</v>
      </c>
      <c r="D98" s="202" t="s">
        <v>122</v>
      </c>
      <c r="E98" s="203" t="s">
        <v>146</v>
      </c>
      <c r="F98" s="204" t="s">
        <v>147</v>
      </c>
      <c r="G98" s="205" t="s">
        <v>125</v>
      </c>
      <c r="H98" s="206">
        <v>1</v>
      </c>
      <c r="I98" s="207"/>
      <c r="J98" s="208">
        <f>ROUND(I98*H98,2)</f>
        <v>0</v>
      </c>
      <c r="K98" s="204" t="s">
        <v>126</v>
      </c>
      <c r="L98" s="41"/>
      <c r="M98" s="209" t="s">
        <v>19</v>
      </c>
      <c r="N98" s="210" t="s">
        <v>42</v>
      </c>
      <c r="O98" s="8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3" t="s">
        <v>127</v>
      </c>
      <c r="AT98" s="213" t="s">
        <v>122</v>
      </c>
      <c r="AU98" s="213" t="s">
        <v>78</v>
      </c>
      <c r="AY98" s="14" t="s">
        <v>119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78</v>
      </c>
      <c r="BK98" s="214">
        <f>ROUND(I98*H98,2)</f>
        <v>0</v>
      </c>
      <c r="BL98" s="14" t="s">
        <v>127</v>
      </c>
      <c r="BM98" s="213" t="s">
        <v>148</v>
      </c>
    </row>
    <row r="99" s="2" customFormat="1">
      <c r="A99" s="35"/>
      <c r="B99" s="36"/>
      <c r="C99" s="37"/>
      <c r="D99" s="215" t="s">
        <v>129</v>
      </c>
      <c r="E99" s="37"/>
      <c r="F99" s="216" t="s">
        <v>149</v>
      </c>
      <c r="G99" s="37"/>
      <c r="H99" s="37"/>
      <c r="I99" s="217"/>
      <c r="J99" s="37"/>
      <c r="K99" s="37"/>
      <c r="L99" s="41"/>
      <c r="M99" s="220"/>
      <c r="N99" s="221"/>
      <c r="O99" s="222"/>
      <c r="P99" s="222"/>
      <c r="Q99" s="222"/>
      <c r="R99" s="222"/>
      <c r="S99" s="222"/>
      <c r="T99" s="223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129</v>
      </c>
      <c r="AU99" s="14" t="s">
        <v>78</v>
      </c>
    </row>
    <row r="100" s="2" customFormat="1" ht="6.96" customHeight="1">
      <c r="A100" s="35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41"/>
      <c r="M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</sheetData>
  <sheetProtection sheet="1" autoFilter="0" formatColumns="0" formatRows="0" objects="1" scenarios="1" spinCount="100000" saltValue="RUf2NOIwFXJmP59+4edRy93iJ7awaBJDwhPnIeEdeDl89iRLogG2oSBmuOZmiDKblB0MOscVe3WNqsBCCmqbDQ==" hashValue="rO31FiemW7e4UGqQoT88Yb8r2JzFAy0SVYgOixbE4NQ/pxo97NFClEFPKXUFUd2Hugb2cAhrJeRzrtYcBQuGZQ==" algorithmName="SHA-512" password="CC35"/>
  <autoFilter ref="C86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2024 - část 3 - ASHS</v>
      </c>
      <c r="F7" s="139"/>
      <c r="G7" s="139"/>
      <c r="H7" s="139"/>
      <c r="L7" s="17"/>
    </row>
    <row r="8" s="1" customFormat="1" ht="12" customHeight="1">
      <c r="B8" s="17"/>
      <c r="D8" s="139" t="s">
        <v>93</v>
      </c>
      <c r="L8" s="17"/>
    </row>
    <row r="9" s="2" customFormat="1" ht="16.5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150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3. 10. 2023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ROUND((SUM(BE86:BE115)),  2)</f>
        <v>0</v>
      </c>
      <c r="G35" s="35"/>
      <c r="H35" s="35"/>
      <c r="I35" s="154">
        <v>0.20999999999999999</v>
      </c>
      <c r="J35" s="153">
        <f>ROUND(((SUM(BE86:BE115))*I35),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ROUND((SUM(BF86:BF115)),  2)</f>
        <v>0</v>
      </c>
      <c r="G36" s="35"/>
      <c r="H36" s="35"/>
      <c r="I36" s="154">
        <v>0.14999999999999999</v>
      </c>
      <c r="J36" s="153">
        <f>ROUND(((SUM(BF86:BF115))*I36),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ROUND((SUM(BG86:BG115)),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ROUND((SUM(BH86:BH115)),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ROUND((SUM(BI86:BI115)),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Oprava a revize EZS, EPS, ASHS 2024 - část 3 - ASHS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93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94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03.2. - práce a dodávky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3. 10. 2023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železnic.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98</v>
      </c>
      <c r="D61" s="168"/>
      <c r="E61" s="168"/>
      <c r="F61" s="168"/>
      <c r="G61" s="168"/>
      <c r="H61" s="168"/>
      <c r="I61" s="168"/>
      <c r="J61" s="169" t="s">
        <v>99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100</v>
      </c>
    </row>
    <row r="64" s="9" customFormat="1" ht="24.96" customHeight="1">
      <c r="A64" s="9"/>
      <c r="B64" s="171"/>
      <c r="C64" s="172"/>
      <c r="D64" s="173" t="s">
        <v>102</v>
      </c>
      <c r="E64" s="174"/>
      <c r="F64" s="174"/>
      <c r="G64" s="174"/>
      <c r="H64" s="174"/>
      <c r="I64" s="174"/>
      <c r="J64" s="175">
        <f>J103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103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2024 - část 3 - ASHS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94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03.2. - práce a dodávky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3. 10. 2023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železnic.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104</v>
      </c>
      <c r="D85" s="180" t="s">
        <v>56</v>
      </c>
      <c r="E85" s="180" t="s">
        <v>52</v>
      </c>
      <c r="F85" s="180" t="s">
        <v>53</v>
      </c>
      <c r="G85" s="180" t="s">
        <v>105</v>
      </c>
      <c r="H85" s="180" t="s">
        <v>106</v>
      </c>
      <c r="I85" s="180" t="s">
        <v>107</v>
      </c>
      <c r="J85" s="180" t="s">
        <v>99</v>
      </c>
      <c r="K85" s="181" t="s">
        <v>108</v>
      </c>
      <c r="L85" s="182"/>
      <c r="M85" s="89" t="s">
        <v>19</v>
      </c>
      <c r="N85" s="90" t="s">
        <v>41</v>
      </c>
      <c r="O85" s="90" t="s">
        <v>109</v>
      </c>
      <c r="P85" s="90" t="s">
        <v>110</v>
      </c>
      <c r="Q85" s="90" t="s">
        <v>111</v>
      </c>
      <c r="R85" s="90" t="s">
        <v>112</v>
      </c>
      <c r="S85" s="90" t="s">
        <v>113</v>
      </c>
      <c r="T85" s="91" t="s">
        <v>114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115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P87+SUM(P88:P103)</f>
        <v>0</v>
      </c>
      <c r="Q86" s="93"/>
      <c r="R86" s="185">
        <f>R87+SUM(R88:R103)</f>
        <v>0</v>
      </c>
      <c r="S86" s="93"/>
      <c r="T86" s="186">
        <f>T87+SUM(T88:T103)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100</v>
      </c>
      <c r="BK86" s="187">
        <f>BK87+SUM(BK88:BK103)</f>
        <v>0</v>
      </c>
    </row>
    <row r="87" s="2" customFormat="1" ht="16.5" customHeight="1">
      <c r="A87" s="35"/>
      <c r="B87" s="36"/>
      <c r="C87" s="224" t="s">
        <v>78</v>
      </c>
      <c r="D87" s="224" t="s">
        <v>151</v>
      </c>
      <c r="E87" s="225" t="s">
        <v>152</v>
      </c>
      <c r="F87" s="226" t="s">
        <v>153</v>
      </c>
      <c r="G87" s="227" t="s">
        <v>125</v>
      </c>
      <c r="H87" s="228">
        <v>3</v>
      </c>
      <c r="I87" s="229"/>
      <c r="J87" s="230">
        <f>ROUND(I87*H87,2)</f>
        <v>0</v>
      </c>
      <c r="K87" s="226" t="s">
        <v>126</v>
      </c>
      <c r="L87" s="231"/>
      <c r="M87" s="232" t="s">
        <v>19</v>
      </c>
      <c r="N87" s="233" t="s">
        <v>42</v>
      </c>
      <c r="O87" s="81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3" t="s">
        <v>154</v>
      </c>
      <c r="AT87" s="213" t="s">
        <v>151</v>
      </c>
      <c r="AU87" s="213" t="s">
        <v>71</v>
      </c>
      <c r="AY87" s="14" t="s">
        <v>119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4" t="s">
        <v>78</v>
      </c>
      <c r="BK87" s="214">
        <f>ROUND(I87*H87,2)</f>
        <v>0</v>
      </c>
      <c r="BL87" s="14" t="s">
        <v>118</v>
      </c>
      <c r="BM87" s="213" t="s">
        <v>155</v>
      </c>
    </row>
    <row r="88" s="2" customFormat="1">
      <c r="A88" s="35"/>
      <c r="B88" s="36"/>
      <c r="C88" s="37"/>
      <c r="D88" s="215" t="s">
        <v>129</v>
      </c>
      <c r="E88" s="37"/>
      <c r="F88" s="216" t="s">
        <v>153</v>
      </c>
      <c r="G88" s="37"/>
      <c r="H88" s="37"/>
      <c r="I88" s="217"/>
      <c r="J88" s="37"/>
      <c r="K88" s="37"/>
      <c r="L88" s="41"/>
      <c r="M88" s="218"/>
      <c r="N88" s="21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129</v>
      </c>
      <c r="AU88" s="14" t="s">
        <v>71</v>
      </c>
    </row>
    <row r="89" s="2" customFormat="1" ht="16.5" customHeight="1">
      <c r="A89" s="35"/>
      <c r="B89" s="36"/>
      <c r="C89" s="224" t="s">
        <v>80</v>
      </c>
      <c r="D89" s="224" t="s">
        <v>151</v>
      </c>
      <c r="E89" s="225" t="s">
        <v>156</v>
      </c>
      <c r="F89" s="226" t="s">
        <v>157</v>
      </c>
      <c r="G89" s="227" t="s">
        <v>158</v>
      </c>
      <c r="H89" s="228">
        <v>200</v>
      </c>
      <c r="I89" s="229"/>
      <c r="J89" s="230">
        <f>ROUND(I89*H89,2)</f>
        <v>0</v>
      </c>
      <c r="K89" s="226" t="s">
        <v>126</v>
      </c>
      <c r="L89" s="231"/>
      <c r="M89" s="232" t="s">
        <v>19</v>
      </c>
      <c r="N89" s="233" t="s">
        <v>42</v>
      </c>
      <c r="O89" s="81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154</v>
      </c>
      <c r="AT89" s="213" t="s">
        <v>151</v>
      </c>
      <c r="AU89" s="213" t="s">
        <v>71</v>
      </c>
      <c r="AY89" s="14" t="s">
        <v>119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78</v>
      </c>
      <c r="BK89" s="214">
        <f>ROUND(I89*H89,2)</f>
        <v>0</v>
      </c>
      <c r="BL89" s="14" t="s">
        <v>118</v>
      </c>
      <c r="BM89" s="213" t="s">
        <v>159</v>
      </c>
    </row>
    <row r="90" s="2" customFormat="1">
      <c r="A90" s="35"/>
      <c r="B90" s="36"/>
      <c r="C90" s="37"/>
      <c r="D90" s="215" t="s">
        <v>129</v>
      </c>
      <c r="E90" s="37"/>
      <c r="F90" s="216" t="s">
        <v>157</v>
      </c>
      <c r="G90" s="37"/>
      <c r="H90" s="37"/>
      <c r="I90" s="217"/>
      <c r="J90" s="37"/>
      <c r="K90" s="37"/>
      <c r="L90" s="41"/>
      <c r="M90" s="218"/>
      <c r="N90" s="21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129</v>
      </c>
      <c r="AU90" s="14" t="s">
        <v>71</v>
      </c>
    </row>
    <row r="91" s="2" customFormat="1" ht="16.5" customHeight="1">
      <c r="A91" s="35"/>
      <c r="B91" s="36"/>
      <c r="C91" s="224" t="s">
        <v>135</v>
      </c>
      <c r="D91" s="224" t="s">
        <v>151</v>
      </c>
      <c r="E91" s="225" t="s">
        <v>160</v>
      </c>
      <c r="F91" s="226" t="s">
        <v>161</v>
      </c>
      <c r="G91" s="227" t="s">
        <v>125</v>
      </c>
      <c r="H91" s="228">
        <v>3</v>
      </c>
      <c r="I91" s="229"/>
      <c r="J91" s="230">
        <f>ROUND(I91*H91,2)</f>
        <v>0</v>
      </c>
      <c r="K91" s="226" t="s">
        <v>126</v>
      </c>
      <c r="L91" s="231"/>
      <c r="M91" s="232" t="s">
        <v>19</v>
      </c>
      <c r="N91" s="233" t="s">
        <v>42</v>
      </c>
      <c r="O91" s="8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154</v>
      </c>
      <c r="AT91" s="213" t="s">
        <v>151</v>
      </c>
      <c r="AU91" s="213" t="s">
        <v>71</v>
      </c>
      <c r="AY91" s="14" t="s">
        <v>119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78</v>
      </c>
      <c r="BK91" s="214">
        <f>ROUND(I91*H91,2)</f>
        <v>0</v>
      </c>
      <c r="BL91" s="14" t="s">
        <v>118</v>
      </c>
      <c r="BM91" s="213" t="s">
        <v>162</v>
      </c>
    </row>
    <row r="92" s="2" customFormat="1">
      <c r="A92" s="35"/>
      <c r="B92" s="36"/>
      <c r="C92" s="37"/>
      <c r="D92" s="215" t="s">
        <v>129</v>
      </c>
      <c r="E92" s="37"/>
      <c r="F92" s="216" t="s">
        <v>161</v>
      </c>
      <c r="G92" s="37"/>
      <c r="H92" s="37"/>
      <c r="I92" s="217"/>
      <c r="J92" s="37"/>
      <c r="K92" s="37"/>
      <c r="L92" s="41"/>
      <c r="M92" s="218"/>
      <c r="N92" s="21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129</v>
      </c>
      <c r="AU92" s="14" t="s">
        <v>71</v>
      </c>
    </row>
    <row r="93" s="2" customFormat="1" ht="16.5" customHeight="1">
      <c r="A93" s="35"/>
      <c r="B93" s="36"/>
      <c r="C93" s="224" t="s">
        <v>118</v>
      </c>
      <c r="D93" s="224" t="s">
        <v>151</v>
      </c>
      <c r="E93" s="225" t="s">
        <v>163</v>
      </c>
      <c r="F93" s="226" t="s">
        <v>164</v>
      </c>
      <c r="G93" s="227" t="s">
        <v>125</v>
      </c>
      <c r="H93" s="228">
        <v>5</v>
      </c>
      <c r="I93" s="229"/>
      <c r="J93" s="230">
        <f>ROUND(I93*H93,2)</f>
        <v>0</v>
      </c>
      <c r="K93" s="226" t="s">
        <v>126</v>
      </c>
      <c r="L93" s="231"/>
      <c r="M93" s="232" t="s">
        <v>19</v>
      </c>
      <c r="N93" s="233" t="s">
        <v>42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154</v>
      </c>
      <c r="AT93" s="213" t="s">
        <v>151</v>
      </c>
      <c r="AU93" s="213" t="s">
        <v>71</v>
      </c>
      <c r="AY93" s="14" t="s">
        <v>119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78</v>
      </c>
      <c r="BK93" s="214">
        <f>ROUND(I93*H93,2)</f>
        <v>0</v>
      </c>
      <c r="BL93" s="14" t="s">
        <v>118</v>
      </c>
      <c r="BM93" s="213" t="s">
        <v>165</v>
      </c>
    </row>
    <row r="94" s="2" customFormat="1">
      <c r="A94" s="35"/>
      <c r="B94" s="36"/>
      <c r="C94" s="37"/>
      <c r="D94" s="215" t="s">
        <v>129</v>
      </c>
      <c r="E94" s="37"/>
      <c r="F94" s="216" t="s">
        <v>164</v>
      </c>
      <c r="G94" s="37"/>
      <c r="H94" s="37"/>
      <c r="I94" s="217"/>
      <c r="J94" s="37"/>
      <c r="K94" s="37"/>
      <c r="L94" s="41"/>
      <c r="M94" s="218"/>
      <c r="N94" s="21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129</v>
      </c>
      <c r="AU94" s="14" t="s">
        <v>71</v>
      </c>
    </row>
    <row r="95" s="2" customFormat="1" ht="16.5" customHeight="1">
      <c r="A95" s="35"/>
      <c r="B95" s="36"/>
      <c r="C95" s="224" t="s">
        <v>145</v>
      </c>
      <c r="D95" s="224" t="s">
        <v>151</v>
      </c>
      <c r="E95" s="225" t="s">
        <v>166</v>
      </c>
      <c r="F95" s="226" t="s">
        <v>167</v>
      </c>
      <c r="G95" s="227" t="s">
        <v>125</v>
      </c>
      <c r="H95" s="228">
        <v>2</v>
      </c>
      <c r="I95" s="229"/>
      <c r="J95" s="230">
        <f>ROUND(I95*H95,2)</f>
        <v>0</v>
      </c>
      <c r="K95" s="226" t="s">
        <v>126</v>
      </c>
      <c r="L95" s="231"/>
      <c r="M95" s="232" t="s">
        <v>19</v>
      </c>
      <c r="N95" s="233" t="s">
        <v>42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154</v>
      </c>
      <c r="AT95" s="213" t="s">
        <v>151</v>
      </c>
      <c r="AU95" s="213" t="s">
        <v>71</v>
      </c>
      <c r="AY95" s="14" t="s">
        <v>119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78</v>
      </c>
      <c r="BK95" s="214">
        <f>ROUND(I95*H95,2)</f>
        <v>0</v>
      </c>
      <c r="BL95" s="14" t="s">
        <v>118</v>
      </c>
      <c r="BM95" s="213" t="s">
        <v>168</v>
      </c>
    </row>
    <row r="96" s="2" customFormat="1">
      <c r="A96" s="35"/>
      <c r="B96" s="36"/>
      <c r="C96" s="37"/>
      <c r="D96" s="215" t="s">
        <v>129</v>
      </c>
      <c r="E96" s="37"/>
      <c r="F96" s="216" t="s">
        <v>167</v>
      </c>
      <c r="G96" s="37"/>
      <c r="H96" s="37"/>
      <c r="I96" s="217"/>
      <c r="J96" s="37"/>
      <c r="K96" s="37"/>
      <c r="L96" s="41"/>
      <c r="M96" s="218"/>
      <c r="N96" s="21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129</v>
      </c>
      <c r="AU96" s="14" t="s">
        <v>71</v>
      </c>
    </row>
    <row r="97" s="2" customFormat="1" ht="16.5" customHeight="1">
      <c r="A97" s="35"/>
      <c r="B97" s="36"/>
      <c r="C97" s="224" t="s">
        <v>140</v>
      </c>
      <c r="D97" s="224" t="s">
        <v>151</v>
      </c>
      <c r="E97" s="225" t="s">
        <v>169</v>
      </c>
      <c r="F97" s="226" t="s">
        <v>170</v>
      </c>
      <c r="G97" s="227" t="s">
        <v>125</v>
      </c>
      <c r="H97" s="228">
        <v>2</v>
      </c>
      <c r="I97" s="229"/>
      <c r="J97" s="230">
        <f>ROUND(I97*H97,2)</f>
        <v>0</v>
      </c>
      <c r="K97" s="226" t="s">
        <v>126</v>
      </c>
      <c r="L97" s="231"/>
      <c r="M97" s="232" t="s">
        <v>19</v>
      </c>
      <c r="N97" s="233" t="s">
        <v>42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154</v>
      </c>
      <c r="AT97" s="213" t="s">
        <v>151</v>
      </c>
      <c r="AU97" s="213" t="s">
        <v>71</v>
      </c>
      <c r="AY97" s="14" t="s">
        <v>119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78</v>
      </c>
      <c r="BK97" s="214">
        <f>ROUND(I97*H97,2)</f>
        <v>0</v>
      </c>
      <c r="BL97" s="14" t="s">
        <v>118</v>
      </c>
      <c r="BM97" s="213" t="s">
        <v>171</v>
      </c>
    </row>
    <row r="98" s="2" customFormat="1">
      <c r="A98" s="35"/>
      <c r="B98" s="36"/>
      <c r="C98" s="37"/>
      <c r="D98" s="215" t="s">
        <v>129</v>
      </c>
      <c r="E98" s="37"/>
      <c r="F98" s="216" t="s">
        <v>170</v>
      </c>
      <c r="G98" s="37"/>
      <c r="H98" s="37"/>
      <c r="I98" s="217"/>
      <c r="J98" s="37"/>
      <c r="K98" s="37"/>
      <c r="L98" s="41"/>
      <c r="M98" s="218"/>
      <c r="N98" s="21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129</v>
      </c>
      <c r="AU98" s="14" t="s">
        <v>71</v>
      </c>
    </row>
    <row r="99" s="2" customFormat="1" ht="16.5" customHeight="1">
      <c r="A99" s="35"/>
      <c r="B99" s="36"/>
      <c r="C99" s="224" t="s">
        <v>172</v>
      </c>
      <c r="D99" s="224" t="s">
        <v>151</v>
      </c>
      <c r="E99" s="225" t="s">
        <v>173</v>
      </c>
      <c r="F99" s="226" t="s">
        <v>174</v>
      </c>
      <c r="G99" s="227" t="s">
        <v>125</v>
      </c>
      <c r="H99" s="228">
        <v>2</v>
      </c>
      <c r="I99" s="229"/>
      <c r="J99" s="230">
        <f>ROUND(I99*H99,2)</f>
        <v>0</v>
      </c>
      <c r="K99" s="226" t="s">
        <v>126</v>
      </c>
      <c r="L99" s="231"/>
      <c r="M99" s="232" t="s">
        <v>19</v>
      </c>
      <c r="N99" s="233" t="s">
        <v>42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154</v>
      </c>
      <c r="AT99" s="213" t="s">
        <v>151</v>
      </c>
      <c r="AU99" s="213" t="s">
        <v>71</v>
      </c>
      <c r="AY99" s="14" t="s">
        <v>119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78</v>
      </c>
      <c r="BK99" s="214">
        <f>ROUND(I99*H99,2)</f>
        <v>0</v>
      </c>
      <c r="BL99" s="14" t="s">
        <v>118</v>
      </c>
      <c r="BM99" s="213" t="s">
        <v>175</v>
      </c>
    </row>
    <row r="100" s="2" customFormat="1">
      <c r="A100" s="35"/>
      <c r="B100" s="36"/>
      <c r="C100" s="37"/>
      <c r="D100" s="215" t="s">
        <v>129</v>
      </c>
      <c r="E100" s="37"/>
      <c r="F100" s="216" t="s">
        <v>174</v>
      </c>
      <c r="G100" s="37"/>
      <c r="H100" s="37"/>
      <c r="I100" s="217"/>
      <c r="J100" s="37"/>
      <c r="K100" s="37"/>
      <c r="L100" s="41"/>
      <c r="M100" s="218"/>
      <c r="N100" s="21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129</v>
      </c>
      <c r="AU100" s="14" t="s">
        <v>71</v>
      </c>
    </row>
    <row r="101" s="2" customFormat="1" ht="16.5" customHeight="1">
      <c r="A101" s="35"/>
      <c r="B101" s="36"/>
      <c r="C101" s="224" t="s">
        <v>154</v>
      </c>
      <c r="D101" s="224" t="s">
        <v>151</v>
      </c>
      <c r="E101" s="225" t="s">
        <v>176</v>
      </c>
      <c r="F101" s="226" t="s">
        <v>177</v>
      </c>
      <c r="G101" s="227" t="s">
        <v>125</v>
      </c>
      <c r="H101" s="228">
        <v>5</v>
      </c>
      <c r="I101" s="229"/>
      <c r="J101" s="230">
        <f>ROUND(I101*H101,2)</f>
        <v>0</v>
      </c>
      <c r="K101" s="226" t="s">
        <v>126</v>
      </c>
      <c r="L101" s="231"/>
      <c r="M101" s="232" t="s">
        <v>19</v>
      </c>
      <c r="N101" s="233" t="s">
        <v>42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154</v>
      </c>
      <c r="AT101" s="213" t="s">
        <v>151</v>
      </c>
      <c r="AU101" s="213" t="s">
        <v>71</v>
      </c>
      <c r="AY101" s="14" t="s">
        <v>119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78</v>
      </c>
      <c r="BK101" s="214">
        <f>ROUND(I101*H101,2)</f>
        <v>0</v>
      </c>
      <c r="BL101" s="14" t="s">
        <v>118</v>
      </c>
      <c r="BM101" s="213" t="s">
        <v>178</v>
      </c>
    </row>
    <row r="102" s="2" customFormat="1">
      <c r="A102" s="35"/>
      <c r="B102" s="36"/>
      <c r="C102" s="37"/>
      <c r="D102" s="215" t="s">
        <v>129</v>
      </c>
      <c r="E102" s="37"/>
      <c r="F102" s="216" t="s">
        <v>177</v>
      </c>
      <c r="G102" s="37"/>
      <c r="H102" s="37"/>
      <c r="I102" s="217"/>
      <c r="J102" s="37"/>
      <c r="K102" s="37"/>
      <c r="L102" s="41"/>
      <c r="M102" s="218"/>
      <c r="N102" s="21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129</v>
      </c>
      <c r="AU102" s="14" t="s">
        <v>71</v>
      </c>
    </row>
    <row r="103" s="11" customFormat="1" ht="25.92" customHeight="1">
      <c r="A103" s="11"/>
      <c r="B103" s="188"/>
      <c r="C103" s="189"/>
      <c r="D103" s="190" t="s">
        <v>70</v>
      </c>
      <c r="E103" s="191" t="s">
        <v>120</v>
      </c>
      <c r="F103" s="191" t="s">
        <v>121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SUM(P104:P115)</f>
        <v>0</v>
      </c>
      <c r="Q103" s="196"/>
      <c r="R103" s="197">
        <f>SUM(R104:R115)</f>
        <v>0</v>
      </c>
      <c r="S103" s="196"/>
      <c r="T103" s="198">
        <f>SUM(T104:T115)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199" t="s">
        <v>118</v>
      </c>
      <c r="AT103" s="200" t="s">
        <v>70</v>
      </c>
      <c r="AU103" s="200" t="s">
        <v>71</v>
      </c>
      <c r="AY103" s="199" t="s">
        <v>119</v>
      </c>
      <c r="BK103" s="201">
        <f>SUM(BK104:BK115)</f>
        <v>0</v>
      </c>
    </row>
    <row r="104" s="2" customFormat="1" ht="16.5" customHeight="1">
      <c r="A104" s="35"/>
      <c r="B104" s="36"/>
      <c r="C104" s="202" t="s">
        <v>179</v>
      </c>
      <c r="D104" s="202" t="s">
        <v>122</v>
      </c>
      <c r="E104" s="203" t="s">
        <v>180</v>
      </c>
      <c r="F104" s="204" t="s">
        <v>181</v>
      </c>
      <c r="G104" s="205" t="s">
        <v>125</v>
      </c>
      <c r="H104" s="206">
        <v>5</v>
      </c>
      <c r="I104" s="207"/>
      <c r="J104" s="208">
        <f>ROUND(I104*H104,2)</f>
        <v>0</v>
      </c>
      <c r="K104" s="204" t="s">
        <v>126</v>
      </c>
      <c r="L104" s="41"/>
      <c r="M104" s="209" t="s">
        <v>19</v>
      </c>
      <c r="N104" s="210" t="s">
        <v>42</v>
      </c>
      <c r="O104" s="8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3" t="s">
        <v>127</v>
      </c>
      <c r="AT104" s="213" t="s">
        <v>122</v>
      </c>
      <c r="AU104" s="213" t="s">
        <v>78</v>
      </c>
      <c r="AY104" s="14" t="s">
        <v>119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78</v>
      </c>
      <c r="BK104" s="214">
        <f>ROUND(I104*H104,2)</f>
        <v>0</v>
      </c>
      <c r="BL104" s="14" t="s">
        <v>127</v>
      </c>
      <c r="BM104" s="213" t="s">
        <v>182</v>
      </c>
    </row>
    <row r="105" s="2" customFormat="1">
      <c r="A105" s="35"/>
      <c r="B105" s="36"/>
      <c r="C105" s="37"/>
      <c r="D105" s="215" t="s">
        <v>129</v>
      </c>
      <c r="E105" s="37"/>
      <c r="F105" s="216" t="s">
        <v>181</v>
      </c>
      <c r="G105" s="37"/>
      <c r="H105" s="37"/>
      <c r="I105" s="217"/>
      <c r="J105" s="37"/>
      <c r="K105" s="37"/>
      <c r="L105" s="41"/>
      <c r="M105" s="218"/>
      <c r="N105" s="21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129</v>
      </c>
      <c r="AU105" s="14" t="s">
        <v>78</v>
      </c>
    </row>
    <row r="106" s="2" customFormat="1" ht="16.5" customHeight="1">
      <c r="A106" s="35"/>
      <c r="B106" s="36"/>
      <c r="C106" s="202" t="s">
        <v>183</v>
      </c>
      <c r="D106" s="202" t="s">
        <v>122</v>
      </c>
      <c r="E106" s="203" t="s">
        <v>184</v>
      </c>
      <c r="F106" s="204" t="s">
        <v>185</v>
      </c>
      <c r="G106" s="205" t="s">
        <v>125</v>
      </c>
      <c r="H106" s="206">
        <v>5</v>
      </c>
      <c r="I106" s="207"/>
      <c r="J106" s="208">
        <f>ROUND(I106*H106,2)</f>
        <v>0</v>
      </c>
      <c r="K106" s="204" t="s">
        <v>126</v>
      </c>
      <c r="L106" s="41"/>
      <c r="M106" s="209" t="s">
        <v>19</v>
      </c>
      <c r="N106" s="210" t="s">
        <v>42</v>
      </c>
      <c r="O106" s="81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3" t="s">
        <v>127</v>
      </c>
      <c r="AT106" s="213" t="s">
        <v>122</v>
      </c>
      <c r="AU106" s="213" t="s">
        <v>78</v>
      </c>
      <c r="AY106" s="14" t="s">
        <v>119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4" t="s">
        <v>78</v>
      </c>
      <c r="BK106" s="214">
        <f>ROUND(I106*H106,2)</f>
        <v>0</v>
      </c>
      <c r="BL106" s="14" t="s">
        <v>127</v>
      </c>
      <c r="BM106" s="213" t="s">
        <v>186</v>
      </c>
    </row>
    <row r="107" s="2" customFormat="1">
      <c r="A107" s="35"/>
      <c r="B107" s="36"/>
      <c r="C107" s="37"/>
      <c r="D107" s="215" t="s">
        <v>129</v>
      </c>
      <c r="E107" s="37"/>
      <c r="F107" s="216" t="s">
        <v>185</v>
      </c>
      <c r="G107" s="37"/>
      <c r="H107" s="37"/>
      <c r="I107" s="217"/>
      <c r="J107" s="37"/>
      <c r="K107" s="37"/>
      <c r="L107" s="41"/>
      <c r="M107" s="218"/>
      <c r="N107" s="21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129</v>
      </c>
      <c r="AU107" s="14" t="s">
        <v>78</v>
      </c>
    </row>
    <row r="108" s="2" customFormat="1" ht="16.5" customHeight="1">
      <c r="A108" s="35"/>
      <c r="B108" s="36"/>
      <c r="C108" s="202" t="s">
        <v>187</v>
      </c>
      <c r="D108" s="202" t="s">
        <v>122</v>
      </c>
      <c r="E108" s="203" t="s">
        <v>188</v>
      </c>
      <c r="F108" s="204" t="s">
        <v>189</v>
      </c>
      <c r="G108" s="205" t="s">
        <v>125</v>
      </c>
      <c r="H108" s="206">
        <v>5</v>
      </c>
      <c r="I108" s="207"/>
      <c r="J108" s="208">
        <f>ROUND(I108*H108,2)</f>
        <v>0</v>
      </c>
      <c r="K108" s="204" t="s">
        <v>126</v>
      </c>
      <c r="L108" s="41"/>
      <c r="M108" s="209" t="s">
        <v>19</v>
      </c>
      <c r="N108" s="210" t="s">
        <v>42</v>
      </c>
      <c r="O108" s="81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3" t="s">
        <v>127</v>
      </c>
      <c r="AT108" s="213" t="s">
        <v>122</v>
      </c>
      <c r="AU108" s="213" t="s">
        <v>78</v>
      </c>
      <c r="AY108" s="14" t="s">
        <v>119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78</v>
      </c>
      <c r="BK108" s="214">
        <f>ROUND(I108*H108,2)</f>
        <v>0</v>
      </c>
      <c r="BL108" s="14" t="s">
        <v>127</v>
      </c>
      <c r="BM108" s="213" t="s">
        <v>190</v>
      </c>
    </row>
    <row r="109" s="2" customFormat="1">
      <c r="A109" s="35"/>
      <c r="B109" s="36"/>
      <c r="C109" s="37"/>
      <c r="D109" s="215" t="s">
        <v>129</v>
      </c>
      <c r="E109" s="37"/>
      <c r="F109" s="216" t="s">
        <v>189</v>
      </c>
      <c r="G109" s="37"/>
      <c r="H109" s="37"/>
      <c r="I109" s="217"/>
      <c r="J109" s="37"/>
      <c r="K109" s="37"/>
      <c r="L109" s="41"/>
      <c r="M109" s="218"/>
      <c r="N109" s="219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129</v>
      </c>
      <c r="AU109" s="14" t="s">
        <v>78</v>
      </c>
    </row>
    <row r="110" s="2" customFormat="1" ht="16.5" customHeight="1">
      <c r="A110" s="35"/>
      <c r="B110" s="36"/>
      <c r="C110" s="202" t="s">
        <v>191</v>
      </c>
      <c r="D110" s="202" t="s">
        <v>122</v>
      </c>
      <c r="E110" s="203" t="s">
        <v>192</v>
      </c>
      <c r="F110" s="204" t="s">
        <v>193</v>
      </c>
      <c r="G110" s="205" t="s">
        <v>125</v>
      </c>
      <c r="H110" s="206">
        <v>5</v>
      </c>
      <c r="I110" s="207"/>
      <c r="J110" s="208">
        <f>ROUND(I110*H110,2)</f>
        <v>0</v>
      </c>
      <c r="K110" s="204" t="s">
        <v>126</v>
      </c>
      <c r="L110" s="41"/>
      <c r="M110" s="209" t="s">
        <v>19</v>
      </c>
      <c r="N110" s="210" t="s">
        <v>42</v>
      </c>
      <c r="O110" s="81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3" t="s">
        <v>127</v>
      </c>
      <c r="AT110" s="213" t="s">
        <v>122</v>
      </c>
      <c r="AU110" s="213" t="s">
        <v>78</v>
      </c>
      <c r="AY110" s="14" t="s">
        <v>119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4" t="s">
        <v>78</v>
      </c>
      <c r="BK110" s="214">
        <f>ROUND(I110*H110,2)</f>
        <v>0</v>
      </c>
      <c r="BL110" s="14" t="s">
        <v>127</v>
      </c>
      <c r="BM110" s="213" t="s">
        <v>194</v>
      </c>
    </row>
    <row r="111" s="2" customFormat="1">
      <c r="A111" s="35"/>
      <c r="B111" s="36"/>
      <c r="C111" s="37"/>
      <c r="D111" s="215" t="s">
        <v>129</v>
      </c>
      <c r="E111" s="37"/>
      <c r="F111" s="216" t="s">
        <v>193</v>
      </c>
      <c r="G111" s="37"/>
      <c r="H111" s="37"/>
      <c r="I111" s="217"/>
      <c r="J111" s="37"/>
      <c r="K111" s="37"/>
      <c r="L111" s="41"/>
      <c r="M111" s="218"/>
      <c r="N111" s="21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129</v>
      </c>
      <c r="AU111" s="14" t="s">
        <v>78</v>
      </c>
    </row>
    <row r="112" s="2" customFormat="1" ht="16.5" customHeight="1">
      <c r="A112" s="35"/>
      <c r="B112" s="36"/>
      <c r="C112" s="202" t="s">
        <v>195</v>
      </c>
      <c r="D112" s="202" t="s">
        <v>122</v>
      </c>
      <c r="E112" s="203" t="s">
        <v>196</v>
      </c>
      <c r="F112" s="204" t="s">
        <v>197</v>
      </c>
      <c r="G112" s="205" t="s">
        <v>198</v>
      </c>
      <c r="H112" s="206">
        <v>5</v>
      </c>
      <c r="I112" s="207"/>
      <c r="J112" s="208">
        <f>ROUND(I112*H112,2)</f>
        <v>0</v>
      </c>
      <c r="K112" s="204" t="s">
        <v>126</v>
      </c>
      <c r="L112" s="41"/>
      <c r="M112" s="209" t="s">
        <v>19</v>
      </c>
      <c r="N112" s="210" t="s">
        <v>42</v>
      </c>
      <c r="O112" s="81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3" t="s">
        <v>127</v>
      </c>
      <c r="AT112" s="213" t="s">
        <v>122</v>
      </c>
      <c r="AU112" s="213" t="s">
        <v>78</v>
      </c>
      <c r="AY112" s="14" t="s">
        <v>119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4" t="s">
        <v>78</v>
      </c>
      <c r="BK112" s="214">
        <f>ROUND(I112*H112,2)</f>
        <v>0</v>
      </c>
      <c r="BL112" s="14" t="s">
        <v>127</v>
      </c>
      <c r="BM112" s="213" t="s">
        <v>199</v>
      </c>
    </row>
    <row r="113" s="2" customFormat="1">
      <c r="A113" s="35"/>
      <c r="B113" s="36"/>
      <c r="C113" s="37"/>
      <c r="D113" s="215" t="s">
        <v>129</v>
      </c>
      <c r="E113" s="37"/>
      <c r="F113" s="216" t="s">
        <v>197</v>
      </c>
      <c r="G113" s="37"/>
      <c r="H113" s="37"/>
      <c r="I113" s="217"/>
      <c r="J113" s="37"/>
      <c r="K113" s="37"/>
      <c r="L113" s="41"/>
      <c r="M113" s="218"/>
      <c r="N113" s="219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129</v>
      </c>
      <c r="AU113" s="14" t="s">
        <v>78</v>
      </c>
    </row>
    <row r="114" s="2" customFormat="1" ht="16.5" customHeight="1">
      <c r="A114" s="35"/>
      <c r="B114" s="36"/>
      <c r="C114" s="202" t="s">
        <v>200</v>
      </c>
      <c r="D114" s="202" t="s">
        <v>122</v>
      </c>
      <c r="E114" s="203" t="s">
        <v>201</v>
      </c>
      <c r="F114" s="204" t="s">
        <v>202</v>
      </c>
      <c r="G114" s="205" t="s">
        <v>198</v>
      </c>
      <c r="H114" s="206">
        <v>5</v>
      </c>
      <c r="I114" s="207"/>
      <c r="J114" s="208">
        <f>ROUND(I114*H114,2)</f>
        <v>0</v>
      </c>
      <c r="K114" s="204" t="s">
        <v>126</v>
      </c>
      <c r="L114" s="41"/>
      <c r="M114" s="209" t="s">
        <v>19</v>
      </c>
      <c r="N114" s="210" t="s">
        <v>42</v>
      </c>
      <c r="O114" s="81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3" t="s">
        <v>127</v>
      </c>
      <c r="AT114" s="213" t="s">
        <v>122</v>
      </c>
      <c r="AU114" s="213" t="s">
        <v>78</v>
      </c>
      <c r="AY114" s="14" t="s">
        <v>119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4" t="s">
        <v>78</v>
      </c>
      <c r="BK114" s="214">
        <f>ROUND(I114*H114,2)</f>
        <v>0</v>
      </c>
      <c r="BL114" s="14" t="s">
        <v>127</v>
      </c>
      <c r="BM114" s="213" t="s">
        <v>203</v>
      </c>
    </row>
    <row r="115" s="2" customFormat="1">
      <c r="A115" s="35"/>
      <c r="B115" s="36"/>
      <c r="C115" s="37"/>
      <c r="D115" s="215" t="s">
        <v>129</v>
      </c>
      <c r="E115" s="37"/>
      <c r="F115" s="216" t="s">
        <v>202</v>
      </c>
      <c r="G115" s="37"/>
      <c r="H115" s="37"/>
      <c r="I115" s="217"/>
      <c r="J115" s="37"/>
      <c r="K115" s="37"/>
      <c r="L115" s="41"/>
      <c r="M115" s="220"/>
      <c r="N115" s="221"/>
      <c r="O115" s="222"/>
      <c r="P115" s="222"/>
      <c r="Q115" s="222"/>
      <c r="R115" s="222"/>
      <c r="S115" s="222"/>
      <c r="T115" s="223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129</v>
      </c>
      <c r="AU115" s="14" t="s">
        <v>78</v>
      </c>
    </row>
    <row r="116" s="2" customFormat="1" ht="6.96" customHeight="1">
      <c r="A116" s="35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41"/>
      <c r="M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</sheetData>
  <sheetProtection sheet="1" autoFilter="0" formatColumns="0" formatRows="0" objects="1" scenarios="1" spinCount="100000" saltValue="g6RrLNoaaKXlvSMgIi/Vk5SC3YjdnAFYNdGCP36Hd1A6OsnRss/hfBiJ+EgxxlLigoUEMCRYq38GDeMI1ij1xQ==" hashValue="dr5iQ8ByY4szF/uDLFXIb5SU2Fdo7e7WwjQwYCtaJ6OgKld1Dq/8aQKDfRucvPW4I5yLyeDGpIbp+xLOTXJkaw==" algorithmName="SHA-512" password="CC35"/>
  <autoFilter ref="C85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2024 - část 3 - ASHS</v>
      </c>
      <c r="F7" s="139"/>
      <c r="G7" s="139"/>
      <c r="H7" s="139"/>
      <c r="L7" s="17"/>
    </row>
    <row r="8" s="1" customFormat="1" ht="12" customHeight="1">
      <c r="B8" s="17"/>
      <c r="D8" s="139" t="s">
        <v>93</v>
      </c>
      <c r="L8" s="17"/>
    </row>
    <row r="9" s="2" customFormat="1" ht="16.5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204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3. 10. 2023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ROUND((SUM(BE86:BE90)),  2)</f>
        <v>0</v>
      </c>
      <c r="G35" s="35"/>
      <c r="H35" s="35"/>
      <c r="I35" s="154">
        <v>0.20999999999999999</v>
      </c>
      <c r="J35" s="153">
        <f>ROUND(((SUM(BE86:BE90))*I35),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ROUND((SUM(BF86:BF90)),  2)</f>
        <v>0</v>
      </c>
      <c r="G36" s="35"/>
      <c r="H36" s="35"/>
      <c r="I36" s="154">
        <v>0.14999999999999999</v>
      </c>
      <c r="J36" s="153">
        <f>ROUND(((SUM(BF86:BF90))*I36),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ROUND((SUM(BG86:BG90)),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ROUND((SUM(BH86:BH90)),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ROUND((SUM(BI86:BI90)),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Oprava a revize EZS, EPS, ASHS 2024 - část 3 - ASHS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93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94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03.3. - VON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3. 10. 2023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železnic.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98</v>
      </c>
      <c r="D61" s="168"/>
      <c r="E61" s="168"/>
      <c r="F61" s="168"/>
      <c r="G61" s="168"/>
      <c r="H61" s="168"/>
      <c r="I61" s="168"/>
      <c r="J61" s="169" t="s">
        <v>99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100</v>
      </c>
    </row>
    <row r="64" s="9" customFormat="1" ht="24.96" customHeight="1">
      <c r="A64" s="9"/>
      <c r="B64" s="171"/>
      <c r="C64" s="172"/>
      <c r="D64" s="173" t="s">
        <v>101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103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2024 - část 3 - ASHS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93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94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95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03.3. - VON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3. 10. 2023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železnic.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104</v>
      </c>
      <c r="D85" s="180" t="s">
        <v>56</v>
      </c>
      <c r="E85" s="180" t="s">
        <v>52</v>
      </c>
      <c r="F85" s="180" t="s">
        <v>53</v>
      </c>
      <c r="G85" s="180" t="s">
        <v>105</v>
      </c>
      <c r="H85" s="180" t="s">
        <v>106</v>
      </c>
      <c r="I85" s="180" t="s">
        <v>107</v>
      </c>
      <c r="J85" s="180" t="s">
        <v>99</v>
      </c>
      <c r="K85" s="181" t="s">
        <v>108</v>
      </c>
      <c r="L85" s="182"/>
      <c r="M85" s="89" t="s">
        <v>19</v>
      </c>
      <c r="N85" s="90" t="s">
        <v>41</v>
      </c>
      <c r="O85" s="90" t="s">
        <v>109</v>
      </c>
      <c r="P85" s="90" t="s">
        <v>110</v>
      </c>
      <c r="Q85" s="90" t="s">
        <v>111</v>
      </c>
      <c r="R85" s="90" t="s">
        <v>112</v>
      </c>
      <c r="S85" s="90" t="s">
        <v>113</v>
      </c>
      <c r="T85" s="91" t="s">
        <v>114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115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100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70</v>
      </c>
      <c r="E87" s="191" t="s">
        <v>116</v>
      </c>
      <c r="F87" s="191" t="s">
        <v>117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SUM(P88:P90)</f>
        <v>0</v>
      </c>
      <c r="Q87" s="196"/>
      <c r="R87" s="197">
        <f>SUM(R88:R90)</f>
        <v>0</v>
      </c>
      <c r="S87" s="196"/>
      <c r="T87" s="198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118</v>
      </c>
      <c r="AT87" s="200" t="s">
        <v>70</v>
      </c>
      <c r="AU87" s="200" t="s">
        <v>71</v>
      </c>
      <c r="AY87" s="199" t="s">
        <v>119</v>
      </c>
      <c r="BK87" s="201">
        <f>SUM(BK88:BK90)</f>
        <v>0</v>
      </c>
    </row>
    <row r="88" s="2" customFormat="1" ht="16.5" customHeight="1">
      <c r="A88" s="35"/>
      <c r="B88" s="36"/>
      <c r="C88" s="202" t="s">
        <v>78</v>
      </c>
      <c r="D88" s="202" t="s">
        <v>122</v>
      </c>
      <c r="E88" s="203" t="s">
        <v>205</v>
      </c>
      <c r="F88" s="204" t="s">
        <v>206</v>
      </c>
      <c r="G88" s="205" t="s">
        <v>207</v>
      </c>
      <c r="H88" s="206">
        <v>100</v>
      </c>
      <c r="I88" s="207"/>
      <c r="J88" s="208">
        <f>ROUND(I88*H88,2)</f>
        <v>0</v>
      </c>
      <c r="K88" s="204" t="s">
        <v>208</v>
      </c>
      <c r="L88" s="41"/>
      <c r="M88" s="209" t="s">
        <v>19</v>
      </c>
      <c r="N88" s="210" t="s">
        <v>42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127</v>
      </c>
      <c r="AT88" s="213" t="s">
        <v>122</v>
      </c>
      <c r="AU88" s="213" t="s">
        <v>78</v>
      </c>
      <c r="AY88" s="14" t="s">
        <v>119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78</v>
      </c>
      <c r="BK88" s="214">
        <f>ROUND(I88*H88,2)</f>
        <v>0</v>
      </c>
      <c r="BL88" s="14" t="s">
        <v>127</v>
      </c>
      <c r="BM88" s="213" t="s">
        <v>209</v>
      </c>
    </row>
    <row r="89" s="2" customFormat="1">
      <c r="A89" s="35"/>
      <c r="B89" s="36"/>
      <c r="C89" s="37"/>
      <c r="D89" s="215" t="s">
        <v>129</v>
      </c>
      <c r="E89" s="37"/>
      <c r="F89" s="216" t="s">
        <v>210</v>
      </c>
      <c r="G89" s="37"/>
      <c r="H89" s="37"/>
      <c r="I89" s="217"/>
      <c r="J89" s="37"/>
      <c r="K89" s="37"/>
      <c r="L89" s="41"/>
      <c r="M89" s="218"/>
      <c r="N89" s="21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129</v>
      </c>
      <c r="AU89" s="14" t="s">
        <v>78</v>
      </c>
    </row>
    <row r="90" s="2" customFormat="1">
      <c r="A90" s="35"/>
      <c r="B90" s="36"/>
      <c r="C90" s="37"/>
      <c r="D90" s="234" t="s">
        <v>211</v>
      </c>
      <c r="E90" s="37"/>
      <c r="F90" s="235" t="s">
        <v>212</v>
      </c>
      <c r="G90" s="37"/>
      <c r="H90" s="37"/>
      <c r="I90" s="217"/>
      <c r="J90" s="37"/>
      <c r="K90" s="37"/>
      <c r="L90" s="41"/>
      <c r="M90" s="220"/>
      <c r="N90" s="221"/>
      <c r="O90" s="222"/>
      <c r="P90" s="222"/>
      <c r="Q90" s="222"/>
      <c r="R90" s="222"/>
      <c r="S90" s="222"/>
      <c r="T90" s="223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211</v>
      </c>
      <c r="AU90" s="14" t="s">
        <v>78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57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6DmNwr8JMI40kMMXJI536nD6UHpXdV1UNzXXtCkcv0PXvMrHLPaqm/+nWZJ5/qj8HQb4d9FTV9Src43O8Vb+5g==" hashValue="qRo/7YEp5Mte1PX8c0hid+vLvEaD/RNqjt3KSlUDfmCzBY7LZHtPOIVtLbUgg+1G1kXVRpGVEwLH4NdoqeI4mg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2/HZS4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2" customFormat="1" ht="45" customHeight="1">
      <c r="B3" s="240"/>
      <c r="C3" s="241" t="s">
        <v>213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214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215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216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217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218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219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220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221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222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223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77</v>
      </c>
      <c r="F18" s="247" t="s">
        <v>224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225</v>
      </c>
      <c r="F19" s="247" t="s">
        <v>226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227</v>
      </c>
      <c r="F20" s="247" t="s">
        <v>228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90</v>
      </c>
      <c r="F21" s="247" t="s">
        <v>229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120</v>
      </c>
      <c r="F22" s="247" t="s">
        <v>121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84</v>
      </c>
      <c r="F23" s="247" t="s">
        <v>230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231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232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233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234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235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236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237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238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239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104</v>
      </c>
      <c r="F36" s="247"/>
      <c r="G36" s="247" t="s">
        <v>240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241</v>
      </c>
      <c r="F37" s="247"/>
      <c r="G37" s="247" t="s">
        <v>242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52</v>
      </c>
      <c r="F38" s="247"/>
      <c r="G38" s="247" t="s">
        <v>243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53</v>
      </c>
      <c r="F39" s="247"/>
      <c r="G39" s="247" t="s">
        <v>244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105</v>
      </c>
      <c r="F40" s="247"/>
      <c r="G40" s="247" t="s">
        <v>245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106</v>
      </c>
      <c r="F41" s="247"/>
      <c r="G41" s="247" t="s">
        <v>246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247</v>
      </c>
      <c r="F42" s="247"/>
      <c r="G42" s="247" t="s">
        <v>248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249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250</v>
      </c>
      <c r="F44" s="247"/>
      <c r="G44" s="247" t="s">
        <v>251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108</v>
      </c>
      <c r="F45" s="247"/>
      <c r="G45" s="247" t="s">
        <v>252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253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254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255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256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257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258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259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260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261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262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263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264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265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266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267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268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269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270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271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272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273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274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275</v>
      </c>
      <c r="D76" s="265"/>
      <c r="E76" s="265"/>
      <c r="F76" s="265" t="s">
        <v>276</v>
      </c>
      <c r="G76" s="266"/>
      <c r="H76" s="265" t="s">
        <v>53</v>
      </c>
      <c r="I76" s="265" t="s">
        <v>56</v>
      </c>
      <c r="J76" s="265" t="s">
        <v>277</v>
      </c>
      <c r="K76" s="264"/>
    </row>
    <row r="77" s="1" customFormat="1" ht="17.25" customHeight="1">
      <c r="B77" s="262"/>
      <c r="C77" s="267" t="s">
        <v>278</v>
      </c>
      <c r="D77" s="267"/>
      <c r="E77" s="267"/>
      <c r="F77" s="268" t="s">
        <v>279</v>
      </c>
      <c r="G77" s="269"/>
      <c r="H77" s="267"/>
      <c r="I77" s="267"/>
      <c r="J77" s="267" t="s">
        <v>280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52</v>
      </c>
      <c r="D79" s="272"/>
      <c r="E79" s="272"/>
      <c r="F79" s="273" t="s">
        <v>281</v>
      </c>
      <c r="G79" s="274"/>
      <c r="H79" s="250" t="s">
        <v>282</v>
      </c>
      <c r="I79" s="250" t="s">
        <v>283</v>
      </c>
      <c r="J79" s="250">
        <v>20</v>
      </c>
      <c r="K79" s="264"/>
    </row>
    <row r="80" s="1" customFormat="1" ht="15" customHeight="1">
      <c r="B80" s="262"/>
      <c r="C80" s="250" t="s">
        <v>284</v>
      </c>
      <c r="D80" s="250"/>
      <c r="E80" s="250"/>
      <c r="F80" s="273" t="s">
        <v>281</v>
      </c>
      <c r="G80" s="274"/>
      <c r="H80" s="250" t="s">
        <v>285</v>
      </c>
      <c r="I80" s="250" t="s">
        <v>283</v>
      </c>
      <c r="J80" s="250">
        <v>120</v>
      </c>
      <c r="K80" s="264"/>
    </row>
    <row r="81" s="1" customFormat="1" ht="15" customHeight="1">
      <c r="B81" s="275"/>
      <c r="C81" s="250" t="s">
        <v>286</v>
      </c>
      <c r="D81" s="250"/>
      <c r="E81" s="250"/>
      <c r="F81" s="273" t="s">
        <v>287</v>
      </c>
      <c r="G81" s="274"/>
      <c r="H81" s="250" t="s">
        <v>288</v>
      </c>
      <c r="I81" s="250" t="s">
        <v>283</v>
      </c>
      <c r="J81" s="250">
        <v>50</v>
      </c>
      <c r="K81" s="264"/>
    </row>
    <row r="82" s="1" customFormat="1" ht="15" customHeight="1">
      <c r="B82" s="275"/>
      <c r="C82" s="250" t="s">
        <v>289</v>
      </c>
      <c r="D82" s="250"/>
      <c r="E82" s="250"/>
      <c r="F82" s="273" t="s">
        <v>281</v>
      </c>
      <c r="G82" s="274"/>
      <c r="H82" s="250" t="s">
        <v>290</v>
      </c>
      <c r="I82" s="250" t="s">
        <v>291</v>
      </c>
      <c r="J82" s="250"/>
      <c r="K82" s="264"/>
    </row>
    <row r="83" s="1" customFormat="1" ht="15" customHeight="1">
      <c r="B83" s="275"/>
      <c r="C83" s="276" t="s">
        <v>292</v>
      </c>
      <c r="D83" s="276"/>
      <c r="E83" s="276"/>
      <c r="F83" s="277" t="s">
        <v>287</v>
      </c>
      <c r="G83" s="276"/>
      <c r="H83" s="276" t="s">
        <v>293</v>
      </c>
      <c r="I83" s="276" t="s">
        <v>283</v>
      </c>
      <c r="J83" s="276">
        <v>15</v>
      </c>
      <c r="K83" s="264"/>
    </row>
    <row r="84" s="1" customFormat="1" ht="15" customHeight="1">
      <c r="B84" s="275"/>
      <c r="C84" s="276" t="s">
        <v>294</v>
      </c>
      <c r="D84" s="276"/>
      <c r="E84" s="276"/>
      <c r="F84" s="277" t="s">
        <v>287</v>
      </c>
      <c r="G84" s="276"/>
      <c r="H84" s="276" t="s">
        <v>295</v>
      </c>
      <c r="I84" s="276" t="s">
        <v>283</v>
      </c>
      <c r="J84" s="276">
        <v>15</v>
      </c>
      <c r="K84" s="264"/>
    </row>
    <row r="85" s="1" customFormat="1" ht="15" customHeight="1">
      <c r="B85" s="275"/>
      <c r="C85" s="276" t="s">
        <v>296</v>
      </c>
      <c r="D85" s="276"/>
      <c r="E85" s="276"/>
      <c r="F85" s="277" t="s">
        <v>287</v>
      </c>
      <c r="G85" s="276"/>
      <c r="H85" s="276" t="s">
        <v>297</v>
      </c>
      <c r="I85" s="276" t="s">
        <v>283</v>
      </c>
      <c r="J85" s="276">
        <v>20</v>
      </c>
      <c r="K85" s="264"/>
    </row>
    <row r="86" s="1" customFormat="1" ht="15" customHeight="1">
      <c r="B86" s="275"/>
      <c r="C86" s="276" t="s">
        <v>298</v>
      </c>
      <c r="D86" s="276"/>
      <c r="E86" s="276"/>
      <c r="F86" s="277" t="s">
        <v>287</v>
      </c>
      <c r="G86" s="276"/>
      <c r="H86" s="276" t="s">
        <v>299</v>
      </c>
      <c r="I86" s="276" t="s">
        <v>283</v>
      </c>
      <c r="J86" s="276">
        <v>20</v>
      </c>
      <c r="K86" s="264"/>
    </row>
    <row r="87" s="1" customFormat="1" ht="15" customHeight="1">
      <c r="B87" s="275"/>
      <c r="C87" s="250" t="s">
        <v>300</v>
      </c>
      <c r="D87" s="250"/>
      <c r="E87" s="250"/>
      <c r="F87" s="273" t="s">
        <v>287</v>
      </c>
      <c r="G87" s="274"/>
      <c r="H87" s="250" t="s">
        <v>301</v>
      </c>
      <c r="I87" s="250" t="s">
        <v>283</v>
      </c>
      <c r="J87" s="250">
        <v>50</v>
      </c>
      <c r="K87" s="264"/>
    </row>
    <row r="88" s="1" customFormat="1" ht="15" customHeight="1">
      <c r="B88" s="275"/>
      <c r="C88" s="250" t="s">
        <v>302</v>
      </c>
      <c r="D88" s="250"/>
      <c r="E88" s="250"/>
      <c r="F88" s="273" t="s">
        <v>287</v>
      </c>
      <c r="G88" s="274"/>
      <c r="H88" s="250" t="s">
        <v>303</v>
      </c>
      <c r="I88" s="250" t="s">
        <v>283</v>
      </c>
      <c r="J88" s="250">
        <v>20</v>
      </c>
      <c r="K88" s="264"/>
    </row>
    <row r="89" s="1" customFormat="1" ht="15" customHeight="1">
      <c r="B89" s="275"/>
      <c r="C89" s="250" t="s">
        <v>304</v>
      </c>
      <c r="D89" s="250"/>
      <c r="E89" s="250"/>
      <c r="F89" s="273" t="s">
        <v>287</v>
      </c>
      <c r="G89" s="274"/>
      <c r="H89" s="250" t="s">
        <v>305</v>
      </c>
      <c r="I89" s="250" t="s">
        <v>283</v>
      </c>
      <c r="J89" s="250">
        <v>20</v>
      </c>
      <c r="K89" s="264"/>
    </row>
    <row r="90" s="1" customFormat="1" ht="15" customHeight="1">
      <c r="B90" s="275"/>
      <c r="C90" s="250" t="s">
        <v>306</v>
      </c>
      <c r="D90" s="250"/>
      <c r="E90" s="250"/>
      <c r="F90" s="273" t="s">
        <v>287</v>
      </c>
      <c r="G90" s="274"/>
      <c r="H90" s="250" t="s">
        <v>307</v>
      </c>
      <c r="I90" s="250" t="s">
        <v>283</v>
      </c>
      <c r="J90" s="250">
        <v>50</v>
      </c>
      <c r="K90" s="264"/>
    </row>
    <row r="91" s="1" customFormat="1" ht="15" customHeight="1">
      <c r="B91" s="275"/>
      <c r="C91" s="250" t="s">
        <v>308</v>
      </c>
      <c r="D91" s="250"/>
      <c r="E91" s="250"/>
      <c r="F91" s="273" t="s">
        <v>287</v>
      </c>
      <c r="G91" s="274"/>
      <c r="H91" s="250" t="s">
        <v>308</v>
      </c>
      <c r="I91" s="250" t="s">
        <v>283</v>
      </c>
      <c r="J91" s="250">
        <v>50</v>
      </c>
      <c r="K91" s="264"/>
    </row>
    <row r="92" s="1" customFormat="1" ht="15" customHeight="1">
      <c r="B92" s="275"/>
      <c r="C92" s="250" t="s">
        <v>309</v>
      </c>
      <c r="D92" s="250"/>
      <c r="E92" s="250"/>
      <c r="F92" s="273" t="s">
        <v>287</v>
      </c>
      <c r="G92" s="274"/>
      <c r="H92" s="250" t="s">
        <v>310</v>
      </c>
      <c r="I92" s="250" t="s">
        <v>283</v>
      </c>
      <c r="J92" s="250">
        <v>255</v>
      </c>
      <c r="K92" s="264"/>
    </row>
    <row r="93" s="1" customFormat="1" ht="15" customHeight="1">
      <c r="B93" s="275"/>
      <c r="C93" s="250" t="s">
        <v>311</v>
      </c>
      <c r="D93" s="250"/>
      <c r="E93" s="250"/>
      <c r="F93" s="273" t="s">
        <v>281</v>
      </c>
      <c r="G93" s="274"/>
      <c r="H93" s="250" t="s">
        <v>312</v>
      </c>
      <c r="I93" s="250" t="s">
        <v>313</v>
      </c>
      <c r="J93" s="250"/>
      <c r="K93" s="264"/>
    </row>
    <row r="94" s="1" customFormat="1" ht="15" customHeight="1">
      <c r="B94" s="275"/>
      <c r="C94" s="250" t="s">
        <v>314</v>
      </c>
      <c r="D94" s="250"/>
      <c r="E94" s="250"/>
      <c r="F94" s="273" t="s">
        <v>281</v>
      </c>
      <c r="G94" s="274"/>
      <c r="H94" s="250" t="s">
        <v>315</v>
      </c>
      <c r="I94" s="250" t="s">
        <v>316</v>
      </c>
      <c r="J94" s="250"/>
      <c r="K94" s="264"/>
    </row>
    <row r="95" s="1" customFormat="1" ht="15" customHeight="1">
      <c r="B95" s="275"/>
      <c r="C95" s="250" t="s">
        <v>317</v>
      </c>
      <c r="D95" s="250"/>
      <c r="E95" s="250"/>
      <c r="F95" s="273" t="s">
        <v>281</v>
      </c>
      <c r="G95" s="274"/>
      <c r="H95" s="250" t="s">
        <v>317</v>
      </c>
      <c r="I95" s="250" t="s">
        <v>316</v>
      </c>
      <c r="J95" s="250"/>
      <c r="K95" s="264"/>
    </row>
    <row r="96" s="1" customFormat="1" ht="15" customHeight="1">
      <c r="B96" s="275"/>
      <c r="C96" s="250" t="s">
        <v>37</v>
      </c>
      <c r="D96" s="250"/>
      <c r="E96" s="250"/>
      <c r="F96" s="273" t="s">
        <v>281</v>
      </c>
      <c r="G96" s="274"/>
      <c r="H96" s="250" t="s">
        <v>318</v>
      </c>
      <c r="I96" s="250" t="s">
        <v>316</v>
      </c>
      <c r="J96" s="250"/>
      <c r="K96" s="264"/>
    </row>
    <row r="97" s="1" customFormat="1" ht="15" customHeight="1">
      <c r="B97" s="275"/>
      <c r="C97" s="250" t="s">
        <v>47</v>
      </c>
      <c r="D97" s="250"/>
      <c r="E97" s="250"/>
      <c r="F97" s="273" t="s">
        <v>281</v>
      </c>
      <c r="G97" s="274"/>
      <c r="H97" s="250" t="s">
        <v>319</v>
      </c>
      <c r="I97" s="250" t="s">
        <v>316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320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275</v>
      </c>
      <c r="D103" s="265"/>
      <c r="E103" s="265"/>
      <c r="F103" s="265" t="s">
        <v>276</v>
      </c>
      <c r="G103" s="266"/>
      <c r="H103" s="265" t="s">
        <v>53</v>
      </c>
      <c r="I103" s="265" t="s">
        <v>56</v>
      </c>
      <c r="J103" s="265" t="s">
        <v>277</v>
      </c>
      <c r="K103" s="264"/>
    </row>
    <row r="104" s="1" customFormat="1" ht="17.25" customHeight="1">
      <c r="B104" s="262"/>
      <c r="C104" s="267" t="s">
        <v>278</v>
      </c>
      <c r="D104" s="267"/>
      <c r="E104" s="267"/>
      <c r="F104" s="268" t="s">
        <v>279</v>
      </c>
      <c r="G104" s="269"/>
      <c r="H104" s="267"/>
      <c r="I104" s="267"/>
      <c r="J104" s="267" t="s">
        <v>280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52</v>
      </c>
      <c r="D106" s="272"/>
      <c r="E106" s="272"/>
      <c r="F106" s="273" t="s">
        <v>281</v>
      </c>
      <c r="G106" s="250"/>
      <c r="H106" s="250" t="s">
        <v>321</v>
      </c>
      <c r="I106" s="250" t="s">
        <v>283</v>
      </c>
      <c r="J106" s="250">
        <v>20</v>
      </c>
      <c r="K106" s="264"/>
    </row>
    <row r="107" s="1" customFormat="1" ht="15" customHeight="1">
      <c r="B107" s="262"/>
      <c r="C107" s="250" t="s">
        <v>284</v>
      </c>
      <c r="D107" s="250"/>
      <c r="E107" s="250"/>
      <c r="F107" s="273" t="s">
        <v>281</v>
      </c>
      <c r="G107" s="250"/>
      <c r="H107" s="250" t="s">
        <v>321</v>
      </c>
      <c r="I107" s="250" t="s">
        <v>283</v>
      </c>
      <c r="J107" s="250">
        <v>120</v>
      </c>
      <c r="K107" s="264"/>
    </row>
    <row r="108" s="1" customFormat="1" ht="15" customHeight="1">
      <c r="B108" s="275"/>
      <c r="C108" s="250" t="s">
        <v>286</v>
      </c>
      <c r="D108" s="250"/>
      <c r="E108" s="250"/>
      <c r="F108" s="273" t="s">
        <v>287</v>
      </c>
      <c r="G108" s="250"/>
      <c r="H108" s="250" t="s">
        <v>321</v>
      </c>
      <c r="I108" s="250" t="s">
        <v>283</v>
      </c>
      <c r="J108" s="250">
        <v>50</v>
      </c>
      <c r="K108" s="264"/>
    </row>
    <row r="109" s="1" customFormat="1" ht="15" customHeight="1">
      <c r="B109" s="275"/>
      <c r="C109" s="250" t="s">
        <v>289</v>
      </c>
      <c r="D109" s="250"/>
      <c r="E109" s="250"/>
      <c r="F109" s="273" t="s">
        <v>281</v>
      </c>
      <c r="G109" s="250"/>
      <c r="H109" s="250" t="s">
        <v>321</v>
      </c>
      <c r="I109" s="250" t="s">
        <v>291</v>
      </c>
      <c r="J109" s="250"/>
      <c r="K109" s="264"/>
    </row>
    <row r="110" s="1" customFormat="1" ht="15" customHeight="1">
      <c r="B110" s="275"/>
      <c r="C110" s="250" t="s">
        <v>300</v>
      </c>
      <c r="D110" s="250"/>
      <c r="E110" s="250"/>
      <c r="F110" s="273" t="s">
        <v>287</v>
      </c>
      <c r="G110" s="250"/>
      <c r="H110" s="250" t="s">
        <v>321</v>
      </c>
      <c r="I110" s="250" t="s">
        <v>283</v>
      </c>
      <c r="J110" s="250">
        <v>50</v>
      </c>
      <c r="K110" s="264"/>
    </row>
    <row r="111" s="1" customFormat="1" ht="15" customHeight="1">
      <c r="B111" s="275"/>
      <c r="C111" s="250" t="s">
        <v>308</v>
      </c>
      <c r="D111" s="250"/>
      <c r="E111" s="250"/>
      <c r="F111" s="273" t="s">
        <v>287</v>
      </c>
      <c r="G111" s="250"/>
      <c r="H111" s="250" t="s">
        <v>321</v>
      </c>
      <c r="I111" s="250" t="s">
        <v>283</v>
      </c>
      <c r="J111" s="250">
        <v>50</v>
      </c>
      <c r="K111" s="264"/>
    </row>
    <row r="112" s="1" customFormat="1" ht="15" customHeight="1">
      <c r="B112" s="275"/>
      <c r="C112" s="250" t="s">
        <v>306</v>
      </c>
      <c r="D112" s="250"/>
      <c r="E112" s="250"/>
      <c r="F112" s="273" t="s">
        <v>287</v>
      </c>
      <c r="G112" s="250"/>
      <c r="H112" s="250" t="s">
        <v>321</v>
      </c>
      <c r="I112" s="250" t="s">
        <v>283</v>
      </c>
      <c r="J112" s="250">
        <v>50</v>
      </c>
      <c r="K112" s="264"/>
    </row>
    <row r="113" s="1" customFormat="1" ht="15" customHeight="1">
      <c r="B113" s="275"/>
      <c r="C113" s="250" t="s">
        <v>52</v>
      </c>
      <c r="D113" s="250"/>
      <c r="E113" s="250"/>
      <c r="F113" s="273" t="s">
        <v>281</v>
      </c>
      <c r="G113" s="250"/>
      <c r="H113" s="250" t="s">
        <v>322</v>
      </c>
      <c r="I113" s="250" t="s">
        <v>283</v>
      </c>
      <c r="J113" s="250">
        <v>20</v>
      </c>
      <c r="K113" s="264"/>
    </row>
    <row r="114" s="1" customFormat="1" ht="15" customHeight="1">
      <c r="B114" s="275"/>
      <c r="C114" s="250" t="s">
        <v>323</v>
      </c>
      <c r="D114" s="250"/>
      <c r="E114" s="250"/>
      <c r="F114" s="273" t="s">
        <v>281</v>
      </c>
      <c r="G114" s="250"/>
      <c r="H114" s="250" t="s">
        <v>324</v>
      </c>
      <c r="I114" s="250" t="s">
        <v>283</v>
      </c>
      <c r="J114" s="250">
        <v>120</v>
      </c>
      <c r="K114" s="264"/>
    </row>
    <row r="115" s="1" customFormat="1" ht="15" customHeight="1">
      <c r="B115" s="275"/>
      <c r="C115" s="250" t="s">
        <v>37</v>
      </c>
      <c r="D115" s="250"/>
      <c r="E115" s="250"/>
      <c r="F115" s="273" t="s">
        <v>281</v>
      </c>
      <c r="G115" s="250"/>
      <c r="H115" s="250" t="s">
        <v>325</v>
      </c>
      <c r="I115" s="250" t="s">
        <v>316</v>
      </c>
      <c r="J115" s="250"/>
      <c r="K115" s="264"/>
    </row>
    <row r="116" s="1" customFormat="1" ht="15" customHeight="1">
      <c r="B116" s="275"/>
      <c r="C116" s="250" t="s">
        <v>47</v>
      </c>
      <c r="D116" s="250"/>
      <c r="E116" s="250"/>
      <c r="F116" s="273" t="s">
        <v>281</v>
      </c>
      <c r="G116" s="250"/>
      <c r="H116" s="250" t="s">
        <v>326</v>
      </c>
      <c r="I116" s="250" t="s">
        <v>316</v>
      </c>
      <c r="J116" s="250"/>
      <c r="K116" s="264"/>
    </row>
    <row r="117" s="1" customFormat="1" ht="15" customHeight="1">
      <c r="B117" s="275"/>
      <c r="C117" s="250" t="s">
        <v>56</v>
      </c>
      <c r="D117" s="250"/>
      <c r="E117" s="250"/>
      <c r="F117" s="273" t="s">
        <v>281</v>
      </c>
      <c r="G117" s="250"/>
      <c r="H117" s="250" t="s">
        <v>327</v>
      </c>
      <c r="I117" s="250" t="s">
        <v>328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329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275</v>
      </c>
      <c r="D123" s="265"/>
      <c r="E123" s="265"/>
      <c r="F123" s="265" t="s">
        <v>276</v>
      </c>
      <c r="G123" s="266"/>
      <c r="H123" s="265" t="s">
        <v>53</v>
      </c>
      <c r="I123" s="265" t="s">
        <v>56</v>
      </c>
      <c r="J123" s="265" t="s">
        <v>277</v>
      </c>
      <c r="K123" s="294"/>
    </row>
    <row r="124" s="1" customFormat="1" ht="17.25" customHeight="1">
      <c r="B124" s="293"/>
      <c r="C124" s="267" t="s">
        <v>278</v>
      </c>
      <c r="D124" s="267"/>
      <c r="E124" s="267"/>
      <c r="F124" s="268" t="s">
        <v>279</v>
      </c>
      <c r="G124" s="269"/>
      <c r="H124" s="267"/>
      <c r="I124" s="267"/>
      <c r="J124" s="267" t="s">
        <v>280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284</v>
      </c>
      <c r="D126" s="272"/>
      <c r="E126" s="272"/>
      <c r="F126" s="273" t="s">
        <v>281</v>
      </c>
      <c r="G126" s="250"/>
      <c r="H126" s="250" t="s">
        <v>321</v>
      </c>
      <c r="I126" s="250" t="s">
        <v>283</v>
      </c>
      <c r="J126" s="250">
        <v>120</v>
      </c>
      <c r="K126" s="298"/>
    </row>
    <row r="127" s="1" customFormat="1" ht="15" customHeight="1">
      <c r="B127" s="295"/>
      <c r="C127" s="250" t="s">
        <v>330</v>
      </c>
      <c r="D127" s="250"/>
      <c r="E127" s="250"/>
      <c r="F127" s="273" t="s">
        <v>281</v>
      </c>
      <c r="G127" s="250"/>
      <c r="H127" s="250" t="s">
        <v>331</v>
      </c>
      <c r="I127" s="250" t="s">
        <v>283</v>
      </c>
      <c r="J127" s="250" t="s">
        <v>332</v>
      </c>
      <c r="K127" s="298"/>
    </row>
    <row r="128" s="1" customFormat="1" ht="15" customHeight="1">
      <c r="B128" s="295"/>
      <c r="C128" s="250" t="s">
        <v>84</v>
      </c>
      <c r="D128" s="250"/>
      <c r="E128" s="250"/>
      <c r="F128" s="273" t="s">
        <v>281</v>
      </c>
      <c r="G128" s="250"/>
      <c r="H128" s="250" t="s">
        <v>333</v>
      </c>
      <c r="I128" s="250" t="s">
        <v>283</v>
      </c>
      <c r="J128" s="250" t="s">
        <v>332</v>
      </c>
      <c r="K128" s="298"/>
    </row>
    <row r="129" s="1" customFormat="1" ht="15" customHeight="1">
      <c r="B129" s="295"/>
      <c r="C129" s="250" t="s">
        <v>292</v>
      </c>
      <c r="D129" s="250"/>
      <c r="E129" s="250"/>
      <c r="F129" s="273" t="s">
        <v>287</v>
      </c>
      <c r="G129" s="250"/>
      <c r="H129" s="250" t="s">
        <v>293</v>
      </c>
      <c r="I129" s="250" t="s">
        <v>283</v>
      </c>
      <c r="J129" s="250">
        <v>15</v>
      </c>
      <c r="K129" s="298"/>
    </row>
    <row r="130" s="1" customFormat="1" ht="15" customHeight="1">
      <c r="B130" s="295"/>
      <c r="C130" s="276" t="s">
        <v>294</v>
      </c>
      <c r="D130" s="276"/>
      <c r="E130" s="276"/>
      <c r="F130" s="277" t="s">
        <v>287</v>
      </c>
      <c r="G130" s="276"/>
      <c r="H130" s="276" t="s">
        <v>295</v>
      </c>
      <c r="I130" s="276" t="s">
        <v>283</v>
      </c>
      <c r="J130" s="276">
        <v>15</v>
      </c>
      <c r="K130" s="298"/>
    </row>
    <row r="131" s="1" customFormat="1" ht="15" customHeight="1">
      <c r="B131" s="295"/>
      <c r="C131" s="276" t="s">
        <v>296</v>
      </c>
      <c r="D131" s="276"/>
      <c r="E131" s="276"/>
      <c r="F131" s="277" t="s">
        <v>287</v>
      </c>
      <c r="G131" s="276"/>
      <c r="H131" s="276" t="s">
        <v>297</v>
      </c>
      <c r="I131" s="276" t="s">
        <v>283</v>
      </c>
      <c r="J131" s="276">
        <v>20</v>
      </c>
      <c r="K131" s="298"/>
    </row>
    <row r="132" s="1" customFormat="1" ht="15" customHeight="1">
      <c r="B132" s="295"/>
      <c r="C132" s="276" t="s">
        <v>298</v>
      </c>
      <c r="D132" s="276"/>
      <c r="E132" s="276"/>
      <c r="F132" s="277" t="s">
        <v>287</v>
      </c>
      <c r="G132" s="276"/>
      <c r="H132" s="276" t="s">
        <v>299</v>
      </c>
      <c r="I132" s="276" t="s">
        <v>283</v>
      </c>
      <c r="J132" s="276">
        <v>20</v>
      </c>
      <c r="K132" s="298"/>
    </row>
    <row r="133" s="1" customFormat="1" ht="15" customHeight="1">
      <c r="B133" s="295"/>
      <c r="C133" s="250" t="s">
        <v>286</v>
      </c>
      <c r="D133" s="250"/>
      <c r="E133" s="250"/>
      <c r="F133" s="273" t="s">
        <v>287</v>
      </c>
      <c r="G133" s="250"/>
      <c r="H133" s="250" t="s">
        <v>321</v>
      </c>
      <c r="I133" s="250" t="s">
        <v>283</v>
      </c>
      <c r="J133" s="250">
        <v>50</v>
      </c>
      <c r="K133" s="298"/>
    </row>
    <row r="134" s="1" customFormat="1" ht="15" customHeight="1">
      <c r="B134" s="295"/>
      <c r="C134" s="250" t="s">
        <v>300</v>
      </c>
      <c r="D134" s="250"/>
      <c r="E134" s="250"/>
      <c r="F134" s="273" t="s">
        <v>287</v>
      </c>
      <c r="G134" s="250"/>
      <c r="H134" s="250" t="s">
        <v>321</v>
      </c>
      <c r="I134" s="250" t="s">
        <v>283</v>
      </c>
      <c r="J134" s="250">
        <v>50</v>
      </c>
      <c r="K134" s="298"/>
    </row>
    <row r="135" s="1" customFormat="1" ht="15" customHeight="1">
      <c r="B135" s="295"/>
      <c r="C135" s="250" t="s">
        <v>306</v>
      </c>
      <c r="D135" s="250"/>
      <c r="E135" s="250"/>
      <c r="F135" s="273" t="s">
        <v>287</v>
      </c>
      <c r="G135" s="250"/>
      <c r="H135" s="250" t="s">
        <v>321</v>
      </c>
      <c r="I135" s="250" t="s">
        <v>283</v>
      </c>
      <c r="J135" s="250">
        <v>50</v>
      </c>
      <c r="K135" s="298"/>
    </row>
    <row r="136" s="1" customFormat="1" ht="15" customHeight="1">
      <c r="B136" s="295"/>
      <c r="C136" s="250" t="s">
        <v>308</v>
      </c>
      <c r="D136" s="250"/>
      <c r="E136" s="250"/>
      <c r="F136" s="273" t="s">
        <v>287</v>
      </c>
      <c r="G136" s="250"/>
      <c r="H136" s="250" t="s">
        <v>321</v>
      </c>
      <c r="I136" s="250" t="s">
        <v>283</v>
      </c>
      <c r="J136" s="250">
        <v>50</v>
      </c>
      <c r="K136" s="298"/>
    </row>
    <row r="137" s="1" customFormat="1" ht="15" customHeight="1">
      <c r="B137" s="295"/>
      <c r="C137" s="250" t="s">
        <v>309</v>
      </c>
      <c r="D137" s="250"/>
      <c r="E137" s="250"/>
      <c r="F137" s="273" t="s">
        <v>287</v>
      </c>
      <c r="G137" s="250"/>
      <c r="H137" s="250" t="s">
        <v>334</v>
      </c>
      <c r="I137" s="250" t="s">
        <v>283</v>
      </c>
      <c r="J137" s="250">
        <v>255</v>
      </c>
      <c r="K137" s="298"/>
    </row>
    <row r="138" s="1" customFormat="1" ht="15" customHeight="1">
      <c r="B138" s="295"/>
      <c r="C138" s="250" t="s">
        <v>311</v>
      </c>
      <c r="D138" s="250"/>
      <c r="E138" s="250"/>
      <c r="F138" s="273" t="s">
        <v>281</v>
      </c>
      <c r="G138" s="250"/>
      <c r="H138" s="250" t="s">
        <v>335</v>
      </c>
      <c r="I138" s="250" t="s">
        <v>313</v>
      </c>
      <c r="J138" s="250"/>
      <c r="K138" s="298"/>
    </row>
    <row r="139" s="1" customFormat="1" ht="15" customHeight="1">
      <c r="B139" s="295"/>
      <c r="C139" s="250" t="s">
        <v>314</v>
      </c>
      <c r="D139" s="250"/>
      <c r="E139" s="250"/>
      <c r="F139" s="273" t="s">
        <v>281</v>
      </c>
      <c r="G139" s="250"/>
      <c r="H139" s="250" t="s">
        <v>336</v>
      </c>
      <c r="I139" s="250" t="s">
        <v>316</v>
      </c>
      <c r="J139" s="250"/>
      <c r="K139" s="298"/>
    </row>
    <row r="140" s="1" customFormat="1" ht="15" customHeight="1">
      <c r="B140" s="295"/>
      <c r="C140" s="250" t="s">
        <v>317</v>
      </c>
      <c r="D140" s="250"/>
      <c r="E140" s="250"/>
      <c r="F140" s="273" t="s">
        <v>281</v>
      </c>
      <c r="G140" s="250"/>
      <c r="H140" s="250" t="s">
        <v>317</v>
      </c>
      <c r="I140" s="250" t="s">
        <v>316</v>
      </c>
      <c r="J140" s="250"/>
      <c r="K140" s="298"/>
    </row>
    <row r="141" s="1" customFormat="1" ht="15" customHeight="1">
      <c r="B141" s="295"/>
      <c r="C141" s="250" t="s">
        <v>37</v>
      </c>
      <c r="D141" s="250"/>
      <c r="E141" s="250"/>
      <c r="F141" s="273" t="s">
        <v>281</v>
      </c>
      <c r="G141" s="250"/>
      <c r="H141" s="250" t="s">
        <v>337</v>
      </c>
      <c r="I141" s="250" t="s">
        <v>316</v>
      </c>
      <c r="J141" s="250"/>
      <c r="K141" s="298"/>
    </row>
    <row r="142" s="1" customFormat="1" ht="15" customHeight="1">
      <c r="B142" s="295"/>
      <c r="C142" s="250" t="s">
        <v>338</v>
      </c>
      <c r="D142" s="250"/>
      <c r="E142" s="250"/>
      <c r="F142" s="273" t="s">
        <v>281</v>
      </c>
      <c r="G142" s="250"/>
      <c r="H142" s="250" t="s">
        <v>339</v>
      </c>
      <c r="I142" s="250" t="s">
        <v>316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340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275</v>
      </c>
      <c r="D148" s="265"/>
      <c r="E148" s="265"/>
      <c r="F148" s="265" t="s">
        <v>276</v>
      </c>
      <c r="G148" s="266"/>
      <c r="H148" s="265" t="s">
        <v>53</v>
      </c>
      <c r="I148" s="265" t="s">
        <v>56</v>
      </c>
      <c r="J148" s="265" t="s">
        <v>277</v>
      </c>
      <c r="K148" s="264"/>
    </row>
    <row r="149" s="1" customFormat="1" ht="17.25" customHeight="1">
      <c r="B149" s="262"/>
      <c r="C149" s="267" t="s">
        <v>278</v>
      </c>
      <c r="D149" s="267"/>
      <c r="E149" s="267"/>
      <c r="F149" s="268" t="s">
        <v>279</v>
      </c>
      <c r="G149" s="269"/>
      <c r="H149" s="267"/>
      <c r="I149" s="267"/>
      <c r="J149" s="267" t="s">
        <v>280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284</v>
      </c>
      <c r="D151" s="250"/>
      <c r="E151" s="250"/>
      <c r="F151" s="303" t="s">
        <v>281</v>
      </c>
      <c r="G151" s="250"/>
      <c r="H151" s="302" t="s">
        <v>321</v>
      </c>
      <c r="I151" s="302" t="s">
        <v>283</v>
      </c>
      <c r="J151" s="302">
        <v>120</v>
      </c>
      <c r="K151" s="298"/>
    </row>
    <row r="152" s="1" customFormat="1" ht="15" customHeight="1">
      <c r="B152" s="275"/>
      <c r="C152" s="302" t="s">
        <v>330</v>
      </c>
      <c r="D152" s="250"/>
      <c r="E152" s="250"/>
      <c r="F152" s="303" t="s">
        <v>281</v>
      </c>
      <c r="G152" s="250"/>
      <c r="H152" s="302" t="s">
        <v>341</v>
      </c>
      <c r="I152" s="302" t="s">
        <v>283</v>
      </c>
      <c r="J152" s="302" t="s">
        <v>332</v>
      </c>
      <c r="K152" s="298"/>
    </row>
    <row r="153" s="1" customFormat="1" ht="15" customHeight="1">
      <c r="B153" s="275"/>
      <c r="C153" s="302" t="s">
        <v>84</v>
      </c>
      <c r="D153" s="250"/>
      <c r="E153" s="250"/>
      <c r="F153" s="303" t="s">
        <v>281</v>
      </c>
      <c r="G153" s="250"/>
      <c r="H153" s="302" t="s">
        <v>342</v>
      </c>
      <c r="I153" s="302" t="s">
        <v>283</v>
      </c>
      <c r="J153" s="302" t="s">
        <v>332</v>
      </c>
      <c r="K153" s="298"/>
    </row>
    <row r="154" s="1" customFormat="1" ht="15" customHeight="1">
      <c r="B154" s="275"/>
      <c r="C154" s="302" t="s">
        <v>286</v>
      </c>
      <c r="D154" s="250"/>
      <c r="E154" s="250"/>
      <c r="F154" s="303" t="s">
        <v>287</v>
      </c>
      <c r="G154" s="250"/>
      <c r="H154" s="302" t="s">
        <v>321</v>
      </c>
      <c r="I154" s="302" t="s">
        <v>283</v>
      </c>
      <c r="J154" s="302">
        <v>50</v>
      </c>
      <c r="K154" s="298"/>
    </row>
    <row r="155" s="1" customFormat="1" ht="15" customHeight="1">
      <c r="B155" s="275"/>
      <c r="C155" s="302" t="s">
        <v>289</v>
      </c>
      <c r="D155" s="250"/>
      <c r="E155" s="250"/>
      <c r="F155" s="303" t="s">
        <v>281</v>
      </c>
      <c r="G155" s="250"/>
      <c r="H155" s="302" t="s">
        <v>321</v>
      </c>
      <c r="I155" s="302" t="s">
        <v>291</v>
      </c>
      <c r="J155" s="302"/>
      <c r="K155" s="298"/>
    </row>
    <row r="156" s="1" customFormat="1" ht="15" customHeight="1">
      <c r="B156" s="275"/>
      <c r="C156" s="302" t="s">
        <v>300</v>
      </c>
      <c r="D156" s="250"/>
      <c r="E156" s="250"/>
      <c r="F156" s="303" t="s">
        <v>287</v>
      </c>
      <c r="G156" s="250"/>
      <c r="H156" s="302" t="s">
        <v>321</v>
      </c>
      <c r="I156" s="302" t="s">
        <v>283</v>
      </c>
      <c r="J156" s="302">
        <v>50</v>
      </c>
      <c r="K156" s="298"/>
    </row>
    <row r="157" s="1" customFormat="1" ht="15" customHeight="1">
      <c r="B157" s="275"/>
      <c r="C157" s="302" t="s">
        <v>308</v>
      </c>
      <c r="D157" s="250"/>
      <c r="E157" s="250"/>
      <c r="F157" s="303" t="s">
        <v>287</v>
      </c>
      <c r="G157" s="250"/>
      <c r="H157" s="302" t="s">
        <v>321</v>
      </c>
      <c r="I157" s="302" t="s">
        <v>283</v>
      </c>
      <c r="J157" s="302">
        <v>50</v>
      </c>
      <c r="K157" s="298"/>
    </row>
    <row r="158" s="1" customFormat="1" ht="15" customHeight="1">
      <c r="B158" s="275"/>
      <c r="C158" s="302" t="s">
        <v>306</v>
      </c>
      <c r="D158" s="250"/>
      <c r="E158" s="250"/>
      <c r="F158" s="303" t="s">
        <v>287</v>
      </c>
      <c r="G158" s="250"/>
      <c r="H158" s="302" t="s">
        <v>321</v>
      </c>
      <c r="I158" s="302" t="s">
        <v>283</v>
      </c>
      <c r="J158" s="302">
        <v>50</v>
      </c>
      <c r="K158" s="298"/>
    </row>
    <row r="159" s="1" customFormat="1" ht="15" customHeight="1">
      <c r="B159" s="275"/>
      <c r="C159" s="302" t="s">
        <v>98</v>
      </c>
      <c r="D159" s="250"/>
      <c r="E159" s="250"/>
      <c r="F159" s="303" t="s">
        <v>281</v>
      </c>
      <c r="G159" s="250"/>
      <c r="H159" s="302" t="s">
        <v>343</v>
      </c>
      <c r="I159" s="302" t="s">
        <v>283</v>
      </c>
      <c r="J159" s="302" t="s">
        <v>344</v>
      </c>
      <c r="K159" s="298"/>
    </row>
    <row r="160" s="1" customFormat="1" ht="15" customHeight="1">
      <c r="B160" s="275"/>
      <c r="C160" s="302" t="s">
        <v>345</v>
      </c>
      <c r="D160" s="250"/>
      <c r="E160" s="250"/>
      <c r="F160" s="303" t="s">
        <v>281</v>
      </c>
      <c r="G160" s="250"/>
      <c r="H160" s="302" t="s">
        <v>346</v>
      </c>
      <c r="I160" s="302" t="s">
        <v>316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347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275</v>
      </c>
      <c r="D166" s="265"/>
      <c r="E166" s="265"/>
      <c r="F166" s="265" t="s">
        <v>276</v>
      </c>
      <c r="G166" s="307"/>
      <c r="H166" s="308" t="s">
        <v>53</v>
      </c>
      <c r="I166" s="308" t="s">
        <v>56</v>
      </c>
      <c r="J166" s="265" t="s">
        <v>277</v>
      </c>
      <c r="K166" s="242"/>
    </row>
    <row r="167" s="1" customFormat="1" ht="17.25" customHeight="1">
      <c r="B167" s="243"/>
      <c r="C167" s="267" t="s">
        <v>278</v>
      </c>
      <c r="D167" s="267"/>
      <c r="E167" s="267"/>
      <c r="F167" s="268" t="s">
        <v>279</v>
      </c>
      <c r="G167" s="309"/>
      <c r="H167" s="310"/>
      <c r="I167" s="310"/>
      <c r="J167" s="267" t="s">
        <v>280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284</v>
      </c>
      <c r="D169" s="250"/>
      <c r="E169" s="250"/>
      <c r="F169" s="273" t="s">
        <v>281</v>
      </c>
      <c r="G169" s="250"/>
      <c r="H169" s="250" t="s">
        <v>321</v>
      </c>
      <c r="I169" s="250" t="s">
        <v>283</v>
      </c>
      <c r="J169" s="250">
        <v>120</v>
      </c>
      <c r="K169" s="298"/>
    </row>
    <row r="170" s="1" customFormat="1" ht="15" customHeight="1">
      <c r="B170" s="275"/>
      <c r="C170" s="250" t="s">
        <v>330</v>
      </c>
      <c r="D170" s="250"/>
      <c r="E170" s="250"/>
      <c r="F170" s="273" t="s">
        <v>281</v>
      </c>
      <c r="G170" s="250"/>
      <c r="H170" s="250" t="s">
        <v>331</v>
      </c>
      <c r="I170" s="250" t="s">
        <v>283</v>
      </c>
      <c r="J170" s="250" t="s">
        <v>332</v>
      </c>
      <c r="K170" s="298"/>
    </row>
    <row r="171" s="1" customFormat="1" ht="15" customHeight="1">
      <c r="B171" s="275"/>
      <c r="C171" s="250" t="s">
        <v>84</v>
      </c>
      <c r="D171" s="250"/>
      <c r="E171" s="250"/>
      <c r="F171" s="273" t="s">
        <v>281</v>
      </c>
      <c r="G171" s="250"/>
      <c r="H171" s="250" t="s">
        <v>348</v>
      </c>
      <c r="I171" s="250" t="s">
        <v>283</v>
      </c>
      <c r="J171" s="250" t="s">
        <v>332</v>
      </c>
      <c r="K171" s="298"/>
    </row>
    <row r="172" s="1" customFormat="1" ht="15" customHeight="1">
      <c r="B172" s="275"/>
      <c r="C172" s="250" t="s">
        <v>286</v>
      </c>
      <c r="D172" s="250"/>
      <c r="E172" s="250"/>
      <c r="F172" s="273" t="s">
        <v>287</v>
      </c>
      <c r="G172" s="250"/>
      <c r="H172" s="250" t="s">
        <v>348</v>
      </c>
      <c r="I172" s="250" t="s">
        <v>283</v>
      </c>
      <c r="J172" s="250">
        <v>50</v>
      </c>
      <c r="K172" s="298"/>
    </row>
    <row r="173" s="1" customFormat="1" ht="15" customHeight="1">
      <c r="B173" s="275"/>
      <c r="C173" s="250" t="s">
        <v>289</v>
      </c>
      <c r="D173" s="250"/>
      <c r="E173" s="250"/>
      <c r="F173" s="273" t="s">
        <v>281</v>
      </c>
      <c r="G173" s="250"/>
      <c r="H173" s="250" t="s">
        <v>348</v>
      </c>
      <c r="I173" s="250" t="s">
        <v>291</v>
      </c>
      <c r="J173" s="250"/>
      <c r="K173" s="298"/>
    </row>
    <row r="174" s="1" customFormat="1" ht="15" customHeight="1">
      <c r="B174" s="275"/>
      <c r="C174" s="250" t="s">
        <v>300</v>
      </c>
      <c r="D174" s="250"/>
      <c r="E174" s="250"/>
      <c r="F174" s="273" t="s">
        <v>287</v>
      </c>
      <c r="G174" s="250"/>
      <c r="H174" s="250" t="s">
        <v>348</v>
      </c>
      <c r="I174" s="250" t="s">
        <v>283</v>
      </c>
      <c r="J174" s="250">
        <v>50</v>
      </c>
      <c r="K174" s="298"/>
    </row>
    <row r="175" s="1" customFormat="1" ht="15" customHeight="1">
      <c r="B175" s="275"/>
      <c r="C175" s="250" t="s">
        <v>308</v>
      </c>
      <c r="D175" s="250"/>
      <c r="E175" s="250"/>
      <c r="F175" s="273" t="s">
        <v>287</v>
      </c>
      <c r="G175" s="250"/>
      <c r="H175" s="250" t="s">
        <v>348</v>
      </c>
      <c r="I175" s="250" t="s">
        <v>283</v>
      </c>
      <c r="J175" s="250">
        <v>50</v>
      </c>
      <c r="K175" s="298"/>
    </row>
    <row r="176" s="1" customFormat="1" ht="15" customHeight="1">
      <c r="B176" s="275"/>
      <c r="C176" s="250" t="s">
        <v>306</v>
      </c>
      <c r="D176" s="250"/>
      <c r="E176" s="250"/>
      <c r="F176" s="273" t="s">
        <v>287</v>
      </c>
      <c r="G176" s="250"/>
      <c r="H176" s="250" t="s">
        <v>348</v>
      </c>
      <c r="I176" s="250" t="s">
        <v>283</v>
      </c>
      <c r="J176" s="250">
        <v>50</v>
      </c>
      <c r="K176" s="298"/>
    </row>
    <row r="177" s="1" customFormat="1" ht="15" customHeight="1">
      <c r="B177" s="275"/>
      <c r="C177" s="250" t="s">
        <v>104</v>
      </c>
      <c r="D177" s="250"/>
      <c r="E177" s="250"/>
      <c r="F177" s="273" t="s">
        <v>281</v>
      </c>
      <c r="G177" s="250"/>
      <c r="H177" s="250" t="s">
        <v>349</v>
      </c>
      <c r="I177" s="250" t="s">
        <v>350</v>
      </c>
      <c r="J177" s="250"/>
      <c r="K177" s="298"/>
    </row>
    <row r="178" s="1" customFormat="1" ht="15" customHeight="1">
      <c r="B178" s="275"/>
      <c r="C178" s="250" t="s">
        <v>56</v>
      </c>
      <c r="D178" s="250"/>
      <c r="E178" s="250"/>
      <c r="F178" s="273" t="s">
        <v>281</v>
      </c>
      <c r="G178" s="250"/>
      <c r="H178" s="250" t="s">
        <v>351</v>
      </c>
      <c r="I178" s="250" t="s">
        <v>352</v>
      </c>
      <c r="J178" s="250">
        <v>1</v>
      </c>
      <c r="K178" s="298"/>
    </row>
    <row r="179" s="1" customFormat="1" ht="15" customHeight="1">
      <c r="B179" s="275"/>
      <c r="C179" s="250" t="s">
        <v>52</v>
      </c>
      <c r="D179" s="250"/>
      <c r="E179" s="250"/>
      <c r="F179" s="273" t="s">
        <v>281</v>
      </c>
      <c r="G179" s="250"/>
      <c r="H179" s="250" t="s">
        <v>353</v>
      </c>
      <c r="I179" s="250" t="s">
        <v>283</v>
      </c>
      <c r="J179" s="250">
        <v>20</v>
      </c>
      <c r="K179" s="298"/>
    </row>
    <row r="180" s="1" customFormat="1" ht="15" customHeight="1">
      <c r="B180" s="275"/>
      <c r="C180" s="250" t="s">
        <v>53</v>
      </c>
      <c r="D180" s="250"/>
      <c r="E180" s="250"/>
      <c r="F180" s="273" t="s">
        <v>281</v>
      </c>
      <c r="G180" s="250"/>
      <c r="H180" s="250" t="s">
        <v>354</v>
      </c>
      <c r="I180" s="250" t="s">
        <v>283</v>
      </c>
      <c r="J180" s="250">
        <v>255</v>
      </c>
      <c r="K180" s="298"/>
    </row>
    <row r="181" s="1" customFormat="1" ht="15" customHeight="1">
      <c r="B181" s="275"/>
      <c r="C181" s="250" t="s">
        <v>105</v>
      </c>
      <c r="D181" s="250"/>
      <c r="E181" s="250"/>
      <c r="F181" s="273" t="s">
        <v>281</v>
      </c>
      <c r="G181" s="250"/>
      <c r="H181" s="250" t="s">
        <v>245</v>
      </c>
      <c r="I181" s="250" t="s">
        <v>283</v>
      </c>
      <c r="J181" s="250">
        <v>10</v>
      </c>
      <c r="K181" s="298"/>
    </row>
    <row r="182" s="1" customFormat="1" ht="15" customHeight="1">
      <c r="B182" s="275"/>
      <c r="C182" s="250" t="s">
        <v>106</v>
      </c>
      <c r="D182" s="250"/>
      <c r="E182" s="250"/>
      <c r="F182" s="273" t="s">
        <v>281</v>
      </c>
      <c r="G182" s="250"/>
      <c r="H182" s="250" t="s">
        <v>355</v>
      </c>
      <c r="I182" s="250" t="s">
        <v>316</v>
      </c>
      <c r="J182" s="250"/>
      <c r="K182" s="298"/>
    </row>
    <row r="183" s="1" customFormat="1" ht="15" customHeight="1">
      <c r="B183" s="275"/>
      <c r="C183" s="250" t="s">
        <v>356</v>
      </c>
      <c r="D183" s="250"/>
      <c r="E183" s="250"/>
      <c r="F183" s="273" t="s">
        <v>281</v>
      </c>
      <c r="G183" s="250"/>
      <c r="H183" s="250" t="s">
        <v>357</v>
      </c>
      <c r="I183" s="250" t="s">
        <v>316</v>
      </c>
      <c r="J183" s="250"/>
      <c r="K183" s="298"/>
    </row>
    <row r="184" s="1" customFormat="1" ht="15" customHeight="1">
      <c r="B184" s="275"/>
      <c r="C184" s="250" t="s">
        <v>345</v>
      </c>
      <c r="D184" s="250"/>
      <c r="E184" s="250"/>
      <c r="F184" s="273" t="s">
        <v>281</v>
      </c>
      <c r="G184" s="250"/>
      <c r="H184" s="250" t="s">
        <v>358</v>
      </c>
      <c r="I184" s="250" t="s">
        <v>316</v>
      </c>
      <c r="J184" s="250"/>
      <c r="K184" s="298"/>
    </row>
    <row r="185" s="1" customFormat="1" ht="15" customHeight="1">
      <c r="B185" s="275"/>
      <c r="C185" s="250" t="s">
        <v>108</v>
      </c>
      <c r="D185" s="250"/>
      <c r="E185" s="250"/>
      <c r="F185" s="273" t="s">
        <v>287</v>
      </c>
      <c r="G185" s="250"/>
      <c r="H185" s="250" t="s">
        <v>359</v>
      </c>
      <c r="I185" s="250" t="s">
        <v>283</v>
      </c>
      <c r="J185" s="250">
        <v>50</v>
      </c>
      <c r="K185" s="298"/>
    </row>
    <row r="186" s="1" customFormat="1" ht="15" customHeight="1">
      <c r="B186" s="275"/>
      <c r="C186" s="250" t="s">
        <v>360</v>
      </c>
      <c r="D186" s="250"/>
      <c r="E186" s="250"/>
      <c r="F186" s="273" t="s">
        <v>287</v>
      </c>
      <c r="G186" s="250"/>
      <c r="H186" s="250" t="s">
        <v>361</v>
      </c>
      <c r="I186" s="250" t="s">
        <v>362</v>
      </c>
      <c r="J186" s="250"/>
      <c r="K186" s="298"/>
    </row>
    <row r="187" s="1" customFormat="1" ht="15" customHeight="1">
      <c r="B187" s="275"/>
      <c r="C187" s="250" t="s">
        <v>363</v>
      </c>
      <c r="D187" s="250"/>
      <c r="E187" s="250"/>
      <c r="F187" s="273" t="s">
        <v>287</v>
      </c>
      <c r="G187" s="250"/>
      <c r="H187" s="250" t="s">
        <v>364</v>
      </c>
      <c r="I187" s="250" t="s">
        <v>362</v>
      </c>
      <c r="J187" s="250"/>
      <c r="K187" s="298"/>
    </row>
    <row r="188" s="1" customFormat="1" ht="15" customHeight="1">
      <c r="B188" s="275"/>
      <c r="C188" s="250" t="s">
        <v>365</v>
      </c>
      <c r="D188" s="250"/>
      <c r="E188" s="250"/>
      <c r="F188" s="273" t="s">
        <v>287</v>
      </c>
      <c r="G188" s="250"/>
      <c r="H188" s="250" t="s">
        <v>366</v>
      </c>
      <c r="I188" s="250" t="s">
        <v>362</v>
      </c>
      <c r="J188" s="250"/>
      <c r="K188" s="298"/>
    </row>
    <row r="189" s="1" customFormat="1" ht="15" customHeight="1">
      <c r="B189" s="275"/>
      <c r="C189" s="311" t="s">
        <v>367</v>
      </c>
      <c r="D189" s="250"/>
      <c r="E189" s="250"/>
      <c r="F189" s="273" t="s">
        <v>287</v>
      </c>
      <c r="G189" s="250"/>
      <c r="H189" s="250" t="s">
        <v>368</v>
      </c>
      <c r="I189" s="250" t="s">
        <v>369</v>
      </c>
      <c r="J189" s="312" t="s">
        <v>370</v>
      </c>
      <c r="K189" s="298"/>
    </row>
    <row r="190" s="1" customFormat="1" ht="15" customHeight="1">
      <c r="B190" s="275"/>
      <c r="C190" s="311" t="s">
        <v>41</v>
      </c>
      <c r="D190" s="250"/>
      <c r="E190" s="250"/>
      <c r="F190" s="273" t="s">
        <v>281</v>
      </c>
      <c r="G190" s="250"/>
      <c r="H190" s="247" t="s">
        <v>371</v>
      </c>
      <c r="I190" s="250" t="s">
        <v>372</v>
      </c>
      <c r="J190" s="250"/>
      <c r="K190" s="298"/>
    </row>
    <row r="191" s="1" customFormat="1" ht="15" customHeight="1">
      <c r="B191" s="275"/>
      <c r="C191" s="311" t="s">
        <v>373</v>
      </c>
      <c r="D191" s="250"/>
      <c r="E191" s="250"/>
      <c r="F191" s="273" t="s">
        <v>281</v>
      </c>
      <c r="G191" s="250"/>
      <c r="H191" s="250" t="s">
        <v>374</v>
      </c>
      <c r="I191" s="250" t="s">
        <v>316</v>
      </c>
      <c r="J191" s="250"/>
      <c r="K191" s="298"/>
    </row>
    <row r="192" s="1" customFormat="1" ht="15" customHeight="1">
      <c r="B192" s="275"/>
      <c r="C192" s="311" t="s">
        <v>375</v>
      </c>
      <c r="D192" s="250"/>
      <c r="E192" s="250"/>
      <c r="F192" s="273" t="s">
        <v>281</v>
      </c>
      <c r="G192" s="250"/>
      <c r="H192" s="250" t="s">
        <v>376</v>
      </c>
      <c r="I192" s="250" t="s">
        <v>316</v>
      </c>
      <c r="J192" s="250"/>
      <c r="K192" s="298"/>
    </row>
    <row r="193" s="1" customFormat="1" ht="15" customHeight="1">
      <c r="B193" s="275"/>
      <c r="C193" s="311" t="s">
        <v>377</v>
      </c>
      <c r="D193" s="250"/>
      <c r="E193" s="250"/>
      <c r="F193" s="273" t="s">
        <v>287</v>
      </c>
      <c r="G193" s="250"/>
      <c r="H193" s="250" t="s">
        <v>378</v>
      </c>
      <c r="I193" s="250" t="s">
        <v>316</v>
      </c>
      <c r="J193" s="250"/>
      <c r="K193" s="298"/>
    </row>
    <row r="194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="1" customFormat="1" ht="21">
      <c r="B199" s="240"/>
      <c r="C199" s="241" t="s">
        <v>379</v>
      </c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5.5" customHeight="1">
      <c r="B200" s="240"/>
      <c r="C200" s="314" t="s">
        <v>380</v>
      </c>
      <c r="D200" s="314"/>
      <c r="E200" s="314"/>
      <c r="F200" s="314" t="s">
        <v>381</v>
      </c>
      <c r="G200" s="315"/>
      <c r="H200" s="314" t="s">
        <v>382</v>
      </c>
      <c r="I200" s="314"/>
      <c r="J200" s="314"/>
      <c r="K200" s="242"/>
    </row>
    <row r="20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="1" customFormat="1" ht="15" customHeight="1">
      <c r="B202" s="275"/>
      <c r="C202" s="250" t="s">
        <v>372</v>
      </c>
      <c r="D202" s="250"/>
      <c r="E202" s="250"/>
      <c r="F202" s="273" t="s">
        <v>42</v>
      </c>
      <c r="G202" s="250"/>
      <c r="H202" s="250" t="s">
        <v>383</v>
      </c>
      <c r="I202" s="250"/>
      <c r="J202" s="250"/>
      <c r="K202" s="298"/>
    </row>
    <row r="203" s="1" customFormat="1" ht="15" customHeight="1">
      <c r="B203" s="275"/>
      <c r="C203" s="250"/>
      <c r="D203" s="250"/>
      <c r="E203" s="250"/>
      <c r="F203" s="273" t="s">
        <v>43</v>
      </c>
      <c r="G203" s="250"/>
      <c r="H203" s="250" t="s">
        <v>384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46</v>
      </c>
      <c r="G204" s="250"/>
      <c r="H204" s="250" t="s">
        <v>385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44</v>
      </c>
      <c r="G205" s="250"/>
      <c r="H205" s="250" t="s">
        <v>386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45</v>
      </c>
      <c r="G206" s="250"/>
      <c r="H206" s="250" t="s">
        <v>387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/>
      <c r="G207" s="250"/>
      <c r="H207" s="250"/>
      <c r="I207" s="250"/>
      <c r="J207" s="250"/>
      <c r="K207" s="298"/>
    </row>
    <row r="208" s="1" customFormat="1" ht="15" customHeight="1">
      <c r="B208" s="275"/>
      <c r="C208" s="250" t="s">
        <v>328</v>
      </c>
      <c r="D208" s="250"/>
      <c r="E208" s="250"/>
      <c r="F208" s="273" t="s">
        <v>77</v>
      </c>
      <c r="G208" s="250"/>
      <c r="H208" s="250" t="s">
        <v>388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227</v>
      </c>
      <c r="G209" s="250"/>
      <c r="H209" s="250" t="s">
        <v>228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225</v>
      </c>
      <c r="G210" s="250"/>
      <c r="H210" s="250" t="s">
        <v>389</v>
      </c>
      <c r="I210" s="250"/>
      <c r="J210" s="250"/>
      <c r="K210" s="298"/>
    </row>
    <row r="211" s="1" customFormat="1" ht="15" customHeight="1">
      <c r="B211" s="316"/>
      <c r="C211" s="250"/>
      <c r="D211" s="250"/>
      <c r="E211" s="250"/>
      <c r="F211" s="273" t="s">
        <v>90</v>
      </c>
      <c r="G211" s="311"/>
      <c r="H211" s="302" t="s">
        <v>229</v>
      </c>
      <c r="I211" s="302"/>
      <c r="J211" s="302"/>
      <c r="K211" s="317"/>
    </row>
    <row r="212" s="1" customFormat="1" ht="15" customHeight="1">
      <c r="B212" s="316"/>
      <c r="C212" s="250"/>
      <c r="D212" s="250"/>
      <c r="E212" s="250"/>
      <c r="F212" s="273" t="s">
        <v>120</v>
      </c>
      <c r="G212" s="311"/>
      <c r="H212" s="302" t="s">
        <v>390</v>
      </c>
      <c r="I212" s="302"/>
      <c r="J212" s="302"/>
      <c r="K212" s="317"/>
    </row>
    <row r="213" s="1" customFormat="1" ht="15" customHeight="1">
      <c r="B213" s="316"/>
      <c r="C213" s="250"/>
      <c r="D213" s="250"/>
      <c r="E213" s="250"/>
      <c r="F213" s="273"/>
      <c r="G213" s="311"/>
      <c r="H213" s="302"/>
      <c r="I213" s="302"/>
      <c r="J213" s="302"/>
      <c r="K213" s="317"/>
    </row>
    <row r="214" s="1" customFormat="1" ht="15" customHeight="1">
      <c r="B214" s="316"/>
      <c r="C214" s="250" t="s">
        <v>352</v>
      </c>
      <c r="D214" s="250"/>
      <c r="E214" s="250"/>
      <c r="F214" s="273">
        <v>1</v>
      </c>
      <c r="G214" s="311"/>
      <c r="H214" s="302" t="s">
        <v>391</v>
      </c>
      <c r="I214" s="302"/>
      <c r="J214" s="302"/>
      <c r="K214" s="317"/>
    </row>
    <row r="215" s="1" customFormat="1" ht="15" customHeight="1">
      <c r="B215" s="316"/>
      <c r="C215" s="250"/>
      <c r="D215" s="250"/>
      <c r="E215" s="250"/>
      <c r="F215" s="273">
        <v>2</v>
      </c>
      <c r="G215" s="311"/>
      <c r="H215" s="302" t="s">
        <v>392</v>
      </c>
      <c r="I215" s="302"/>
      <c r="J215" s="302"/>
      <c r="K215" s="317"/>
    </row>
    <row r="216" s="1" customFormat="1" ht="15" customHeight="1">
      <c r="B216" s="316"/>
      <c r="C216" s="250"/>
      <c r="D216" s="250"/>
      <c r="E216" s="250"/>
      <c r="F216" s="273">
        <v>3</v>
      </c>
      <c r="G216" s="311"/>
      <c r="H216" s="302" t="s">
        <v>393</v>
      </c>
      <c r="I216" s="302"/>
      <c r="J216" s="302"/>
      <c r="K216" s="317"/>
    </row>
    <row r="217" s="1" customFormat="1" ht="15" customHeight="1">
      <c r="B217" s="316"/>
      <c r="C217" s="250"/>
      <c r="D217" s="250"/>
      <c r="E217" s="250"/>
      <c r="F217" s="273">
        <v>4</v>
      </c>
      <c r="G217" s="311"/>
      <c r="H217" s="302" t="s">
        <v>394</v>
      </c>
      <c r="I217" s="302"/>
      <c r="J217" s="302"/>
      <c r="K217" s="317"/>
    </row>
    <row r="218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2023-10-20T10:00:59Z</dcterms:created>
  <dcterms:modified xsi:type="dcterms:W3CDTF">2023-10-20T10:01:03Z</dcterms:modified>
</cp:coreProperties>
</file>