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ZRN" sheetId="2" r:id="rId2"/>
    <sheet name="02 - VRN" sheetId="3" r:id="rId3"/>
    <sheet name="Pokyny pro vyplnění" sheetId="4" r:id="rId4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ZRN'!$C$84:$K$205</definedName>
    <definedName name="_xlnm.Print_Area" localSheetId="1">'01 - ZRN'!$C$4:$J$41,'01 - ZRN'!$C$47:$J$64,'01 - ZRN'!$C$70:$K$205</definedName>
    <definedName name="_xlnm.Print_Titles" localSheetId="1">'01 - ZRN'!$84:$84</definedName>
    <definedName name="_xlnm._FilterDatabase" localSheetId="2" hidden="1">'02 - VRN'!$C$84:$K$89</definedName>
    <definedName name="_xlnm.Print_Area" localSheetId="2">'02 - VRN'!$C$4:$J$41,'02 - VRN'!$C$47:$J$64,'02 - VRN'!$C$70:$K$89</definedName>
    <definedName name="_xlnm.Print_Titles" localSheetId="2">'02 - VRN'!$84:$84</definedName>
  </definedNames>
  <calcPr/>
</workbook>
</file>

<file path=xl/calcChain.xml><?xml version="1.0" encoding="utf-8"?>
<calcChain xmlns="http://schemas.openxmlformats.org/spreadsheetml/2006/main">
  <c i="3" l="1" r="J39"/>
  <c r="J38"/>
  <c i="1" r="AY57"/>
  <c i="3" r="J37"/>
  <c i="1" r="AX57"/>
  <c i="3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1" r="AY56"/>
  <c i="2" r="J39"/>
  <c r="J38"/>
  <c r="J37"/>
  <c i="1" r="AX56"/>
  <c i="2"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" r="L50"/>
  <c r="AM50"/>
  <c r="AM49"/>
  <c r="L49"/>
  <c r="AM47"/>
  <c r="L47"/>
  <c r="L45"/>
  <c r="L44"/>
  <c i="2" r="J202"/>
  <c r="BK98"/>
  <c r="BK177"/>
  <c r="BK186"/>
  <c r="BK144"/>
  <c r="BK198"/>
  <c r="BK138"/>
  <c r="F38"/>
  <c r="BK166"/>
  <c r="BK93"/>
  <c r="BK196"/>
  <c r="BK168"/>
  <c r="BK134"/>
  <c r="J200"/>
  <c r="J92"/>
  <c i="3" r="J86"/>
  <c i="2" r="J97"/>
  <c r="J182"/>
  <c r="BK148"/>
  <c r="BK192"/>
  <c r="BK162"/>
  <c r="BK116"/>
  <c r="BK197"/>
  <c r="BK160"/>
  <c r="J93"/>
  <c r="J164"/>
  <c r="J140"/>
  <c r="BK94"/>
  <c r="J154"/>
  <c r="J108"/>
  <c r="J87"/>
  <c r="BK180"/>
  <c r="J144"/>
  <c r="J89"/>
  <c r="BK170"/>
  <c r="J134"/>
  <c r="J195"/>
  <c r="J176"/>
  <c r="BK88"/>
  <c r="BK173"/>
  <c r="BK100"/>
  <c r="BK191"/>
  <c r="J132"/>
  <c r="J91"/>
  <c r="BK154"/>
  <c r="J94"/>
  <c r="J186"/>
  <c r="BK142"/>
  <c r="BK96"/>
  <c r="BK194"/>
  <c r="BK164"/>
  <c r="J116"/>
  <c r="J199"/>
  <c i="3" r="J87"/>
  <c i="2" r="J158"/>
  <c r="J185"/>
  <c r="J96"/>
  <c r="BK182"/>
  <c r="J112"/>
  <c r="BK195"/>
  <c r="BK104"/>
  <c r="BK174"/>
  <c r="BK128"/>
  <c r="BK92"/>
  <c r="J174"/>
  <c r="J122"/>
  <c r="BK202"/>
  <c r="J171"/>
  <c r="BK140"/>
  <c r="BK205"/>
  <c r="J104"/>
  <c i="3" r="BK88"/>
  <c i="2" r="J114"/>
  <c r="BK181"/>
  <c r="J120"/>
  <c r="BK190"/>
  <c r="BK176"/>
  <c r="BK130"/>
  <c r="J204"/>
  <c r="J188"/>
  <c r="BK150"/>
  <c r="BK86"/>
  <c i="3" r="BK87"/>
  <c i="2" r="J177"/>
  <c r="BK193"/>
  <c r="J152"/>
  <c r="J194"/>
  <c r="J178"/>
  <c r="J136"/>
  <c r="J196"/>
  <c r="J173"/>
  <c r="J110"/>
  <c r="BK87"/>
  <c r="BK122"/>
  <c r="BK188"/>
  <c r="J162"/>
  <c r="J106"/>
  <c r="J36"/>
  <c r="J193"/>
  <c r="J128"/>
  <c r="BK158"/>
  <c r="BK106"/>
  <c r="BK183"/>
  <c r="J146"/>
  <c r="BK102"/>
  <c r="BK203"/>
  <c r="BK175"/>
  <c r="BK136"/>
  <c r="BK200"/>
  <c r="J118"/>
  <c i="3" r="J88"/>
  <c i="2" r="BK201"/>
  <c r="J88"/>
  <c r="BK172"/>
  <c r="J198"/>
  <c r="J181"/>
  <c r="J142"/>
  <c r="J203"/>
  <c r="BK152"/>
  <c r="BK97"/>
  <c r="J183"/>
  <c r="BK156"/>
  <c r="J98"/>
  <c r="BK185"/>
  <c r="J138"/>
  <c r="F39"/>
  <c r="J201"/>
  <c r="J192"/>
  <c r="BK132"/>
  <c r="BK90"/>
  <c r="BK189"/>
  <c r="J156"/>
  <c r="BK120"/>
  <c r="BK199"/>
  <c r="J95"/>
  <c i="3" r="BK86"/>
  <c i="2" r="J160"/>
  <c r="J190"/>
  <c r="J168"/>
  <c r="J197"/>
  <c r="BK179"/>
  <c r="BK126"/>
  <c r="J180"/>
  <c r="BK108"/>
  <c r="BK112"/>
  <c r="J184"/>
  <c r="BK114"/>
  <c r="BK184"/>
  <c r="BK171"/>
  <c r="BK91"/>
  <c r="J175"/>
  <c r="J124"/>
  <c r="J170"/>
  <c r="J126"/>
  <c r="J187"/>
  <c r="J150"/>
  <c r="BK110"/>
  <c r="F36"/>
  <c r="J205"/>
  <c r="BK118"/>
  <c r="J191"/>
  <c r="BK178"/>
  <c r="BK95"/>
  <c r="J189"/>
  <c r="J166"/>
  <c r="BK89"/>
  <c r="BK187"/>
  <c r="J90"/>
  <c r="BK146"/>
  <c r="BK124"/>
  <c r="J86"/>
  <c r="J172"/>
  <c r="J130"/>
  <c r="J100"/>
  <c r="BK204"/>
  <c r="J179"/>
  <c r="J148"/>
  <c r="J102"/>
  <c i="1" r="AS55"/>
  <c i="2" r="F37"/>
  <c l="1" r="BK85"/>
  <c r="J85"/>
  <c r="R85"/>
  <c r="P85"/>
  <c i="1" r="AU56"/>
  <c i="3" r="BK85"/>
  <c r="J85"/>
  <c r="J63"/>
  <c r="R85"/>
  <c i="2" r="T85"/>
  <c i="3" r="P85"/>
  <c i="1" r="AU57"/>
  <c i="3" r="T85"/>
  <c r="J56"/>
  <c i="2" r="J63"/>
  <c i="3" r="E73"/>
  <c r="BE87"/>
  <c r="F59"/>
  <c r="BE86"/>
  <c r="BE88"/>
  <c i="2" r="E50"/>
  <c r="F59"/>
  <c r="BE106"/>
  <c r="BE128"/>
  <c r="BE134"/>
  <c r="BE198"/>
  <c i="1" r="BC56"/>
  <c i="2" r="J56"/>
  <c r="BE94"/>
  <c r="BE158"/>
  <c r="BE160"/>
  <c r="BE162"/>
  <c r="BE172"/>
  <c r="BE185"/>
  <c r="BE188"/>
  <c r="BE193"/>
  <c r="BE195"/>
  <c r="BE201"/>
  <c r="BE205"/>
  <c i="1" r="AW56"/>
  <c i="2" r="BE112"/>
  <c r="BE124"/>
  <c r="BE126"/>
  <c r="BE156"/>
  <c r="BE178"/>
  <c r="BE181"/>
  <c r="BE182"/>
  <c r="BE184"/>
  <c r="BE190"/>
  <c r="BE203"/>
  <c r="BE90"/>
  <c r="BE91"/>
  <c r="BE93"/>
  <c r="BE95"/>
  <c r="BE96"/>
  <c r="BE104"/>
  <c r="BE108"/>
  <c r="BE110"/>
  <c r="BE116"/>
  <c r="BE118"/>
  <c r="BE130"/>
  <c r="BE136"/>
  <c r="BE150"/>
  <c r="BE152"/>
  <c r="BE176"/>
  <c r="BE199"/>
  <c r="BE86"/>
  <c r="BE88"/>
  <c r="BE98"/>
  <c r="BE100"/>
  <c r="BE114"/>
  <c r="BE140"/>
  <c r="BE144"/>
  <c r="BE146"/>
  <c r="BE148"/>
  <c r="BE168"/>
  <c r="BE171"/>
  <c r="BE174"/>
  <c r="BE179"/>
  <c r="BE192"/>
  <c r="BE197"/>
  <c i="1" r="BA56"/>
  <c i="2" r="BE87"/>
  <c r="BE97"/>
  <c r="BE102"/>
  <c r="BE120"/>
  <c r="BE122"/>
  <c r="BE132"/>
  <c r="BE138"/>
  <c r="BE164"/>
  <c r="BE177"/>
  <c r="BE183"/>
  <c r="BE187"/>
  <c r="BE191"/>
  <c r="BE204"/>
  <c i="1" r="BB56"/>
  <c i="2" r="BE92"/>
  <c r="BE180"/>
  <c r="BE189"/>
  <c r="BE194"/>
  <c r="BE196"/>
  <c r="BE202"/>
  <c r="BE89"/>
  <c r="BE142"/>
  <c r="BE154"/>
  <c r="BE166"/>
  <c r="BE170"/>
  <c r="BE173"/>
  <c r="BE175"/>
  <c r="BE186"/>
  <c r="BE200"/>
  <c i="1" r="BD56"/>
  <c i="2" r="J32"/>
  <c i="3" r="F38"/>
  <c i="1" r="BC57"/>
  <c r="BC55"/>
  <c r="AY55"/>
  <c i="3" r="J36"/>
  <c i="1" r="AW57"/>
  <c r="AS54"/>
  <c i="3" r="F36"/>
  <c i="1" r="BA57"/>
  <c r="BA55"/>
  <c r="AW55"/>
  <c i="3" r="F37"/>
  <c i="1" r="BB57"/>
  <c r="BB55"/>
  <c r="AX55"/>
  <c i="3" r="F39"/>
  <c i="1" r="BD57"/>
  <c r="BD55"/>
  <c r="BD54"/>
  <c r="W33"/>
  <c l="1" r="AG56"/>
  <c i="3" r="J32"/>
  <c i="1" r="AG57"/>
  <c r="AU55"/>
  <c r="AU54"/>
  <c i="3" r="F35"/>
  <c i="1" r="AZ57"/>
  <c i="3" r="J35"/>
  <c i="1" r="AV57"/>
  <c r="AT57"/>
  <c r="AN57"/>
  <c r="BA54"/>
  <c r="W30"/>
  <c i="2" r="J35"/>
  <c i="1" r="AV56"/>
  <c r="AT56"/>
  <c r="AN56"/>
  <c i="2" r="F35"/>
  <c i="1" r="AZ56"/>
  <c r="BC54"/>
  <c r="W32"/>
  <c r="BB54"/>
  <c r="W31"/>
  <c i="3" l="1" r="J41"/>
  <c i="2" r="J41"/>
  <c i="1" r="AG55"/>
  <c r="AG54"/>
  <c r="AK26"/>
  <c r="AW54"/>
  <c r="AK30"/>
  <c r="AY54"/>
  <c r="AZ55"/>
  <c r="AZ54"/>
  <c r="W29"/>
  <c r="AX54"/>
  <c l="1" r="AV54"/>
  <c r="AK29"/>
  <c r="AK35"/>
  <c r="AV55"/>
  <c r="AT55"/>
  <c r="AN5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<sst xmlns="http://schemas.openxmlformats.org/spreadsheetml/2006/main">
  <si>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</si>
  <si>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</si>
  <si>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</si>
  <si>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</si>
  <si>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</si>
  <si>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{bf0e1b0c-49d0-4e05-92af-5ff9ffdbe8d5}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</si>
  <si>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</si>
  <si>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</si>
  <si>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</si>
  <si>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</si>
  <si>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</si>
  <si>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</si>
  <si>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</si>
  <si>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</si>
  <si>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</si>
  <si>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</si>
  <si>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</si>
  <si>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vyšší zeleně v obvodu OŘ UNL 2023-2025_OBLAST č.1</t>
  </si>
  <si>
    <t>0,1</t>
  </si>
  <si>
    <t>KSO:</t>
  </si>
  <si>
    <t/>
  </si>
  <si>
    <t>CC-CZ:</t>
  </si>
  <si>
    <t>1</t>
  </si>
  <si>
    <t>Místo:</t>
  </si>
  <si>
    <t>obvod ST Ústí n.L.</t>
  </si>
  <si>
    <t>Datum:</t>
  </si>
  <si>
    <t>18. 9. 2023</t>
  </si>
  <si>
    <t>10</t>
  </si>
  <si>
    <t>100</t>
  </si>
  <si>
    <t>Zadavatel:</t>
  </si>
  <si>
    <t>IČ:</t>
  </si>
  <si>
    <t>709 94 234</t>
  </si>
  <si>
    <t>Správa železnic, s.o., OŘ Ústí n.L., ST Ústí n.L.</t>
  </si>
  <si>
    <t>DIČ:</t>
  </si>
  <si>
    <t>CZ 709 94 234</t>
  </si>
  <si>
    <t>Uchazeč:</t>
  </si>
  <si>
    <t>Vyplň údaj</t>
  </si>
  <si>
    <t>Projektant:</t>
  </si>
  <si>
    <t xml:space="preserve"> 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</si>
  <si>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</si>
  <si>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</si>
  <si>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</si>
  <si>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</si>
  <si>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</si>
  <si>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</si>
  <si>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</si>
  <si>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</si>
  <si>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</si>
  <si>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</si>
  <si>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</si>
  <si>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</si>
  <si>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</si>
  <si>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</si>
  <si>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</si>
  <si>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</si>
  <si>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</si>
  <si>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</si>
  <si>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</si>
  <si>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</si>
  <si>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</si>
  <si>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</si>
  <si>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</si>
  <si>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</si>
  <si>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</si>
  <si>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</si>
  <si>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</si>
  <si>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</si>
  <si>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</si>
  <si>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</si>
  <si>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</si>
  <si>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</si>
  <si>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</si>
  <si>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</si>
  <si>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</si>
  <si>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</si>
  <si>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</si>
  <si>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</si>
  <si>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</si>
  <si>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</si>
  <si>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</si>
  <si>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</si>
  <si>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</si>
  <si>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OBLAST č 1 - Správa tratí Ústí nad Labem</t>
  </si>
  <si>
    <t>STA</t>
  </si>
  <si>
    <t>{07bd856a-72bc-4bde-9cae-0f3f2d0120a0}</t>
  </si>
  <si>
    <t>2</t>
  </si>
  <si>
    <t>/</t>
  </si>
  <si>
    <t>01</t>
  </si>
  <si>
    <t>ZRN</t>
  </si>
  <si>
    <t>Soupis</t>
  </si>
  <si>
    <t>{240c985d-6ec5-4e0f-a074-706965828a67}</t>
  </si>
  <si>
    <t>02</t>
  </si>
  <si>
    <t>VRN</t>
  </si>
  <si>
    <t>{5817237e-124e-4660-875a-5fd73fcf64dc}</t>
  </si>
  <si>
    <t>KRYCÍ LIST SOUPISU PRACÍ</t>
  </si>
  <si>
    <t>Objekt:</t>
  </si>
  <si>
    <t>1 - OBLAST č 1 - Správa tratí Ústí nad Labem</t>
  </si>
  <si>
    <t>Soupis:</t>
  </si>
  <si>
    <t>01 - ZRN</t>
  </si>
  <si>
    <t>Věra Trnková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</si>
  <si>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</si>
  <si>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</si>
  <si>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</si>
  <si>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</si>
  <si>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</si>
  <si>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</si>
  <si>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</si>
  <si>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</si>
  <si>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</si>
  <si>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</si>
  <si>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</si>
  <si>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</si>
  <si>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</si>
  <si>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</si>
  <si>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</si>
  <si>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</si>
  <si>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</si>
  <si>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</si>
  <si>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</si>
  <si>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</si>
  <si>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</si>
  <si>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2023</t>
  </si>
  <si>
    <t>4</t>
  </si>
  <si>
    <t>ROZPOCET</t>
  </si>
  <si>
    <t>-805671041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</si>
  <si>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</si>
  <si>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</si>
  <si>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-604960694</t>
  </si>
  <si>
    <t>3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</si>
  <si>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</si>
  <si>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</si>
  <si>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</si>
  <si>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516687055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</si>
  <si>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</si>
  <si>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</si>
  <si>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-2083079405</t>
  </si>
  <si>
    <t>5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</si>
  <si>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</si>
  <si>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</si>
  <si>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-704412115</t>
  </si>
  <si>
    <t>6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</si>
  <si>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</si>
  <si>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</si>
  <si>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-1152273137</t>
  </si>
  <si>
    <t>7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</si>
  <si>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</si>
  <si>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</si>
  <si>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1294865962</t>
  </si>
  <si>
    <t>8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</si>
  <si>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</si>
  <si>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</si>
  <si>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-1425658139</t>
  </si>
  <si>
    <t>9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</si>
  <si>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</si>
  <si>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</si>
  <si>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</si>
  <si>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1194897231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</si>
  <si>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</si>
  <si>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</si>
  <si>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-1495079468</t>
  </si>
  <si>
    <t>11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</si>
  <si>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</si>
  <si>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</si>
  <si>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</si>
  <si>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-777271423</t>
  </si>
  <si>
    <t>12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</si>
  <si>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</si>
  <si>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</si>
  <si>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549955092</t>
  </si>
  <si>
    <t>13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</si>
  <si>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</si>
  <si>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</si>
  <si>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kus</t>
  </si>
  <si>
    <t>-1498821318</t>
  </si>
  <si>
    <t>P</t>
  </si>
  <si>
    <t>Poznámka k položce:_x000d_
Strom=kus, průměr 10-20 cm</t>
  </si>
  <si>
    <t>14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</si>
  <si>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</si>
  <si>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</si>
  <si>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-856969233</t>
  </si>
  <si>
    <t>Poznámka k položce:_x000d_
Strom=kus, průměr 21-25 cm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</si>
  <si>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</si>
  <si>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</si>
  <si>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581842833</t>
  </si>
  <si>
    <t>Poznámka k položce:_x000d_
Strom=kus, průměr 26-50 cm</t>
  </si>
  <si>
    <t>16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</si>
  <si>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</si>
  <si>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</si>
  <si>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-1123368409</t>
  </si>
  <si>
    <t>Poznámka k položce:_x000d_
Strom=kus, průměr 51-70 cm</t>
  </si>
  <si>
    <t>17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</si>
  <si>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</si>
  <si>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</si>
  <si>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1007492099</t>
  </si>
  <si>
    <t>Poznámka k položce:_x000d_
Strom=kus, průměr 71-90 cm</t>
  </si>
  <si>
    <t>18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</si>
  <si>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</si>
  <si>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</si>
  <si>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1552811591</t>
  </si>
  <si>
    <t>Poznámka k položce:_x000d_
Strom=kus, průměr přes 91 cm</t>
  </si>
  <si>
    <t>19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</si>
  <si>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</si>
  <si>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</si>
  <si>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-2147218190</t>
  </si>
  <si>
    <t>20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</si>
  <si>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</si>
  <si>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</si>
  <si>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-1415860888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</si>
  <si>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</si>
  <si>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</si>
  <si>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510999680</t>
  </si>
  <si>
    <t>22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</si>
  <si>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</si>
  <si>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</si>
  <si>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648200466</t>
  </si>
  <si>
    <t>23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</si>
  <si>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</si>
  <si>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</si>
  <si>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-336440984</t>
  </si>
  <si>
    <t>24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</si>
  <si>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</si>
  <si>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</si>
  <si>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133507902</t>
  </si>
  <si>
    <t>25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</si>
  <si>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</si>
  <si>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</si>
  <si>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-613717734</t>
  </si>
  <si>
    <t>26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</si>
  <si>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</si>
  <si>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</si>
  <si>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18163158</t>
  </si>
  <si>
    <t>27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</si>
  <si>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</si>
  <si>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</si>
  <si>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-1483187445</t>
  </si>
  <si>
    <t>28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</si>
  <si>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</si>
  <si>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</si>
  <si>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854485010</t>
  </si>
  <si>
    <t>29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</si>
  <si>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</si>
  <si>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</si>
  <si>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-46313049</t>
  </si>
  <si>
    <t>30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</si>
  <si>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</si>
  <si>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</si>
  <si>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-22612323</t>
  </si>
  <si>
    <t>31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</si>
  <si>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</si>
  <si>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</si>
  <si>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1898812106</t>
  </si>
  <si>
    <t>32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</si>
  <si>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</si>
  <si>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</si>
  <si>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-1111834520</t>
  </si>
  <si>
    <t>33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</si>
  <si>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</si>
  <si>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</si>
  <si>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-1542673288</t>
  </si>
  <si>
    <t>34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</si>
  <si>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</si>
  <si>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</si>
  <si>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228387093</t>
  </si>
  <si>
    <t>35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</si>
  <si>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</si>
  <si>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</si>
  <si>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-409753688</t>
  </si>
  <si>
    <t>36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</si>
  <si>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</si>
  <si>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</si>
  <si>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1918613762</t>
  </si>
  <si>
    <t>37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</si>
  <si>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</si>
  <si>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</si>
  <si>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-1310343540</t>
  </si>
  <si>
    <t>38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</si>
  <si>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</si>
  <si>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</si>
  <si>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-286402202</t>
  </si>
  <si>
    <t>39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</si>
  <si>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</si>
  <si>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</si>
  <si>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375077435</t>
  </si>
  <si>
    <t>40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</si>
  <si>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</si>
  <si>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</si>
  <si>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904031318</t>
  </si>
  <si>
    <t>41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</si>
  <si>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</si>
  <si>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</si>
  <si>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-1335223195</t>
  </si>
  <si>
    <t>42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</si>
  <si>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</si>
  <si>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</si>
  <si>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-823130902</t>
  </si>
  <si>
    <t>43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</si>
  <si>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</si>
  <si>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</si>
  <si>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1221371874</t>
  </si>
  <si>
    <t>44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</si>
  <si>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</si>
  <si>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</si>
  <si>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1593946890</t>
  </si>
  <si>
    <t>45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</si>
  <si>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</si>
  <si>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</si>
  <si>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1891581819</t>
  </si>
  <si>
    <t>46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</si>
  <si>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</si>
  <si>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</si>
  <si>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-1077409784</t>
  </si>
  <si>
    <t>47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</si>
  <si>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</si>
  <si>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</si>
  <si>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364903174</t>
  </si>
  <si>
    <t>48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</si>
  <si>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</si>
  <si>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</si>
  <si>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-1609220571</t>
  </si>
  <si>
    <t>49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</si>
  <si>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</si>
  <si>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</si>
  <si>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1542254896</t>
  </si>
  <si>
    <t>50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</si>
  <si>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</si>
  <si>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</si>
  <si>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1359083850</t>
  </si>
  <si>
    <t>51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</si>
  <si>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</si>
  <si>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</si>
  <si>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-1799840164</t>
  </si>
  <si>
    <t>52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</si>
  <si>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</si>
  <si>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</si>
  <si>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464865400</t>
  </si>
  <si>
    <t>53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</si>
  <si>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</si>
  <si>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</si>
  <si>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861765827</t>
  </si>
  <si>
    <t>54</t>
  </si>
  <si>
    <t>5904045110</t>
  </si>
  <si>
    <t>Odstranění pařezu biologicky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</si>
  <si>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133475376</t>
  </si>
  <si>
    <t>55</t>
  </si>
  <si>
    <t>5904045120</t>
  </si>
  <si>
    <t>Odstranění pařezu biologicky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</si>
  <si>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868537593</t>
  </si>
  <si>
    <t>56</t>
  </si>
  <si>
    <t>5904045130</t>
  </si>
  <si>
    <t>Odstranění pařezu biologicky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</si>
  <si>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1485922493</t>
  </si>
  <si>
    <t>57</t>
  </si>
  <si>
    <t>5904045140</t>
  </si>
  <si>
    <t>Odstranění pařezu biologicky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</si>
  <si>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-2091793637</t>
  </si>
  <si>
    <t>58</t>
  </si>
  <si>
    <t>5904045150</t>
  </si>
  <si>
    <t>Odstranění pařezu biologicky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</si>
  <si>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2027216017</t>
  </si>
  <si>
    <t>59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</si>
  <si>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</si>
  <si>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</si>
  <si>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-1720274107</t>
  </si>
  <si>
    <t>60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</si>
  <si>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</si>
  <si>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</si>
  <si>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447477444</t>
  </si>
  <si>
    <t>61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</si>
  <si>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</si>
  <si>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</si>
  <si>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402108545</t>
  </si>
  <si>
    <t>62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</si>
  <si>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</si>
  <si>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</si>
  <si>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-2003408311</t>
  </si>
  <si>
    <t>63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</si>
  <si>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</si>
  <si>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</si>
  <si>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1896382175</t>
  </si>
  <si>
    <t>64</t>
  </si>
  <si>
    <t>5904060010</t>
  </si>
  <si>
    <t>Hubení náletové a pařezové vegetace strojním postřikovačem mimo profil KL jednostranně šíře záběru do 2 m. Poznámka: 1. V cenách jsou započteny náklady na postřik náletové dřevité vegetace nebo pařezové výmladnosti aplikací herbicidu. 2. V cenách nejsou obsaženy náklady na vodu a dodávku herbicidu.</t>
  </si>
  <si>
    <t>631634863</t>
  </si>
  <si>
    <t>65</t>
  </si>
  <si>
    <t>5904060020</t>
  </si>
  <si>
    <t>Hubení náletové a pařezové vegetace strojním postřikovačem mimo profil KL jednostranně šíře záběru do 4 m. Poznámka: 1. V cenách jsou započteny náklady na postřik náletové dřevité vegetace nebo pařezové výmladnosti aplikací herbicidu. 2. V cenách nejsou obsaženy náklady na vodu a dodávku herbicidu.</t>
  </si>
  <si>
    <t>-481972664</t>
  </si>
  <si>
    <t>66</t>
  </si>
  <si>
    <t>5904060030</t>
  </si>
  <si>
    <t>Hubení náletové a pařezové vegetace strojním postřikovačem mimo profil KL jednostranně šíře záběru do 6 m. Poznámka: 1. V cenách jsou započteny náklady na postřik náletové dřevité vegetace nebo pařezové výmladnosti aplikací herbicidu. 2. V cenách nejsou obsaženy náklady na vodu a dodávku herbicidu.</t>
  </si>
  <si>
    <t>512013765</t>
  </si>
  <si>
    <t>67</t>
  </si>
  <si>
    <t>5904065010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</si>
  <si>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</si>
  <si>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572652021</t>
  </si>
  <si>
    <t>68</t>
  </si>
  <si>
    <t>5904065020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</si>
  <si>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</si>
  <si>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-422776476</t>
  </si>
  <si>
    <t>69</t>
  </si>
  <si>
    <t>5904070010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</si>
  <si>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</si>
  <si>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1648704143</t>
  </si>
  <si>
    <t>70</t>
  </si>
  <si>
    <t>5904075010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</si>
  <si>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</si>
  <si>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1620695997</t>
  </si>
  <si>
    <t>71</t>
  </si>
  <si>
    <t>5904075020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</si>
  <si>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</si>
  <si>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-588444528</t>
  </si>
  <si>
    <t>72</t>
  </si>
  <si>
    <t>5904080010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</si>
  <si>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</si>
  <si>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-1226160979</t>
  </si>
  <si>
    <t>73</t>
  </si>
  <si>
    <t>5999005060</t>
  </si>
  <si>
    <t>Třídění ostatního materiálu. Poznámka: 1. V cenách jsou započteny náklady na manipulaci, vytřídění a uložení materiálu na úložiště nebo do skladu.</t>
  </si>
  <si>
    <t>t</t>
  </si>
  <si>
    <t>1055688638</t>
  </si>
  <si>
    <t>74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</si>
  <si>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</si>
  <si>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</si>
  <si>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2133681691</t>
  </si>
  <si>
    <t>75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</si>
  <si>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</si>
  <si>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</si>
  <si>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487276337</t>
  </si>
  <si>
    <t>76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</si>
  <si>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</si>
  <si>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</si>
  <si>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1659775361</t>
  </si>
  <si>
    <t>77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</si>
  <si>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</si>
  <si>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</si>
  <si>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-1423341653</t>
  </si>
  <si>
    <t>78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</si>
  <si>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</si>
  <si>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</si>
  <si>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-549154879</t>
  </si>
  <si>
    <t>79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</si>
  <si>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</si>
  <si>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</si>
  <si>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-1658222497</t>
  </si>
  <si>
    <t>80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</si>
  <si>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</si>
  <si>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</si>
  <si>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-1248252034</t>
  </si>
  <si>
    <t>81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</si>
  <si>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</si>
  <si>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</si>
  <si>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1940137019</t>
  </si>
  <si>
    <t>82</t>
  </si>
  <si>
    <t>9902200300</t>
  </si>
  <si>
    <t>Doprava obousměrná mechanizací o nosnosti přes 3,5 t objemnějšího kusového materiálu (prefabrikátů, stožárů, výhybek, rozvaděčů, vybouraných hmot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</si>
  <si>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823240363</t>
  </si>
  <si>
    <t>83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</si>
  <si>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</si>
  <si>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</si>
  <si>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1024128592</t>
  </si>
  <si>
    <t>84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</si>
  <si>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</si>
  <si>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</si>
  <si>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-1985585554</t>
  </si>
  <si>
    <t>02 - VRN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</si>
  <si>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</si>
  <si>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</si>
  <si>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kpl</t>
  </si>
  <si>
    <t>1979736885</t>
  </si>
  <si>
    <t>032104001</t>
  </si>
  <si>
    <t>Územní vlivy práce na těžce přístupných místech</t>
  </si>
  <si>
    <t>-1882984214</t>
  </si>
  <si>
    <t>024101301</t>
  </si>
  <si>
    <t>Inženýrská činnost posudky (např. statické aj.) a dozory</t>
  </si>
  <si>
    <t>-2010803887</t>
  </si>
  <si>
    <t>VV</t>
  </si>
  <si>
    <t>"Dendrologický průzkum, arboristické posudky"1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</si>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</sst>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18</v>
      </c>
    </row>
    <row r="7" s="1" customFormat="1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20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21</v>
      </c>
      <c r="AL7" s="18"/>
      <c r="AM7" s="18"/>
      <c r="AN7" s="23" t="s">
        <v>20</v>
      </c>
      <c r="AO7" s="18"/>
      <c r="AP7" s="18"/>
      <c r="AQ7" s="18"/>
      <c r="AR7" s="16"/>
      <c r="BE7" s="27"/>
      <c r="BS7" s="13" t="s">
        <v>22</v>
      </c>
    </row>
    <row r="8" s="1" customFormat="1" ht="12" customHeight="1">
      <c r="B8" s="17"/>
      <c r="C8" s="18"/>
      <c r="D8" s="28" t="s">
        <v>23</v>
      </c>
      <c r="E8" s="18"/>
      <c r="F8" s="18"/>
      <c r="G8" s="18"/>
      <c r="H8" s="18"/>
      <c r="I8" s="18"/>
      <c r="J8" s="18"/>
      <c r="K8" s="23" t="s">
        <v>24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25</v>
      </c>
      <c r="AL8" s="18"/>
      <c r="AM8" s="18"/>
      <c r="AN8" s="29" t="s">
        <v>26</v>
      </c>
      <c r="AO8" s="18"/>
      <c r="AP8" s="18"/>
      <c r="AQ8" s="18"/>
      <c r="AR8" s="16"/>
      <c r="BE8" s="27"/>
      <c r="BS8" s="13" t="s">
        <v>27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28</v>
      </c>
    </row>
    <row r="10" s="1" customFormat="1" ht="12" customHeight="1">
      <c r="B10" s="17"/>
      <c r="C10" s="18"/>
      <c r="D10" s="28" t="s">
        <v>29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30</v>
      </c>
      <c r="AL10" s="18"/>
      <c r="AM10" s="18"/>
      <c r="AN10" s="23" t="s">
        <v>31</v>
      </c>
      <c r="AO10" s="18"/>
      <c r="AP10" s="18"/>
      <c r="AQ10" s="18"/>
      <c r="AR10" s="16"/>
      <c r="BE10" s="27"/>
      <c r="BS10" s="13" t="s">
        <v>18</v>
      </c>
    </row>
    <row r="11" s="1" customFormat="1" ht="18.48" customHeight="1">
      <c r="B11" s="17"/>
      <c r="C11" s="18"/>
      <c r="D11" s="18"/>
      <c r="E11" s="23" t="s">
        <v>32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33</v>
      </c>
      <c r="AL11" s="18"/>
      <c r="AM11" s="18"/>
      <c r="AN11" s="23" t="s">
        <v>34</v>
      </c>
      <c r="AO11" s="18"/>
      <c r="AP11" s="18"/>
      <c r="AQ11" s="18"/>
      <c r="AR11" s="16"/>
      <c r="BE11" s="27"/>
      <c r="BS11" s="13" t="s">
        <v>18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18</v>
      </c>
    </row>
    <row r="13" s="1" customFormat="1" ht="12" customHeight="1">
      <c r="B13" s="17"/>
      <c r="C13" s="18"/>
      <c r="D13" s="28" t="s">
        <v>35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30</v>
      </c>
      <c r="AL13" s="18"/>
      <c r="AM13" s="18"/>
      <c r="AN13" s="30" t="s">
        <v>36</v>
      </c>
      <c r="AO13" s="18"/>
      <c r="AP13" s="18"/>
      <c r="AQ13" s="18"/>
      <c r="AR13" s="16"/>
      <c r="BE13" s="27"/>
      <c r="BS13" s="13" t="s">
        <v>18</v>
      </c>
    </row>
    <row r="14">
      <c r="B14" s="17"/>
      <c r="C14" s="18"/>
      <c r="D14" s="18"/>
      <c r="E14" s="30" t="s">
        <v>36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33</v>
      </c>
      <c r="AL14" s="18"/>
      <c r="AM14" s="18"/>
      <c r="AN14" s="30" t="s">
        <v>36</v>
      </c>
      <c r="AO14" s="18"/>
      <c r="AP14" s="18"/>
      <c r="AQ14" s="18"/>
      <c r="AR14" s="16"/>
      <c r="BE14" s="27"/>
      <c r="BS14" s="13" t="s">
        <v>18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30</v>
      </c>
      <c r="AL16" s="18"/>
      <c r="AM16" s="18"/>
      <c r="AN16" s="23" t="s">
        <v>20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38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33</v>
      </c>
      <c r="AL17" s="18"/>
      <c r="AM17" s="18"/>
      <c r="AN17" s="23" t="s">
        <v>20</v>
      </c>
      <c r="AO17" s="18"/>
      <c r="AP17" s="18"/>
      <c r="AQ17" s="18"/>
      <c r="AR17" s="16"/>
      <c r="BE17" s="27"/>
      <c r="BS17" s="13" t="s">
        <v>39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40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30</v>
      </c>
      <c r="AL19" s="18"/>
      <c r="AM19" s="18"/>
      <c r="AN19" s="23" t="s">
        <v>20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41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33</v>
      </c>
      <c r="AL20" s="18"/>
      <c r="AM20" s="18"/>
      <c r="AN20" s="23" t="s">
        <v>20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42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43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47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48</v>
      </c>
      <c r="E29" s="43"/>
      <c r="F29" s="28" t="s">
        <v>49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50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51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52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53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54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55</v>
      </c>
      <c r="U35" s="50"/>
      <c r="V35" s="50"/>
      <c r="W35" s="50"/>
      <c r="X35" s="52" t="s">
        <v>56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57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650220007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vyšší zeleně v obvodu OŘ UNL 2023-2025_OBLAST č.1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23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obvod ST Ústí n.L.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25</v>
      </c>
      <c r="AJ47" s="36"/>
      <c r="AK47" s="36"/>
      <c r="AL47" s="36"/>
      <c r="AM47" s="68" t="str">
        <f>IF(AN8= "","",AN8)</f>
        <v>18. 9. 2023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29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s.o., OŘ Ústí n.L., ST Ústí n.L.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37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58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35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40</v>
      </c>
      <c r="AJ50" s="36"/>
      <c r="AK50" s="36"/>
      <c r="AL50" s="36"/>
      <c r="AM50" s="69" t="str">
        <f>IF(E20="","",E20)</f>
        <v>Tomáš Šrédl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59</v>
      </c>
      <c r="D52" s="83"/>
      <c r="E52" s="83"/>
      <c r="F52" s="83"/>
      <c r="G52" s="83"/>
      <c r="H52" s="84"/>
      <c r="I52" s="85" t="s">
        <v>60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61</v>
      </c>
      <c r="AH52" s="83"/>
      <c r="AI52" s="83"/>
      <c r="AJ52" s="83"/>
      <c r="AK52" s="83"/>
      <c r="AL52" s="83"/>
      <c r="AM52" s="83"/>
      <c r="AN52" s="85" t="s">
        <v>62</v>
      </c>
      <c r="AO52" s="83"/>
      <c r="AP52" s="83"/>
      <c r="AQ52" s="87" t="s">
        <v>63</v>
      </c>
      <c r="AR52" s="40"/>
      <c r="AS52" s="88" t="s">
        <v>64</v>
      </c>
      <c r="AT52" s="89" t="s">
        <v>65</v>
      </c>
      <c r="AU52" s="89" t="s">
        <v>66</v>
      </c>
      <c r="AV52" s="89" t="s">
        <v>67</v>
      </c>
      <c r="AW52" s="89" t="s">
        <v>68</v>
      </c>
      <c r="AX52" s="89" t="s">
        <v>69</v>
      </c>
      <c r="AY52" s="89" t="s">
        <v>70</v>
      </c>
      <c r="AZ52" s="89" t="s">
        <v>71</v>
      </c>
      <c r="BA52" s="89" t="s">
        <v>72</v>
      </c>
      <c r="BB52" s="89" t="s">
        <v>73</v>
      </c>
      <c r="BC52" s="89" t="s">
        <v>74</v>
      </c>
      <c r="BD52" s="90" t="s">
        <v>75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76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20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77</v>
      </c>
      <c r="BT54" s="105" t="s">
        <v>78</v>
      </c>
      <c r="BU54" s="106" t="s">
        <v>79</v>
      </c>
      <c r="BV54" s="105" t="s">
        <v>80</v>
      </c>
      <c r="BW54" s="105" t="s">
        <v>5</v>
      </c>
      <c r="BX54" s="105" t="s">
        <v>81</v>
      </c>
      <c r="CL54" s="105" t="s">
        <v>20</v>
      </c>
    </row>
    <row r="55" s="7" customFormat="1" ht="24.75" customHeight="1">
      <c r="A55" s="7"/>
      <c r="B55" s="107"/>
      <c r="C55" s="108"/>
      <c r="D55" s="109" t="s">
        <v>22</v>
      </c>
      <c r="E55" s="109"/>
      <c r="F55" s="109"/>
      <c r="G55" s="109"/>
      <c r="H55" s="109"/>
      <c r="I55" s="110"/>
      <c r="J55" s="109" t="s">
        <v>82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ROUND(SUM(AG56:AG57),2)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83</v>
      </c>
      <c r="AR55" s="114"/>
      <c r="AS55" s="115">
        <f>ROUND(SUM(AS56:AS57),2)</f>
        <v>0</v>
      </c>
      <c r="AT55" s="116">
        <f>ROUND(SUM(AV55:AW55),2)</f>
        <v>0</v>
      </c>
      <c r="AU55" s="117">
        <f>ROUND(SUM(AU56:AU57),5)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ROUND(SUM(AZ56:AZ57),2)</f>
        <v>0</v>
      </c>
      <c r="BA55" s="116">
        <f>ROUND(SUM(BA56:BA57),2)</f>
        <v>0</v>
      </c>
      <c r="BB55" s="116">
        <f>ROUND(SUM(BB56:BB57),2)</f>
        <v>0</v>
      </c>
      <c r="BC55" s="116">
        <f>ROUND(SUM(BC56:BC57),2)</f>
        <v>0</v>
      </c>
      <c r="BD55" s="118">
        <f>ROUND(SUM(BD56:BD57),2)</f>
        <v>0</v>
      </c>
      <c r="BE55" s="7"/>
      <c r="BS55" s="119" t="s">
        <v>77</v>
      </c>
      <c r="BT55" s="119" t="s">
        <v>22</v>
      </c>
      <c r="BU55" s="119" t="s">
        <v>79</v>
      </c>
      <c r="BV55" s="119" t="s">
        <v>80</v>
      </c>
      <c r="BW55" s="119" t="s">
        <v>84</v>
      </c>
      <c r="BX55" s="119" t="s">
        <v>5</v>
      </c>
      <c r="CL55" s="119" t="s">
        <v>20</v>
      </c>
      <c r="CM55" s="119" t="s">
        <v>85</v>
      </c>
    </row>
    <row r="56" s="4" customFormat="1" ht="16.5" customHeight="1">
      <c r="A56" s="120" t="s">
        <v>86</v>
      </c>
      <c r="B56" s="59"/>
      <c r="C56" s="121"/>
      <c r="D56" s="121"/>
      <c r="E56" s="122" t="s">
        <v>87</v>
      </c>
      <c r="F56" s="122"/>
      <c r="G56" s="122"/>
      <c r="H56" s="122"/>
      <c r="I56" s="122"/>
      <c r="J56" s="121"/>
      <c r="K56" s="122" t="s">
        <v>88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'01 - ZRN'!J32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89</v>
      </c>
      <c r="AR56" s="61"/>
      <c r="AS56" s="125">
        <v>0</v>
      </c>
      <c r="AT56" s="126">
        <f>ROUND(SUM(AV56:AW56),2)</f>
        <v>0</v>
      </c>
      <c r="AU56" s="127">
        <f>'01 - ZRN'!P85</f>
        <v>0</v>
      </c>
      <c r="AV56" s="126">
        <f>'01 - ZRN'!J35</f>
        <v>0</v>
      </c>
      <c r="AW56" s="126">
        <f>'01 - ZRN'!J36</f>
        <v>0</v>
      </c>
      <c r="AX56" s="126">
        <f>'01 - ZRN'!J37</f>
        <v>0</v>
      </c>
      <c r="AY56" s="126">
        <f>'01 - ZRN'!J38</f>
        <v>0</v>
      </c>
      <c r="AZ56" s="126">
        <f>'01 - ZRN'!F35</f>
        <v>0</v>
      </c>
      <c r="BA56" s="126">
        <f>'01 - ZRN'!F36</f>
        <v>0</v>
      </c>
      <c r="BB56" s="126">
        <f>'01 - ZRN'!F37</f>
        <v>0</v>
      </c>
      <c r="BC56" s="126">
        <f>'01 - ZRN'!F38</f>
        <v>0</v>
      </c>
      <c r="BD56" s="128">
        <f>'01 - ZRN'!F39</f>
        <v>0</v>
      </c>
      <c r="BE56" s="4"/>
      <c r="BT56" s="129" t="s">
        <v>85</v>
      </c>
      <c r="BV56" s="129" t="s">
        <v>80</v>
      </c>
      <c r="BW56" s="129" t="s">
        <v>90</v>
      </c>
      <c r="BX56" s="129" t="s">
        <v>84</v>
      </c>
      <c r="CL56" s="129" t="s">
        <v>20</v>
      </c>
    </row>
    <row r="57" s="4" customFormat="1" ht="16.5" customHeight="1">
      <c r="A57" s="120" t="s">
        <v>86</v>
      </c>
      <c r="B57" s="59"/>
      <c r="C57" s="121"/>
      <c r="D57" s="121"/>
      <c r="E57" s="122" t="s">
        <v>91</v>
      </c>
      <c r="F57" s="122"/>
      <c r="G57" s="122"/>
      <c r="H57" s="122"/>
      <c r="I57" s="122"/>
      <c r="J57" s="121"/>
      <c r="K57" s="122" t="s">
        <v>92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'02 - VRN'!J32</f>
        <v>0</v>
      </c>
      <c r="AH57" s="121"/>
      <c r="AI57" s="121"/>
      <c r="AJ57" s="121"/>
      <c r="AK57" s="121"/>
      <c r="AL57" s="121"/>
      <c r="AM57" s="121"/>
      <c r="AN57" s="123">
        <f>SUM(AG57,AT57)</f>
        <v>0</v>
      </c>
      <c r="AO57" s="121"/>
      <c r="AP57" s="121"/>
      <c r="AQ57" s="124" t="s">
        <v>89</v>
      </c>
      <c r="AR57" s="61"/>
      <c r="AS57" s="130">
        <v>0</v>
      </c>
      <c r="AT57" s="131">
        <f>ROUND(SUM(AV57:AW57),2)</f>
        <v>0</v>
      </c>
      <c r="AU57" s="132">
        <f>'02 - VRN'!P85</f>
        <v>0</v>
      </c>
      <c r="AV57" s="131">
        <f>'02 - VRN'!J35</f>
        <v>0</v>
      </c>
      <c r="AW57" s="131">
        <f>'02 - VRN'!J36</f>
        <v>0</v>
      </c>
      <c r="AX57" s="131">
        <f>'02 - VRN'!J37</f>
        <v>0</v>
      </c>
      <c r="AY57" s="131">
        <f>'02 - VRN'!J38</f>
        <v>0</v>
      </c>
      <c r="AZ57" s="131">
        <f>'02 - VRN'!F35</f>
        <v>0</v>
      </c>
      <c r="BA57" s="131">
        <f>'02 - VRN'!F36</f>
        <v>0</v>
      </c>
      <c r="BB57" s="131">
        <f>'02 - VRN'!F37</f>
        <v>0</v>
      </c>
      <c r="BC57" s="131">
        <f>'02 - VRN'!F38</f>
        <v>0</v>
      </c>
      <c r="BD57" s="133">
        <f>'02 - VRN'!F39</f>
        <v>0</v>
      </c>
      <c r="BE57" s="4"/>
      <c r="BT57" s="129" t="s">
        <v>85</v>
      </c>
      <c r="BV57" s="129" t="s">
        <v>80</v>
      </c>
      <c r="BW57" s="129" t="s">
        <v>93</v>
      </c>
      <c r="BX57" s="129" t="s">
        <v>84</v>
      </c>
      <c r="CL57" s="129" t="s">
        <v>20</v>
      </c>
    </row>
    <row r="58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="2" customFormat="1" ht="6.96" customHeight="1">
      <c r="A59" s="34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sheet="1" formatColumns="0" formatRows="0" objects="1" scenarios="1" spinCount="100000" saltValue="bEIxWr03V8k76sfR+wWkS5+bEJcVa1Yw7m8TFrXGbtte90uNfl7Y2uIRQuInD2Dtu02lTVuaXhhNcIKg8mecZQ==" hashValue="+HiXDwx0iM8y+QgMf766xjjsUv93UUTuXHvPIxUk+crezKLUV7q1vv2haPMjsgRYaZtAZWAQkJ+zmFY6vGt7A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G54:AM54"/>
    <mergeCell ref="AN54:AP54"/>
    <mergeCell ref="AR2:BE2"/>
  </mergeCells>
  <hyperlinks>
    <hyperlink ref="A56" location="'01 - ZRN'!C2" display="/"/>
    <hyperlink ref="A57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85</v>
      </c>
    </row>
    <row r="4" s="1" customFormat="1" ht="24.96" customHeight="1">
      <c r="B4" s="16"/>
      <c r="D4" s="136" t="s">
        <v>94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zakázky'!K6</f>
        <v>Údržba vyšší zeleně v obvodu OŘ UNL 2023-2025_OBLAST č.1</v>
      </c>
      <c r="F7" s="138"/>
      <c r="G7" s="138"/>
      <c r="H7" s="138"/>
      <c r="L7" s="16"/>
    </row>
    <row r="8" s="1" customFormat="1" ht="12" customHeight="1">
      <c r="B8" s="16"/>
      <c r="D8" s="138" t="s">
        <v>95</v>
      </c>
      <c r="L8" s="16"/>
    </row>
    <row r="9" s="2" customFormat="1" ht="16.5" customHeight="1">
      <c r="A9" s="34"/>
      <c r="B9" s="40"/>
      <c r="C9" s="34"/>
      <c r="D9" s="34"/>
      <c r="E9" s="139" t="s">
        <v>96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97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98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19</v>
      </c>
      <c r="E13" s="34"/>
      <c r="F13" s="129" t="s">
        <v>20</v>
      </c>
      <c r="G13" s="34"/>
      <c r="H13" s="34"/>
      <c r="I13" s="138" t="s">
        <v>21</v>
      </c>
      <c r="J13" s="129" t="s">
        <v>20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23</v>
      </c>
      <c r="E14" s="34"/>
      <c r="F14" s="129" t="s">
        <v>24</v>
      </c>
      <c r="G14" s="34"/>
      <c r="H14" s="34"/>
      <c r="I14" s="138" t="s">
        <v>25</v>
      </c>
      <c r="J14" s="142" t="str">
        <f>'Rekapitulace zakázky'!AN8</f>
        <v>18. 9. 2023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29</v>
      </c>
      <c r="E16" s="34"/>
      <c r="F16" s="34"/>
      <c r="G16" s="34"/>
      <c r="H16" s="34"/>
      <c r="I16" s="138" t="s">
        <v>30</v>
      </c>
      <c r="J16" s="129" t="s">
        <v>31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32</v>
      </c>
      <c r="F17" s="34"/>
      <c r="G17" s="34"/>
      <c r="H17" s="34"/>
      <c r="I17" s="138" t="s">
        <v>33</v>
      </c>
      <c r="J17" s="129" t="s">
        <v>34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35</v>
      </c>
      <c r="E19" s="34"/>
      <c r="F19" s="34"/>
      <c r="G19" s="34"/>
      <c r="H19" s="34"/>
      <c r="I19" s="138" t="s">
        <v>30</v>
      </c>
      <c r="J19" s="29" t="str">
        <f>'Rekapitulace zakázky'!AN13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29"/>
      <c r="G20" s="129"/>
      <c r="H20" s="129"/>
      <c r="I20" s="138" t="s">
        <v>33</v>
      </c>
      <c r="J20" s="29" t="str">
        <f>'Rekapitulace zakázky'!AN14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37</v>
      </c>
      <c r="E22" s="34"/>
      <c r="F22" s="34"/>
      <c r="G22" s="34"/>
      <c r="H22" s="34"/>
      <c r="I22" s="138" t="s">
        <v>30</v>
      </c>
      <c r="J22" s="129" t="s">
        <v>20</v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">
        <v>38</v>
      </c>
      <c r="F23" s="34"/>
      <c r="G23" s="34"/>
      <c r="H23" s="34"/>
      <c r="I23" s="138" t="s">
        <v>33</v>
      </c>
      <c r="J23" s="129" t="s">
        <v>20</v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40</v>
      </c>
      <c r="E25" s="34"/>
      <c r="F25" s="34"/>
      <c r="G25" s="34"/>
      <c r="H25" s="34"/>
      <c r="I25" s="138" t="s">
        <v>30</v>
      </c>
      <c r="J25" s="129" t="s">
        <v>20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99</v>
      </c>
      <c r="F26" s="34"/>
      <c r="G26" s="34"/>
      <c r="H26" s="34"/>
      <c r="I26" s="138" t="s">
        <v>33</v>
      </c>
      <c r="J26" s="129" t="s">
        <v>20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42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20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44</v>
      </c>
      <c r="E32" s="34"/>
      <c r="F32" s="34"/>
      <c r="G32" s="34"/>
      <c r="H32" s="34"/>
      <c r="I32" s="34"/>
      <c r="J32" s="149">
        <f>ROUND(J85,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46</v>
      </c>
      <c r="G34" s="34"/>
      <c r="H34" s="34"/>
      <c r="I34" s="150" t="s">
        <v>45</v>
      </c>
      <c r="J34" s="150" t="s">
        <v>47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48</v>
      </c>
      <c r="E35" s="138" t="s">
        <v>49</v>
      </c>
      <c r="F35" s="152">
        <f>ROUND((SUM(BE85:BE205)),  2)</f>
        <v>0</v>
      </c>
      <c r="G35" s="34"/>
      <c r="H35" s="34"/>
      <c r="I35" s="153">
        <v>0.20999999999999999</v>
      </c>
      <c r="J35" s="152">
        <f>ROUND(((SUM(BE85:BE205))*I35),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50</v>
      </c>
      <c r="F36" s="152">
        <f>ROUND((SUM(BF85:BF205)),  2)</f>
        <v>0</v>
      </c>
      <c r="G36" s="34"/>
      <c r="H36" s="34"/>
      <c r="I36" s="153">
        <v>0.14999999999999999</v>
      </c>
      <c r="J36" s="152">
        <f>ROUND(((SUM(BF85:BF205))*I36),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51</v>
      </c>
      <c r="F37" s="152">
        <f>ROUND((SUM(BG85:BG205)),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52</v>
      </c>
      <c r="F38" s="152">
        <f>ROUND((SUM(BH85:BH205)),  2)</f>
        <v>0</v>
      </c>
      <c r="G38" s="34"/>
      <c r="H38" s="34"/>
      <c r="I38" s="153">
        <v>0.14999999999999999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53</v>
      </c>
      <c r="F39" s="152">
        <f>ROUND((SUM(BI85:BI205)),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54</v>
      </c>
      <c r="E41" s="156"/>
      <c r="F41" s="156"/>
      <c r="G41" s="157" t="s">
        <v>55</v>
      </c>
      <c r="H41" s="158" t="s">
        <v>56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19" t="s">
        <v>100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5" t="str">
        <f>E7</f>
        <v>Údržba vyšší zeleně v obvodu OŘ UNL 2023-2025_OBLAST č.1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17"/>
      <c r="C51" s="28" t="s">
        <v>95</v>
      </c>
      <c r="D51" s="18"/>
      <c r="E51" s="18"/>
      <c r="F51" s="18"/>
      <c r="G51" s="18"/>
      <c r="H51" s="18"/>
      <c r="I51" s="18"/>
      <c r="J51" s="18"/>
      <c r="K51" s="18"/>
      <c r="L51" s="16"/>
    </row>
    <row r="52" s="2" customFormat="1" ht="16.5" customHeight="1">
      <c r="A52" s="34"/>
      <c r="B52" s="35"/>
      <c r="C52" s="36"/>
      <c r="D52" s="36"/>
      <c r="E52" s="165" t="s">
        <v>96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28" t="s">
        <v>97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5" t="str">
        <f>E11</f>
        <v>01 - ZRN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28" t="s">
        <v>23</v>
      </c>
      <c r="D56" s="36"/>
      <c r="E56" s="36"/>
      <c r="F56" s="23" t="str">
        <f>F14</f>
        <v>obvod ST Ústí n.L.</v>
      </c>
      <c r="G56" s="36"/>
      <c r="H56" s="36"/>
      <c r="I56" s="28" t="s">
        <v>25</v>
      </c>
      <c r="J56" s="68" t="str">
        <f>IF(J14="","",J14)</f>
        <v>18. 9. 2023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28" t="s">
        <v>29</v>
      </c>
      <c r="D58" s="36"/>
      <c r="E58" s="36"/>
      <c r="F58" s="23" t="str">
        <f>E17</f>
        <v>Správa železnic, s.o., OŘ Ústí n.L., ST Ústí n.L.</v>
      </c>
      <c r="G58" s="36"/>
      <c r="H58" s="36"/>
      <c r="I58" s="28" t="s">
        <v>37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28" t="s">
        <v>35</v>
      </c>
      <c r="D59" s="36"/>
      <c r="E59" s="36"/>
      <c r="F59" s="23" t="str">
        <f>IF(E20="","",E20)</f>
        <v>Vyplň údaj</v>
      </c>
      <c r="G59" s="36"/>
      <c r="H59" s="36"/>
      <c r="I59" s="28" t="s">
        <v>40</v>
      </c>
      <c r="J59" s="32" t="str">
        <f>E26</f>
        <v>Věra Trnková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6" t="s">
        <v>101</v>
      </c>
      <c r="D61" s="167"/>
      <c r="E61" s="167"/>
      <c r="F61" s="167"/>
      <c r="G61" s="167"/>
      <c r="H61" s="167"/>
      <c r="I61" s="167"/>
      <c r="J61" s="168" t="s">
        <v>102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9" t="s">
        <v>76</v>
      </c>
      <c r="D63" s="36"/>
      <c r="E63" s="36"/>
      <c r="F63" s="36"/>
      <c r="G63" s="36"/>
      <c r="H63" s="36"/>
      <c r="I63" s="36"/>
      <c r="J63" s="98">
        <f>J85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103</v>
      </c>
    </row>
    <row r="64" s="2" customFormat="1" ht="21.84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40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="2" customFormat="1" ht="6.96" customHeight="1">
      <c r="A65" s="34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="2" customFormat="1" ht="6.96" customHeight="1">
      <c r="A69" s="34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4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24.96" customHeight="1">
      <c r="A70" s="34"/>
      <c r="B70" s="35"/>
      <c r="C70" s="19" t="s">
        <v>104</v>
      </c>
      <c r="D70" s="36"/>
      <c r="E70" s="36"/>
      <c r="F70" s="36"/>
      <c r="G70" s="36"/>
      <c r="H70" s="36"/>
      <c r="I70" s="36"/>
      <c r="J70" s="36"/>
      <c r="K70" s="36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6.96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2" customHeight="1">
      <c r="A72" s="34"/>
      <c r="B72" s="35"/>
      <c r="C72" s="28" t="s">
        <v>16</v>
      </c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6.5" customHeight="1">
      <c r="A73" s="34"/>
      <c r="B73" s="35"/>
      <c r="C73" s="36"/>
      <c r="D73" s="36"/>
      <c r="E73" s="165" t="str">
        <f>E7</f>
        <v>Údržba vyšší zeleně v obvodu OŘ UNL 2023-2025_OBLAST č.1</v>
      </c>
      <c r="F73" s="28"/>
      <c r="G73" s="28"/>
      <c r="H73" s="28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1" customFormat="1" ht="12" customHeight="1">
      <c r="B74" s="17"/>
      <c r="C74" s="28" t="s">
        <v>95</v>
      </c>
      <c r="D74" s="18"/>
      <c r="E74" s="18"/>
      <c r="F74" s="18"/>
      <c r="G74" s="18"/>
      <c r="H74" s="18"/>
      <c r="I74" s="18"/>
      <c r="J74" s="18"/>
      <c r="K74" s="18"/>
      <c r="L74" s="16"/>
    </row>
    <row r="75" s="2" customFormat="1" ht="16.5" customHeight="1">
      <c r="A75" s="34"/>
      <c r="B75" s="35"/>
      <c r="C75" s="36"/>
      <c r="D75" s="36"/>
      <c r="E75" s="165" t="s">
        <v>96</v>
      </c>
      <c r="F75" s="36"/>
      <c r="G75" s="36"/>
      <c r="H75" s="36"/>
      <c r="I75" s="36"/>
      <c r="J75" s="36"/>
      <c r="K75" s="36"/>
      <c r="L75" s="14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2" customHeight="1">
      <c r="A76" s="34"/>
      <c r="B76" s="35"/>
      <c r="C76" s="28" t="s">
        <v>97</v>
      </c>
      <c r="D76" s="36"/>
      <c r="E76" s="36"/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6.5" customHeight="1">
      <c r="A77" s="34"/>
      <c r="B77" s="35"/>
      <c r="C77" s="36"/>
      <c r="D77" s="36"/>
      <c r="E77" s="65" t="str">
        <f>E11</f>
        <v>01 - ZRN</v>
      </c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6.96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2" customHeight="1">
      <c r="A79" s="34"/>
      <c r="B79" s="35"/>
      <c r="C79" s="28" t="s">
        <v>23</v>
      </c>
      <c r="D79" s="36"/>
      <c r="E79" s="36"/>
      <c r="F79" s="23" t="str">
        <f>F14</f>
        <v>obvod ST Ústí n.L.</v>
      </c>
      <c r="G79" s="36"/>
      <c r="H79" s="36"/>
      <c r="I79" s="28" t="s">
        <v>25</v>
      </c>
      <c r="J79" s="68" t="str">
        <f>IF(J14="","",J14)</f>
        <v>18. 9. 2023</v>
      </c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5.15" customHeight="1">
      <c r="A81" s="34"/>
      <c r="B81" s="35"/>
      <c r="C81" s="28" t="s">
        <v>29</v>
      </c>
      <c r="D81" s="36"/>
      <c r="E81" s="36"/>
      <c r="F81" s="23" t="str">
        <f>E17</f>
        <v>Správa železnic, s.o., OŘ Ústí n.L., ST Ústí n.L.</v>
      </c>
      <c r="G81" s="36"/>
      <c r="H81" s="36"/>
      <c r="I81" s="28" t="s">
        <v>37</v>
      </c>
      <c r="J81" s="32" t="str">
        <f>E23</f>
        <v xml:space="preserve"> </v>
      </c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35</v>
      </c>
      <c r="D82" s="36"/>
      <c r="E82" s="36"/>
      <c r="F82" s="23" t="str">
        <f>IF(E20="","",E20)</f>
        <v>Vyplň údaj</v>
      </c>
      <c r="G82" s="36"/>
      <c r="H82" s="36"/>
      <c r="I82" s="28" t="s">
        <v>40</v>
      </c>
      <c r="J82" s="32" t="str">
        <f>E26</f>
        <v>Věra Trnková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0.32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9" customFormat="1" ht="29.28" customHeight="1">
      <c r="A84" s="170"/>
      <c r="B84" s="171"/>
      <c r="C84" s="172" t="s">
        <v>105</v>
      </c>
      <c r="D84" s="173" t="s">
        <v>63</v>
      </c>
      <c r="E84" s="173" t="s">
        <v>59</v>
      </c>
      <c r="F84" s="173" t="s">
        <v>60</v>
      </c>
      <c r="G84" s="173" t="s">
        <v>106</v>
      </c>
      <c r="H84" s="173" t="s">
        <v>107</v>
      </c>
      <c r="I84" s="173" t="s">
        <v>108</v>
      </c>
      <c r="J84" s="173" t="s">
        <v>102</v>
      </c>
      <c r="K84" s="174" t="s">
        <v>109</v>
      </c>
      <c r="L84" s="175"/>
      <c r="M84" s="88" t="s">
        <v>20</v>
      </c>
      <c r="N84" s="89" t="s">
        <v>48</v>
      </c>
      <c r="O84" s="89" t="s">
        <v>110</v>
      </c>
      <c r="P84" s="89" t="s">
        <v>111</v>
      </c>
      <c r="Q84" s="89" t="s">
        <v>112</v>
      </c>
      <c r="R84" s="89" t="s">
        <v>113</v>
      </c>
      <c r="S84" s="89" t="s">
        <v>114</v>
      </c>
      <c r="T84" s="90" t="s">
        <v>115</v>
      </c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</row>
    <row r="85" s="2" customFormat="1" ht="22.8" customHeight="1">
      <c r="A85" s="34"/>
      <c r="B85" s="35"/>
      <c r="C85" s="95" t="s">
        <v>116</v>
      </c>
      <c r="D85" s="36"/>
      <c r="E85" s="36"/>
      <c r="F85" s="36"/>
      <c r="G85" s="36"/>
      <c r="H85" s="36"/>
      <c r="I85" s="36"/>
      <c r="J85" s="176">
        <f>BK85</f>
        <v>0</v>
      </c>
      <c r="K85" s="36"/>
      <c r="L85" s="40"/>
      <c r="M85" s="91"/>
      <c r="N85" s="177"/>
      <c r="O85" s="92"/>
      <c r="P85" s="178">
        <f>SUM(P86:P205)</f>
        <v>0</v>
      </c>
      <c r="Q85" s="92"/>
      <c r="R85" s="178">
        <f>SUM(R86:R205)</f>
        <v>0</v>
      </c>
      <c r="S85" s="92"/>
      <c r="T85" s="179">
        <f>SUM(T86:T205)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77</v>
      </c>
      <c r="AU85" s="13" t="s">
        <v>103</v>
      </c>
      <c r="BK85" s="180">
        <f>SUM(BK86:BK205)</f>
        <v>0</v>
      </c>
    </row>
    <row r="86" s="2" customFormat="1" ht="66.75" customHeight="1">
      <c r="A86" s="34"/>
      <c r="B86" s="35"/>
      <c r="C86" s="181" t="s">
        <v>22</v>
      </c>
      <c r="D86" s="181" t="s">
        <v>117</v>
      </c>
      <c r="E86" s="182" t="s">
        <v>118</v>
      </c>
      <c r="F86" s="183" t="s">
        <v>119</v>
      </c>
      <c r="G86" s="184" t="s">
        <v>120</v>
      </c>
      <c r="H86" s="185">
        <v>100</v>
      </c>
      <c r="I86" s="186"/>
      <c r="J86" s="187">
        <f>ROUND(I86*H86,2)</f>
        <v>0</v>
      </c>
      <c r="K86" s="183" t="s">
        <v>121</v>
      </c>
      <c r="L86" s="40"/>
      <c r="M86" s="188" t="s">
        <v>20</v>
      </c>
      <c r="N86" s="189" t="s">
        <v>49</v>
      </c>
      <c r="O86" s="80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2" t="s">
        <v>122</v>
      </c>
      <c r="AT86" s="192" t="s">
        <v>117</v>
      </c>
      <c r="AU86" s="192" t="s">
        <v>78</v>
      </c>
      <c r="AY86" s="13" t="s">
        <v>123</v>
      </c>
      <c r="BE86" s="193">
        <f>IF(N86="základní",J86,0)</f>
        <v>0</v>
      </c>
      <c r="BF86" s="193">
        <f>IF(N86="snížená",J86,0)</f>
        <v>0</v>
      </c>
      <c r="BG86" s="193">
        <f>IF(N86="zákl. přenesená",J86,0)</f>
        <v>0</v>
      </c>
      <c r="BH86" s="193">
        <f>IF(N86="sníž. přenesená",J86,0)</f>
        <v>0</v>
      </c>
      <c r="BI86" s="193">
        <f>IF(N86="nulová",J86,0)</f>
        <v>0</v>
      </c>
      <c r="BJ86" s="13" t="s">
        <v>22</v>
      </c>
      <c r="BK86" s="193">
        <f>ROUND(I86*H86,2)</f>
        <v>0</v>
      </c>
      <c r="BL86" s="13" t="s">
        <v>122</v>
      </c>
      <c r="BM86" s="192" t="s">
        <v>124</v>
      </c>
    </row>
    <row r="87" s="2" customFormat="1" ht="66.75" customHeight="1">
      <c r="A87" s="34"/>
      <c r="B87" s="35"/>
      <c r="C87" s="181" t="s">
        <v>85</v>
      </c>
      <c r="D87" s="181" t="s">
        <v>117</v>
      </c>
      <c r="E87" s="182" t="s">
        <v>125</v>
      </c>
      <c r="F87" s="183" t="s">
        <v>126</v>
      </c>
      <c r="G87" s="184" t="s">
        <v>120</v>
      </c>
      <c r="H87" s="185">
        <v>100</v>
      </c>
      <c r="I87" s="186"/>
      <c r="J87" s="187">
        <f>ROUND(I87*H87,2)</f>
        <v>0</v>
      </c>
      <c r="K87" s="183" t="s">
        <v>121</v>
      </c>
      <c r="L87" s="40"/>
      <c r="M87" s="188" t="s">
        <v>20</v>
      </c>
      <c r="N87" s="189" t="s">
        <v>49</v>
      </c>
      <c r="O87" s="80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2" t="s">
        <v>122</v>
      </c>
      <c r="AT87" s="192" t="s">
        <v>117</v>
      </c>
      <c r="AU87" s="192" t="s">
        <v>78</v>
      </c>
      <c r="AY87" s="13" t="s">
        <v>123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13" t="s">
        <v>22</v>
      </c>
      <c r="BK87" s="193">
        <f>ROUND(I87*H87,2)</f>
        <v>0</v>
      </c>
      <c r="BL87" s="13" t="s">
        <v>122</v>
      </c>
      <c r="BM87" s="192" t="s">
        <v>127</v>
      </c>
    </row>
    <row r="88" s="2" customFormat="1" ht="78" customHeight="1">
      <c r="A88" s="34"/>
      <c r="B88" s="35"/>
      <c r="C88" s="181" t="s">
        <v>128</v>
      </c>
      <c r="D88" s="181" t="s">
        <v>117</v>
      </c>
      <c r="E88" s="182" t="s">
        <v>129</v>
      </c>
      <c r="F88" s="183" t="s">
        <v>130</v>
      </c>
      <c r="G88" s="184" t="s">
        <v>131</v>
      </c>
      <c r="H88" s="185">
        <v>1</v>
      </c>
      <c r="I88" s="186"/>
      <c r="J88" s="187">
        <f>ROUND(I88*H88,2)</f>
        <v>0</v>
      </c>
      <c r="K88" s="183" t="s">
        <v>121</v>
      </c>
      <c r="L88" s="40"/>
      <c r="M88" s="188" t="s">
        <v>20</v>
      </c>
      <c r="N88" s="189" t="s">
        <v>49</v>
      </c>
      <c r="O88" s="80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2" t="s">
        <v>122</v>
      </c>
      <c r="AT88" s="192" t="s">
        <v>117</v>
      </c>
      <c r="AU88" s="192" t="s">
        <v>78</v>
      </c>
      <c r="AY88" s="13" t="s">
        <v>123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3" t="s">
        <v>22</v>
      </c>
      <c r="BK88" s="193">
        <f>ROUND(I88*H88,2)</f>
        <v>0</v>
      </c>
      <c r="BL88" s="13" t="s">
        <v>122</v>
      </c>
      <c r="BM88" s="192" t="s">
        <v>132</v>
      </c>
    </row>
    <row r="89" s="2" customFormat="1" ht="66.75" customHeight="1">
      <c r="A89" s="34"/>
      <c r="B89" s="35"/>
      <c r="C89" s="181" t="s">
        <v>122</v>
      </c>
      <c r="D89" s="181" t="s">
        <v>117</v>
      </c>
      <c r="E89" s="182" t="s">
        <v>133</v>
      </c>
      <c r="F89" s="183" t="s">
        <v>134</v>
      </c>
      <c r="G89" s="184" t="s">
        <v>120</v>
      </c>
      <c r="H89" s="185">
        <v>100</v>
      </c>
      <c r="I89" s="186"/>
      <c r="J89" s="187">
        <f>ROUND(I89*H89,2)</f>
        <v>0</v>
      </c>
      <c r="K89" s="183" t="s">
        <v>121</v>
      </c>
      <c r="L89" s="40"/>
      <c r="M89" s="188" t="s">
        <v>20</v>
      </c>
      <c r="N89" s="189" t="s">
        <v>49</v>
      </c>
      <c r="O89" s="80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2" t="s">
        <v>122</v>
      </c>
      <c r="AT89" s="192" t="s">
        <v>117</v>
      </c>
      <c r="AU89" s="192" t="s">
        <v>78</v>
      </c>
      <c r="AY89" s="13" t="s">
        <v>123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3" t="s">
        <v>22</v>
      </c>
      <c r="BK89" s="193">
        <f>ROUND(I89*H89,2)</f>
        <v>0</v>
      </c>
      <c r="BL89" s="13" t="s">
        <v>122</v>
      </c>
      <c r="BM89" s="192" t="s">
        <v>135</v>
      </c>
    </row>
    <row r="90" s="2" customFormat="1" ht="78" customHeight="1">
      <c r="A90" s="34"/>
      <c r="B90" s="35"/>
      <c r="C90" s="181" t="s">
        <v>136</v>
      </c>
      <c r="D90" s="181" t="s">
        <v>117</v>
      </c>
      <c r="E90" s="182" t="s">
        <v>137</v>
      </c>
      <c r="F90" s="183" t="s">
        <v>138</v>
      </c>
      <c r="G90" s="184" t="s">
        <v>120</v>
      </c>
      <c r="H90" s="185">
        <v>1700</v>
      </c>
      <c r="I90" s="186"/>
      <c r="J90" s="187">
        <f>ROUND(I90*H90,2)</f>
        <v>0</v>
      </c>
      <c r="K90" s="183" t="s">
        <v>121</v>
      </c>
      <c r="L90" s="40"/>
      <c r="M90" s="188" t="s">
        <v>20</v>
      </c>
      <c r="N90" s="189" t="s">
        <v>49</v>
      </c>
      <c r="O90" s="80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2" t="s">
        <v>122</v>
      </c>
      <c r="AT90" s="192" t="s">
        <v>117</v>
      </c>
      <c r="AU90" s="192" t="s">
        <v>78</v>
      </c>
      <c r="AY90" s="13" t="s">
        <v>123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3" t="s">
        <v>22</v>
      </c>
      <c r="BK90" s="193">
        <f>ROUND(I90*H90,2)</f>
        <v>0</v>
      </c>
      <c r="BL90" s="13" t="s">
        <v>122</v>
      </c>
      <c r="BM90" s="192" t="s">
        <v>139</v>
      </c>
    </row>
    <row r="91" s="2" customFormat="1" ht="89.25" customHeight="1">
      <c r="A91" s="34"/>
      <c r="B91" s="35"/>
      <c r="C91" s="181" t="s">
        <v>140</v>
      </c>
      <c r="D91" s="181" t="s">
        <v>117</v>
      </c>
      <c r="E91" s="182" t="s">
        <v>141</v>
      </c>
      <c r="F91" s="183" t="s">
        <v>142</v>
      </c>
      <c r="G91" s="184" t="s">
        <v>120</v>
      </c>
      <c r="H91" s="185">
        <v>1700</v>
      </c>
      <c r="I91" s="186"/>
      <c r="J91" s="187">
        <f>ROUND(I91*H91,2)</f>
        <v>0</v>
      </c>
      <c r="K91" s="183" t="s">
        <v>121</v>
      </c>
      <c r="L91" s="40"/>
      <c r="M91" s="188" t="s">
        <v>20</v>
      </c>
      <c r="N91" s="189" t="s">
        <v>49</v>
      </c>
      <c r="O91" s="80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2" t="s">
        <v>122</v>
      </c>
      <c r="AT91" s="192" t="s">
        <v>117</v>
      </c>
      <c r="AU91" s="192" t="s">
        <v>78</v>
      </c>
      <c r="AY91" s="13" t="s">
        <v>123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3" t="s">
        <v>22</v>
      </c>
      <c r="BK91" s="193">
        <f>ROUND(I91*H91,2)</f>
        <v>0</v>
      </c>
      <c r="BL91" s="13" t="s">
        <v>122</v>
      </c>
      <c r="BM91" s="192" t="s">
        <v>143</v>
      </c>
    </row>
    <row r="92" s="2" customFormat="1" ht="89.25" customHeight="1">
      <c r="A92" s="34"/>
      <c r="B92" s="35"/>
      <c r="C92" s="181" t="s">
        <v>144</v>
      </c>
      <c r="D92" s="181" t="s">
        <v>117</v>
      </c>
      <c r="E92" s="182" t="s">
        <v>145</v>
      </c>
      <c r="F92" s="183" t="s">
        <v>146</v>
      </c>
      <c r="G92" s="184" t="s">
        <v>120</v>
      </c>
      <c r="H92" s="185">
        <v>1700</v>
      </c>
      <c r="I92" s="186"/>
      <c r="J92" s="187">
        <f>ROUND(I92*H92,2)</f>
        <v>0</v>
      </c>
      <c r="K92" s="183" t="s">
        <v>121</v>
      </c>
      <c r="L92" s="40"/>
      <c r="M92" s="188" t="s">
        <v>20</v>
      </c>
      <c r="N92" s="189" t="s">
        <v>49</v>
      </c>
      <c r="O92" s="80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2" t="s">
        <v>122</v>
      </c>
      <c r="AT92" s="192" t="s">
        <v>117</v>
      </c>
      <c r="AU92" s="192" t="s">
        <v>78</v>
      </c>
      <c r="AY92" s="13" t="s">
        <v>123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3" t="s">
        <v>22</v>
      </c>
      <c r="BK92" s="193">
        <f>ROUND(I92*H92,2)</f>
        <v>0</v>
      </c>
      <c r="BL92" s="13" t="s">
        <v>122</v>
      </c>
      <c r="BM92" s="192" t="s">
        <v>147</v>
      </c>
    </row>
    <row r="93" s="2" customFormat="1" ht="89.25" customHeight="1">
      <c r="A93" s="34"/>
      <c r="B93" s="35"/>
      <c r="C93" s="181" t="s">
        <v>148</v>
      </c>
      <c r="D93" s="181" t="s">
        <v>117</v>
      </c>
      <c r="E93" s="182" t="s">
        <v>149</v>
      </c>
      <c r="F93" s="183" t="s">
        <v>150</v>
      </c>
      <c r="G93" s="184" t="s">
        <v>120</v>
      </c>
      <c r="H93" s="185">
        <v>1700</v>
      </c>
      <c r="I93" s="186"/>
      <c r="J93" s="187">
        <f>ROUND(I93*H93,2)</f>
        <v>0</v>
      </c>
      <c r="K93" s="183" t="s">
        <v>121</v>
      </c>
      <c r="L93" s="40"/>
      <c r="M93" s="188" t="s">
        <v>20</v>
      </c>
      <c r="N93" s="189" t="s">
        <v>49</v>
      </c>
      <c r="O93" s="80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2" t="s">
        <v>122</v>
      </c>
      <c r="AT93" s="192" t="s">
        <v>117</v>
      </c>
      <c r="AU93" s="192" t="s">
        <v>78</v>
      </c>
      <c r="AY93" s="13" t="s">
        <v>123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3" t="s">
        <v>22</v>
      </c>
      <c r="BK93" s="193">
        <f>ROUND(I93*H93,2)</f>
        <v>0</v>
      </c>
      <c r="BL93" s="13" t="s">
        <v>122</v>
      </c>
      <c r="BM93" s="192" t="s">
        <v>151</v>
      </c>
    </row>
    <row r="94" s="2" customFormat="1" ht="111.75" customHeight="1">
      <c r="A94" s="34"/>
      <c r="B94" s="35"/>
      <c r="C94" s="181" t="s">
        <v>152</v>
      </c>
      <c r="D94" s="181" t="s">
        <v>117</v>
      </c>
      <c r="E94" s="182" t="s">
        <v>153</v>
      </c>
      <c r="F94" s="183" t="s">
        <v>154</v>
      </c>
      <c r="G94" s="184" t="s">
        <v>155</v>
      </c>
      <c r="H94" s="185">
        <v>100</v>
      </c>
      <c r="I94" s="186"/>
      <c r="J94" s="187">
        <f>ROUND(I94*H94,2)</f>
        <v>0</v>
      </c>
      <c r="K94" s="183" t="s">
        <v>121</v>
      </c>
      <c r="L94" s="40"/>
      <c r="M94" s="188" t="s">
        <v>20</v>
      </c>
      <c r="N94" s="189" t="s">
        <v>49</v>
      </c>
      <c r="O94" s="80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2" t="s">
        <v>122</v>
      </c>
      <c r="AT94" s="192" t="s">
        <v>117</v>
      </c>
      <c r="AU94" s="192" t="s">
        <v>78</v>
      </c>
      <c r="AY94" s="13" t="s">
        <v>123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3" t="s">
        <v>22</v>
      </c>
      <c r="BK94" s="193">
        <f>ROUND(I94*H94,2)</f>
        <v>0</v>
      </c>
      <c r="BL94" s="13" t="s">
        <v>122</v>
      </c>
      <c r="BM94" s="192" t="s">
        <v>156</v>
      </c>
    </row>
    <row r="95" s="2" customFormat="1" ht="111.75" customHeight="1">
      <c r="A95" s="34"/>
      <c r="B95" s="35"/>
      <c r="C95" s="181" t="s">
        <v>27</v>
      </c>
      <c r="D95" s="181" t="s">
        <v>117</v>
      </c>
      <c r="E95" s="182" t="s">
        <v>157</v>
      </c>
      <c r="F95" s="183" t="s">
        <v>158</v>
      </c>
      <c r="G95" s="184" t="s">
        <v>155</v>
      </c>
      <c r="H95" s="185">
        <v>100</v>
      </c>
      <c r="I95" s="186"/>
      <c r="J95" s="187">
        <f>ROUND(I95*H95,2)</f>
        <v>0</v>
      </c>
      <c r="K95" s="183" t="s">
        <v>121</v>
      </c>
      <c r="L95" s="40"/>
      <c r="M95" s="188" t="s">
        <v>20</v>
      </c>
      <c r="N95" s="189" t="s">
        <v>49</v>
      </c>
      <c r="O95" s="80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2" t="s">
        <v>122</v>
      </c>
      <c r="AT95" s="192" t="s">
        <v>117</v>
      </c>
      <c r="AU95" s="192" t="s">
        <v>78</v>
      </c>
      <c r="AY95" s="13" t="s">
        <v>123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3" t="s">
        <v>22</v>
      </c>
      <c r="BK95" s="193">
        <f>ROUND(I95*H95,2)</f>
        <v>0</v>
      </c>
      <c r="BL95" s="13" t="s">
        <v>122</v>
      </c>
      <c r="BM95" s="192" t="s">
        <v>159</v>
      </c>
    </row>
    <row r="96" s="2" customFormat="1" ht="114.9" customHeight="1">
      <c r="A96" s="34"/>
      <c r="B96" s="35"/>
      <c r="C96" s="181" t="s">
        <v>160</v>
      </c>
      <c r="D96" s="181" t="s">
        <v>117</v>
      </c>
      <c r="E96" s="182" t="s">
        <v>161</v>
      </c>
      <c r="F96" s="183" t="s">
        <v>162</v>
      </c>
      <c r="G96" s="184" t="s">
        <v>163</v>
      </c>
      <c r="H96" s="185">
        <v>1</v>
      </c>
      <c r="I96" s="186"/>
      <c r="J96" s="187">
        <f>ROUND(I96*H96,2)</f>
        <v>0</v>
      </c>
      <c r="K96" s="183" t="s">
        <v>121</v>
      </c>
      <c r="L96" s="40"/>
      <c r="M96" s="188" t="s">
        <v>20</v>
      </c>
      <c r="N96" s="189" t="s">
        <v>49</v>
      </c>
      <c r="O96" s="80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2" t="s">
        <v>122</v>
      </c>
      <c r="AT96" s="192" t="s">
        <v>117</v>
      </c>
      <c r="AU96" s="192" t="s">
        <v>78</v>
      </c>
      <c r="AY96" s="13" t="s">
        <v>123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3" t="s">
        <v>22</v>
      </c>
      <c r="BK96" s="193">
        <f>ROUND(I96*H96,2)</f>
        <v>0</v>
      </c>
      <c r="BL96" s="13" t="s">
        <v>122</v>
      </c>
      <c r="BM96" s="192" t="s">
        <v>164</v>
      </c>
    </row>
    <row r="97" s="2" customFormat="1" ht="55.5" customHeight="1">
      <c r="A97" s="34"/>
      <c r="B97" s="35"/>
      <c r="C97" s="181" t="s">
        <v>165</v>
      </c>
      <c r="D97" s="181" t="s">
        <v>117</v>
      </c>
      <c r="E97" s="182" t="s">
        <v>166</v>
      </c>
      <c r="F97" s="183" t="s">
        <v>167</v>
      </c>
      <c r="G97" s="184" t="s">
        <v>120</v>
      </c>
      <c r="H97" s="185">
        <v>200</v>
      </c>
      <c r="I97" s="186"/>
      <c r="J97" s="187">
        <f>ROUND(I97*H97,2)</f>
        <v>0</v>
      </c>
      <c r="K97" s="183" t="s">
        <v>121</v>
      </c>
      <c r="L97" s="40"/>
      <c r="M97" s="188" t="s">
        <v>20</v>
      </c>
      <c r="N97" s="189" t="s">
        <v>49</v>
      </c>
      <c r="O97" s="80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2" t="s">
        <v>122</v>
      </c>
      <c r="AT97" s="192" t="s">
        <v>117</v>
      </c>
      <c r="AU97" s="192" t="s">
        <v>78</v>
      </c>
      <c r="AY97" s="13" t="s">
        <v>123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3" t="s">
        <v>22</v>
      </c>
      <c r="BK97" s="193">
        <f>ROUND(I97*H97,2)</f>
        <v>0</v>
      </c>
      <c r="BL97" s="13" t="s">
        <v>122</v>
      </c>
      <c r="BM97" s="192" t="s">
        <v>168</v>
      </c>
    </row>
    <row r="98" s="2" customFormat="1" ht="101.25" customHeight="1">
      <c r="A98" s="34"/>
      <c r="B98" s="35"/>
      <c r="C98" s="181" t="s">
        <v>169</v>
      </c>
      <c r="D98" s="181" t="s">
        <v>117</v>
      </c>
      <c r="E98" s="182" t="s">
        <v>170</v>
      </c>
      <c r="F98" s="183" t="s">
        <v>171</v>
      </c>
      <c r="G98" s="184" t="s">
        <v>172</v>
      </c>
      <c r="H98" s="185">
        <v>500</v>
      </c>
      <c r="I98" s="186"/>
      <c r="J98" s="187">
        <f>ROUND(I98*H98,2)</f>
        <v>0</v>
      </c>
      <c r="K98" s="183" t="s">
        <v>121</v>
      </c>
      <c r="L98" s="40"/>
      <c r="M98" s="188" t="s">
        <v>20</v>
      </c>
      <c r="N98" s="189" t="s">
        <v>49</v>
      </c>
      <c r="O98" s="80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2" t="s">
        <v>122</v>
      </c>
      <c r="AT98" s="192" t="s">
        <v>117</v>
      </c>
      <c r="AU98" s="192" t="s">
        <v>78</v>
      </c>
      <c r="AY98" s="13" t="s">
        <v>123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3" t="s">
        <v>22</v>
      </c>
      <c r="BK98" s="193">
        <f>ROUND(I98*H98,2)</f>
        <v>0</v>
      </c>
      <c r="BL98" s="13" t="s">
        <v>122</v>
      </c>
      <c r="BM98" s="192" t="s">
        <v>173</v>
      </c>
    </row>
    <row r="99" s="2" customFormat="1">
      <c r="A99" s="34"/>
      <c r="B99" s="35"/>
      <c r="C99" s="36"/>
      <c r="D99" s="194" t="s">
        <v>174</v>
      </c>
      <c r="E99" s="36"/>
      <c r="F99" s="195" t="s">
        <v>175</v>
      </c>
      <c r="G99" s="36"/>
      <c r="H99" s="36"/>
      <c r="I99" s="196"/>
      <c r="J99" s="36"/>
      <c r="K99" s="36"/>
      <c r="L99" s="40"/>
      <c r="M99" s="197"/>
      <c r="N99" s="198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174</v>
      </c>
      <c r="AU99" s="13" t="s">
        <v>78</v>
      </c>
    </row>
    <row r="100" s="2" customFormat="1" ht="111.75" customHeight="1">
      <c r="A100" s="34"/>
      <c r="B100" s="35"/>
      <c r="C100" s="181" t="s">
        <v>176</v>
      </c>
      <c r="D100" s="181" t="s">
        <v>117</v>
      </c>
      <c r="E100" s="182" t="s">
        <v>177</v>
      </c>
      <c r="F100" s="183" t="s">
        <v>178</v>
      </c>
      <c r="G100" s="184" t="s">
        <v>172</v>
      </c>
      <c r="H100" s="185">
        <v>500</v>
      </c>
      <c r="I100" s="186"/>
      <c r="J100" s="187">
        <f>ROUND(I100*H100,2)</f>
        <v>0</v>
      </c>
      <c r="K100" s="183" t="s">
        <v>121</v>
      </c>
      <c r="L100" s="40"/>
      <c r="M100" s="188" t="s">
        <v>20</v>
      </c>
      <c r="N100" s="189" t="s">
        <v>49</v>
      </c>
      <c r="O100" s="80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2" t="s">
        <v>122</v>
      </c>
      <c r="AT100" s="192" t="s">
        <v>117</v>
      </c>
      <c r="AU100" s="192" t="s">
        <v>78</v>
      </c>
      <c r="AY100" s="13" t="s">
        <v>123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3" t="s">
        <v>22</v>
      </c>
      <c r="BK100" s="193">
        <f>ROUND(I100*H100,2)</f>
        <v>0</v>
      </c>
      <c r="BL100" s="13" t="s">
        <v>122</v>
      </c>
      <c r="BM100" s="192" t="s">
        <v>179</v>
      </c>
    </row>
    <row r="101" s="2" customFormat="1">
      <c r="A101" s="34"/>
      <c r="B101" s="35"/>
      <c r="C101" s="36"/>
      <c r="D101" s="194" t="s">
        <v>174</v>
      </c>
      <c r="E101" s="36"/>
      <c r="F101" s="195" t="s">
        <v>180</v>
      </c>
      <c r="G101" s="36"/>
      <c r="H101" s="36"/>
      <c r="I101" s="196"/>
      <c r="J101" s="36"/>
      <c r="K101" s="36"/>
      <c r="L101" s="40"/>
      <c r="M101" s="197"/>
      <c r="N101" s="198"/>
      <c r="O101" s="80"/>
      <c r="P101" s="80"/>
      <c r="Q101" s="80"/>
      <c r="R101" s="80"/>
      <c r="S101" s="80"/>
      <c r="T101" s="81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174</v>
      </c>
      <c r="AU101" s="13" t="s">
        <v>78</v>
      </c>
    </row>
    <row r="102" s="2" customFormat="1" ht="114.9" customHeight="1">
      <c r="A102" s="34"/>
      <c r="B102" s="35"/>
      <c r="C102" s="181" t="s">
        <v>8</v>
      </c>
      <c r="D102" s="181" t="s">
        <v>117</v>
      </c>
      <c r="E102" s="182" t="s">
        <v>181</v>
      </c>
      <c r="F102" s="183" t="s">
        <v>182</v>
      </c>
      <c r="G102" s="184" t="s">
        <v>172</v>
      </c>
      <c r="H102" s="185">
        <v>330</v>
      </c>
      <c r="I102" s="186"/>
      <c r="J102" s="187">
        <f>ROUND(I102*H102,2)</f>
        <v>0</v>
      </c>
      <c r="K102" s="183" t="s">
        <v>121</v>
      </c>
      <c r="L102" s="40"/>
      <c r="M102" s="188" t="s">
        <v>20</v>
      </c>
      <c r="N102" s="189" t="s">
        <v>49</v>
      </c>
      <c r="O102" s="80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2" t="s">
        <v>122</v>
      </c>
      <c r="AT102" s="192" t="s">
        <v>117</v>
      </c>
      <c r="AU102" s="192" t="s">
        <v>78</v>
      </c>
      <c r="AY102" s="13" t="s">
        <v>123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3" t="s">
        <v>22</v>
      </c>
      <c r="BK102" s="193">
        <f>ROUND(I102*H102,2)</f>
        <v>0</v>
      </c>
      <c r="BL102" s="13" t="s">
        <v>122</v>
      </c>
      <c r="BM102" s="192" t="s">
        <v>183</v>
      </c>
    </row>
    <row r="103" s="2" customFormat="1">
      <c r="A103" s="34"/>
      <c r="B103" s="35"/>
      <c r="C103" s="36"/>
      <c r="D103" s="194" t="s">
        <v>174</v>
      </c>
      <c r="E103" s="36"/>
      <c r="F103" s="195" t="s">
        <v>184</v>
      </c>
      <c r="G103" s="36"/>
      <c r="H103" s="36"/>
      <c r="I103" s="196"/>
      <c r="J103" s="36"/>
      <c r="K103" s="36"/>
      <c r="L103" s="40"/>
      <c r="M103" s="197"/>
      <c r="N103" s="198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174</v>
      </c>
      <c r="AU103" s="13" t="s">
        <v>78</v>
      </c>
    </row>
    <row r="104" s="2" customFormat="1" ht="114.9" customHeight="1">
      <c r="A104" s="34"/>
      <c r="B104" s="35"/>
      <c r="C104" s="181" t="s">
        <v>185</v>
      </c>
      <c r="D104" s="181" t="s">
        <v>117</v>
      </c>
      <c r="E104" s="182" t="s">
        <v>186</v>
      </c>
      <c r="F104" s="183" t="s">
        <v>187</v>
      </c>
      <c r="G104" s="184" t="s">
        <v>172</v>
      </c>
      <c r="H104" s="185">
        <v>20</v>
      </c>
      <c r="I104" s="186"/>
      <c r="J104" s="187">
        <f>ROUND(I104*H104,2)</f>
        <v>0</v>
      </c>
      <c r="K104" s="183" t="s">
        <v>121</v>
      </c>
      <c r="L104" s="40"/>
      <c r="M104" s="188" t="s">
        <v>20</v>
      </c>
      <c r="N104" s="189" t="s">
        <v>49</v>
      </c>
      <c r="O104" s="80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2" t="s">
        <v>122</v>
      </c>
      <c r="AT104" s="192" t="s">
        <v>117</v>
      </c>
      <c r="AU104" s="192" t="s">
        <v>78</v>
      </c>
      <c r="AY104" s="13" t="s">
        <v>123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3" t="s">
        <v>22</v>
      </c>
      <c r="BK104" s="193">
        <f>ROUND(I104*H104,2)</f>
        <v>0</v>
      </c>
      <c r="BL104" s="13" t="s">
        <v>122</v>
      </c>
      <c r="BM104" s="192" t="s">
        <v>188</v>
      </c>
    </row>
    <row r="105" s="2" customFormat="1">
      <c r="A105" s="34"/>
      <c r="B105" s="35"/>
      <c r="C105" s="36"/>
      <c r="D105" s="194" t="s">
        <v>174</v>
      </c>
      <c r="E105" s="36"/>
      <c r="F105" s="195" t="s">
        <v>189</v>
      </c>
      <c r="G105" s="36"/>
      <c r="H105" s="36"/>
      <c r="I105" s="196"/>
      <c r="J105" s="36"/>
      <c r="K105" s="36"/>
      <c r="L105" s="40"/>
      <c r="M105" s="197"/>
      <c r="N105" s="19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174</v>
      </c>
      <c r="AU105" s="13" t="s">
        <v>78</v>
      </c>
    </row>
    <row r="106" s="2" customFormat="1" ht="114.9" customHeight="1">
      <c r="A106" s="34"/>
      <c r="B106" s="35"/>
      <c r="C106" s="181" t="s">
        <v>190</v>
      </c>
      <c r="D106" s="181" t="s">
        <v>117</v>
      </c>
      <c r="E106" s="182" t="s">
        <v>191</v>
      </c>
      <c r="F106" s="183" t="s">
        <v>192</v>
      </c>
      <c r="G106" s="184" t="s">
        <v>172</v>
      </c>
      <c r="H106" s="185">
        <v>4</v>
      </c>
      <c r="I106" s="186"/>
      <c r="J106" s="187">
        <f>ROUND(I106*H106,2)</f>
        <v>0</v>
      </c>
      <c r="K106" s="183" t="s">
        <v>121</v>
      </c>
      <c r="L106" s="40"/>
      <c r="M106" s="188" t="s">
        <v>20</v>
      </c>
      <c r="N106" s="189" t="s">
        <v>49</v>
      </c>
      <c r="O106" s="80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2" t="s">
        <v>122</v>
      </c>
      <c r="AT106" s="192" t="s">
        <v>117</v>
      </c>
      <c r="AU106" s="192" t="s">
        <v>78</v>
      </c>
      <c r="AY106" s="13" t="s">
        <v>123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3" t="s">
        <v>22</v>
      </c>
      <c r="BK106" s="193">
        <f>ROUND(I106*H106,2)</f>
        <v>0</v>
      </c>
      <c r="BL106" s="13" t="s">
        <v>122</v>
      </c>
      <c r="BM106" s="192" t="s">
        <v>193</v>
      </c>
    </row>
    <row r="107" s="2" customFormat="1">
      <c r="A107" s="34"/>
      <c r="B107" s="35"/>
      <c r="C107" s="36"/>
      <c r="D107" s="194" t="s">
        <v>174</v>
      </c>
      <c r="E107" s="36"/>
      <c r="F107" s="195" t="s">
        <v>194</v>
      </c>
      <c r="G107" s="36"/>
      <c r="H107" s="36"/>
      <c r="I107" s="196"/>
      <c r="J107" s="36"/>
      <c r="K107" s="36"/>
      <c r="L107" s="40"/>
      <c r="M107" s="197"/>
      <c r="N107" s="198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174</v>
      </c>
      <c r="AU107" s="13" t="s">
        <v>78</v>
      </c>
    </row>
    <row r="108" s="2" customFormat="1" ht="101.25" customHeight="1">
      <c r="A108" s="34"/>
      <c r="B108" s="35"/>
      <c r="C108" s="181" t="s">
        <v>195</v>
      </c>
      <c r="D108" s="181" t="s">
        <v>117</v>
      </c>
      <c r="E108" s="182" t="s">
        <v>196</v>
      </c>
      <c r="F108" s="183" t="s">
        <v>197</v>
      </c>
      <c r="G108" s="184" t="s">
        <v>172</v>
      </c>
      <c r="H108" s="185">
        <v>1</v>
      </c>
      <c r="I108" s="186"/>
      <c r="J108" s="187">
        <f>ROUND(I108*H108,2)</f>
        <v>0</v>
      </c>
      <c r="K108" s="183" t="s">
        <v>121</v>
      </c>
      <c r="L108" s="40"/>
      <c r="M108" s="188" t="s">
        <v>20</v>
      </c>
      <c r="N108" s="189" t="s">
        <v>49</v>
      </c>
      <c r="O108" s="80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2" t="s">
        <v>122</v>
      </c>
      <c r="AT108" s="192" t="s">
        <v>117</v>
      </c>
      <c r="AU108" s="192" t="s">
        <v>78</v>
      </c>
      <c r="AY108" s="13" t="s">
        <v>123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3" t="s">
        <v>22</v>
      </c>
      <c r="BK108" s="193">
        <f>ROUND(I108*H108,2)</f>
        <v>0</v>
      </c>
      <c r="BL108" s="13" t="s">
        <v>122</v>
      </c>
      <c r="BM108" s="192" t="s">
        <v>198</v>
      </c>
    </row>
    <row r="109" s="2" customFormat="1">
      <c r="A109" s="34"/>
      <c r="B109" s="35"/>
      <c r="C109" s="36"/>
      <c r="D109" s="194" t="s">
        <v>174</v>
      </c>
      <c r="E109" s="36"/>
      <c r="F109" s="195" t="s">
        <v>199</v>
      </c>
      <c r="G109" s="36"/>
      <c r="H109" s="36"/>
      <c r="I109" s="196"/>
      <c r="J109" s="36"/>
      <c r="K109" s="36"/>
      <c r="L109" s="40"/>
      <c r="M109" s="197"/>
      <c r="N109" s="19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174</v>
      </c>
      <c r="AU109" s="13" t="s">
        <v>78</v>
      </c>
    </row>
    <row r="110" s="2" customFormat="1" ht="101.25" customHeight="1">
      <c r="A110" s="34"/>
      <c r="B110" s="35"/>
      <c r="C110" s="181" t="s">
        <v>200</v>
      </c>
      <c r="D110" s="181" t="s">
        <v>117</v>
      </c>
      <c r="E110" s="182" t="s">
        <v>201</v>
      </c>
      <c r="F110" s="183" t="s">
        <v>202</v>
      </c>
      <c r="G110" s="184" t="s">
        <v>172</v>
      </c>
      <c r="H110" s="185">
        <v>500</v>
      </c>
      <c r="I110" s="186"/>
      <c r="J110" s="187">
        <f>ROUND(I110*H110,2)</f>
        <v>0</v>
      </c>
      <c r="K110" s="183" t="s">
        <v>121</v>
      </c>
      <c r="L110" s="40"/>
      <c r="M110" s="188" t="s">
        <v>20</v>
      </c>
      <c r="N110" s="189" t="s">
        <v>49</v>
      </c>
      <c r="O110" s="80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2" t="s">
        <v>122</v>
      </c>
      <c r="AT110" s="192" t="s">
        <v>117</v>
      </c>
      <c r="AU110" s="192" t="s">
        <v>78</v>
      </c>
      <c r="AY110" s="13" t="s">
        <v>123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3" t="s">
        <v>22</v>
      </c>
      <c r="BK110" s="193">
        <f>ROUND(I110*H110,2)</f>
        <v>0</v>
      </c>
      <c r="BL110" s="13" t="s">
        <v>122</v>
      </c>
      <c r="BM110" s="192" t="s">
        <v>203</v>
      </c>
    </row>
    <row r="111" s="2" customFormat="1">
      <c r="A111" s="34"/>
      <c r="B111" s="35"/>
      <c r="C111" s="36"/>
      <c r="D111" s="194" t="s">
        <v>174</v>
      </c>
      <c r="E111" s="36"/>
      <c r="F111" s="195" t="s">
        <v>175</v>
      </c>
      <c r="G111" s="36"/>
      <c r="H111" s="36"/>
      <c r="I111" s="196"/>
      <c r="J111" s="36"/>
      <c r="K111" s="36"/>
      <c r="L111" s="40"/>
      <c r="M111" s="197"/>
      <c r="N111" s="19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174</v>
      </c>
      <c r="AU111" s="13" t="s">
        <v>78</v>
      </c>
    </row>
    <row r="112" s="2" customFormat="1" ht="111.75" customHeight="1">
      <c r="A112" s="34"/>
      <c r="B112" s="35"/>
      <c r="C112" s="181" t="s">
        <v>204</v>
      </c>
      <c r="D112" s="181" t="s">
        <v>117</v>
      </c>
      <c r="E112" s="182" t="s">
        <v>205</v>
      </c>
      <c r="F112" s="183" t="s">
        <v>206</v>
      </c>
      <c r="G112" s="184" t="s">
        <v>172</v>
      </c>
      <c r="H112" s="185">
        <v>500</v>
      </c>
      <c r="I112" s="186"/>
      <c r="J112" s="187">
        <f>ROUND(I112*H112,2)</f>
        <v>0</v>
      </c>
      <c r="K112" s="183" t="s">
        <v>121</v>
      </c>
      <c r="L112" s="40"/>
      <c r="M112" s="188" t="s">
        <v>20</v>
      </c>
      <c r="N112" s="189" t="s">
        <v>49</v>
      </c>
      <c r="O112" s="80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2" t="s">
        <v>122</v>
      </c>
      <c r="AT112" s="192" t="s">
        <v>117</v>
      </c>
      <c r="AU112" s="192" t="s">
        <v>78</v>
      </c>
      <c r="AY112" s="13" t="s">
        <v>123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3" t="s">
        <v>22</v>
      </c>
      <c r="BK112" s="193">
        <f>ROUND(I112*H112,2)</f>
        <v>0</v>
      </c>
      <c r="BL112" s="13" t="s">
        <v>122</v>
      </c>
      <c r="BM112" s="192" t="s">
        <v>207</v>
      </c>
    </row>
    <row r="113" s="2" customFormat="1">
      <c r="A113" s="34"/>
      <c r="B113" s="35"/>
      <c r="C113" s="36"/>
      <c r="D113" s="194" t="s">
        <v>174</v>
      </c>
      <c r="E113" s="36"/>
      <c r="F113" s="195" t="s">
        <v>180</v>
      </c>
      <c r="G113" s="36"/>
      <c r="H113" s="36"/>
      <c r="I113" s="196"/>
      <c r="J113" s="36"/>
      <c r="K113" s="36"/>
      <c r="L113" s="40"/>
      <c r="M113" s="197"/>
      <c r="N113" s="198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174</v>
      </c>
      <c r="AU113" s="13" t="s">
        <v>78</v>
      </c>
    </row>
    <row r="114" s="2" customFormat="1" ht="114.9" customHeight="1">
      <c r="A114" s="34"/>
      <c r="B114" s="35"/>
      <c r="C114" s="181" t="s">
        <v>7</v>
      </c>
      <c r="D114" s="181" t="s">
        <v>117</v>
      </c>
      <c r="E114" s="182" t="s">
        <v>208</v>
      </c>
      <c r="F114" s="183" t="s">
        <v>209</v>
      </c>
      <c r="G114" s="184" t="s">
        <v>172</v>
      </c>
      <c r="H114" s="185">
        <v>340</v>
      </c>
      <c r="I114" s="186"/>
      <c r="J114" s="187">
        <f>ROUND(I114*H114,2)</f>
        <v>0</v>
      </c>
      <c r="K114" s="183" t="s">
        <v>121</v>
      </c>
      <c r="L114" s="40"/>
      <c r="M114" s="188" t="s">
        <v>20</v>
      </c>
      <c r="N114" s="189" t="s">
        <v>49</v>
      </c>
      <c r="O114" s="80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92" t="s">
        <v>122</v>
      </c>
      <c r="AT114" s="192" t="s">
        <v>117</v>
      </c>
      <c r="AU114" s="192" t="s">
        <v>78</v>
      </c>
      <c r="AY114" s="13" t="s">
        <v>123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3" t="s">
        <v>22</v>
      </c>
      <c r="BK114" s="193">
        <f>ROUND(I114*H114,2)</f>
        <v>0</v>
      </c>
      <c r="BL114" s="13" t="s">
        <v>122</v>
      </c>
      <c r="BM114" s="192" t="s">
        <v>210</v>
      </c>
    </row>
    <row r="115" s="2" customFormat="1">
      <c r="A115" s="34"/>
      <c r="B115" s="35"/>
      <c r="C115" s="36"/>
      <c r="D115" s="194" t="s">
        <v>174</v>
      </c>
      <c r="E115" s="36"/>
      <c r="F115" s="195" t="s">
        <v>184</v>
      </c>
      <c r="G115" s="36"/>
      <c r="H115" s="36"/>
      <c r="I115" s="196"/>
      <c r="J115" s="36"/>
      <c r="K115" s="36"/>
      <c r="L115" s="40"/>
      <c r="M115" s="197"/>
      <c r="N115" s="198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174</v>
      </c>
      <c r="AU115" s="13" t="s">
        <v>78</v>
      </c>
    </row>
    <row r="116" s="2" customFormat="1" ht="114.9" customHeight="1">
      <c r="A116" s="34"/>
      <c r="B116" s="35"/>
      <c r="C116" s="181" t="s">
        <v>211</v>
      </c>
      <c r="D116" s="181" t="s">
        <v>117</v>
      </c>
      <c r="E116" s="182" t="s">
        <v>212</v>
      </c>
      <c r="F116" s="183" t="s">
        <v>213</v>
      </c>
      <c r="G116" s="184" t="s">
        <v>172</v>
      </c>
      <c r="H116" s="185">
        <v>20</v>
      </c>
      <c r="I116" s="186"/>
      <c r="J116" s="187">
        <f>ROUND(I116*H116,2)</f>
        <v>0</v>
      </c>
      <c r="K116" s="183" t="s">
        <v>121</v>
      </c>
      <c r="L116" s="40"/>
      <c r="M116" s="188" t="s">
        <v>20</v>
      </c>
      <c r="N116" s="189" t="s">
        <v>49</v>
      </c>
      <c r="O116" s="80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2" t="s">
        <v>122</v>
      </c>
      <c r="AT116" s="192" t="s">
        <v>117</v>
      </c>
      <c r="AU116" s="192" t="s">
        <v>78</v>
      </c>
      <c r="AY116" s="13" t="s">
        <v>123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3" t="s">
        <v>22</v>
      </c>
      <c r="BK116" s="193">
        <f>ROUND(I116*H116,2)</f>
        <v>0</v>
      </c>
      <c r="BL116" s="13" t="s">
        <v>122</v>
      </c>
      <c r="BM116" s="192" t="s">
        <v>214</v>
      </c>
    </row>
    <row r="117" s="2" customFormat="1">
      <c r="A117" s="34"/>
      <c r="B117" s="35"/>
      <c r="C117" s="36"/>
      <c r="D117" s="194" t="s">
        <v>174</v>
      </c>
      <c r="E117" s="36"/>
      <c r="F117" s="195" t="s">
        <v>189</v>
      </c>
      <c r="G117" s="36"/>
      <c r="H117" s="36"/>
      <c r="I117" s="196"/>
      <c r="J117" s="36"/>
      <c r="K117" s="36"/>
      <c r="L117" s="40"/>
      <c r="M117" s="197"/>
      <c r="N117" s="198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174</v>
      </c>
      <c r="AU117" s="13" t="s">
        <v>78</v>
      </c>
    </row>
    <row r="118" s="2" customFormat="1" ht="114.9" customHeight="1">
      <c r="A118" s="34"/>
      <c r="B118" s="35"/>
      <c r="C118" s="181" t="s">
        <v>215</v>
      </c>
      <c r="D118" s="181" t="s">
        <v>117</v>
      </c>
      <c r="E118" s="182" t="s">
        <v>216</v>
      </c>
      <c r="F118" s="183" t="s">
        <v>217</v>
      </c>
      <c r="G118" s="184" t="s">
        <v>172</v>
      </c>
      <c r="H118" s="185">
        <v>2</v>
      </c>
      <c r="I118" s="186"/>
      <c r="J118" s="187">
        <f>ROUND(I118*H118,2)</f>
        <v>0</v>
      </c>
      <c r="K118" s="183" t="s">
        <v>121</v>
      </c>
      <c r="L118" s="40"/>
      <c r="M118" s="188" t="s">
        <v>20</v>
      </c>
      <c r="N118" s="189" t="s">
        <v>49</v>
      </c>
      <c r="O118" s="80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2" t="s">
        <v>122</v>
      </c>
      <c r="AT118" s="192" t="s">
        <v>117</v>
      </c>
      <c r="AU118" s="192" t="s">
        <v>78</v>
      </c>
      <c r="AY118" s="13" t="s">
        <v>123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3" t="s">
        <v>22</v>
      </c>
      <c r="BK118" s="193">
        <f>ROUND(I118*H118,2)</f>
        <v>0</v>
      </c>
      <c r="BL118" s="13" t="s">
        <v>122</v>
      </c>
      <c r="BM118" s="192" t="s">
        <v>218</v>
      </c>
    </row>
    <row r="119" s="2" customFormat="1">
      <c r="A119" s="34"/>
      <c r="B119" s="35"/>
      <c r="C119" s="36"/>
      <c r="D119" s="194" t="s">
        <v>174</v>
      </c>
      <c r="E119" s="36"/>
      <c r="F119" s="195" t="s">
        <v>194</v>
      </c>
      <c r="G119" s="36"/>
      <c r="H119" s="36"/>
      <c r="I119" s="196"/>
      <c r="J119" s="36"/>
      <c r="K119" s="36"/>
      <c r="L119" s="40"/>
      <c r="M119" s="197"/>
      <c r="N119" s="198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174</v>
      </c>
      <c r="AU119" s="13" t="s">
        <v>78</v>
      </c>
    </row>
    <row r="120" s="2" customFormat="1" ht="101.25" customHeight="1">
      <c r="A120" s="34"/>
      <c r="B120" s="35"/>
      <c r="C120" s="181" t="s">
        <v>219</v>
      </c>
      <c r="D120" s="181" t="s">
        <v>117</v>
      </c>
      <c r="E120" s="182" t="s">
        <v>220</v>
      </c>
      <c r="F120" s="183" t="s">
        <v>221</v>
      </c>
      <c r="G120" s="184" t="s">
        <v>172</v>
      </c>
      <c r="H120" s="185">
        <v>1</v>
      </c>
      <c r="I120" s="186"/>
      <c r="J120" s="187">
        <f>ROUND(I120*H120,2)</f>
        <v>0</v>
      </c>
      <c r="K120" s="183" t="s">
        <v>121</v>
      </c>
      <c r="L120" s="40"/>
      <c r="M120" s="188" t="s">
        <v>20</v>
      </c>
      <c r="N120" s="189" t="s">
        <v>49</v>
      </c>
      <c r="O120" s="80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2" t="s">
        <v>122</v>
      </c>
      <c r="AT120" s="192" t="s">
        <v>117</v>
      </c>
      <c r="AU120" s="192" t="s">
        <v>78</v>
      </c>
      <c r="AY120" s="13" t="s">
        <v>123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3" t="s">
        <v>22</v>
      </c>
      <c r="BK120" s="193">
        <f>ROUND(I120*H120,2)</f>
        <v>0</v>
      </c>
      <c r="BL120" s="13" t="s">
        <v>122</v>
      </c>
      <c r="BM120" s="192" t="s">
        <v>222</v>
      </c>
    </row>
    <row r="121" s="2" customFormat="1">
      <c r="A121" s="34"/>
      <c r="B121" s="35"/>
      <c r="C121" s="36"/>
      <c r="D121" s="194" t="s">
        <v>174</v>
      </c>
      <c r="E121" s="36"/>
      <c r="F121" s="195" t="s">
        <v>199</v>
      </c>
      <c r="G121" s="36"/>
      <c r="H121" s="36"/>
      <c r="I121" s="196"/>
      <c r="J121" s="36"/>
      <c r="K121" s="36"/>
      <c r="L121" s="40"/>
      <c r="M121" s="197"/>
      <c r="N121" s="198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174</v>
      </c>
      <c r="AU121" s="13" t="s">
        <v>78</v>
      </c>
    </row>
    <row r="122" s="2" customFormat="1" ht="111.75" customHeight="1">
      <c r="A122" s="34"/>
      <c r="B122" s="35"/>
      <c r="C122" s="181" t="s">
        <v>223</v>
      </c>
      <c r="D122" s="181" t="s">
        <v>117</v>
      </c>
      <c r="E122" s="182" t="s">
        <v>224</v>
      </c>
      <c r="F122" s="183" t="s">
        <v>225</v>
      </c>
      <c r="G122" s="184" t="s">
        <v>172</v>
      </c>
      <c r="H122" s="185">
        <v>400</v>
      </c>
      <c r="I122" s="186"/>
      <c r="J122" s="187">
        <f>ROUND(I122*H122,2)</f>
        <v>0</v>
      </c>
      <c r="K122" s="183" t="s">
        <v>121</v>
      </c>
      <c r="L122" s="40"/>
      <c r="M122" s="188" t="s">
        <v>20</v>
      </c>
      <c r="N122" s="189" t="s">
        <v>49</v>
      </c>
      <c r="O122" s="80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2" t="s">
        <v>122</v>
      </c>
      <c r="AT122" s="192" t="s">
        <v>117</v>
      </c>
      <c r="AU122" s="192" t="s">
        <v>78</v>
      </c>
      <c r="AY122" s="13" t="s">
        <v>123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3" t="s">
        <v>22</v>
      </c>
      <c r="BK122" s="193">
        <f>ROUND(I122*H122,2)</f>
        <v>0</v>
      </c>
      <c r="BL122" s="13" t="s">
        <v>122</v>
      </c>
      <c r="BM122" s="192" t="s">
        <v>226</v>
      </c>
    </row>
    <row r="123" s="2" customFormat="1">
      <c r="A123" s="34"/>
      <c r="B123" s="35"/>
      <c r="C123" s="36"/>
      <c r="D123" s="194" t="s">
        <v>174</v>
      </c>
      <c r="E123" s="36"/>
      <c r="F123" s="195" t="s">
        <v>175</v>
      </c>
      <c r="G123" s="36"/>
      <c r="H123" s="36"/>
      <c r="I123" s="196"/>
      <c r="J123" s="36"/>
      <c r="K123" s="36"/>
      <c r="L123" s="40"/>
      <c r="M123" s="197"/>
      <c r="N123" s="198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174</v>
      </c>
      <c r="AU123" s="13" t="s">
        <v>78</v>
      </c>
    </row>
    <row r="124" s="2" customFormat="1" ht="111.75" customHeight="1">
      <c r="A124" s="34"/>
      <c r="B124" s="35"/>
      <c r="C124" s="181" t="s">
        <v>227</v>
      </c>
      <c r="D124" s="181" t="s">
        <v>117</v>
      </c>
      <c r="E124" s="182" t="s">
        <v>228</v>
      </c>
      <c r="F124" s="183" t="s">
        <v>229</v>
      </c>
      <c r="G124" s="184" t="s">
        <v>172</v>
      </c>
      <c r="H124" s="185">
        <v>400</v>
      </c>
      <c r="I124" s="186"/>
      <c r="J124" s="187">
        <f>ROUND(I124*H124,2)</f>
        <v>0</v>
      </c>
      <c r="K124" s="183" t="s">
        <v>121</v>
      </c>
      <c r="L124" s="40"/>
      <c r="M124" s="188" t="s">
        <v>20</v>
      </c>
      <c r="N124" s="189" t="s">
        <v>49</v>
      </c>
      <c r="O124" s="80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2" t="s">
        <v>122</v>
      </c>
      <c r="AT124" s="192" t="s">
        <v>117</v>
      </c>
      <c r="AU124" s="192" t="s">
        <v>78</v>
      </c>
      <c r="AY124" s="13" t="s">
        <v>123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3" t="s">
        <v>22</v>
      </c>
      <c r="BK124" s="193">
        <f>ROUND(I124*H124,2)</f>
        <v>0</v>
      </c>
      <c r="BL124" s="13" t="s">
        <v>122</v>
      </c>
      <c r="BM124" s="192" t="s">
        <v>230</v>
      </c>
    </row>
    <row r="125" s="2" customFormat="1">
      <c r="A125" s="34"/>
      <c r="B125" s="35"/>
      <c r="C125" s="36"/>
      <c r="D125" s="194" t="s">
        <v>174</v>
      </c>
      <c r="E125" s="36"/>
      <c r="F125" s="195" t="s">
        <v>180</v>
      </c>
      <c r="G125" s="36"/>
      <c r="H125" s="36"/>
      <c r="I125" s="196"/>
      <c r="J125" s="36"/>
      <c r="K125" s="36"/>
      <c r="L125" s="40"/>
      <c r="M125" s="197"/>
      <c r="N125" s="198"/>
      <c r="O125" s="80"/>
      <c r="P125" s="80"/>
      <c r="Q125" s="80"/>
      <c r="R125" s="80"/>
      <c r="S125" s="80"/>
      <c r="T125" s="81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174</v>
      </c>
      <c r="AU125" s="13" t="s">
        <v>78</v>
      </c>
    </row>
    <row r="126" s="2" customFormat="1" ht="111.75" customHeight="1">
      <c r="A126" s="34"/>
      <c r="B126" s="35"/>
      <c r="C126" s="181" t="s">
        <v>231</v>
      </c>
      <c r="D126" s="181" t="s">
        <v>117</v>
      </c>
      <c r="E126" s="182" t="s">
        <v>232</v>
      </c>
      <c r="F126" s="183" t="s">
        <v>233</v>
      </c>
      <c r="G126" s="184" t="s">
        <v>172</v>
      </c>
      <c r="H126" s="185">
        <v>320</v>
      </c>
      <c r="I126" s="186"/>
      <c r="J126" s="187">
        <f>ROUND(I126*H126,2)</f>
        <v>0</v>
      </c>
      <c r="K126" s="183" t="s">
        <v>121</v>
      </c>
      <c r="L126" s="40"/>
      <c r="M126" s="188" t="s">
        <v>20</v>
      </c>
      <c r="N126" s="189" t="s">
        <v>49</v>
      </c>
      <c r="O126" s="80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2" t="s">
        <v>122</v>
      </c>
      <c r="AT126" s="192" t="s">
        <v>117</v>
      </c>
      <c r="AU126" s="192" t="s">
        <v>78</v>
      </c>
      <c r="AY126" s="13" t="s">
        <v>123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3" t="s">
        <v>22</v>
      </c>
      <c r="BK126" s="193">
        <f>ROUND(I126*H126,2)</f>
        <v>0</v>
      </c>
      <c r="BL126" s="13" t="s">
        <v>122</v>
      </c>
      <c r="BM126" s="192" t="s">
        <v>234</v>
      </c>
    </row>
    <row r="127" s="2" customFormat="1">
      <c r="A127" s="34"/>
      <c r="B127" s="35"/>
      <c r="C127" s="36"/>
      <c r="D127" s="194" t="s">
        <v>174</v>
      </c>
      <c r="E127" s="36"/>
      <c r="F127" s="195" t="s">
        <v>184</v>
      </c>
      <c r="G127" s="36"/>
      <c r="H127" s="36"/>
      <c r="I127" s="196"/>
      <c r="J127" s="36"/>
      <c r="K127" s="36"/>
      <c r="L127" s="40"/>
      <c r="M127" s="197"/>
      <c r="N127" s="198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174</v>
      </c>
      <c r="AU127" s="13" t="s">
        <v>78</v>
      </c>
    </row>
    <row r="128" s="2" customFormat="1" ht="111.75" customHeight="1">
      <c r="A128" s="34"/>
      <c r="B128" s="35"/>
      <c r="C128" s="181" t="s">
        <v>235</v>
      </c>
      <c r="D128" s="181" t="s">
        <v>117</v>
      </c>
      <c r="E128" s="182" t="s">
        <v>236</v>
      </c>
      <c r="F128" s="183" t="s">
        <v>237</v>
      </c>
      <c r="G128" s="184" t="s">
        <v>172</v>
      </c>
      <c r="H128" s="185">
        <v>10</v>
      </c>
      <c r="I128" s="186"/>
      <c r="J128" s="187">
        <f>ROUND(I128*H128,2)</f>
        <v>0</v>
      </c>
      <c r="K128" s="183" t="s">
        <v>121</v>
      </c>
      <c r="L128" s="40"/>
      <c r="M128" s="188" t="s">
        <v>20</v>
      </c>
      <c r="N128" s="189" t="s">
        <v>49</v>
      </c>
      <c r="O128" s="80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2" t="s">
        <v>122</v>
      </c>
      <c r="AT128" s="192" t="s">
        <v>117</v>
      </c>
      <c r="AU128" s="192" t="s">
        <v>78</v>
      </c>
      <c r="AY128" s="13" t="s">
        <v>123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3" t="s">
        <v>22</v>
      </c>
      <c r="BK128" s="193">
        <f>ROUND(I128*H128,2)</f>
        <v>0</v>
      </c>
      <c r="BL128" s="13" t="s">
        <v>122</v>
      </c>
      <c r="BM128" s="192" t="s">
        <v>238</v>
      </c>
    </row>
    <row r="129" s="2" customFormat="1">
      <c r="A129" s="34"/>
      <c r="B129" s="35"/>
      <c r="C129" s="36"/>
      <c r="D129" s="194" t="s">
        <v>174</v>
      </c>
      <c r="E129" s="36"/>
      <c r="F129" s="195" t="s">
        <v>189</v>
      </c>
      <c r="G129" s="36"/>
      <c r="H129" s="36"/>
      <c r="I129" s="196"/>
      <c r="J129" s="36"/>
      <c r="K129" s="36"/>
      <c r="L129" s="40"/>
      <c r="M129" s="197"/>
      <c r="N129" s="198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174</v>
      </c>
      <c r="AU129" s="13" t="s">
        <v>78</v>
      </c>
    </row>
    <row r="130" s="2" customFormat="1" ht="111.75" customHeight="1">
      <c r="A130" s="34"/>
      <c r="B130" s="35"/>
      <c r="C130" s="181" t="s">
        <v>239</v>
      </c>
      <c r="D130" s="181" t="s">
        <v>117</v>
      </c>
      <c r="E130" s="182" t="s">
        <v>240</v>
      </c>
      <c r="F130" s="183" t="s">
        <v>241</v>
      </c>
      <c r="G130" s="184" t="s">
        <v>172</v>
      </c>
      <c r="H130" s="185">
        <v>3</v>
      </c>
      <c r="I130" s="186"/>
      <c r="J130" s="187">
        <f>ROUND(I130*H130,2)</f>
        <v>0</v>
      </c>
      <c r="K130" s="183" t="s">
        <v>121</v>
      </c>
      <c r="L130" s="40"/>
      <c r="M130" s="188" t="s">
        <v>20</v>
      </c>
      <c r="N130" s="189" t="s">
        <v>49</v>
      </c>
      <c r="O130" s="80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2" t="s">
        <v>122</v>
      </c>
      <c r="AT130" s="192" t="s">
        <v>117</v>
      </c>
      <c r="AU130" s="192" t="s">
        <v>78</v>
      </c>
      <c r="AY130" s="13" t="s">
        <v>123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3" t="s">
        <v>22</v>
      </c>
      <c r="BK130" s="193">
        <f>ROUND(I130*H130,2)</f>
        <v>0</v>
      </c>
      <c r="BL130" s="13" t="s">
        <v>122</v>
      </c>
      <c r="BM130" s="192" t="s">
        <v>242</v>
      </c>
    </row>
    <row r="131" s="2" customFormat="1">
      <c r="A131" s="34"/>
      <c r="B131" s="35"/>
      <c r="C131" s="36"/>
      <c r="D131" s="194" t="s">
        <v>174</v>
      </c>
      <c r="E131" s="36"/>
      <c r="F131" s="195" t="s">
        <v>194</v>
      </c>
      <c r="G131" s="36"/>
      <c r="H131" s="36"/>
      <c r="I131" s="196"/>
      <c r="J131" s="36"/>
      <c r="K131" s="36"/>
      <c r="L131" s="40"/>
      <c r="M131" s="197"/>
      <c r="N131" s="198"/>
      <c r="O131" s="80"/>
      <c r="P131" s="80"/>
      <c r="Q131" s="80"/>
      <c r="R131" s="80"/>
      <c r="S131" s="80"/>
      <c r="T131" s="81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174</v>
      </c>
      <c r="AU131" s="13" t="s">
        <v>78</v>
      </c>
    </row>
    <row r="132" s="2" customFormat="1" ht="101.25" customHeight="1">
      <c r="A132" s="34"/>
      <c r="B132" s="35"/>
      <c r="C132" s="181" t="s">
        <v>243</v>
      </c>
      <c r="D132" s="181" t="s">
        <v>117</v>
      </c>
      <c r="E132" s="182" t="s">
        <v>244</v>
      </c>
      <c r="F132" s="183" t="s">
        <v>245</v>
      </c>
      <c r="G132" s="184" t="s">
        <v>172</v>
      </c>
      <c r="H132" s="185">
        <v>1</v>
      </c>
      <c r="I132" s="186"/>
      <c r="J132" s="187">
        <f>ROUND(I132*H132,2)</f>
        <v>0</v>
      </c>
      <c r="K132" s="183" t="s">
        <v>121</v>
      </c>
      <c r="L132" s="40"/>
      <c r="M132" s="188" t="s">
        <v>20</v>
      </c>
      <c r="N132" s="189" t="s">
        <v>49</v>
      </c>
      <c r="O132" s="80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2" t="s">
        <v>122</v>
      </c>
      <c r="AT132" s="192" t="s">
        <v>117</v>
      </c>
      <c r="AU132" s="192" t="s">
        <v>78</v>
      </c>
      <c r="AY132" s="13" t="s">
        <v>123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3" t="s">
        <v>22</v>
      </c>
      <c r="BK132" s="193">
        <f>ROUND(I132*H132,2)</f>
        <v>0</v>
      </c>
      <c r="BL132" s="13" t="s">
        <v>122</v>
      </c>
      <c r="BM132" s="192" t="s">
        <v>246</v>
      </c>
    </row>
    <row r="133" s="2" customFormat="1">
      <c r="A133" s="34"/>
      <c r="B133" s="35"/>
      <c r="C133" s="36"/>
      <c r="D133" s="194" t="s">
        <v>174</v>
      </c>
      <c r="E133" s="36"/>
      <c r="F133" s="195" t="s">
        <v>199</v>
      </c>
      <c r="G133" s="36"/>
      <c r="H133" s="36"/>
      <c r="I133" s="196"/>
      <c r="J133" s="36"/>
      <c r="K133" s="36"/>
      <c r="L133" s="40"/>
      <c r="M133" s="197"/>
      <c r="N133" s="198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174</v>
      </c>
      <c r="AU133" s="13" t="s">
        <v>78</v>
      </c>
    </row>
    <row r="134" s="2" customFormat="1" ht="111.75" customHeight="1">
      <c r="A134" s="34"/>
      <c r="B134" s="35"/>
      <c r="C134" s="181" t="s">
        <v>247</v>
      </c>
      <c r="D134" s="181" t="s">
        <v>117</v>
      </c>
      <c r="E134" s="182" t="s">
        <v>248</v>
      </c>
      <c r="F134" s="183" t="s">
        <v>249</v>
      </c>
      <c r="G134" s="184" t="s">
        <v>172</v>
      </c>
      <c r="H134" s="185">
        <v>300</v>
      </c>
      <c r="I134" s="186"/>
      <c r="J134" s="187">
        <f>ROUND(I134*H134,2)</f>
        <v>0</v>
      </c>
      <c r="K134" s="183" t="s">
        <v>121</v>
      </c>
      <c r="L134" s="40"/>
      <c r="M134" s="188" t="s">
        <v>20</v>
      </c>
      <c r="N134" s="189" t="s">
        <v>49</v>
      </c>
      <c r="O134" s="80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2" t="s">
        <v>122</v>
      </c>
      <c r="AT134" s="192" t="s">
        <v>117</v>
      </c>
      <c r="AU134" s="192" t="s">
        <v>78</v>
      </c>
      <c r="AY134" s="13" t="s">
        <v>123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3" t="s">
        <v>22</v>
      </c>
      <c r="BK134" s="193">
        <f>ROUND(I134*H134,2)</f>
        <v>0</v>
      </c>
      <c r="BL134" s="13" t="s">
        <v>122</v>
      </c>
      <c r="BM134" s="192" t="s">
        <v>250</v>
      </c>
    </row>
    <row r="135" s="2" customFormat="1">
      <c r="A135" s="34"/>
      <c r="B135" s="35"/>
      <c r="C135" s="36"/>
      <c r="D135" s="194" t="s">
        <v>174</v>
      </c>
      <c r="E135" s="36"/>
      <c r="F135" s="195" t="s">
        <v>175</v>
      </c>
      <c r="G135" s="36"/>
      <c r="H135" s="36"/>
      <c r="I135" s="196"/>
      <c r="J135" s="36"/>
      <c r="K135" s="36"/>
      <c r="L135" s="40"/>
      <c r="M135" s="197"/>
      <c r="N135" s="198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174</v>
      </c>
      <c r="AU135" s="13" t="s">
        <v>78</v>
      </c>
    </row>
    <row r="136" s="2" customFormat="1" ht="111.75" customHeight="1">
      <c r="A136" s="34"/>
      <c r="B136" s="35"/>
      <c r="C136" s="181" t="s">
        <v>251</v>
      </c>
      <c r="D136" s="181" t="s">
        <v>117</v>
      </c>
      <c r="E136" s="182" t="s">
        <v>252</v>
      </c>
      <c r="F136" s="183" t="s">
        <v>253</v>
      </c>
      <c r="G136" s="184" t="s">
        <v>172</v>
      </c>
      <c r="H136" s="185">
        <v>300</v>
      </c>
      <c r="I136" s="186"/>
      <c r="J136" s="187">
        <f>ROUND(I136*H136,2)</f>
        <v>0</v>
      </c>
      <c r="K136" s="183" t="s">
        <v>121</v>
      </c>
      <c r="L136" s="40"/>
      <c r="M136" s="188" t="s">
        <v>20</v>
      </c>
      <c r="N136" s="189" t="s">
        <v>49</v>
      </c>
      <c r="O136" s="80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2" t="s">
        <v>122</v>
      </c>
      <c r="AT136" s="192" t="s">
        <v>117</v>
      </c>
      <c r="AU136" s="192" t="s">
        <v>78</v>
      </c>
      <c r="AY136" s="13" t="s">
        <v>123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3" t="s">
        <v>22</v>
      </c>
      <c r="BK136" s="193">
        <f>ROUND(I136*H136,2)</f>
        <v>0</v>
      </c>
      <c r="BL136" s="13" t="s">
        <v>122</v>
      </c>
      <c r="BM136" s="192" t="s">
        <v>254</v>
      </c>
    </row>
    <row r="137" s="2" customFormat="1">
      <c r="A137" s="34"/>
      <c r="B137" s="35"/>
      <c r="C137" s="36"/>
      <c r="D137" s="194" t="s">
        <v>174</v>
      </c>
      <c r="E137" s="36"/>
      <c r="F137" s="195" t="s">
        <v>180</v>
      </c>
      <c r="G137" s="36"/>
      <c r="H137" s="36"/>
      <c r="I137" s="196"/>
      <c r="J137" s="36"/>
      <c r="K137" s="36"/>
      <c r="L137" s="40"/>
      <c r="M137" s="197"/>
      <c r="N137" s="198"/>
      <c r="O137" s="80"/>
      <c r="P137" s="80"/>
      <c r="Q137" s="80"/>
      <c r="R137" s="80"/>
      <c r="S137" s="80"/>
      <c r="T137" s="81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174</v>
      </c>
      <c r="AU137" s="13" t="s">
        <v>78</v>
      </c>
    </row>
    <row r="138" s="2" customFormat="1" ht="111.75" customHeight="1">
      <c r="A138" s="34"/>
      <c r="B138" s="35"/>
      <c r="C138" s="181" t="s">
        <v>255</v>
      </c>
      <c r="D138" s="181" t="s">
        <v>117</v>
      </c>
      <c r="E138" s="182" t="s">
        <v>256</v>
      </c>
      <c r="F138" s="183" t="s">
        <v>257</v>
      </c>
      <c r="G138" s="184" t="s">
        <v>172</v>
      </c>
      <c r="H138" s="185">
        <v>60</v>
      </c>
      <c r="I138" s="186"/>
      <c r="J138" s="187">
        <f>ROUND(I138*H138,2)</f>
        <v>0</v>
      </c>
      <c r="K138" s="183" t="s">
        <v>121</v>
      </c>
      <c r="L138" s="40"/>
      <c r="M138" s="188" t="s">
        <v>20</v>
      </c>
      <c r="N138" s="189" t="s">
        <v>49</v>
      </c>
      <c r="O138" s="80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2" t="s">
        <v>122</v>
      </c>
      <c r="AT138" s="192" t="s">
        <v>117</v>
      </c>
      <c r="AU138" s="192" t="s">
        <v>78</v>
      </c>
      <c r="AY138" s="13" t="s">
        <v>123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3" t="s">
        <v>22</v>
      </c>
      <c r="BK138" s="193">
        <f>ROUND(I138*H138,2)</f>
        <v>0</v>
      </c>
      <c r="BL138" s="13" t="s">
        <v>122</v>
      </c>
      <c r="BM138" s="192" t="s">
        <v>258</v>
      </c>
    </row>
    <row r="139" s="2" customFormat="1">
      <c r="A139" s="34"/>
      <c r="B139" s="35"/>
      <c r="C139" s="36"/>
      <c r="D139" s="194" t="s">
        <v>174</v>
      </c>
      <c r="E139" s="36"/>
      <c r="F139" s="195" t="s">
        <v>184</v>
      </c>
      <c r="G139" s="36"/>
      <c r="H139" s="36"/>
      <c r="I139" s="196"/>
      <c r="J139" s="36"/>
      <c r="K139" s="36"/>
      <c r="L139" s="40"/>
      <c r="M139" s="197"/>
      <c r="N139" s="198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174</v>
      </c>
      <c r="AU139" s="13" t="s">
        <v>78</v>
      </c>
    </row>
    <row r="140" s="2" customFormat="1" ht="111.75" customHeight="1">
      <c r="A140" s="34"/>
      <c r="B140" s="35"/>
      <c r="C140" s="181" t="s">
        <v>259</v>
      </c>
      <c r="D140" s="181" t="s">
        <v>117</v>
      </c>
      <c r="E140" s="182" t="s">
        <v>260</v>
      </c>
      <c r="F140" s="183" t="s">
        <v>261</v>
      </c>
      <c r="G140" s="184" t="s">
        <v>172</v>
      </c>
      <c r="H140" s="185">
        <v>10</v>
      </c>
      <c r="I140" s="186"/>
      <c r="J140" s="187">
        <f>ROUND(I140*H140,2)</f>
        <v>0</v>
      </c>
      <c r="K140" s="183" t="s">
        <v>121</v>
      </c>
      <c r="L140" s="40"/>
      <c r="M140" s="188" t="s">
        <v>20</v>
      </c>
      <c r="N140" s="189" t="s">
        <v>49</v>
      </c>
      <c r="O140" s="80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2" t="s">
        <v>122</v>
      </c>
      <c r="AT140" s="192" t="s">
        <v>117</v>
      </c>
      <c r="AU140" s="192" t="s">
        <v>78</v>
      </c>
      <c r="AY140" s="13" t="s">
        <v>123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3" t="s">
        <v>22</v>
      </c>
      <c r="BK140" s="193">
        <f>ROUND(I140*H140,2)</f>
        <v>0</v>
      </c>
      <c r="BL140" s="13" t="s">
        <v>122</v>
      </c>
      <c r="BM140" s="192" t="s">
        <v>262</v>
      </c>
    </row>
    <row r="141" s="2" customFormat="1">
      <c r="A141" s="34"/>
      <c r="B141" s="35"/>
      <c r="C141" s="36"/>
      <c r="D141" s="194" t="s">
        <v>174</v>
      </c>
      <c r="E141" s="36"/>
      <c r="F141" s="195" t="s">
        <v>189</v>
      </c>
      <c r="G141" s="36"/>
      <c r="H141" s="36"/>
      <c r="I141" s="196"/>
      <c r="J141" s="36"/>
      <c r="K141" s="36"/>
      <c r="L141" s="40"/>
      <c r="M141" s="197"/>
      <c r="N141" s="198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174</v>
      </c>
      <c r="AU141" s="13" t="s">
        <v>78</v>
      </c>
    </row>
    <row r="142" s="2" customFormat="1" ht="111.75" customHeight="1">
      <c r="A142" s="34"/>
      <c r="B142" s="35"/>
      <c r="C142" s="181" t="s">
        <v>263</v>
      </c>
      <c r="D142" s="181" t="s">
        <v>117</v>
      </c>
      <c r="E142" s="182" t="s">
        <v>264</v>
      </c>
      <c r="F142" s="183" t="s">
        <v>265</v>
      </c>
      <c r="G142" s="184" t="s">
        <v>172</v>
      </c>
      <c r="H142" s="185">
        <v>2</v>
      </c>
      <c r="I142" s="186"/>
      <c r="J142" s="187">
        <f>ROUND(I142*H142,2)</f>
        <v>0</v>
      </c>
      <c r="K142" s="183" t="s">
        <v>121</v>
      </c>
      <c r="L142" s="40"/>
      <c r="M142" s="188" t="s">
        <v>20</v>
      </c>
      <c r="N142" s="189" t="s">
        <v>49</v>
      </c>
      <c r="O142" s="80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2" t="s">
        <v>122</v>
      </c>
      <c r="AT142" s="192" t="s">
        <v>117</v>
      </c>
      <c r="AU142" s="192" t="s">
        <v>78</v>
      </c>
      <c r="AY142" s="13" t="s">
        <v>123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3" t="s">
        <v>22</v>
      </c>
      <c r="BK142" s="193">
        <f>ROUND(I142*H142,2)</f>
        <v>0</v>
      </c>
      <c r="BL142" s="13" t="s">
        <v>122</v>
      </c>
      <c r="BM142" s="192" t="s">
        <v>266</v>
      </c>
    </row>
    <row r="143" s="2" customFormat="1">
      <c r="A143" s="34"/>
      <c r="B143" s="35"/>
      <c r="C143" s="36"/>
      <c r="D143" s="194" t="s">
        <v>174</v>
      </c>
      <c r="E143" s="36"/>
      <c r="F143" s="195" t="s">
        <v>194</v>
      </c>
      <c r="G143" s="36"/>
      <c r="H143" s="36"/>
      <c r="I143" s="196"/>
      <c r="J143" s="36"/>
      <c r="K143" s="36"/>
      <c r="L143" s="40"/>
      <c r="M143" s="197"/>
      <c r="N143" s="198"/>
      <c r="O143" s="80"/>
      <c r="P143" s="80"/>
      <c r="Q143" s="80"/>
      <c r="R143" s="80"/>
      <c r="S143" s="80"/>
      <c r="T143" s="81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174</v>
      </c>
      <c r="AU143" s="13" t="s">
        <v>78</v>
      </c>
    </row>
    <row r="144" s="2" customFormat="1" ht="101.25" customHeight="1">
      <c r="A144" s="34"/>
      <c r="B144" s="35"/>
      <c r="C144" s="181" t="s">
        <v>267</v>
      </c>
      <c r="D144" s="181" t="s">
        <v>117</v>
      </c>
      <c r="E144" s="182" t="s">
        <v>268</v>
      </c>
      <c r="F144" s="183" t="s">
        <v>269</v>
      </c>
      <c r="G144" s="184" t="s">
        <v>172</v>
      </c>
      <c r="H144" s="185">
        <v>1</v>
      </c>
      <c r="I144" s="186"/>
      <c r="J144" s="187">
        <f>ROUND(I144*H144,2)</f>
        <v>0</v>
      </c>
      <c r="K144" s="183" t="s">
        <v>121</v>
      </c>
      <c r="L144" s="40"/>
      <c r="M144" s="188" t="s">
        <v>20</v>
      </c>
      <c r="N144" s="189" t="s">
        <v>49</v>
      </c>
      <c r="O144" s="80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2" t="s">
        <v>122</v>
      </c>
      <c r="AT144" s="192" t="s">
        <v>117</v>
      </c>
      <c r="AU144" s="192" t="s">
        <v>78</v>
      </c>
      <c r="AY144" s="13" t="s">
        <v>123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3" t="s">
        <v>22</v>
      </c>
      <c r="BK144" s="193">
        <f>ROUND(I144*H144,2)</f>
        <v>0</v>
      </c>
      <c r="BL144" s="13" t="s">
        <v>122</v>
      </c>
      <c r="BM144" s="192" t="s">
        <v>270</v>
      </c>
    </row>
    <row r="145" s="2" customFormat="1">
      <c r="A145" s="34"/>
      <c r="B145" s="35"/>
      <c r="C145" s="36"/>
      <c r="D145" s="194" t="s">
        <v>174</v>
      </c>
      <c r="E145" s="36"/>
      <c r="F145" s="195" t="s">
        <v>199</v>
      </c>
      <c r="G145" s="36"/>
      <c r="H145" s="36"/>
      <c r="I145" s="196"/>
      <c r="J145" s="36"/>
      <c r="K145" s="36"/>
      <c r="L145" s="40"/>
      <c r="M145" s="197"/>
      <c r="N145" s="198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174</v>
      </c>
      <c r="AU145" s="13" t="s">
        <v>78</v>
      </c>
    </row>
    <row r="146" s="2" customFormat="1" ht="111.75" customHeight="1">
      <c r="A146" s="34"/>
      <c r="B146" s="35"/>
      <c r="C146" s="181" t="s">
        <v>271</v>
      </c>
      <c r="D146" s="181" t="s">
        <v>117</v>
      </c>
      <c r="E146" s="182" t="s">
        <v>272</v>
      </c>
      <c r="F146" s="183" t="s">
        <v>273</v>
      </c>
      <c r="G146" s="184" t="s">
        <v>172</v>
      </c>
      <c r="H146" s="185">
        <v>400</v>
      </c>
      <c r="I146" s="186"/>
      <c r="J146" s="187">
        <f>ROUND(I146*H146,2)</f>
        <v>0</v>
      </c>
      <c r="K146" s="183" t="s">
        <v>121</v>
      </c>
      <c r="L146" s="40"/>
      <c r="M146" s="188" t="s">
        <v>20</v>
      </c>
      <c r="N146" s="189" t="s">
        <v>49</v>
      </c>
      <c r="O146" s="80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2" t="s">
        <v>122</v>
      </c>
      <c r="AT146" s="192" t="s">
        <v>117</v>
      </c>
      <c r="AU146" s="192" t="s">
        <v>78</v>
      </c>
      <c r="AY146" s="13" t="s">
        <v>123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3" t="s">
        <v>22</v>
      </c>
      <c r="BK146" s="193">
        <f>ROUND(I146*H146,2)</f>
        <v>0</v>
      </c>
      <c r="BL146" s="13" t="s">
        <v>122</v>
      </c>
      <c r="BM146" s="192" t="s">
        <v>274</v>
      </c>
    </row>
    <row r="147" s="2" customFormat="1">
      <c r="A147" s="34"/>
      <c r="B147" s="35"/>
      <c r="C147" s="36"/>
      <c r="D147" s="194" t="s">
        <v>174</v>
      </c>
      <c r="E147" s="36"/>
      <c r="F147" s="195" t="s">
        <v>175</v>
      </c>
      <c r="G147" s="36"/>
      <c r="H147" s="36"/>
      <c r="I147" s="196"/>
      <c r="J147" s="36"/>
      <c r="K147" s="36"/>
      <c r="L147" s="40"/>
      <c r="M147" s="197"/>
      <c r="N147" s="198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174</v>
      </c>
      <c r="AU147" s="13" t="s">
        <v>78</v>
      </c>
    </row>
    <row r="148" s="2" customFormat="1" ht="111.75" customHeight="1">
      <c r="A148" s="34"/>
      <c r="B148" s="35"/>
      <c r="C148" s="181" t="s">
        <v>275</v>
      </c>
      <c r="D148" s="181" t="s">
        <v>117</v>
      </c>
      <c r="E148" s="182" t="s">
        <v>276</v>
      </c>
      <c r="F148" s="183" t="s">
        <v>277</v>
      </c>
      <c r="G148" s="184" t="s">
        <v>172</v>
      </c>
      <c r="H148" s="185">
        <v>400</v>
      </c>
      <c r="I148" s="186"/>
      <c r="J148" s="187">
        <f>ROUND(I148*H148,2)</f>
        <v>0</v>
      </c>
      <c r="K148" s="183" t="s">
        <v>121</v>
      </c>
      <c r="L148" s="40"/>
      <c r="M148" s="188" t="s">
        <v>20</v>
      </c>
      <c r="N148" s="189" t="s">
        <v>49</v>
      </c>
      <c r="O148" s="80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2" t="s">
        <v>122</v>
      </c>
      <c r="AT148" s="192" t="s">
        <v>117</v>
      </c>
      <c r="AU148" s="192" t="s">
        <v>78</v>
      </c>
      <c r="AY148" s="13" t="s">
        <v>123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3" t="s">
        <v>22</v>
      </c>
      <c r="BK148" s="193">
        <f>ROUND(I148*H148,2)</f>
        <v>0</v>
      </c>
      <c r="BL148" s="13" t="s">
        <v>122</v>
      </c>
      <c r="BM148" s="192" t="s">
        <v>278</v>
      </c>
    </row>
    <row r="149" s="2" customFormat="1">
      <c r="A149" s="34"/>
      <c r="B149" s="35"/>
      <c r="C149" s="36"/>
      <c r="D149" s="194" t="s">
        <v>174</v>
      </c>
      <c r="E149" s="36"/>
      <c r="F149" s="195" t="s">
        <v>180</v>
      </c>
      <c r="G149" s="36"/>
      <c r="H149" s="36"/>
      <c r="I149" s="196"/>
      <c r="J149" s="36"/>
      <c r="K149" s="36"/>
      <c r="L149" s="40"/>
      <c r="M149" s="197"/>
      <c r="N149" s="198"/>
      <c r="O149" s="80"/>
      <c r="P149" s="80"/>
      <c r="Q149" s="80"/>
      <c r="R149" s="80"/>
      <c r="S149" s="80"/>
      <c r="T149" s="81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174</v>
      </c>
      <c r="AU149" s="13" t="s">
        <v>78</v>
      </c>
    </row>
    <row r="150" s="2" customFormat="1" ht="111.75" customHeight="1">
      <c r="A150" s="34"/>
      <c r="B150" s="35"/>
      <c r="C150" s="181" t="s">
        <v>279</v>
      </c>
      <c r="D150" s="181" t="s">
        <v>117</v>
      </c>
      <c r="E150" s="182" t="s">
        <v>280</v>
      </c>
      <c r="F150" s="183" t="s">
        <v>281</v>
      </c>
      <c r="G150" s="184" t="s">
        <v>172</v>
      </c>
      <c r="H150" s="185">
        <v>300</v>
      </c>
      <c r="I150" s="186"/>
      <c r="J150" s="187">
        <f>ROUND(I150*H150,2)</f>
        <v>0</v>
      </c>
      <c r="K150" s="183" t="s">
        <v>121</v>
      </c>
      <c r="L150" s="40"/>
      <c r="M150" s="188" t="s">
        <v>20</v>
      </c>
      <c r="N150" s="189" t="s">
        <v>49</v>
      </c>
      <c r="O150" s="80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2" t="s">
        <v>122</v>
      </c>
      <c r="AT150" s="192" t="s">
        <v>117</v>
      </c>
      <c r="AU150" s="192" t="s">
        <v>78</v>
      </c>
      <c r="AY150" s="13" t="s">
        <v>123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3" t="s">
        <v>22</v>
      </c>
      <c r="BK150" s="193">
        <f>ROUND(I150*H150,2)</f>
        <v>0</v>
      </c>
      <c r="BL150" s="13" t="s">
        <v>122</v>
      </c>
      <c r="BM150" s="192" t="s">
        <v>282</v>
      </c>
    </row>
    <row r="151" s="2" customFormat="1">
      <c r="A151" s="34"/>
      <c r="B151" s="35"/>
      <c r="C151" s="36"/>
      <c r="D151" s="194" t="s">
        <v>174</v>
      </c>
      <c r="E151" s="36"/>
      <c r="F151" s="195" t="s">
        <v>184</v>
      </c>
      <c r="G151" s="36"/>
      <c r="H151" s="36"/>
      <c r="I151" s="196"/>
      <c r="J151" s="36"/>
      <c r="K151" s="36"/>
      <c r="L151" s="40"/>
      <c r="M151" s="197"/>
      <c r="N151" s="198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174</v>
      </c>
      <c r="AU151" s="13" t="s">
        <v>78</v>
      </c>
    </row>
    <row r="152" s="2" customFormat="1" ht="111.75" customHeight="1">
      <c r="A152" s="34"/>
      <c r="B152" s="35"/>
      <c r="C152" s="181" t="s">
        <v>283</v>
      </c>
      <c r="D152" s="181" t="s">
        <v>117</v>
      </c>
      <c r="E152" s="182" t="s">
        <v>284</v>
      </c>
      <c r="F152" s="183" t="s">
        <v>285</v>
      </c>
      <c r="G152" s="184" t="s">
        <v>172</v>
      </c>
      <c r="H152" s="185">
        <v>10</v>
      </c>
      <c r="I152" s="186"/>
      <c r="J152" s="187">
        <f>ROUND(I152*H152,2)</f>
        <v>0</v>
      </c>
      <c r="K152" s="183" t="s">
        <v>121</v>
      </c>
      <c r="L152" s="40"/>
      <c r="M152" s="188" t="s">
        <v>20</v>
      </c>
      <c r="N152" s="189" t="s">
        <v>49</v>
      </c>
      <c r="O152" s="80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2" t="s">
        <v>122</v>
      </c>
      <c r="AT152" s="192" t="s">
        <v>117</v>
      </c>
      <c r="AU152" s="192" t="s">
        <v>78</v>
      </c>
      <c r="AY152" s="13" t="s">
        <v>123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3" t="s">
        <v>22</v>
      </c>
      <c r="BK152" s="193">
        <f>ROUND(I152*H152,2)</f>
        <v>0</v>
      </c>
      <c r="BL152" s="13" t="s">
        <v>122</v>
      </c>
      <c r="BM152" s="192" t="s">
        <v>286</v>
      </c>
    </row>
    <row r="153" s="2" customFormat="1">
      <c r="A153" s="34"/>
      <c r="B153" s="35"/>
      <c r="C153" s="36"/>
      <c r="D153" s="194" t="s">
        <v>174</v>
      </c>
      <c r="E153" s="36"/>
      <c r="F153" s="195" t="s">
        <v>189</v>
      </c>
      <c r="G153" s="36"/>
      <c r="H153" s="36"/>
      <c r="I153" s="196"/>
      <c r="J153" s="36"/>
      <c r="K153" s="36"/>
      <c r="L153" s="40"/>
      <c r="M153" s="197"/>
      <c r="N153" s="198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174</v>
      </c>
      <c r="AU153" s="13" t="s">
        <v>78</v>
      </c>
    </row>
    <row r="154" s="2" customFormat="1" ht="111.75" customHeight="1">
      <c r="A154" s="34"/>
      <c r="B154" s="35"/>
      <c r="C154" s="181" t="s">
        <v>287</v>
      </c>
      <c r="D154" s="181" t="s">
        <v>117</v>
      </c>
      <c r="E154" s="182" t="s">
        <v>288</v>
      </c>
      <c r="F154" s="183" t="s">
        <v>289</v>
      </c>
      <c r="G154" s="184" t="s">
        <v>172</v>
      </c>
      <c r="H154" s="185">
        <v>1</v>
      </c>
      <c r="I154" s="186"/>
      <c r="J154" s="187">
        <f>ROUND(I154*H154,2)</f>
        <v>0</v>
      </c>
      <c r="K154" s="183" t="s">
        <v>121</v>
      </c>
      <c r="L154" s="40"/>
      <c r="M154" s="188" t="s">
        <v>20</v>
      </c>
      <c r="N154" s="189" t="s">
        <v>49</v>
      </c>
      <c r="O154" s="80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2" t="s">
        <v>122</v>
      </c>
      <c r="AT154" s="192" t="s">
        <v>117</v>
      </c>
      <c r="AU154" s="192" t="s">
        <v>78</v>
      </c>
      <c r="AY154" s="13" t="s">
        <v>123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3" t="s">
        <v>22</v>
      </c>
      <c r="BK154" s="193">
        <f>ROUND(I154*H154,2)</f>
        <v>0</v>
      </c>
      <c r="BL154" s="13" t="s">
        <v>122</v>
      </c>
      <c r="BM154" s="192" t="s">
        <v>290</v>
      </c>
    </row>
    <row r="155" s="2" customFormat="1">
      <c r="A155" s="34"/>
      <c r="B155" s="35"/>
      <c r="C155" s="36"/>
      <c r="D155" s="194" t="s">
        <v>174</v>
      </c>
      <c r="E155" s="36"/>
      <c r="F155" s="195" t="s">
        <v>194</v>
      </c>
      <c r="G155" s="36"/>
      <c r="H155" s="36"/>
      <c r="I155" s="196"/>
      <c r="J155" s="36"/>
      <c r="K155" s="36"/>
      <c r="L155" s="40"/>
      <c r="M155" s="197"/>
      <c r="N155" s="198"/>
      <c r="O155" s="80"/>
      <c r="P155" s="80"/>
      <c r="Q155" s="80"/>
      <c r="R155" s="80"/>
      <c r="S155" s="80"/>
      <c r="T155" s="81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174</v>
      </c>
      <c r="AU155" s="13" t="s">
        <v>78</v>
      </c>
    </row>
    <row r="156" s="2" customFormat="1" ht="101.25" customHeight="1">
      <c r="A156" s="34"/>
      <c r="B156" s="35"/>
      <c r="C156" s="181" t="s">
        <v>291</v>
      </c>
      <c r="D156" s="181" t="s">
        <v>117</v>
      </c>
      <c r="E156" s="182" t="s">
        <v>292</v>
      </c>
      <c r="F156" s="183" t="s">
        <v>293</v>
      </c>
      <c r="G156" s="184" t="s">
        <v>172</v>
      </c>
      <c r="H156" s="185">
        <v>1</v>
      </c>
      <c r="I156" s="186"/>
      <c r="J156" s="187">
        <f>ROUND(I156*H156,2)</f>
        <v>0</v>
      </c>
      <c r="K156" s="183" t="s">
        <v>121</v>
      </c>
      <c r="L156" s="40"/>
      <c r="M156" s="188" t="s">
        <v>20</v>
      </c>
      <c r="N156" s="189" t="s">
        <v>49</v>
      </c>
      <c r="O156" s="80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2" t="s">
        <v>122</v>
      </c>
      <c r="AT156" s="192" t="s">
        <v>117</v>
      </c>
      <c r="AU156" s="192" t="s">
        <v>78</v>
      </c>
      <c r="AY156" s="13" t="s">
        <v>123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3" t="s">
        <v>22</v>
      </c>
      <c r="BK156" s="193">
        <f>ROUND(I156*H156,2)</f>
        <v>0</v>
      </c>
      <c r="BL156" s="13" t="s">
        <v>122</v>
      </c>
      <c r="BM156" s="192" t="s">
        <v>294</v>
      </c>
    </row>
    <row r="157" s="2" customFormat="1">
      <c r="A157" s="34"/>
      <c r="B157" s="35"/>
      <c r="C157" s="36"/>
      <c r="D157" s="194" t="s">
        <v>174</v>
      </c>
      <c r="E157" s="36"/>
      <c r="F157" s="195" t="s">
        <v>199</v>
      </c>
      <c r="G157" s="36"/>
      <c r="H157" s="36"/>
      <c r="I157" s="196"/>
      <c r="J157" s="36"/>
      <c r="K157" s="36"/>
      <c r="L157" s="40"/>
      <c r="M157" s="197"/>
      <c r="N157" s="198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174</v>
      </c>
      <c r="AU157" s="13" t="s">
        <v>78</v>
      </c>
    </row>
    <row r="158" s="2" customFormat="1" ht="111.75" customHeight="1">
      <c r="A158" s="34"/>
      <c r="B158" s="35"/>
      <c r="C158" s="181" t="s">
        <v>295</v>
      </c>
      <c r="D158" s="181" t="s">
        <v>117</v>
      </c>
      <c r="E158" s="182" t="s">
        <v>296</v>
      </c>
      <c r="F158" s="183" t="s">
        <v>297</v>
      </c>
      <c r="G158" s="184" t="s">
        <v>172</v>
      </c>
      <c r="H158" s="185">
        <v>300</v>
      </c>
      <c r="I158" s="186"/>
      <c r="J158" s="187">
        <f>ROUND(I158*H158,2)</f>
        <v>0</v>
      </c>
      <c r="K158" s="183" t="s">
        <v>121</v>
      </c>
      <c r="L158" s="40"/>
      <c r="M158" s="188" t="s">
        <v>20</v>
      </c>
      <c r="N158" s="189" t="s">
        <v>49</v>
      </c>
      <c r="O158" s="80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2" t="s">
        <v>122</v>
      </c>
      <c r="AT158" s="192" t="s">
        <v>117</v>
      </c>
      <c r="AU158" s="192" t="s">
        <v>78</v>
      </c>
      <c r="AY158" s="13" t="s">
        <v>123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3" t="s">
        <v>22</v>
      </c>
      <c r="BK158" s="193">
        <f>ROUND(I158*H158,2)</f>
        <v>0</v>
      </c>
      <c r="BL158" s="13" t="s">
        <v>122</v>
      </c>
      <c r="BM158" s="192" t="s">
        <v>298</v>
      </c>
    </row>
    <row r="159" s="2" customFormat="1">
      <c r="A159" s="34"/>
      <c r="B159" s="35"/>
      <c r="C159" s="36"/>
      <c r="D159" s="194" t="s">
        <v>174</v>
      </c>
      <c r="E159" s="36"/>
      <c r="F159" s="195" t="s">
        <v>175</v>
      </c>
      <c r="G159" s="36"/>
      <c r="H159" s="36"/>
      <c r="I159" s="196"/>
      <c r="J159" s="36"/>
      <c r="K159" s="36"/>
      <c r="L159" s="40"/>
      <c r="M159" s="197"/>
      <c r="N159" s="198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174</v>
      </c>
      <c r="AU159" s="13" t="s">
        <v>78</v>
      </c>
    </row>
    <row r="160" s="2" customFormat="1" ht="111.75" customHeight="1">
      <c r="A160" s="34"/>
      <c r="B160" s="35"/>
      <c r="C160" s="181" t="s">
        <v>299</v>
      </c>
      <c r="D160" s="181" t="s">
        <v>117</v>
      </c>
      <c r="E160" s="182" t="s">
        <v>300</v>
      </c>
      <c r="F160" s="183" t="s">
        <v>301</v>
      </c>
      <c r="G160" s="184" t="s">
        <v>172</v>
      </c>
      <c r="H160" s="185">
        <v>300</v>
      </c>
      <c r="I160" s="186"/>
      <c r="J160" s="187">
        <f>ROUND(I160*H160,2)</f>
        <v>0</v>
      </c>
      <c r="K160" s="183" t="s">
        <v>121</v>
      </c>
      <c r="L160" s="40"/>
      <c r="M160" s="188" t="s">
        <v>20</v>
      </c>
      <c r="N160" s="189" t="s">
        <v>49</v>
      </c>
      <c r="O160" s="80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2" t="s">
        <v>122</v>
      </c>
      <c r="AT160" s="192" t="s">
        <v>117</v>
      </c>
      <c r="AU160" s="192" t="s">
        <v>78</v>
      </c>
      <c r="AY160" s="13" t="s">
        <v>123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3" t="s">
        <v>22</v>
      </c>
      <c r="BK160" s="193">
        <f>ROUND(I160*H160,2)</f>
        <v>0</v>
      </c>
      <c r="BL160" s="13" t="s">
        <v>122</v>
      </c>
      <c r="BM160" s="192" t="s">
        <v>302</v>
      </c>
    </row>
    <row r="161" s="2" customFormat="1">
      <c r="A161" s="34"/>
      <c r="B161" s="35"/>
      <c r="C161" s="36"/>
      <c r="D161" s="194" t="s">
        <v>174</v>
      </c>
      <c r="E161" s="36"/>
      <c r="F161" s="195" t="s">
        <v>180</v>
      </c>
      <c r="G161" s="36"/>
      <c r="H161" s="36"/>
      <c r="I161" s="196"/>
      <c r="J161" s="36"/>
      <c r="K161" s="36"/>
      <c r="L161" s="40"/>
      <c r="M161" s="197"/>
      <c r="N161" s="198"/>
      <c r="O161" s="80"/>
      <c r="P161" s="80"/>
      <c r="Q161" s="80"/>
      <c r="R161" s="80"/>
      <c r="S161" s="80"/>
      <c r="T161" s="81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174</v>
      </c>
      <c r="AU161" s="13" t="s">
        <v>78</v>
      </c>
    </row>
    <row r="162" s="2" customFormat="1" ht="111.75" customHeight="1">
      <c r="A162" s="34"/>
      <c r="B162" s="35"/>
      <c r="C162" s="181" t="s">
        <v>303</v>
      </c>
      <c r="D162" s="181" t="s">
        <v>117</v>
      </c>
      <c r="E162" s="182" t="s">
        <v>304</v>
      </c>
      <c r="F162" s="183" t="s">
        <v>305</v>
      </c>
      <c r="G162" s="184" t="s">
        <v>172</v>
      </c>
      <c r="H162" s="185">
        <v>50</v>
      </c>
      <c r="I162" s="186"/>
      <c r="J162" s="187">
        <f>ROUND(I162*H162,2)</f>
        <v>0</v>
      </c>
      <c r="K162" s="183" t="s">
        <v>121</v>
      </c>
      <c r="L162" s="40"/>
      <c r="M162" s="188" t="s">
        <v>20</v>
      </c>
      <c r="N162" s="189" t="s">
        <v>49</v>
      </c>
      <c r="O162" s="80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2" t="s">
        <v>122</v>
      </c>
      <c r="AT162" s="192" t="s">
        <v>117</v>
      </c>
      <c r="AU162" s="192" t="s">
        <v>78</v>
      </c>
      <c r="AY162" s="13" t="s">
        <v>123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3" t="s">
        <v>22</v>
      </c>
      <c r="BK162" s="193">
        <f>ROUND(I162*H162,2)</f>
        <v>0</v>
      </c>
      <c r="BL162" s="13" t="s">
        <v>122</v>
      </c>
      <c r="BM162" s="192" t="s">
        <v>306</v>
      </c>
    </row>
    <row r="163" s="2" customFormat="1">
      <c r="A163" s="34"/>
      <c r="B163" s="35"/>
      <c r="C163" s="36"/>
      <c r="D163" s="194" t="s">
        <v>174</v>
      </c>
      <c r="E163" s="36"/>
      <c r="F163" s="195" t="s">
        <v>184</v>
      </c>
      <c r="G163" s="36"/>
      <c r="H163" s="36"/>
      <c r="I163" s="196"/>
      <c r="J163" s="36"/>
      <c r="K163" s="36"/>
      <c r="L163" s="40"/>
      <c r="M163" s="197"/>
      <c r="N163" s="198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174</v>
      </c>
      <c r="AU163" s="13" t="s">
        <v>78</v>
      </c>
    </row>
    <row r="164" s="2" customFormat="1" ht="111.75" customHeight="1">
      <c r="A164" s="34"/>
      <c r="B164" s="35"/>
      <c r="C164" s="181" t="s">
        <v>307</v>
      </c>
      <c r="D164" s="181" t="s">
        <v>117</v>
      </c>
      <c r="E164" s="182" t="s">
        <v>308</v>
      </c>
      <c r="F164" s="183" t="s">
        <v>309</v>
      </c>
      <c r="G164" s="184" t="s">
        <v>172</v>
      </c>
      <c r="H164" s="185">
        <v>10</v>
      </c>
      <c r="I164" s="186"/>
      <c r="J164" s="187">
        <f>ROUND(I164*H164,2)</f>
        <v>0</v>
      </c>
      <c r="K164" s="183" t="s">
        <v>121</v>
      </c>
      <c r="L164" s="40"/>
      <c r="M164" s="188" t="s">
        <v>20</v>
      </c>
      <c r="N164" s="189" t="s">
        <v>49</v>
      </c>
      <c r="O164" s="80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2" t="s">
        <v>122</v>
      </c>
      <c r="AT164" s="192" t="s">
        <v>117</v>
      </c>
      <c r="AU164" s="192" t="s">
        <v>78</v>
      </c>
      <c r="AY164" s="13" t="s">
        <v>123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3" t="s">
        <v>22</v>
      </c>
      <c r="BK164" s="193">
        <f>ROUND(I164*H164,2)</f>
        <v>0</v>
      </c>
      <c r="BL164" s="13" t="s">
        <v>122</v>
      </c>
      <c r="BM164" s="192" t="s">
        <v>310</v>
      </c>
    </row>
    <row r="165" s="2" customFormat="1">
      <c r="A165" s="34"/>
      <c r="B165" s="35"/>
      <c r="C165" s="36"/>
      <c r="D165" s="194" t="s">
        <v>174</v>
      </c>
      <c r="E165" s="36"/>
      <c r="F165" s="195" t="s">
        <v>189</v>
      </c>
      <c r="G165" s="36"/>
      <c r="H165" s="36"/>
      <c r="I165" s="196"/>
      <c r="J165" s="36"/>
      <c r="K165" s="36"/>
      <c r="L165" s="40"/>
      <c r="M165" s="197"/>
      <c r="N165" s="198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174</v>
      </c>
      <c r="AU165" s="13" t="s">
        <v>78</v>
      </c>
    </row>
    <row r="166" s="2" customFormat="1" ht="111.75" customHeight="1">
      <c r="A166" s="34"/>
      <c r="B166" s="35"/>
      <c r="C166" s="181" t="s">
        <v>311</v>
      </c>
      <c r="D166" s="181" t="s">
        <v>117</v>
      </c>
      <c r="E166" s="182" t="s">
        <v>312</v>
      </c>
      <c r="F166" s="183" t="s">
        <v>313</v>
      </c>
      <c r="G166" s="184" t="s">
        <v>172</v>
      </c>
      <c r="H166" s="185">
        <v>1</v>
      </c>
      <c r="I166" s="186"/>
      <c r="J166" s="187">
        <f>ROUND(I166*H166,2)</f>
        <v>0</v>
      </c>
      <c r="K166" s="183" t="s">
        <v>121</v>
      </c>
      <c r="L166" s="40"/>
      <c r="M166" s="188" t="s">
        <v>20</v>
      </c>
      <c r="N166" s="189" t="s">
        <v>49</v>
      </c>
      <c r="O166" s="80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2" t="s">
        <v>122</v>
      </c>
      <c r="AT166" s="192" t="s">
        <v>117</v>
      </c>
      <c r="AU166" s="192" t="s">
        <v>78</v>
      </c>
      <c r="AY166" s="13" t="s">
        <v>123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3" t="s">
        <v>22</v>
      </c>
      <c r="BK166" s="193">
        <f>ROUND(I166*H166,2)</f>
        <v>0</v>
      </c>
      <c r="BL166" s="13" t="s">
        <v>122</v>
      </c>
      <c r="BM166" s="192" t="s">
        <v>314</v>
      </c>
    </row>
    <row r="167" s="2" customFormat="1">
      <c r="A167" s="34"/>
      <c r="B167" s="35"/>
      <c r="C167" s="36"/>
      <c r="D167" s="194" t="s">
        <v>174</v>
      </c>
      <c r="E167" s="36"/>
      <c r="F167" s="195" t="s">
        <v>194</v>
      </c>
      <c r="G167" s="36"/>
      <c r="H167" s="36"/>
      <c r="I167" s="196"/>
      <c r="J167" s="36"/>
      <c r="K167" s="36"/>
      <c r="L167" s="40"/>
      <c r="M167" s="197"/>
      <c r="N167" s="198"/>
      <c r="O167" s="80"/>
      <c r="P167" s="80"/>
      <c r="Q167" s="80"/>
      <c r="R167" s="80"/>
      <c r="S167" s="80"/>
      <c r="T167" s="81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174</v>
      </c>
      <c r="AU167" s="13" t="s">
        <v>78</v>
      </c>
    </row>
    <row r="168" s="2" customFormat="1" ht="101.25" customHeight="1">
      <c r="A168" s="34"/>
      <c r="B168" s="35"/>
      <c r="C168" s="181" t="s">
        <v>315</v>
      </c>
      <c r="D168" s="181" t="s">
        <v>117</v>
      </c>
      <c r="E168" s="182" t="s">
        <v>316</v>
      </c>
      <c r="F168" s="183" t="s">
        <v>317</v>
      </c>
      <c r="G168" s="184" t="s">
        <v>172</v>
      </c>
      <c r="H168" s="185">
        <v>1</v>
      </c>
      <c r="I168" s="186"/>
      <c r="J168" s="187">
        <f>ROUND(I168*H168,2)</f>
        <v>0</v>
      </c>
      <c r="K168" s="183" t="s">
        <v>121</v>
      </c>
      <c r="L168" s="40"/>
      <c r="M168" s="188" t="s">
        <v>20</v>
      </c>
      <c r="N168" s="189" t="s">
        <v>49</v>
      </c>
      <c r="O168" s="80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2" t="s">
        <v>122</v>
      </c>
      <c r="AT168" s="192" t="s">
        <v>117</v>
      </c>
      <c r="AU168" s="192" t="s">
        <v>78</v>
      </c>
      <c r="AY168" s="13" t="s">
        <v>123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3" t="s">
        <v>22</v>
      </c>
      <c r="BK168" s="193">
        <f>ROUND(I168*H168,2)</f>
        <v>0</v>
      </c>
      <c r="BL168" s="13" t="s">
        <v>122</v>
      </c>
      <c r="BM168" s="192" t="s">
        <v>318</v>
      </c>
    </row>
    <row r="169" s="2" customFormat="1">
      <c r="A169" s="34"/>
      <c r="B169" s="35"/>
      <c r="C169" s="36"/>
      <c r="D169" s="194" t="s">
        <v>174</v>
      </c>
      <c r="E169" s="36"/>
      <c r="F169" s="195" t="s">
        <v>199</v>
      </c>
      <c r="G169" s="36"/>
      <c r="H169" s="36"/>
      <c r="I169" s="196"/>
      <c r="J169" s="36"/>
      <c r="K169" s="36"/>
      <c r="L169" s="40"/>
      <c r="M169" s="197"/>
      <c r="N169" s="198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174</v>
      </c>
      <c r="AU169" s="13" t="s">
        <v>78</v>
      </c>
    </row>
    <row r="170" s="2" customFormat="1" ht="90" customHeight="1">
      <c r="A170" s="34"/>
      <c r="B170" s="35"/>
      <c r="C170" s="181" t="s">
        <v>319</v>
      </c>
      <c r="D170" s="181" t="s">
        <v>117</v>
      </c>
      <c r="E170" s="182" t="s">
        <v>320</v>
      </c>
      <c r="F170" s="183" t="s">
        <v>321</v>
      </c>
      <c r="G170" s="184" t="s">
        <v>172</v>
      </c>
      <c r="H170" s="185">
        <v>50</v>
      </c>
      <c r="I170" s="186"/>
      <c r="J170" s="187">
        <f>ROUND(I170*H170,2)</f>
        <v>0</v>
      </c>
      <c r="K170" s="183" t="s">
        <v>121</v>
      </c>
      <c r="L170" s="40"/>
      <c r="M170" s="188" t="s">
        <v>20</v>
      </c>
      <c r="N170" s="189" t="s">
        <v>49</v>
      </c>
      <c r="O170" s="80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2" t="s">
        <v>122</v>
      </c>
      <c r="AT170" s="192" t="s">
        <v>117</v>
      </c>
      <c r="AU170" s="192" t="s">
        <v>78</v>
      </c>
      <c r="AY170" s="13" t="s">
        <v>123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3" t="s">
        <v>22</v>
      </c>
      <c r="BK170" s="193">
        <f>ROUND(I170*H170,2)</f>
        <v>0</v>
      </c>
      <c r="BL170" s="13" t="s">
        <v>122</v>
      </c>
      <c r="BM170" s="192" t="s">
        <v>322</v>
      </c>
    </row>
    <row r="171" s="2" customFormat="1" ht="90" customHeight="1">
      <c r="A171" s="34"/>
      <c r="B171" s="35"/>
      <c r="C171" s="181" t="s">
        <v>323</v>
      </c>
      <c r="D171" s="181" t="s">
        <v>117</v>
      </c>
      <c r="E171" s="182" t="s">
        <v>324</v>
      </c>
      <c r="F171" s="183" t="s">
        <v>325</v>
      </c>
      <c r="G171" s="184" t="s">
        <v>172</v>
      </c>
      <c r="H171" s="185">
        <v>50</v>
      </c>
      <c r="I171" s="186"/>
      <c r="J171" s="187">
        <f>ROUND(I171*H171,2)</f>
        <v>0</v>
      </c>
      <c r="K171" s="183" t="s">
        <v>121</v>
      </c>
      <c r="L171" s="40"/>
      <c r="M171" s="188" t="s">
        <v>20</v>
      </c>
      <c r="N171" s="189" t="s">
        <v>49</v>
      </c>
      <c r="O171" s="80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2" t="s">
        <v>122</v>
      </c>
      <c r="AT171" s="192" t="s">
        <v>117</v>
      </c>
      <c r="AU171" s="192" t="s">
        <v>78</v>
      </c>
      <c r="AY171" s="13" t="s">
        <v>123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3" t="s">
        <v>22</v>
      </c>
      <c r="BK171" s="193">
        <f>ROUND(I171*H171,2)</f>
        <v>0</v>
      </c>
      <c r="BL171" s="13" t="s">
        <v>122</v>
      </c>
      <c r="BM171" s="192" t="s">
        <v>326</v>
      </c>
    </row>
    <row r="172" s="2" customFormat="1" ht="90" customHeight="1">
      <c r="A172" s="34"/>
      <c r="B172" s="35"/>
      <c r="C172" s="181" t="s">
        <v>327</v>
      </c>
      <c r="D172" s="181" t="s">
        <v>117</v>
      </c>
      <c r="E172" s="182" t="s">
        <v>328</v>
      </c>
      <c r="F172" s="183" t="s">
        <v>329</v>
      </c>
      <c r="G172" s="184" t="s">
        <v>172</v>
      </c>
      <c r="H172" s="185">
        <v>50</v>
      </c>
      <c r="I172" s="186"/>
      <c r="J172" s="187">
        <f>ROUND(I172*H172,2)</f>
        <v>0</v>
      </c>
      <c r="K172" s="183" t="s">
        <v>121</v>
      </c>
      <c r="L172" s="40"/>
      <c r="M172" s="188" t="s">
        <v>20</v>
      </c>
      <c r="N172" s="189" t="s">
        <v>49</v>
      </c>
      <c r="O172" s="80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2" t="s">
        <v>122</v>
      </c>
      <c r="AT172" s="192" t="s">
        <v>117</v>
      </c>
      <c r="AU172" s="192" t="s">
        <v>78</v>
      </c>
      <c r="AY172" s="13" t="s">
        <v>123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3" t="s">
        <v>22</v>
      </c>
      <c r="BK172" s="193">
        <f>ROUND(I172*H172,2)</f>
        <v>0</v>
      </c>
      <c r="BL172" s="13" t="s">
        <v>122</v>
      </c>
      <c r="BM172" s="192" t="s">
        <v>330</v>
      </c>
    </row>
    <row r="173" s="2" customFormat="1" ht="90" customHeight="1">
      <c r="A173" s="34"/>
      <c r="B173" s="35"/>
      <c r="C173" s="181" t="s">
        <v>331</v>
      </c>
      <c r="D173" s="181" t="s">
        <v>117</v>
      </c>
      <c r="E173" s="182" t="s">
        <v>332</v>
      </c>
      <c r="F173" s="183" t="s">
        <v>333</v>
      </c>
      <c r="G173" s="184" t="s">
        <v>172</v>
      </c>
      <c r="H173" s="185">
        <v>50</v>
      </c>
      <c r="I173" s="186"/>
      <c r="J173" s="187">
        <f>ROUND(I173*H173,2)</f>
        <v>0</v>
      </c>
      <c r="K173" s="183" t="s">
        <v>121</v>
      </c>
      <c r="L173" s="40"/>
      <c r="M173" s="188" t="s">
        <v>20</v>
      </c>
      <c r="N173" s="189" t="s">
        <v>49</v>
      </c>
      <c r="O173" s="80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2" t="s">
        <v>122</v>
      </c>
      <c r="AT173" s="192" t="s">
        <v>117</v>
      </c>
      <c r="AU173" s="192" t="s">
        <v>78</v>
      </c>
      <c r="AY173" s="13" t="s">
        <v>123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3" t="s">
        <v>22</v>
      </c>
      <c r="BK173" s="193">
        <f>ROUND(I173*H173,2)</f>
        <v>0</v>
      </c>
      <c r="BL173" s="13" t="s">
        <v>122</v>
      </c>
      <c r="BM173" s="192" t="s">
        <v>334</v>
      </c>
    </row>
    <row r="174" s="2" customFormat="1" ht="90" customHeight="1">
      <c r="A174" s="34"/>
      <c r="B174" s="35"/>
      <c r="C174" s="181" t="s">
        <v>335</v>
      </c>
      <c r="D174" s="181" t="s">
        <v>117</v>
      </c>
      <c r="E174" s="182" t="s">
        <v>336</v>
      </c>
      <c r="F174" s="183" t="s">
        <v>337</v>
      </c>
      <c r="G174" s="184" t="s">
        <v>172</v>
      </c>
      <c r="H174" s="185">
        <v>50</v>
      </c>
      <c r="I174" s="186"/>
      <c r="J174" s="187">
        <f>ROUND(I174*H174,2)</f>
        <v>0</v>
      </c>
      <c r="K174" s="183" t="s">
        <v>121</v>
      </c>
      <c r="L174" s="40"/>
      <c r="M174" s="188" t="s">
        <v>20</v>
      </c>
      <c r="N174" s="189" t="s">
        <v>49</v>
      </c>
      <c r="O174" s="80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2" t="s">
        <v>122</v>
      </c>
      <c r="AT174" s="192" t="s">
        <v>117</v>
      </c>
      <c r="AU174" s="192" t="s">
        <v>78</v>
      </c>
      <c r="AY174" s="13" t="s">
        <v>123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3" t="s">
        <v>22</v>
      </c>
      <c r="BK174" s="193">
        <f>ROUND(I174*H174,2)</f>
        <v>0</v>
      </c>
      <c r="BL174" s="13" t="s">
        <v>122</v>
      </c>
      <c r="BM174" s="192" t="s">
        <v>338</v>
      </c>
    </row>
    <row r="175" s="2" customFormat="1" ht="90" customHeight="1">
      <c r="A175" s="34"/>
      <c r="B175" s="35"/>
      <c r="C175" s="181" t="s">
        <v>339</v>
      </c>
      <c r="D175" s="181" t="s">
        <v>117</v>
      </c>
      <c r="E175" s="182" t="s">
        <v>340</v>
      </c>
      <c r="F175" s="183" t="s">
        <v>341</v>
      </c>
      <c r="G175" s="184" t="s">
        <v>172</v>
      </c>
      <c r="H175" s="185">
        <v>50</v>
      </c>
      <c r="I175" s="186"/>
      <c r="J175" s="187">
        <f>ROUND(I175*H175,2)</f>
        <v>0</v>
      </c>
      <c r="K175" s="183" t="s">
        <v>121</v>
      </c>
      <c r="L175" s="40"/>
      <c r="M175" s="188" t="s">
        <v>20</v>
      </c>
      <c r="N175" s="189" t="s">
        <v>49</v>
      </c>
      <c r="O175" s="80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2" t="s">
        <v>122</v>
      </c>
      <c r="AT175" s="192" t="s">
        <v>117</v>
      </c>
      <c r="AU175" s="192" t="s">
        <v>78</v>
      </c>
      <c r="AY175" s="13" t="s">
        <v>123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3" t="s">
        <v>22</v>
      </c>
      <c r="BK175" s="193">
        <f>ROUND(I175*H175,2)</f>
        <v>0</v>
      </c>
      <c r="BL175" s="13" t="s">
        <v>122</v>
      </c>
      <c r="BM175" s="192" t="s">
        <v>342</v>
      </c>
    </row>
    <row r="176" s="2" customFormat="1" ht="90" customHeight="1">
      <c r="A176" s="34"/>
      <c r="B176" s="35"/>
      <c r="C176" s="181" t="s">
        <v>343</v>
      </c>
      <c r="D176" s="181" t="s">
        <v>117</v>
      </c>
      <c r="E176" s="182" t="s">
        <v>344</v>
      </c>
      <c r="F176" s="183" t="s">
        <v>345</v>
      </c>
      <c r="G176" s="184" t="s">
        <v>172</v>
      </c>
      <c r="H176" s="185">
        <v>50</v>
      </c>
      <c r="I176" s="186"/>
      <c r="J176" s="187">
        <f>ROUND(I176*H176,2)</f>
        <v>0</v>
      </c>
      <c r="K176" s="183" t="s">
        <v>121</v>
      </c>
      <c r="L176" s="40"/>
      <c r="M176" s="188" t="s">
        <v>20</v>
      </c>
      <c r="N176" s="189" t="s">
        <v>49</v>
      </c>
      <c r="O176" s="80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2" t="s">
        <v>122</v>
      </c>
      <c r="AT176" s="192" t="s">
        <v>117</v>
      </c>
      <c r="AU176" s="192" t="s">
        <v>78</v>
      </c>
      <c r="AY176" s="13" t="s">
        <v>123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3" t="s">
        <v>22</v>
      </c>
      <c r="BK176" s="193">
        <f>ROUND(I176*H176,2)</f>
        <v>0</v>
      </c>
      <c r="BL176" s="13" t="s">
        <v>122</v>
      </c>
      <c r="BM176" s="192" t="s">
        <v>346</v>
      </c>
    </row>
    <row r="177" s="2" customFormat="1" ht="90" customHeight="1">
      <c r="A177" s="34"/>
      <c r="B177" s="35"/>
      <c r="C177" s="181" t="s">
        <v>347</v>
      </c>
      <c r="D177" s="181" t="s">
        <v>117</v>
      </c>
      <c r="E177" s="182" t="s">
        <v>348</v>
      </c>
      <c r="F177" s="183" t="s">
        <v>349</v>
      </c>
      <c r="G177" s="184" t="s">
        <v>172</v>
      </c>
      <c r="H177" s="185">
        <v>50</v>
      </c>
      <c r="I177" s="186"/>
      <c r="J177" s="187">
        <f>ROUND(I177*H177,2)</f>
        <v>0</v>
      </c>
      <c r="K177" s="183" t="s">
        <v>121</v>
      </c>
      <c r="L177" s="40"/>
      <c r="M177" s="188" t="s">
        <v>20</v>
      </c>
      <c r="N177" s="189" t="s">
        <v>49</v>
      </c>
      <c r="O177" s="80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2" t="s">
        <v>122</v>
      </c>
      <c r="AT177" s="192" t="s">
        <v>117</v>
      </c>
      <c r="AU177" s="192" t="s">
        <v>78</v>
      </c>
      <c r="AY177" s="13" t="s">
        <v>123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3" t="s">
        <v>22</v>
      </c>
      <c r="BK177" s="193">
        <f>ROUND(I177*H177,2)</f>
        <v>0</v>
      </c>
      <c r="BL177" s="13" t="s">
        <v>122</v>
      </c>
      <c r="BM177" s="192" t="s">
        <v>350</v>
      </c>
    </row>
    <row r="178" s="2" customFormat="1" ht="90" customHeight="1">
      <c r="A178" s="34"/>
      <c r="B178" s="35"/>
      <c r="C178" s="181" t="s">
        <v>351</v>
      </c>
      <c r="D178" s="181" t="s">
        <v>117</v>
      </c>
      <c r="E178" s="182" t="s">
        <v>352</v>
      </c>
      <c r="F178" s="183" t="s">
        <v>353</v>
      </c>
      <c r="G178" s="184" t="s">
        <v>172</v>
      </c>
      <c r="H178" s="185">
        <v>50</v>
      </c>
      <c r="I178" s="186"/>
      <c r="J178" s="187">
        <f>ROUND(I178*H178,2)</f>
        <v>0</v>
      </c>
      <c r="K178" s="183" t="s">
        <v>121</v>
      </c>
      <c r="L178" s="40"/>
      <c r="M178" s="188" t="s">
        <v>20</v>
      </c>
      <c r="N178" s="189" t="s">
        <v>49</v>
      </c>
      <c r="O178" s="80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2" t="s">
        <v>122</v>
      </c>
      <c r="AT178" s="192" t="s">
        <v>117</v>
      </c>
      <c r="AU178" s="192" t="s">
        <v>78</v>
      </c>
      <c r="AY178" s="13" t="s">
        <v>123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3" t="s">
        <v>22</v>
      </c>
      <c r="BK178" s="193">
        <f>ROUND(I178*H178,2)</f>
        <v>0</v>
      </c>
      <c r="BL178" s="13" t="s">
        <v>122</v>
      </c>
      <c r="BM178" s="192" t="s">
        <v>354</v>
      </c>
    </row>
    <row r="179" s="2" customFormat="1" ht="90" customHeight="1">
      <c r="A179" s="34"/>
      <c r="B179" s="35"/>
      <c r="C179" s="181" t="s">
        <v>355</v>
      </c>
      <c r="D179" s="181" t="s">
        <v>117</v>
      </c>
      <c r="E179" s="182" t="s">
        <v>356</v>
      </c>
      <c r="F179" s="183" t="s">
        <v>357</v>
      </c>
      <c r="G179" s="184" t="s">
        <v>172</v>
      </c>
      <c r="H179" s="185">
        <v>50</v>
      </c>
      <c r="I179" s="186"/>
      <c r="J179" s="187">
        <f>ROUND(I179*H179,2)</f>
        <v>0</v>
      </c>
      <c r="K179" s="183" t="s">
        <v>121</v>
      </c>
      <c r="L179" s="40"/>
      <c r="M179" s="188" t="s">
        <v>20</v>
      </c>
      <c r="N179" s="189" t="s">
        <v>49</v>
      </c>
      <c r="O179" s="80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2" t="s">
        <v>122</v>
      </c>
      <c r="AT179" s="192" t="s">
        <v>117</v>
      </c>
      <c r="AU179" s="192" t="s">
        <v>78</v>
      </c>
      <c r="AY179" s="13" t="s">
        <v>123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3" t="s">
        <v>22</v>
      </c>
      <c r="BK179" s="193">
        <f>ROUND(I179*H179,2)</f>
        <v>0</v>
      </c>
      <c r="BL179" s="13" t="s">
        <v>122</v>
      </c>
      <c r="BM179" s="192" t="s">
        <v>358</v>
      </c>
    </row>
    <row r="180" s="2" customFormat="1" ht="62.7" customHeight="1">
      <c r="A180" s="34"/>
      <c r="B180" s="35"/>
      <c r="C180" s="181" t="s">
        <v>359</v>
      </c>
      <c r="D180" s="181" t="s">
        <v>117</v>
      </c>
      <c r="E180" s="182" t="s">
        <v>360</v>
      </c>
      <c r="F180" s="183" t="s">
        <v>361</v>
      </c>
      <c r="G180" s="184" t="s">
        <v>172</v>
      </c>
      <c r="H180" s="185">
        <v>500</v>
      </c>
      <c r="I180" s="186"/>
      <c r="J180" s="187">
        <f>ROUND(I180*H180,2)</f>
        <v>0</v>
      </c>
      <c r="K180" s="183" t="s">
        <v>121</v>
      </c>
      <c r="L180" s="40"/>
      <c r="M180" s="188" t="s">
        <v>20</v>
      </c>
      <c r="N180" s="189" t="s">
        <v>49</v>
      </c>
      <c r="O180" s="80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2" t="s">
        <v>122</v>
      </c>
      <c r="AT180" s="192" t="s">
        <v>117</v>
      </c>
      <c r="AU180" s="192" t="s">
        <v>78</v>
      </c>
      <c r="AY180" s="13" t="s">
        <v>123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3" t="s">
        <v>22</v>
      </c>
      <c r="BK180" s="193">
        <f>ROUND(I180*H180,2)</f>
        <v>0</v>
      </c>
      <c r="BL180" s="13" t="s">
        <v>122</v>
      </c>
      <c r="BM180" s="192" t="s">
        <v>362</v>
      </c>
    </row>
    <row r="181" s="2" customFormat="1" ht="62.7" customHeight="1">
      <c r="A181" s="34"/>
      <c r="B181" s="35"/>
      <c r="C181" s="181" t="s">
        <v>363</v>
      </c>
      <c r="D181" s="181" t="s">
        <v>117</v>
      </c>
      <c r="E181" s="182" t="s">
        <v>364</v>
      </c>
      <c r="F181" s="183" t="s">
        <v>365</v>
      </c>
      <c r="G181" s="184" t="s">
        <v>172</v>
      </c>
      <c r="H181" s="185">
        <v>500</v>
      </c>
      <c r="I181" s="186"/>
      <c r="J181" s="187">
        <f>ROUND(I181*H181,2)</f>
        <v>0</v>
      </c>
      <c r="K181" s="183" t="s">
        <v>121</v>
      </c>
      <c r="L181" s="40"/>
      <c r="M181" s="188" t="s">
        <v>20</v>
      </c>
      <c r="N181" s="189" t="s">
        <v>49</v>
      </c>
      <c r="O181" s="80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2" t="s">
        <v>122</v>
      </c>
      <c r="AT181" s="192" t="s">
        <v>117</v>
      </c>
      <c r="AU181" s="192" t="s">
        <v>78</v>
      </c>
      <c r="AY181" s="13" t="s">
        <v>123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3" t="s">
        <v>22</v>
      </c>
      <c r="BK181" s="193">
        <f>ROUND(I181*H181,2)</f>
        <v>0</v>
      </c>
      <c r="BL181" s="13" t="s">
        <v>122</v>
      </c>
      <c r="BM181" s="192" t="s">
        <v>366</v>
      </c>
    </row>
    <row r="182" s="2" customFormat="1" ht="62.7" customHeight="1">
      <c r="A182" s="34"/>
      <c r="B182" s="35"/>
      <c r="C182" s="181" t="s">
        <v>367</v>
      </c>
      <c r="D182" s="181" t="s">
        <v>117</v>
      </c>
      <c r="E182" s="182" t="s">
        <v>368</v>
      </c>
      <c r="F182" s="183" t="s">
        <v>369</v>
      </c>
      <c r="G182" s="184" t="s">
        <v>172</v>
      </c>
      <c r="H182" s="185">
        <v>500</v>
      </c>
      <c r="I182" s="186"/>
      <c r="J182" s="187">
        <f>ROUND(I182*H182,2)</f>
        <v>0</v>
      </c>
      <c r="K182" s="183" t="s">
        <v>121</v>
      </c>
      <c r="L182" s="40"/>
      <c r="M182" s="188" t="s">
        <v>20</v>
      </c>
      <c r="N182" s="189" t="s">
        <v>49</v>
      </c>
      <c r="O182" s="80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2" t="s">
        <v>122</v>
      </c>
      <c r="AT182" s="192" t="s">
        <v>117</v>
      </c>
      <c r="AU182" s="192" t="s">
        <v>78</v>
      </c>
      <c r="AY182" s="13" t="s">
        <v>123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3" t="s">
        <v>22</v>
      </c>
      <c r="BK182" s="193">
        <f>ROUND(I182*H182,2)</f>
        <v>0</v>
      </c>
      <c r="BL182" s="13" t="s">
        <v>122</v>
      </c>
      <c r="BM182" s="192" t="s">
        <v>370</v>
      </c>
    </row>
    <row r="183" s="2" customFormat="1" ht="62.7" customHeight="1">
      <c r="A183" s="34"/>
      <c r="B183" s="35"/>
      <c r="C183" s="181" t="s">
        <v>371</v>
      </c>
      <c r="D183" s="181" t="s">
        <v>117</v>
      </c>
      <c r="E183" s="182" t="s">
        <v>372</v>
      </c>
      <c r="F183" s="183" t="s">
        <v>373</v>
      </c>
      <c r="G183" s="184" t="s">
        <v>172</v>
      </c>
      <c r="H183" s="185">
        <v>500</v>
      </c>
      <c r="I183" s="186"/>
      <c r="J183" s="187">
        <f>ROUND(I183*H183,2)</f>
        <v>0</v>
      </c>
      <c r="K183" s="183" t="s">
        <v>121</v>
      </c>
      <c r="L183" s="40"/>
      <c r="M183" s="188" t="s">
        <v>20</v>
      </c>
      <c r="N183" s="189" t="s">
        <v>49</v>
      </c>
      <c r="O183" s="80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2" t="s">
        <v>122</v>
      </c>
      <c r="AT183" s="192" t="s">
        <v>117</v>
      </c>
      <c r="AU183" s="192" t="s">
        <v>78</v>
      </c>
      <c r="AY183" s="13" t="s">
        <v>123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3" t="s">
        <v>22</v>
      </c>
      <c r="BK183" s="193">
        <f>ROUND(I183*H183,2)</f>
        <v>0</v>
      </c>
      <c r="BL183" s="13" t="s">
        <v>122</v>
      </c>
      <c r="BM183" s="192" t="s">
        <v>374</v>
      </c>
    </row>
    <row r="184" s="2" customFormat="1" ht="62.7" customHeight="1">
      <c r="A184" s="34"/>
      <c r="B184" s="35"/>
      <c r="C184" s="181" t="s">
        <v>375</v>
      </c>
      <c r="D184" s="181" t="s">
        <v>117</v>
      </c>
      <c r="E184" s="182" t="s">
        <v>376</v>
      </c>
      <c r="F184" s="183" t="s">
        <v>377</v>
      </c>
      <c r="G184" s="184" t="s">
        <v>172</v>
      </c>
      <c r="H184" s="185">
        <v>500</v>
      </c>
      <c r="I184" s="186"/>
      <c r="J184" s="187">
        <f>ROUND(I184*H184,2)</f>
        <v>0</v>
      </c>
      <c r="K184" s="183" t="s">
        <v>121</v>
      </c>
      <c r="L184" s="40"/>
      <c r="M184" s="188" t="s">
        <v>20</v>
      </c>
      <c r="N184" s="189" t="s">
        <v>49</v>
      </c>
      <c r="O184" s="80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2" t="s">
        <v>122</v>
      </c>
      <c r="AT184" s="192" t="s">
        <v>117</v>
      </c>
      <c r="AU184" s="192" t="s">
        <v>78</v>
      </c>
      <c r="AY184" s="13" t="s">
        <v>123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3" t="s">
        <v>22</v>
      </c>
      <c r="BK184" s="193">
        <f>ROUND(I184*H184,2)</f>
        <v>0</v>
      </c>
      <c r="BL184" s="13" t="s">
        <v>122</v>
      </c>
      <c r="BM184" s="192" t="s">
        <v>378</v>
      </c>
    </row>
    <row r="185" s="2" customFormat="1" ht="78" customHeight="1">
      <c r="A185" s="34"/>
      <c r="B185" s="35"/>
      <c r="C185" s="181" t="s">
        <v>379</v>
      </c>
      <c r="D185" s="181" t="s">
        <v>117</v>
      </c>
      <c r="E185" s="182" t="s">
        <v>380</v>
      </c>
      <c r="F185" s="183" t="s">
        <v>381</v>
      </c>
      <c r="G185" s="184" t="s">
        <v>163</v>
      </c>
      <c r="H185" s="185">
        <v>1</v>
      </c>
      <c r="I185" s="186"/>
      <c r="J185" s="187">
        <f>ROUND(I185*H185,2)</f>
        <v>0</v>
      </c>
      <c r="K185" s="183" t="s">
        <v>121</v>
      </c>
      <c r="L185" s="40"/>
      <c r="M185" s="188" t="s">
        <v>20</v>
      </c>
      <c r="N185" s="189" t="s">
        <v>49</v>
      </c>
      <c r="O185" s="80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2" t="s">
        <v>122</v>
      </c>
      <c r="AT185" s="192" t="s">
        <v>117</v>
      </c>
      <c r="AU185" s="192" t="s">
        <v>78</v>
      </c>
      <c r="AY185" s="13" t="s">
        <v>123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3" t="s">
        <v>22</v>
      </c>
      <c r="BK185" s="193">
        <f>ROUND(I185*H185,2)</f>
        <v>0</v>
      </c>
      <c r="BL185" s="13" t="s">
        <v>122</v>
      </c>
      <c r="BM185" s="192" t="s">
        <v>382</v>
      </c>
    </row>
    <row r="186" s="2" customFormat="1" ht="78" customHeight="1">
      <c r="A186" s="34"/>
      <c r="B186" s="35"/>
      <c r="C186" s="181" t="s">
        <v>383</v>
      </c>
      <c r="D186" s="181" t="s">
        <v>117</v>
      </c>
      <c r="E186" s="182" t="s">
        <v>384</v>
      </c>
      <c r="F186" s="183" t="s">
        <v>385</v>
      </c>
      <c r="G186" s="184" t="s">
        <v>163</v>
      </c>
      <c r="H186" s="185">
        <v>1</v>
      </c>
      <c r="I186" s="186"/>
      <c r="J186" s="187">
        <f>ROUND(I186*H186,2)</f>
        <v>0</v>
      </c>
      <c r="K186" s="183" t="s">
        <v>121</v>
      </c>
      <c r="L186" s="40"/>
      <c r="M186" s="188" t="s">
        <v>20</v>
      </c>
      <c r="N186" s="189" t="s">
        <v>49</v>
      </c>
      <c r="O186" s="80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2" t="s">
        <v>122</v>
      </c>
      <c r="AT186" s="192" t="s">
        <v>117</v>
      </c>
      <c r="AU186" s="192" t="s">
        <v>78</v>
      </c>
      <c r="AY186" s="13" t="s">
        <v>123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3" t="s">
        <v>22</v>
      </c>
      <c r="BK186" s="193">
        <f>ROUND(I186*H186,2)</f>
        <v>0</v>
      </c>
      <c r="BL186" s="13" t="s">
        <v>122</v>
      </c>
      <c r="BM186" s="192" t="s">
        <v>386</v>
      </c>
    </row>
    <row r="187" s="2" customFormat="1" ht="78" customHeight="1">
      <c r="A187" s="34"/>
      <c r="B187" s="35"/>
      <c r="C187" s="181" t="s">
        <v>387</v>
      </c>
      <c r="D187" s="181" t="s">
        <v>117</v>
      </c>
      <c r="E187" s="182" t="s">
        <v>388</v>
      </c>
      <c r="F187" s="183" t="s">
        <v>389</v>
      </c>
      <c r="G187" s="184" t="s">
        <v>163</v>
      </c>
      <c r="H187" s="185">
        <v>1</v>
      </c>
      <c r="I187" s="186"/>
      <c r="J187" s="187">
        <f>ROUND(I187*H187,2)</f>
        <v>0</v>
      </c>
      <c r="K187" s="183" t="s">
        <v>121</v>
      </c>
      <c r="L187" s="40"/>
      <c r="M187" s="188" t="s">
        <v>20</v>
      </c>
      <c r="N187" s="189" t="s">
        <v>49</v>
      </c>
      <c r="O187" s="80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2" t="s">
        <v>122</v>
      </c>
      <c r="AT187" s="192" t="s">
        <v>117</v>
      </c>
      <c r="AU187" s="192" t="s">
        <v>78</v>
      </c>
      <c r="AY187" s="13" t="s">
        <v>123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3" t="s">
        <v>22</v>
      </c>
      <c r="BK187" s="193">
        <f>ROUND(I187*H187,2)</f>
        <v>0</v>
      </c>
      <c r="BL187" s="13" t="s">
        <v>122</v>
      </c>
      <c r="BM187" s="192" t="s">
        <v>390</v>
      </c>
    </row>
    <row r="188" s="2" customFormat="1" ht="66.75" customHeight="1">
      <c r="A188" s="34"/>
      <c r="B188" s="35"/>
      <c r="C188" s="181" t="s">
        <v>391</v>
      </c>
      <c r="D188" s="181" t="s">
        <v>117</v>
      </c>
      <c r="E188" s="182" t="s">
        <v>392</v>
      </c>
      <c r="F188" s="183" t="s">
        <v>393</v>
      </c>
      <c r="G188" s="184" t="s">
        <v>172</v>
      </c>
      <c r="H188" s="185">
        <v>50</v>
      </c>
      <c r="I188" s="186"/>
      <c r="J188" s="187">
        <f>ROUND(I188*H188,2)</f>
        <v>0</v>
      </c>
      <c r="K188" s="183" t="s">
        <v>121</v>
      </c>
      <c r="L188" s="40"/>
      <c r="M188" s="188" t="s">
        <v>20</v>
      </c>
      <c r="N188" s="189" t="s">
        <v>49</v>
      </c>
      <c r="O188" s="80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2" t="s">
        <v>122</v>
      </c>
      <c r="AT188" s="192" t="s">
        <v>117</v>
      </c>
      <c r="AU188" s="192" t="s">
        <v>78</v>
      </c>
      <c r="AY188" s="13" t="s">
        <v>123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3" t="s">
        <v>22</v>
      </c>
      <c r="BK188" s="193">
        <f>ROUND(I188*H188,2)</f>
        <v>0</v>
      </c>
      <c r="BL188" s="13" t="s">
        <v>122</v>
      </c>
      <c r="BM188" s="192" t="s">
        <v>394</v>
      </c>
    </row>
    <row r="189" s="2" customFormat="1" ht="66.75" customHeight="1">
      <c r="A189" s="34"/>
      <c r="B189" s="35"/>
      <c r="C189" s="181" t="s">
        <v>395</v>
      </c>
      <c r="D189" s="181" t="s">
        <v>117</v>
      </c>
      <c r="E189" s="182" t="s">
        <v>396</v>
      </c>
      <c r="F189" s="183" t="s">
        <v>397</v>
      </c>
      <c r="G189" s="184" t="s">
        <v>172</v>
      </c>
      <c r="H189" s="185">
        <v>50</v>
      </c>
      <c r="I189" s="186"/>
      <c r="J189" s="187">
        <f>ROUND(I189*H189,2)</f>
        <v>0</v>
      </c>
      <c r="K189" s="183" t="s">
        <v>121</v>
      </c>
      <c r="L189" s="40"/>
      <c r="M189" s="188" t="s">
        <v>20</v>
      </c>
      <c r="N189" s="189" t="s">
        <v>49</v>
      </c>
      <c r="O189" s="80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2" t="s">
        <v>122</v>
      </c>
      <c r="AT189" s="192" t="s">
        <v>117</v>
      </c>
      <c r="AU189" s="192" t="s">
        <v>78</v>
      </c>
      <c r="AY189" s="13" t="s">
        <v>123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3" t="s">
        <v>22</v>
      </c>
      <c r="BK189" s="193">
        <f>ROUND(I189*H189,2)</f>
        <v>0</v>
      </c>
      <c r="BL189" s="13" t="s">
        <v>122</v>
      </c>
      <c r="BM189" s="192" t="s">
        <v>398</v>
      </c>
    </row>
    <row r="190" s="2" customFormat="1" ht="62.7" customHeight="1">
      <c r="A190" s="34"/>
      <c r="B190" s="35"/>
      <c r="C190" s="181" t="s">
        <v>399</v>
      </c>
      <c r="D190" s="181" t="s">
        <v>117</v>
      </c>
      <c r="E190" s="182" t="s">
        <v>400</v>
      </c>
      <c r="F190" s="183" t="s">
        <v>401</v>
      </c>
      <c r="G190" s="184" t="s">
        <v>172</v>
      </c>
      <c r="H190" s="185">
        <v>100</v>
      </c>
      <c r="I190" s="186"/>
      <c r="J190" s="187">
        <f>ROUND(I190*H190,2)</f>
        <v>0</v>
      </c>
      <c r="K190" s="183" t="s">
        <v>121</v>
      </c>
      <c r="L190" s="40"/>
      <c r="M190" s="188" t="s">
        <v>20</v>
      </c>
      <c r="N190" s="189" t="s">
        <v>49</v>
      </c>
      <c r="O190" s="80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2" t="s">
        <v>122</v>
      </c>
      <c r="AT190" s="192" t="s">
        <v>117</v>
      </c>
      <c r="AU190" s="192" t="s">
        <v>78</v>
      </c>
      <c r="AY190" s="13" t="s">
        <v>123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3" t="s">
        <v>22</v>
      </c>
      <c r="BK190" s="193">
        <f>ROUND(I190*H190,2)</f>
        <v>0</v>
      </c>
      <c r="BL190" s="13" t="s">
        <v>122</v>
      </c>
      <c r="BM190" s="192" t="s">
        <v>402</v>
      </c>
    </row>
    <row r="191" s="2" customFormat="1" ht="66.75" customHeight="1">
      <c r="A191" s="34"/>
      <c r="B191" s="35"/>
      <c r="C191" s="181" t="s">
        <v>403</v>
      </c>
      <c r="D191" s="181" t="s">
        <v>117</v>
      </c>
      <c r="E191" s="182" t="s">
        <v>404</v>
      </c>
      <c r="F191" s="183" t="s">
        <v>405</v>
      </c>
      <c r="G191" s="184" t="s">
        <v>172</v>
      </c>
      <c r="H191" s="185">
        <v>50</v>
      </c>
      <c r="I191" s="186"/>
      <c r="J191" s="187">
        <f>ROUND(I191*H191,2)</f>
        <v>0</v>
      </c>
      <c r="K191" s="183" t="s">
        <v>121</v>
      </c>
      <c r="L191" s="40"/>
      <c r="M191" s="188" t="s">
        <v>20</v>
      </c>
      <c r="N191" s="189" t="s">
        <v>49</v>
      </c>
      <c r="O191" s="80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2" t="s">
        <v>122</v>
      </c>
      <c r="AT191" s="192" t="s">
        <v>117</v>
      </c>
      <c r="AU191" s="192" t="s">
        <v>78</v>
      </c>
      <c r="AY191" s="13" t="s">
        <v>123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3" t="s">
        <v>22</v>
      </c>
      <c r="BK191" s="193">
        <f>ROUND(I191*H191,2)</f>
        <v>0</v>
      </c>
      <c r="BL191" s="13" t="s">
        <v>122</v>
      </c>
      <c r="BM191" s="192" t="s">
        <v>406</v>
      </c>
    </row>
    <row r="192" s="2" customFormat="1" ht="66.75" customHeight="1">
      <c r="A192" s="34"/>
      <c r="B192" s="35"/>
      <c r="C192" s="181" t="s">
        <v>407</v>
      </c>
      <c r="D192" s="181" t="s">
        <v>117</v>
      </c>
      <c r="E192" s="182" t="s">
        <v>408</v>
      </c>
      <c r="F192" s="183" t="s">
        <v>409</v>
      </c>
      <c r="G192" s="184" t="s">
        <v>172</v>
      </c>
      <c r="H192" s="185">
        <v>50</v>
      </c>
      <c r="I192" s="186"/>
      <c r="J192" s="187">
        <f>ROUND(I192*H192,2)</f>
        <v>0</v>
      </c>
      <c r="K192" s="183" t="s">
        <v>121</v>
      </c>
      <c r="L192" s="40"/>
      <c r="M192" s="188" t="s">
        <v>20</v>
      </c>
      <c r="N192" s="189" t="s">
        <v>49</v>
      </c>
      <c r="O192" s="80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2" t="s">
        <v>122</v>
      </c>
      <c r="AT192" s="192" t="s">
        <v>117</v>
      </c>
      <c r="AU192" s="192" t="s">
        <v>78</v>
      </c>
      <c r="AY192" s="13" t="s">
        <v>123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3" t="s">
        <v>22</v>
      </c>
      <c r="BK192" s="193">
        <f>ROUND(I192*H192,2)</f>
        <v>0</v>
      </c>
      <c r="BL192" s="13" t="s">
        <v>122</v>
      </c>
      <c r="BM192" s="192" t="s">
        <v>410</v>
      </c>
    </row>
    <row r="193" s="2" customFormat="1" ht="62.7" customHeight="1">
      <c r="A193" s="34"/>
      <c r="B193" s="35"/>
      <c r="C193" s="181" t="s">
        <v>411</v>
      </c>
      <c r="D193" s="181" t="s">
        <v>117</v>
      </c>
      <c r="E193" s="182" t="s">
        <v>412</v>
      </c>
      <c r="F193" s="183" t="s">
        <v>413</v>
      </c>
      <c r="G193" s="184" t="s">
        <v>172</v>
      </c>
      <c r="H193" s="185">
        <v>100</v>
      </c>
      <c r="I193" s="186"/>
      <c r="J193" s="187">
        <f>ROUND(I193*H193,2)</f>
        <v>0</v>
      </c>
      <c r="K193" s="183" t="s">
        <v>121</v>
      </c>
      <c r="L193" s="40"/>
      <c r="M193" s="188" t="s">
        <v>20</v>
      </c>
      <c r="N193" s="189" t="s">
        <v>49</v>
      </c>
      <c r="O193" s="80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2" t="s">
        <v>122</v>
      </c>
      <c r="AT193" s="192" t="s">
        <v>117</v>
      </c>
      <c r="AU193" s="192" t="s">
        <v>78</v>
      </c>
      <c r="AY193" s="13" t="s">
        <v>123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3" t="s">
        <v>22</v>
      </c>
      <c r="BK193" s="193">
        <f>ROUND(I193*H193,2)</f>
        <v>0</v>
      </c>
      <c r="BL193" s="13" t="s">
        <v>122</v>
      </c>
      <c r="BM193" s="192" t="s">
        <v>414</v>
      </c>
    </row>
    <row r="194" s="2" customFormat="1" ht="44.25" customHeight="1">
      <c r="A194" s="34"/>
      <c r="B194" s="35"/>
      <c r="C194" s="181" t="s">
        <v>415</v>
      </c>
      <c r="D194" s="181" t="s">
        <v>117</v>
      </c>
      <c r="E194" s="182" t="s">
        <v>416</v>
      </c>
      <c r="F194" s="183" t="s">
        <v>417</v>
      </c>
      <c r="G194" s="184" t="s">
        <v>418</v>
      </c>
      <c r="H194" s="185">
        <v>100</v>
      </c>
      <c r="I194" s="186"/>
      <c r="J194" s="187">
        <f>ROUND(I194*H194,2)</f>
        <v>0</v>
      </c>
      <c r="K194" s="183" t="s">
        <v>121</v>
      </c>
      <c r="L194" s="40"/>
      <c r="M194" s="188" t="s">
        <v>20</v>
      </c>
      <c r="N194" s="189" t="s">
        <v>49</v>
      </c>
      <c r="O194" s="80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2" t="s">
        <v>122</v>
      </c>
      <c r="AT194" s="192" t="s">
        <v>117</v>
      </c>
      <c r="AU194" s="192" t="s">
        <v>78</v>
      </c>
      <c r="AY194" s="13" t="s">
        <v>123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3" t="s">
        <v>22</v>
      </c>
      <c r="BK194" s="193">
        <f>ROUND(I194*H194,2)</f>
        <v>0</v>
      </c>
      <c r="BL194" s="13" t="s">
        <v>122</v>
      </c>
      <c r="BM194" s="192" t="s">
        <v>419</v>
      </c>
    </row>
    <row r="195" s="2" customFormat="1" ht="78" customHeight="1">
      <c r="A195" s="34"/>
      <c r="B195" s="35"/>
      <c r="C195" s="181" t="s">
        <v>420</v>
      </c>
      <c r="D195" s="181" t="s">
        <v>117</v>
      </c>
      <c r="E195" s="182" t="s">
        <v>421</v>
      </c>
      <c r="F195" s="183" t="s">
        <v>422</v>
      </c>
      <c r="G195" s="184" t="s">
        <v>418</v>
      </c>
      <c r="H195" s="185">
        <v>200</v>
      </c>
      <c r="I195" s="186"/>
      <c r="J195" s="187">
        <f>ROUND(I195*H195,2)</f>
        <v>0</v>
      </c>
      <c r="K195" s="183" t="s">
        <v>121</v>
      </c>
      <c r="L195" s="40"/>
      <c r="M195" s="188" t="s">
        <v>20</v>
      </c>
      <c r="N195" s="189" t="s">
        <v>49</v>
      </c>
      <c r="O195" s="80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2" t="s">
        <v>122</v>
      </c>
      <c r="AT195" s="192" t="s">
        <v>117</v>
      </c>
      <c r="AU195" s="192" t="s">
        <v>78</v>
      </c>
      <c r="AY195" s="13" t="s">
        <v>123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3" t="s">
        <v>22</v>
      </c>
      <c r="BK195" s="193">
        <f>ROUND(I195*H195,2)</f>
        <v>0</v>
      </c>
      <c r="BL195" s="13" t="s">
        <v>122</v>
      </c>
      <c r="BM195" s="192" t="s">
        <v>423</v>
      </c>
    </row>
    <row r="196" s="2" customFormat="1" ht="90" customHeight="1">
      <c r="A196" s="34"/>
      <c r="B196" s="35"/>
      <c r="C196" s="181" t="s">
        <v>424</v>
      </c>
      <c r="D196" s="181" t="s">
        <v>117</v>
      </c>
      <c r="E196" s="182" t="s">
        <v>425</v>
      </c>
      <c r="F196" s="183" t="s">
        <v>426</v>
      </c>
      <c r="G196" s="184" t="s">
        <v>418</v>
      </c>
      <c r="H196" s="185">
        <v>200</v>
      </c>
      <c r="I196" s="186"/>
      <c r="J196" s="187">
        <f>ROUND(I196*H196,2)</f>
        <v>0</v>
      </c>
      <c r="K196" s="183" t="s">
        <v>121</v>
      </c>
      <c r="L196" s="40"/>
      <c r="M196" s="188" t="s">
        <v>20</v>
      </c>
      <c r="N196" s="189" t="s">
        <v>49</v>
      </c>
      <c r="O196" s="80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2" t="s">
        <v>122</v>
      </c>
      <c r="AT196" s="192" t="s">
        <v>117</v>
      </c>
      <c r="AU196" s="192" t="s">
        <v>78</v>
      </c>
      <c r="AY196" s="13" t="s">
        <v>123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3" t="s">
        <v>22</v>
      </c>
      <c r="BK196" s="193">
        <f>ROUND(I196*H196,2)</f>
        <v>0</v>
      </c>
      <c r="BL196" s="13" t="s">
        <v>122</v>
      </c>
      <c r="BM196" s="192" t="s">
        <v>427</v>
      </c>
    </row>
    <row r="197" s="2" customFormat="1" ht="101.25" customHeight="1">
      <c r="A197" s="34"/>
      <c r="B197" s="35"/>
      <c r="C197" s="181" t="s">
        <v>428</v>
      </c>
      <c r="D197" s="181" t="s">
        <v>117</v>
      </c>
      <c r="E197" s="182" t="s">
        <v>429</v>
      </c>
      <c r="F197" s="183" t="s">
        <v>430</v>
      </c>
      <c r="G197" s="184" t="s">
        <v>418</v>
      </c>
      <c r="H197" s="185">
        <v>50</v>
      </c>
      <c r="I197" s="186"/>
      <c r="J197" s="187">
        <f>ROUND(I197*H197,2)</f>
        <v>0</v>
      </c>
      <c r="K197" s="183" t="s">
        <v>121</v>
      </c>
      <c r="L197" s="40"/>
      <c r="M197" s="188" t="s">
        <v>20</v>
      </c>
      <c r="N197" s="189" t="s">
        <v>49</v>
      </c>
      <c r="O197" s="80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2" t="s">
        <v>122</v>
      </c>
      <c r="AT197" s="192" t="s">
        <v>117</v>
      </c>
      <c r="AU197" s="192" t="s">
        <v>78</v>
      </c>
      <c r="AY197" s="13" t="s">
        <v>123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3" t="s">
        <v>22</v>
      </c>
      <c r="BK197" s="193">
        <f>ROUND(I197*H197,2)</f>
        <v>0</v>
      </c>
      <c r="BL197" s="13" t="s">
        <v>122</v>
      </c>
      <c r="BM197" s="192" t="s">
        <v>431</v>
      </c>
    </row>
    <row r="198" s="2" customFormat="1" ht="101.25" customHeight="1">
      <c r="A198" s="34"/>
      <c r="B198" s="35"/>
      <c r="C198" s="181" t="s">
        <v>432</v>
      </c>
      <c r="D198" s="181" t="s">
        <v>117</v>
      </c>
      <c r="E198" s="182" t="s">
        <v>433</v>
      </c>
      <c r="F198" s="183" t="s">
        <v>434</v>
      </c>
      <c r="G198" s="184" t="s">
        <v>418</v>
      </c>
      <c r="H198" s="185">
        <v>50</v>
      </c>
      <c r="I198" s="186"/>
      <c r="J198" s="187">
        <f>ROUND(I198*H198,2)</f>
        <v>0</v>
      </c>
      <c r="K198" s="183" t="s">
        <v>121</v>
      </c>
      <c r="L198" s="40"/>
      <c r="M198" s="188" t="s">
        <v>20</v>
      </c>
      <c r="N198" s="189" t="s">
        <v>49</v>
      </c>
      <c r="O198" s="80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2" t="s">
        <v>122</v>
      </c>
      <c r="AT198" s="192" t="s">
        <v>117</v>
      </c>
      <c r="AU198" s="192" t="s">
        <v>78</v>
      </c>
      <c r="AY198" s="13" t="s">
        <v>123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3" t="s">
        <v>22</v>
      </c>
      <c r="BK198" s="193">
        <f>ROUND(I198*H198,2)</f>
        <v>0</v>
      </c>
      <c r="BL198" s="13" t="s">
        <v>122</v>
      </c>
      <c r="BM198" s="192" t="s">
        <v>435</v>
      </c>
    </row>
    <row r="199" s="2" customFormat="1" ht="101.25" customHeight="1">
      <c r="A199" s="34"/>
      <c r="B199" s="35"/>
      <c r="C199" s="181" t="s">
        <v>436</v>
      </c>
      <c r="D199" s="181" t="s">
        <v>117</v>
      </c>
      <c r="E199" s="182" t="s">
        <v>437</v>
      </c>
      <c r="F199" s="183" t="s">
        <v>438</v>
      </c>
      <c r="G199" s="184" t="s">
        <v>418</v>
      </c>
      <c r="H199" s="185">
        <v>50</v>
      </c>
      <c r="I199" s="186"/>
      <c r="J199" s="187">
        <f>ROUND(I199*H199,2)</f>
        <v>0</v>
      </c>
      <c r="K199" s="183" t="s">
        <v>121</v>
      </c>
      <c r="L199" s="40"/>
      <c r="M199" s="188" t="s">
        <v>20</v>
      </c>
      <c r="N199" s="189" t="s">
        <v>49</v>
      </c>
      <c r="O199" s="80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2" t="s">
        <v>122</v>
      </c>
      <c r="AT199" s="192" t="s">
        <v>117</v>
      </c>
      <c r="AU199" s="192" t="s">
        <v>78</v>
      </c>
      <c r="AY199" s="13" t="s">
        <v>123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3" t="s">
        <v>22</v>
      </c>
      <c r="BK199" s="193">
        <f>ROUND(I199*H199,2)</f>
        <v>0</v>
      </c>
      <c r="BL199" s="13" t="s">
        <v>122</v>
      </c>
      <c r="BM199" s="192" t="s">
        <v>439</v>
      </c>
    </row>
    <row r="200" s="2" customFormat="1" ht="101.25" customHeight="1">
      <c r="A200" s="34"/>
      <c r="B200" s="35"/>
      <c r="C200" s="181" t="s">
        <v>440</v>
      </c>
      <c r="D200" s="181" t="s">
        <v>117</v>
      </c>
      <c r="E200" s="182" t="s">
        <v>441</v>
      </c>
      <c r="F200" s="183" t="s">
        <v>442</v>
      </c>
      <c r="G200" s="184" t="s">
        <v>418</v>
      </c>
      <c r="H200" s="185">
        <v>50</v>
      </c>
      <c r="I200" s="186"/>
      <c r="J200" s="187">
        <f>ROUND(I200*H200,2)</f>
        <v>0</v>
      </c>
      <c r="K200" s="183" t="s">
        <v>121</v>
      </c>
      <c r="L200" s="40"/>
      <c r="M200" s="188" t="s">
        <v>20</v>
      </c>
      <c r="N200" s="189" t="s">
        <v>49</v>
      </c>
      <c r="O200" s="80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2" t="s">
        <v>122</v>
      </c>
      <c r="AT200" s="192" t="s">
        <v>117</v>
      </c>
      <c r="AU200" s="192" t="s">
        <v>78</v>
      </c>
      <c r="AY200" s="13" t="s">
        <v>123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3" t="s">
        <v>22</v>
      </c>
      <c r="BK200" s="193">
        <f>ROUND(I200*H200,2)</f>
        <v>0</v>
      </c>
      <c r="BL200" s="13" t="s">
        <v>122</v>
      </c>
      <c r="BM200" s="192" t="s">
        <v>443</v>
      </c>
    </row>
    <row r="201" s="2" customFormat="1" ht="114.9" customHeight="1">
      <c r="A201" s="34"/>
      <c r="B201" s="35"/>
      <c r="C201" s="181" t="s">
        <v>444</v>
      </c>
      <c r="D201" s="181" t="s">
        <v>117</v>
      </c>
      <c r="E201" s="182" t="s">
        <v>445</v>
      </c>
      <c r="F201" s="183" t="s">
        <v>446</v>
      </c>
      <c r="G201" s="184" t="s">
        <v>418</v>
      </c>
      <c r="H201" s="185">
        <v>50</v>
      </c>
      <c r="I201" s="186"/>
      <c r="J201" s="187">
        <f>ROUND(I201*H201,2)</f>
        <v>0</v>
      </c>
      <c r="K201" s="183" t="s">
        <v>121</v>
      </c>
      <c r="L201" s="40"/>
      <c r="M201" s="188" t="s">
        <v>20</v>
      </c>
      <c r="N201" s="189" t="s">
        <v>49</v>
      </c>
      <c r="O201" s="80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2" t="s">
        <v>122</v>
      </c>
      <c r="AT201" s="192" t="s">
        <v>117</v>
      </c>
      <c r="AU201" s="192" t="s">
        <v>78</v>
      </c>
      <c r="AY201" s="13" t="s">
        <v>123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3" t="s">
        <v>22</v>
      </c>
      <c r="BK201" s="193">
        <f>ROUND(I201*H201,2)</f>
        <v>0</v>
      </c>
      <c r="BL201" s="13" t="s">
        <v>122</v>
      </c>
      <c r="BM201" s="192" t="s">
        <v>447</v>
      </c>
    </row>
    <row r="202" s="2" customFormat="1" ht="114.9" customHeight="1">
      <c r="A202" s="34"/>
      <c r="B202" s="35"/>
      <c r="C202" s="181" t="s">
        <v>448</v>
      </c>
      <c r="D202" s="181" t="s">
        <v>117</v>
      </c>
      <c r="E202" s="182" t="s">
        <v>449</v>
      </c>
      <c r="F202" s="183" t="s">
        <v>450</v>
      </c>
      <c r="G202" s="184" t="s">
        <v>418</v>
      </c>
      <c r="H202" s="185">
        <v>50</v>
      </c>
      <c r="I202" s="186"/>
      <c r="J202" s="187">
        <f>ROUND(I202*H202,2)</f>
        <v>0</v>
      </c>
      <c r="K202" s="183" t="s">
        <v>121</v>
      </c>
      <c r="L202" s="40"/>
      <c r="M202" s="188" t="s">
        <v>20</v>
      </c>
      <c r="N202" s="189" t="s">
        <v>49</v>
      </c>
      <c r="O202" s="80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2" t="s">
        <v>122</v>
      </c>
      <c r="AT202" s="192" t="s">
        <v>117</v>
      </c>
      <c r="AU202" s="192" t="s">
        <v>78</v>
      </c>
      <c r="AY202" s="13" t="s">
        <v>123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3" t="s">
        <v>22</v>
      </c>
      <c r="BK202" s="193">
        <f>ROUND(I202*H202,2)</f>
        <v>0</v>
      </c>
      <c r="BL202" s="13" t="s">
        <v>122</v>
      </c>
      <c r="BM202" s="192" t="s">
        <v>451</v>
      </c>
    </row>
    <row r="203" s="2" customFormat="1" ht="114.9" customHeight="1">
      <c r="A203" s="34"/>
      <c r="B203" s="35"/>
      <c r="C203" s="181" t="s">
        <v>452</v>
      </c>
      <c r="D203" s="181" t="s">
        <v>117</v>
      </c>
      <c r="E203" s="182" t="s">
        <v>453</v>
      </c>
      <c r="F203" s="183" t="s">
        <v>454</v>
      </c>
      <c r="G203" s="184" t="s">
        <v>418</v>
      </c>
      <c r="H203" s="185">
        <v>50</v>
      </c>
      <c r="I203" s="186"/>
      <c r="J203" s="187">
        <f>ROUND(I203*H203,2)</f>
        <v>0</v>
      </c>
      <c r="K203" s="183" t="s">
        <v>121</v>
      </c>
      <c r="L203" s="40"/>
      <c r="M203" s="188" t="s">
        <v>20</v>
      </c>
      <c r="N203" s="189" t="s">
        <v>49</v>
      </c>
      <c r="O203" s="80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2" t="s">
        <v>122</v>
      </c>
      <c r="AT203" s="192" t="s">
        <v>117</v>
      </c>
      <c r="AU203" s="192" t="s">
        <v>78</v>
      </c>
      <c r="AY203" s="13" t="s">
        <v>123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3" t="s">
        <v>22</v>
      </c>
      <c r="BK203" s="193">
        <f>ROUND(I203*H203,2)</f>
        <v>0</v>
      </c>
      <c r="BL203" s="13" t="s">
        <v>122</v>
      </c>
      <c r="BM203" s="192" t="s">
        <v>455</v>
      </c>
    </row>
    <row r="204" s="2" customFormat="1" ht="114.9" customHeight="1">
      <c r="A204" s="34"/>
      <c r="B204" s="35"/>
      <c r="C204" s="181" t="s">
        <v>456</v>
      </c>
      <c r="D204" s="181" t="s">
        <v>117</v>
      </c>
      <c r="E204" s="182" t="s">
        <v>457</v>
      </c>
      <c r="F204" s="183" t="s">
        <v>458</v>
      </c>
      <c r="G204" s="184" t="s">
        <v>418</v>
      </c>
      <c r="H204" s="185">
        <v>50</v>
      </c>
      <c r="I204" s="186"/>
      <c r="J204" s="187">
        <f>ROUND(I204*H204,2)</f>
        <v>0</v>
      </c>
      <c r="K204" s="183" t="s">
        <v>121</v>
      </c>
      <c r="L204" s="40"/>
      <c r="M204" s="188" t="s">
        <v>20</v>
      </c>
      <c r="N204" s="189" t="s">
        <v>49</v>
      </c>
      <c r="O204" s="80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2" t="s">
        <v>122</v>
      </c>
      <c r="AT204" s="192" t="s">
        <v>117</v>
      </c>
      <c r="AU204" s="192" t="s">
        <v>78</v>
      </c>
      <c r="AY204" s="13" t="s">
        <v>123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3" t="s">
        <v>22</v>
      </c>
      <c r="BK204" s="193">
        <f>ROUND(I204*H204,2)</f>
        <v>0</v>
      </c>
      <c r="BL204" s="13" t="s">
        <v>122</v>
      </c>
      <c r="BM204" s="192" t="s">
        <v>459</v>
      </c>
    </row>
    <row r="205" s="2" customFormat="1" ht="100.5" customHeight="1">
      <c r="A205" s="34"/>
      <c r="B205" s="35"/>
      <c r="C205" s="181" t="s">
        <v>460</v>
      </c>
      <c r="D205" s="181" t="s">
        <v>117</v>
      </c>
      <c r="E205" s="182" t="s">
        <v>461</v>
      </c>
      <c r="F205" s="183" t="s">
        <v>462</v>
      </c>
      <c r="G205" s="184" t="s">
        <v>418</v>
      </c>
      <c r="H205" s="185">
        <v>200</v>
      </c>
      <c r="I205" s="186"/>
      <c r="J205" s="187">
        <f>ROUND(I205*H205,2)</f>
        <v>0</v>
      </c>
      <c r="K205" s="183" t="s">
        <v>121</v>
      </c>
      <c r="L205" s="40"/>
      <c r="M205" s="199" t="s">
        <v>20</v>
      </c>
      <c r="N205" s="200" t="s">
        <v>49</v>
      </c>
      <c r="O205" s="201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2" t="s">
        <v>122</v>
      </c>
      <c r="AT205" s="192" t="s">
        <v>117</v>
      </c>
      <c r="AU205" s="192" t="s">
        <v>78</v>
      </c>
      <c r="AY205" s="13" t="s">
        <v>123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3" t="s">
        <v>22</v>
      </c>
      <c r="BK205" s="193">
        <f>ROUND(I205*H205,2)</f>
        <v>0</v>
      </c>
      <c r="BL205" s="13" t="s">
        <v>122</v>
      </c>
      <c r="BM205" s="192" t="s">
        <v>463</v>
      </c>
    </row>
    <row r="206" s="2" customFormat="1" ht="6.96" customHeight="1">
      <c r="A206" s="34"/>
      <c r="B206" s="55"/>
      <c r="C206" s="56"/>
      <c r="D206" s="56"/>
      <c r="E206" s="56"/>
      <c r="F206" s="56"/>
      <c r="G206" s="56"/>
      <c r="H206" s="56"/>
      <c r="I206" s="56"/>
      <c r="J206" s="56"/>
      <c r="K206" s="56"/>
      <c r="L206" s="40"/>
      <c r="M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</sheetData>
  <sheetProtection sheet="1" autoFilter="0" formatColumns="0" formatRows="0" objects="1" scenarios="1" spinCount="100000" saltValue="DXKDdMjszM7OKx1Bk6SFApH4xsNr+PVB93ZXrSuPhBPtcnXjypTNxLmRSFPyW8b/QWaCHpNnWFeymbciJmjH4g==" hashValue="HCPW+5+2W2uEuszVkEAO0qTENPAsDu/1aX/m2LB16uEPsnagryFIG7Ij0vqBgJ/iP5JLAfRwpxMh4vQ3p6fh8A==" algorithmName="SHA-512" password="CC35"/>
  <autoFilter ref="C84:K2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85</v>
      </c>
    </row>
    <row r="4" s="1" customFormat="1" ht="24.96" customHeight="1">
      <c r="B4" s="16"/>
      <c r="D4" s="136" t="s">
        <v>94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zakázky'!K6</f>
        <v>Údržba vyšší zeleně v obvodu OŘ UNL 2023-2025_OBLAST č.1</v>
      </c>
      <c r="F7" s="138"/>
      <c r="G7" s="138"/>
      <c r="H7" s="138"/>
      <c r="L7" s="16"/>
    </row>
    <row r="8" s="1" customFormat="1" ht="12" customHeight="1">
      <c r="B8" s="16"/>
      <c r="D8" s="138" t="s">
        <v>95</v>
      </c>
      <c r="L8" s="16"/>
    </row>
    <row r="9" s="2" customFormat="1" ht="16.5" customHeight="1">
      <c r="A9" s="34"/>
      <c r="B9" s="40"/>
      <c r="C9" s="34"/>
      <c r="D9" s="34"/>
      <c r="E9" s="139" t="s">
        <v>96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97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464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19</v>
      </c>
      <c r="E13" s="34"/>
      <c r="F13" s="129" t="s">
        <v>20</v>
      </c>
      <c r="G13" s="34"/>
      <c r="H13" s="34"/>
      <c r="I13" s="138" t="s">
        <v>21</v>
      </c>
      <c r="J13" s="129" t="s">
        <v>20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23</v>
      </c>
      <c r="E14" s="34"/>
      <c r="F14" s="129" t="s">
        <v>24</v>
      </c>
      <c r="G14" s="34"/>
      <c r="H14" s="34"/>
      <c r="I14" s="138" t="s">
        <v>25</v>
      </c>
      <c r="J14" s="142" t="str">
        <f>'Rekapitulace zakázky'!AN8</f>
        <v>18. 9. 2023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29</v>
      </c>
      <c r="E16" s="34"/>
      <c r="F16" s="34"/>
      <c r="G16" s="34"/>
      <c r="H16" s="34"/>
      <c r="I16" s="138" t="s">
        <v>30</v>
      </c>
      <c r="J16" s="129" t="s">
        <v>31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32</v>
      </c>
      <c r="F17" s="34"/>
      <c r="G17" s="34"/>
      <c r="H17" s="34"/>
      <c r="I17" s="138" t="s">
        <v>33</v>
      </c>
      <c r="J17" s="129" t="s">
        <v>34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35</v>
      </c>
      <c r="E19" s="34"/>
      <c r="F19" s="34"/>
      <c r="G19" s="34"/>
      <c r="H19" s="34"/>
      <c r="I19" s="138" t="s">
        <v>30</v>
      </c>
      <c r="J19" s="29" t="str">
        <f>'Rekapitulace zakázky'!AN13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zakázky'!E14</f>
        <v>Vyplň údaj</v>
      </c>
      <c r="F20" s="129"/>
      <c r="G20" s="129"/>
      <c r="H20" s="129"/>
      <c r="I20" s="138" t="s">
        <v>33</v>
      </c>
      <c r="J20" s="29" t="str">
        <f>'Rekapitulace zakázky'!AN14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37</v>
      </c>
      <c r="E22" s="34"/>
      <c r="F22" s="34"/>
      <c r="G22" s="34"/>
      <c r="H22" s="34"/>
      <c r="I22" s="138" t="s">
        <v>30</v>
      </c>
      <c r="J22" s="129" t="s">
        <v>20</v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">
        <v>38</v>
      </c>
      <c r="F23" s="34"/>
      <c r="G23" s="34"/>
      <c r="H23" s="34"/>
      <c r="I23" s="138" t="s">
        <v>33</v>
      </c>
      <c r="J23" s="129" t="s">
        <v>20</v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40</v>
      </c>
      <c r="E25" s="34"/>
      <c r="F25" s="34"/>
      <c r="G25" s="34"/>
      <c r="H25" s="34"/>
      <c r="I25" s="138" t="s">
        <v>30</v>
      </c>
      <c r="J25" s="129" t="s">
        <v>20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99</v>
      </c>
      <c r="F26" s="34"/>
      <c r="G26" s="34"/>
      <c r="H26" s="34"/>
      <c r="I26" s="138" t="s">
        <v>33</v>
      </c>
      <c r="J26" s="129" t="s">
        <v>20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42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20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44</v>
      </c>
      <c r="E32" s="34"/>
      <c r="F32" s="34"/>
      <c r="G32" s="34"/>
      <c r="H32" s="34"/>
      <c r="I32" s="34"/>
      <c r="J32" s="149">
        <f>ROUND(J85,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46</v>
      </c>
      <c r="G34" s="34"/>
      <c r="H34" s="34"/>
      <c r="I34" s="150" t="s">
        <v>45</v>
      </c>
      <c r="J34" s="150" t="s">
        <v>47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48</v>
      </c>
      <c r="E35" s="138" t="s">
        <v>49</v>
      </c>
      <c r="F35" s="152">
        <f>ROUND((SUM(BE85:BE89)),  2)</f>
        <v>0</v>
      </c>
      <c r="G35" s="34"/>
      <c r="H35" s="34"/>
      <c r="I35" s="153">
        <v>0.20999999999999999</v>
      </c>
      <c r="J35" s="152">
        <f>ROUND(((SUM(BE85:BE89))*I35),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50</v>
      </c>
      <c r="F36" s="152">
        <f>ROUND((SUM(BF85:BF89)),  2)</f>
        <v>0</v>
      </c>
      <c r="G36" s="34"/>
      <c r="H36" s="34"/>
      <c r="I36" s="153">
        <v>0.14999999999999999</v>
      </c>
      <c r="J36" s="152">
        <f>ROUND(((SUM(BF85:BF89))*I36),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51</v>
      </c>
      <c r="F37" s="152">
        <f>ROUND((SUM(BG85:BG89)),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52</v>
      </c>
      <c r="F38" s="152">
        <f>ROUND((SUM(BH85:BH89)),  2)</f>
        <v>0</v>
      </c>
      <c r="G38" s="34"/>
      <c r="H38" s="34"/>
      <c r="I38" s="153">
        <v>0.14999999999999999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53</v>
      </c>
      <c r="F39" s="152">
        <f>ROUND((SUM(BI85:BI89)),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54</v>
      </c>
      <c r="E41" s="156"/>
      <c r="F41" s="156"/>
      <c r="G41" s="157" t="s">
        <v>55</v>
      </c>
      <c r="H41" s="158" t="s">
        <v>56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19" t="s">
        <v>100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5" t="str">
        <f>E7</f>
        <v>Údržba vyšší zeleně v obvodu OŘ UNL 2023-2025_OBLAST č.1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17"/>
      <c r="C51" s="28" t="s">
        <v>95</v>
      </c>
      <c r="D51" s="18"/>
      <c r="E51" s="18"/>
      <c r="F51" s="18"/>
      <c r="G51" s="18"/>
      <c r="H51" s="18"/>
      <c r="I51" s="18"/>
      <c r="J51" s="18"/>
      <c r="K51" s="18"/>
      <c r="L51" s="16"/>
    </row>
    <row r="52" s="2" customFormat="1" ht="16.5" customHeight="1">
      <c r="A52" s="34"/>
      <c r="B52" s="35"/>
      <c r="C52" s="36"/>
      <c r="D52" s="36"/>
      <c r="E52" s="165" t="s">
        <v>96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28" t="s">
        <v>97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5" t="str">
        <f>E11</f>
        <v>02 - VRN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28" t="s">
        <v>23</v>
      </c>
      <c r="D56" s="36"/>
      <c r="E56" s="36"/>
      <c r="F56" s="23" t="str">
        <f>F14</f>
        <v>obvod ST Ústí n.L.</v>
      </c>
      <c r="G56" s="36"/>
      <c r="H56" s="36"/>
      <c r="I56" s="28" t="s">
        <v>25</v>
      </c>
      <c r="J56" s="68" t="str">
        <f>IF(J14="","",J14)</f>
        <v>18. 9. 2023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28" t="s">
        <v>29</v>
      </c>
      <c r="D58" s="36"/>
      <c r="E58" s="36"/>
      <c r="F58" s="23" t="str">
        <f>E17</f>
        <v>Správa železnic, s.o., OŘ Ústí n.L., ST Ústí n.L.</v>
      </c>
      <c r="G58" s="36"/>
      <c r="H58" s="36"/>
      <c r="I58" s="28" t="s">
        <v>37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28" t="s">
        <v>35</v>
      </c>
      <c r="D59" s="36"/>
      <c r="E59" s="36"/>
      <c r="F59" s="23" t="str">
        <f>IF(E20="","",E20)</f>
        <v>Vyplň údaj</v>
      </c>
      <c r="G59" s="36"/>
      <c r="H59" s="36"/>
      <c r="I59" s="28" t="s">
        <v>40</v>
      </c>
      <c r="J59" s="32" t="str">
        <f>E26</f>
        <v>Věra Trnková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6" t="s">
        <v>101</v>
      </c>
      <c r="D61" s="167"/>
      <c r="E61" s="167"/>
      <c r="F61" s="167"/>
      <c r="G61" s="167"/>
      <c r="H61" s="167"/>
      <c r="I61" s="167"/>
      <c r="J61" s="168" t="s">
        <v>102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9" t="s">
        <v>76</v>
      </c>
      <c r="D63" s="36"/>
      <c r="E63" s="36"/>
      <c r="F63" s="36"/>
      <c r="G63" s="36"/>
      <c r="H63" s="36"/>
      <c r="I63" s="36"/>
      <c r="J63" s="98">
        <f>J85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103</v>
      </c>
    </row>
    <row r="64" s="2" customFormat="1" ht="21.84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40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="2" customFormat="1" ht="6.96" customHeight="1">
      <c r="A65" s="34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="2" customFormat="1" ht="6.96" customHeight="1">
      <c r="A69" s="34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4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24.96" customHeight="1">
      <c r="A70" s="34"/>
      <c r="B70" s="35"/>
      <c r="C70" s="19" t="s">
        <v>104</v>
      </c>
      <c r="D70" s="36"/>
      <c r="E70" s="36"/>
      <c r="F70" s="36"/>
      <c r="G70" s="36"/>
      <c r="H70" s="36"/>
      <c r="I70" s="36"/>
      <c r="J70" s="36"/>
      <c r="K70" s="36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6.96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2" customHeight="1">
      <c r="A72" s="34"/>
      <c r="B72" s="35"/>
      <c r="C72" s="28" t="s">
        <v>16</v>
      </c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6.5" customHeight="1">
      <c r="A73" s="34"/>
      <c r="B73" s="35"/>
      <c r="C73" s="36"/>
      <c r="D73" s="36"/>
      <c r="E73" s="165" t="str">
        <f>E7</f>
        <v>Údržba vyšší zeleně v obvodu OŘ UNL 2023-2025_OBLAST č.1</v>
      </c>
      <c r="F73" s="28"/>
      <c r="G73" s="28"/>
      <c r="H73" s="28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1" customFormat="1" ht="12" customHeight="1">
      <c r="B74" s="17"/>
      <c r="C74" s="28" t="s">
        <v>95</v>
      </c>
      <c r="D74" s="18"/>
      <c r="E74" s="18"/>
      <c r="F74" s="18"/>
      <c r="G74" s="18"/>
      <c r="H74" s="18"/>
      <c r="I74" s="18"/>
      <c r="J74" s="18"/>
      <c r="K74" s="18"/>
      <c r="L74" s="16"/>
    </row>
    <row r="75" s="2" customFormat="1" ht="16.5" customHeight="1">
      <c r="A75" s="34"/>
      <c r="B75" s="35"/>
      <c r="C75" s="36"/>
      <c r="D75" s="36"/>
      <c r="E75" s="165" t="s">
        <v>96</v>
      </c>
      <c r="F75" s="36"/>
      <c r="G75" s="36"/>
      <c r="H75" s="36"/>
      <c r="I75" s="36"/>
      <c r="J75" s="36"/>
      <c r="K75" s="36"/>
      <c r="L75" s="14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2" customHeight="1">
      <c r="A76" s="34"/>
      <c r="B76" s="35"/>
      <c r="C76" s="28" t="s">
        <v>97</v>
      </c>
      <c r="D76" s="36"/>
      <c r="E76" s="36"/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6.5" customHeight="1">
      <c r="A77" s="34"/>
      <c r="B77" s="35"/>
      <c r="C77" s="36"/>
      <c r="D77" s="36"/>
      <c r="E77" s="65" t="str">
        <f>E11</f>
        <v>02 - VRN</v>
      </c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6.96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2" customHeight="1">
      <c r="A79" s="34"/>
      <c r="B79" s="35"/>
      <c r="C79" s="28" t="s">
        <v>23</v>
      </c>
      <c r="D79" s="36"/>
      <c r="E79" s="36"/>
      <c r="F79" s="23" t="str">
        <f>F14</f>
        <v>obvod ST Ústí n.L.</v>
      </c>
      <c r="G79" s="36"/>
      <c r="H79" s="36"/>
      <c r="I79" s="28" t="s">
        <v>25</v>
      </c>
      <c r="J79" s="68" t="str">
        <f>IF(J14="","",J14)</f>
        <v>18. 9. 2023</v>
      </c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5.15" customHeight="1">
      <c r="A81" s="34"/>
      <c r="B81" s="35"/>
      <c r="C81" s="28" t="s">
        <v>29</v>
      </c>
      <c r="D81" s="36"/>
      <c r="E81" s="36"/>
      <c r="F81" s="23" t="str">
        <f>E17</f>
        <v>Správa železnic, s.o., OŘ Ústí n.L., ST Ústí n.L.</v>
      </c>
      <c r="G81" s="36"/>
      <c r="H81" s="36"/>
      <c r="I81" s="28" t="s">
        <v>37</v>
      </c>
      <c r="J81" s="32" t="str">
        <f>E23</f>
        <v xml:space="preserve"> </v>
      </c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35</v>
      </c>
      <c r="D82" s="36"/>
      <c r="E82" s="36"/>
      <c r="F82" s="23" t="str">
        <f>IF(E20="","",E20)</f>
        <v>Vyplň údaj</v>
      </c>
      <c r="G82" s="36"/>
      <c r="H82" s="36"/>
      <c r="I82" s="28" t="s">
        <v>40</v>
      </c>
      <c r="J82" s="32" t="str">
        <f>E26</f>
        <v>Věra Trnková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0.32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9" customFormat="1" ht="29.28" customHeight="1">
      <c r="A84" s="170"/>
      <c r="B84" s="171"/>
      <c r="C84" s="172" t="s">
        <v>105</v>
      </c>
      <c r="D84" s="173" t="s">
        <v>63</v>
      </c>
      <c r="E84" s="173" t="s">
        <v>59</v>
      </c>
      <c r="F84" s="173" t="s">
        <v>60</v>
      </c>
      <c r="G84" s="173" t="s">
        <v>106</v>
      </c>
      <c r="H84" s="173" t="s">
        <v>107</v>
      </c>
      <c r="I84" s="173" t="s">
        <v>108</v>
      </c>
      <c r="J84" s="173" t="s">
        <v>102</v>
      </c>
      <c r="K84" s="174" t="s">
        <v>109</v>
      </c>
      <c r="L84" s="175"/>
      <c r="M84" s="88" t="s">
        <v>20</v>
      </c>
      <c r="N84" s="89" t="s">
        <v>48</v>
      </c>
      <c r="O84" s="89" t="s">
        <v>110</v>
      </c>
      <c r="P84" s="89" t="s">
        <v>111</v>
      </c>
      <c r="Q84" s="89" t="s">
        <v>112</v>
      </c>
      <c r="R84" s="89" t="s">
        <v>113</v>
      </c>
      <c r="S84" s="89" t="s">
        <v>114</v>
      </c>
      <c r="T84" s="90" t="s">
        <v>115</v>
      </c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</row>
    <row r="85" s="2" customFormat="1" ht="22.8" customHeight="1">
      <c r="A85" s="34"/>
      <c r="B85" s="35"/>
      <c r="C85" s="95" t="s">
        <v>116</v>
      </c>
      <c r="D85" s="36"/>
      <c r="E85" s="36"/>
      <c r="F85" s="36"/>
      <c r="G85" s="36"/>
      <c r="H85" s="36"/>
      <c r="I85" s="36"/>
      <c r="J85" s="176">
        <f>BK85</f>
        <v>0</v>
      </c>
      <c r="K85" s="36"/>
      <c r="L85" s="40"/>
      <c r="M85" s="91"/>
      <c r="N85" s="177"/>
      <c r="O85" s="92"/>
      <c r="P85" s="178">
        <f>SUM(P86:P89)</f>
        <v>0</v>
      </c>
      <c r="Q85" s="92"/>
      <c r="R85" s="178">
        <f>SUM(R86:R89)</f>
        <v>0</v>
      </c>
      <c r="S85" s="92"/>
      <c r="T85" s="179">
        <f>SUM(T86:T89)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77</v>
      </c>
      <c r="AU85" s="13" t="s">
        <v>103</v>
      </c>
      <c r="BK85" s="180">
        <f>SUM(BK86:BK89)</f>
        <v>0</v>
      </c>
    </row>
    <row r="86" s="2" customFormat="1" ht="66.75" customHeight="1">
      <c r="A86" s="34"/>
      <c r="B86" s="35"/>
      <c r="C86" s="181" t="s">
        <v>22</v>
      </c>
      <c r="D86" s="181" t="s">
        <v>117</v>
      </c>
      <c r="E86" s="182" t="s">
        <v>465</v>
      </c>
      <c r="F86" s="183" t="s">
        <v>466</v>
      </c>
      <c r="G86" s="184" t="s">
        <v>467</v>
      </c>
      <c r="H86" s="185">
        <v>1</v>
      </c>
      <c r="I86" s="186"/>
      <c r="J86" s="187">
        <f>ROUND(I86*H86,2)</f>
        <v>0</v>
      </c>
      <c r="K86" s="183" t="s">
        <v>121</v>
      </c>
      <c r="L86" s="40"/>
      <c r="M86" s="188" t="s">
        <v>20</v>
      </c>
      <c r="N86" s="189" t="s">
        <v>49</v>
      </c>
      <c r="O86" s="80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2" t="s">
        <v>122</v>
      </c>
      <c r="AT86" s="192" t="s">
        <v>117</v>
      </c>
      <c r="AU86" s="192" t="s">
        <v>78</v>
      </c>
      <c r="AY86" s="13" t="s">
        <v>123</v>
      </c>
      <c r="BE86" s="193">
        <f>IF(N86="základní",J86,0)</f>
        <v>0</v>
      </c>
      <c r="BF86" s="193">
        <f>IF(N86="snížená",J86,0)</f>
        <v>0</v>
      </c>
      <c r="BG86" s="193">
        <f>IF(N86="zákl. přenesená",J86,0)</f>
        <v>0</v>
      </c>
      <c r="BH86" s="193">
        <f>IF(N86="sníž. přenesená",J86,0)</f>
        <v>0</v>
      </c>
      <c r="BI86" s="193">
        <f>IF(N86="nulová",J86,0)</f>
        <v>0</v>
      </c>
      <c r="BJ86" s="13" t="s">
        <v>22</v>
      </c>
      <c r="BK86" s="193">
        <f>ROUND(I86*H86,2)</f>
        <v>0</v>
      </c>
      <c r="BL86" s="13" t="s">
        <v>122</v>
      </c>
      <c r="BM86" s="192" t="s">
        <v>468</v>
      </c>
    </row>
    <row r="87" s="2" customFormat="1" ht="16.5" customHeight="1">
      <c r="A87" s="34"/>
      <c r="B87" s="35"/>
      <c r="C87" s="181" t="s">
        <v>85</v>
      </c>
      <c r="D87" s="181" t="s">
        <v>117</v>
      </c>
      <c r="E87" s="182" t="s">
        <v>469</v>
      </c>
      <c r="F87" s="183" t="s">
        <v>470</v>
      </c>
      <c r="G87" s="184" t="s">
        <v>467</v>
      </c>
      <c r="H87" s="185">
        <v>1</v>
      </c>
      <c r="I87" s="186"/>
      <c r="J87" s="187">
        <f>ROUND(I87*H87,2)</f>
        <v>0</v>
      </c>
      <c r="K87" s="183" t="s">
        <v>121</v>
      </c>
      <c r="L87" s="40"/>
      <c r="M87" s="188" t="s">
        <v>20</v>
      </c>
      <c r="N87" s="189" t="s">
        <v>49</v>
      </c>
      <c r="O87" s="80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2" t="s">
        <v>122</v>
      </c>
      <c r="AT87" s="192" t="s">
        <v>117</v>
      </c>
      <c r="AU87" s="192" t="s">
        <v>78</v>
      </c>
      <c r="AY87" s="13" t="s">
        <v>123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13" t="s">
        <v>22</v>
      </c>
      <c r="BK87" s="193">
        <f>ROUND(I87*H87,2)</f>
        <v>0</v>
      </c>
      <c r="BL87" s="13" t="s">
        <v>122</v>
      </c>
      <c r="BM87" s="192" t="s">
        <v>471</v>
      </c>
    </row>
    <row r="88" s="2" customFormat="1" ht="21.75" customHeight="1">
      <c r="A88" s="34"/>
      <c r="B88" s="35"/>
      <c r="C88" s="181" t="s">
        <v>128</v>
      </c>
      <c r="D88" s="181" t="s">
        <v>117</v>
      </c>
      <c r="E88" s="182" t="s">
        <v>472</v>
      </c>
      <c r="F88" s="183" t="s">
        <v>473</v>
      </c>
      <c r="G88" s="184" t="s">
        <v>467</v>
      </c>
      <c r="H88" s="185">
        <v>1</v>
      </c>
      <c r="I88" s="186"/>
      <c r="J88" s="187">
        <f>ROUND(I88*H88,2)</f>
        <v>0</v>
      </c>
      <c r="K88" s="183" t="s">
        <v>121</v>
      </c>
      <c r="L88" s="40"/>
      <c r="M88" s="188" t="s">
        <v>20</v>
      </c>
      <c r="N88" s="189" t="s">
        <v>49</v>
      </c>
      <c r="O88" s="80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2" t="s">
        <v>122</v>
      </c>
      <c r="AT88" s="192" t="s">
        <v>117</v>
      </c>
      <c r="AU88" s="192" t="s">
        <v>78</v>
      </c>
      <c r="AY88" s="13" t="s">
        <v>123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3" t="s">
        <v>22</v>
      </c>
      <c r="BK88" s="193">
        <f>ROUND(I88*H88,2)</f>
        <v>0</v>
      </c>
      <c r="BL88" s="13" t="s">
        <v>122</v>
      </c>
      <c r="BM88" s="192" t="s">
        <v>474</v>
      </c>
    </row>
    <row r="89" s="10" customFormat="1">
      <c r="A89" s="10"/>
      <c r="B89" s="204"/>
      <c r="C89" s="205"/>
      <c r="D89" s="194" t="s">
        <v>475</v>
      </c>
      <c r="E89" s="206" t="s">
        <v>20</v>
      </c>
      <c r="F89" s="207" t="s">
        <v>476</v>
      </c>
      <c r="G89" s="205"/>
      <c r="H89" s="208">
        <v>1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475</v>
      </c>
      <c r="AU89" s="214" t="s">
        <v>78</v>
      </c>
      <c r="AV89" s="10" t="s">
        <v>85</v>
      </c>
      <c r="AW89" s="10" t="s">
        <v>39</v>
      </c>
      <c r="AX89" s="10" t="s">
        <v>22</v>
      </c>
      <c r="AY89" s="214" t="s">
        <v>123</v>
      </c>
    </row>
    <row r="90" s="2" customFormat="1" ht="6.96" customHeight="1">
      <c r="A90" s="34"/>
      <c r="B90" s="55"/>
      <c r="C90" s="56"/>
      <c r="D90" s="56"/>
      <c r="E90" s="56"/>
      <c r="F90" s="56"/>
      <c r="G90" s="56"/>
      <c r="H90" s="56"/>
      <c r="I90" s="56"/>
      <c r="J90" s="56"/>
      <c r="K90" s="56"/>
      <c r="L90" s="40"/>
      <c r="M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</sheetData>
  <sheetProtection sheet="1" autoFilter="0" formatColumns="0" formatRows="0" objects="1" scenarios="1" spinCount="100000" saltValue="XGi1KCqO9tka2WQWQCKONFTWpIVjuJpZ6OMbmZeEStbf0zIbfNMyyYLfQdes4496mCJlqZNSSuqmfW31cGl4AQ==" hashValue="UYGvk2fsYdZJ6KyYtBSNHwCtOw5u66j+l5eSgFCGy0dTjHMRTwhi4LjZu/4q/baZMoq9KQ0xzha5Vs866HrSNQ==" algorithmName="SHA-512" password="CC35"/>
  <autoFilter ref="C84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15" customWidth="1"/>
    <col min="2" max="2" width="1.667969" style="215" customWidth="1"/>
    <col min="3" max="4" width="5" style="215" customWidth="1"/>
    <col min="5" max="5" width="11.66016" style="215" customWidth="1"/>
    <col min="6" max="6" width="9.160156" style="215" customWidth="1"/>
    <col min="7" max="7" width="5" style="215" customWidth="1"/>
    <col min="8" max="8" width="77.83203" style="215" customWidth="1"/>
    <col min="9" max="10" width="20" style="215" customWidth="1"/>
    <col min="11" max="11" width="1.667969" style="215" customWidth="1"/>
  </cols>
  <sheetData>
    <row r="1" s="1" customFormat="1" ht="37.5" customHeight="1"/>
    <row r="2" s="1" customFormat="1" ht="7.5" customHeight="1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="11" customFormat="1" ht="45" customHeight="1">
      <c r="B3" s="219"/>
      <c r="C3" s="220" t="s">
        <v>477</v>
      </c>
      <c r="D3" s="220"/>
      <c r="E3" s="220"/>
      <c r="F3" s="220"/>
      <c r="G3" s="220"/>
      <c r="H3" s="220"/>
      <c r="I3" s="220"/>
      <c r="J3" s="220"/>
      <c r="K3" s="221"/>
    </row>
    <row r="4" s="1" customFormat="1" ht="25.5" customHeight="1">
      <c r="B4" s="222"/>
      <c r="C4" s="223" t="s">
        <v>478</v>
      </c>
      <c r="D4" s="223"/>
      <c r="E4" s="223"/>
      <c r="F4" s="223"/>
      <c r="G4" s="223"/>
      <c r="H4" s="223"/>
      <c r="I4" s="223"/>
      <c r="J4" s="223"/>
      <c r="K4" s="224"/>
    </row>
    <row r="5" s="1" customFormat="1" ht="5.25" customHeight="1">
      <c r="B5" s="222"/>
      <c r="C5" s="225"/>
      <c r="D5" s="225"/>
      <c r="E5" s="225"/>
      <c r="F5" s="225"/>
      <c r="G5" s="225"/>
      <c r="H5" s="225"/>
      <c r="I5" s="225"/>
      <c r="J5" s="225"/>
      <c r="K5" s="224"/>
    </row>
    <row r="6" s="1" customFormat="1" ht="15" customHeight="1">
      <c r="B6" s="222"/>
      <c r="C6" s="226" t="s">
        <v>479</v>
      </c>
      <c r="D6" s="226"/>
      <c r="E6" s="226"/>
      <c r="F6" s="226"/>
      <c r="G6" s="226"/>
      <c r="H6" s="226"/>
      <c r="I6" s="226"/>
      <c r="J6" s="226"/>
      <c r="K6" s="224"/>
    </row>
    <row r="7" s="1" customFormat="1" ht="15" customHeight="1">
      <c r="B7" s="227"/>
      <c r="C7" s="226" t="s">
        <v>480</v>
      </c>
      <c r="D7" s="226"/>
      <c r="E7" s="226"/>
      <c r="F7" s="226"/>
      <c r="G7" s="226"/>
      <c r="H7" s="226"/>
      <c r="I7" s="226"/>
      <c r="J7" s="226"/>
      <c r="K7" s="224"/>
    </row>
    <row r="8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="1" customFormat="1" ht="15" customHeight="1">
      <c r="B9" s="227"/>
      <c r="C9" s="226" t="s">
        <v>481</v>
      </c>
      <c r="D9" s="226"/>
      <c r="E9" s="226"/>
      <c r="F9" s="226"/>
      <c r="G9" s="226"/>
      <c r="H9" s="226"/>
      <c r="I9" s="226"/>
      <c r="J9" s="226"/>
      <c r="K9" s="224"/>
    </row>
    <row r="10" s="1" customFormat="1" ht="15" customHeight="1">
      <c r="B10" s="227"/>
      <c r="C10" s="226"/>
      <c r="D10" s="226" t="s">
        <v>482</v>
      </c>
      <c r="E10" s="226"/>
      <c r="F10" s="226"/>
      <c r="G10" s="226"/>
      <c r="H10" s="226"/>
      <c r="I10" s="226"/>
      <c r="J10" s="226"/>
      <c r="K10" s="224"/>
    </row>
    <row r="11" s="1" customFormat="1" ht="15" customHeight="1">
      <c r="B11" s="227"/>
      <c r="C11" s="228"/>
      <c r="D11" s="226" t="s">
        <v>483</v>
      </c>
      <c r="E11" s="226"/>
      <c r="F11" s="226"/>
      <c r="G11" s="226"/>
      <c r="H11" s="226"/>
      <c r="I11" s="226"/>
      <c r="J11" s="226"/>
      <c r="K11" s="224"/>
    </row>
    <row r="12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="1" customFormat="1" ht="15" customHeight="1">
      <c r="B13" s="227"/>
      <c r="C13" s="228"/>
      <c r="D13" s="229" t="s">
        <v>484</v>
      </c>
      <c r="E13" s="226"/>
      <c r="F13" s="226"/>
      <c r="G13" s="226"/>
      <c r="H13" s="226"/>
      <c r="I13" s="226"/>
      <c r="J13" s="226"/>
      <c r="K13" s="224"/>
    </row>
    <row r="14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="1" customFormat="1" ht="15" customHeight="1">
      <c r="B15" s="227"/>
      <c r="C15" s="228"/>
      <c r="D15" s="226" t="s">
        <v>485</v>
      </c>
      <c r="E15" s="226"/>
      <c r="F15" s="226"/>
      <c r="G15" s="226"/>
      <c r="H15" s="226"/>
      <c r="I15" s="226"/>
      <c r="J15" s="226"/>
      <c r="K15" s="224"/>
    </row>
    <row r="16" s="1" customFormat="1" ht="15" customHeight="1">
      <c r="B16" s="227"/>
      <c r="C16" s="228"/>
      <c r="D16" s="226" t="s">
        <v>486</v>
      </c>
      <c r="E16" s="226"/>
      <c r="F16" s="226"/>
      <c r="G16" s="226"/>
      <c r="H16" s="226"/>
      <c r="I16" s="226"/>
      <c r="J16" s="226"/>
      <c r="K16" s="224"/>
    </row>
    <row r="17" s="1" customFormat="1" ht="15" customHeight="1">
      <c r="B17" s="227"/>
      <c r="C17" s="228"/>
      <c r="D17" s="226" t="s">
        <v>487</v>
      </c>
      <c r="E17" s="226"/>
      <c r="F17" s="226"/>
      <c r="G17" s="226"/>
      <c r="H17" s="226"/>
      <c r="I17" s="226"/>
      <c r="J17" s="226"/>
      <c r="K17" s="224"/>
    </row>
    <row r="18" s="1" customFormat="1" ht="15" customHeight="1">
      <c r="B18" s="227"/>
      <c r="C18" s="228"/>
      <c r="D18" s="228"/>
      <c r="E18" s="230" t="s">
        <v>83</v>
      </c>
      <c r="F18" s="226" t="s">
        <v>488</v>
      </c>
      <c r="G18" s="226"/>
      <c r="H18" s="226"/>
      <c r="I18" s="226"/>
      <c r="J18" s="226"/>
      <c r="K18" s="224"/>
    </row>
    <row r="19" s="1" customFormat="1" ht="15" customHeight="1">
      <c r="B19" s="227"/>
      <c r="C19" s="228"/>
      <c r="D19" s="228"/>
      <c r="E19" s="230" t="s">
        <v>489</v>
      </c>
      <c r="F19" s="226" t="s">
        <v>490</v>
      </c>
      <c r="G19" s="226"/>
      <c r="H19" s="226"/>
      <c r="I19" s="226"/>
      <c r="J19" s="226"/>
      <c r="K19" s="224"/>
    </row>
    <row r="20" s="1" customFormat="1" ht="15" customHeight="1">
      <c r="B20" s="227"/>
      <c r="C20" s="228"/>
      <c r="D20" s="228"/>
      <c r="E20" s="230" t="s">
        <v>491</v>
      </c>
      <c r="F20" s="226" t="s">
        <v>492</v>
      </c>
      <c r="G20" s="226"/>
      <c r="H20" s="226"/>
      <c r="I20" s="226"/>
      <c r="J20" s="226"/>
      <c r="K20" s="224"/>
    </row>
    <row r="21" s="1" customFormat="1" ht="15" customHeight="1">
      <c r="B21" s="227"/>
      <c r="C21" s="228"/>
      <c r="D21" s="228"/>
      <c r="E21" s="230" t="s">
        <v>493</v>
      </c>
      <c r="F21" s="226" t="s">
        <v>494</v>
      </c>
      <c r="G21" s="226"/>
      <c r="H21" s="226"/>
      <c r="I21" s="226"/>
      <c r="J21" s="226"/>
      <c r="K21" s="224"/>
    </row>
    <row r="22" s="1" customFormat="1" ht="15" customHeight="1">
      <c r="B22" s="227"/>
      <c r="C22" s="228"/>
      <c r="D22" s="228"/>
      <c r="E22" s="230" t="s">
        <v>495</v>
      </c>
      <c r="F22" s="226" t="s">
        <v>496</v>
      </c>
      <c r="G22" s="226"/>
      <c r="H22" s="226"/>
      <c r="I22" s="226"/>
      <c r="J22" s="226"/>
      <c r="K22" s="224"/>
    </row>
    <row r="23" s="1" customFormat="1" ht="15" customHeight="1">
      <c r="B23" s="227"/>
      <c r="C23" s="228"/>
      <c r="D23" s="228"/>
      <c r="E23" s="230" t="s">
        <v>89</v>
      </c>
      <c r="F23" s="226" t="s">
        <v>497</v>
      </c>
      <c r="G23" s="226"/>
      <c r="H23" s="226"/>
      <c r="I23" s="226"/>
      <c r="J23" s="226"/>
      <c r="K23" s="224"/>
    </row>
    <row r="24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="1" customFormat="1" ht="15" customHeight="1">
      <c r="B25" s="227"/>
      <c r="C25" s="226" t="s">
        <v>498</v>
      </c>
      <c r="D25" s="226"/>
      <c r="E25" s="226"/>
      <c r="F25" s="226"/>
      <c r="G25" s="226"/>
      <c r="H25" s="226"/>
      <c r="I25" s="226"/>
      <c r="J25" s="226"/>
      <c r="K25" s="224"/>
    </row>
    <row r="26" s="1" customFormat="1" ht="15" customHeight="1">
      <c r="B26" s="227"/>
      <c r="C26" s="226" t="s">
        <v>499</v>
      </c>
      <c r="D26" s="226"/>
      <c r="E26" s="226"/>
      <c r="F26" s="226"/>
      <c r="G26" s="226"/>
      <c r="H26" s="226"/>
      <c r="I26" s="226"/>
      <c r="J26" s="226"/>
      <c r="K26" s="224"/>
    </row>
    <row r="27" s="1" customFormat="1" ht="15" customHeight="1">
      <c r="B27" s="227"/>
      <c r="C27" s="226"/>
      <c r="D27" s="226" t="s">
        <v>500</v>
      </c>
      <c r="E27" s="226"/>
      <c r="F27" s="226"/>
      <c r="G27" s="226"/>
      <c r="H27" s="226"/>
      <c r="I27" s="226"/>
      <c r="J27" s="226"/>
      <c r="K27" s="224"/>
    </row>
    <row r="28" s="1" customFormat="1" ht="15" customHeight="1">
      <c r="B28" s="227"/>
      <c r="C28" s="228"/>
      <c r="D28" s="226" t="s">
        <v>501</v>
      </c>
      <c r="E28" s="226"/>
      <c r="F28" s="226"/>
      <c r="G28" s="226"/>
      <c r="H28" s="226"/>
      <c r="I28" s="226"/>
      <c r="J28" s="226"/>
      <c r="K28" s="224"/>
    </row>
    <row r="29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="1" customFormat="1" ht="15" customHeight="1">
      <c r="B30" s="227"/>
      <c r="C30" s="228"/>
      <c r="D30" s="226" t="s">
        <v>502</v>
      </c>
      <c r="E30" s="226"/>
      <c r="F30" s="226"/>
      <c r="G30" s="226"/>
      <c r="H30" s="226"/>
      <c r="I30" s="226"/>
      <c r="J30" s="226"/>
      <c r="K30" s="224"/>
    </row>
    <row r="31" s="1" customFormat="1" ht="15" customHeight="1">
      <c r="B31" s="227"/>
      <c r="C31" s="228"/>
      <c r="D31" s="226" t="s">
        <v>503</v>
      </c>
      <c r="E31" s="226"/>
      <c r="F31" s="226"/>
      <c r="G31" s="226"/>
      <c r="H31" s="226"/>
      <c r="I31" s="226"/>
      <c r="J31" s="226"/>
      <c r="K31" s="224"/>
    </row>
    <row r="32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="1" customFormat="1" ht="15" customHeight="1">
      <c r="B33" s="227"/>
      <c r="C33" s="228"/>
      <c r="D33" s="226" t="s">
        <v>504</v>
      </c>
      <c r="E33" s="226"/>
      <c r="F33" s="226"/>
      <c r="G33" s="226"/>
      <c r="H33" s="226"/>
      <c r="I33" s="226"/>
      <c r="J33" s="226"/>
      <c r="K33" s="224"/>
    </row>
    <row r="34" s="1" customFormat="1" ht="15" customHeight="1">
      <c r="B34" s="227"/>
      <c r="C34" s="228"/>
      <c r="D34" s="226" t="s">
        <v>505</v>
      </c>
      <c r="E34" s="226"/>
      <c r="F34" s="226"/>
      <c r="G34" s="226"/>
      <c r="H34" s="226"/>
      <c r="I34" s="226"/>
      <c r="J34" s="226"/>
      <c r="K34" s="224"/>
    </row>
    <row r="35" s="1" customFormat="1" ht="15" customHeight="1">
      <c r="B35" s="227"/>
      <c r="C35" s="228"/>
      <c r="D35" s="226" t="s">
        <v>506</v>
      </c>
      <c r="E35" s="226"/>
      <c r="F35" s="226"/>
      <c r="G35" s="226"/>
      <c r="H35" s="226"/>
      <c r="I35" s="226"/>
      <c r="J35" s="226"/>
      <c r="K35" s="224"/>
    </row>
    <row r="36" s="1" customFormat="1" ht="15" customHeight="1">
      <c r="B36" s="227"/>
      <c r="C36" s="228"/>
      <c r="D36" s="226"/>
      <c r="E36" s="229" t="s">
        <v>105</v>
      </c>
      <c r="F36" s="226"/>
      <c r="G36" s="226" t="s">
        <v>507</v>
      </c>
      <c r="H36" s="226"/>
      <c r="I36" s="226"/>
      <c r="J36" s="226"/>
      <c r="K36" s="224"/>
    </row>
    <row r="37" s="1" customFormat="1" ht="30.75" customHeight="1">
      <c r="B37" s="227"/>
      <c r="C37" s="228"/>
      <c r="D37" s="226"/>
      <c r="E37" s="229" t="s">
        <v>508</v>
      </c>
      <c r="F37" s="226"/>
      <c r="G37" s="226" t="s">
        <v>509</v>
      </c>
      <c r="H37" s="226"/>
      <c r="I37" s="226"/>
      <c r="J37" s="226"/>
      <c r="K37" s="224"/>
    </row>
    <row r="38" s="1" customFormat="1" ht="15" customHeight="1">
      <c r="B38" s="227"/>
      <c r="C38" s="228"/>
      <c r="D38" s="226"/>
      <c r="E38" s="229" t="s">
        <v>59</v>
      </c>
      <c r="F38" s="226"/>
      <c r="G38" s="226" t="s">
        <v>510</v>
      </c>
      <c r="H38" s="226"/>
      <c r="I38" s="226"/>
      <c r="J38" s="226"/>
      <c r="K38" s="224"/>
    </row>
    <row r="39" s="1" customFormat="1" ht="15" customHeight="1">
      <c r="B39" s="227"/>
      <c r="C39" s="228"/>
      <c r="D39" s="226"/>
      <c r="E39" s="229" t="s">
        <v>60</v>
      </c>
      <c r="F39" s="226"/>
      <c r="G39" s="226" t="s">
        <v>511</v>
      </c>
      <c r="H39" s="226"/>
      <c r="I39" s="226"/>
      <c r="J39" s="226"/>
      <c r="K39" s="224"/>
    </row>
    <row r="40" s="1" customFormat="1" ht="15" customHeight="1">
      <c r="B40" s="227"/>
      <c r="C40" s="228"/>
      <c r="D40" s="226"/>
      <c r="E40" s="229" t="s">
        <v>106</v>
      </c>
      <c r="F40" s="226"/>
      <c r="G40" s="226" t="s">
        <v>512</v>
      </c>
      <c r="H40" s="226"/>
      <c r="I40" s="226"/>
      <c r="J40" s="226"/>
      <c r="K40" s="224"/>
    </row>
    <row r="41" s="1" customFormat="1" ht="15" customHeight="1">
      <c r="B41" s="227"/>
      <c r="C41" s="228"/>
      <c r="D41" s="226"/>
      <c r="E41" s="229" t="s">
        <v>107</v>
      </c>
      <c r="F41" s="226"/>
      <c r="G41" s="226" t="s">
        <v>513</v>
      </c>
      <c r="H41" s="226"/>
      <c r="I41" s="226"/>
      <c r="J41" s="226"/>
      <c r="K41" s="224"/>
    </row>
    <row r="42" s="1" customFormat="1" ht="15" customHeight="1">
      <c r="B42" s="227"/>
      <c r="C42" s="228"/>
      <c r="D42" s="226"/>
      <c r="E42" s="229" t="s">
        <v>514</v>
      </c>
      <c r="F42" s="226"/>
      <c r="G42" s="226" t="s">
        <v>515</v>
      </c>
      <c r="H42" s="226"/>
      <c r="I42" s="226"/>
      <c r="J42" s="226"/>
      <c r="K42" s="224"/>
    </row>
    <row r="43" s="1" customFormat="1" ht="15" customHeight="1">
      <c r="B43" s="227"/>
      <c r="C43" s="228"/>
      <c r="D43" s="226"/>
      <c r="E43" s="229"/>
      <c r="F43" s="226"/>
      <c r="G43" s="226" t="s">
        <v>516</v>
      </c>
      <c r="H43" s="226"/>
      <c r="I43" s="226"/>
      <c r="J43" s="226"/>
      <c r="K43" s="224"/>
    </row>
    <row r="44" s="1" customFormat="1" ht="15" customHeight="1">
      <c r="B44" s="227"/>
      <c r="C44" s="228"/>
      <c r="D44" s="226"/>
      <c r="E44" s="229" t="s">
        <v>517</v>
      </c>
      <c r="F44" s="226"/>
      <c r="G44" s="226" t="s">
        <v>518</v>
      </c>
      <c r="H44" s="226"/>
      <c r="I44" s="226"/>
      <c r="J44" s="226"/>
      <c r="K44" s="224"/>
    </row>
    <row r="45" s="1" customFormat="1" ht="15" customHeight="1">
      <c r="B45" s="227"/>
      <c r="C45" s="228"/>
      <c r="D45" s="226"/>
      <c r="E45" s="229" t="s">
        <v>109</v>
      </c>
      <c r="F45" s="226"/>
      <c r="G45" s="226" t="s">
        <v>519</v>
      </c>
      <c r="H45" s="226"/>
      <c r="I45" s="226"/>
      <c r="J45" s="226"/>
      <c r="K45" s="224"/>
    </row>
    <row r="46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="1" customFormat="1" ht="15" customHeight="1">
      <c r="B47" s="227"/>
      <c r="C47" s="228"/>
      <c r="D47" s="226" t="s">
        <v>520</v>
      </c>
      <c r="E47" s="226"/>
      <c r="F47" s="226"/>
      <c r="G47" s="226"/>
      <c r="H47" s="226"/>
      <c r="I47" s="226"/>
      <c r="J47" s="226"/>
      <c r="K47" s="224"/>
    </row>
    <row r="48" s="1" customFormat="1" ht="15" customHeight="1">
      <c r="B48" s="227"/>
      <c r="C48" s="228"/>
      <c r="D48" s="228"/>
      <c r="E48" s="226" t="s">
        <v>521</v>
      </c>
      <c r="F48" s="226"/>
      <c r="G48" s="226"/>
      <c r="H48" s="226"/>
      <c r="I48" s="226"/>
      <c r="J48" s="226"/>
      <c r="K48" s="224"/>
    </row>
    <row r="49" s="1" customFormat="1" ht="15" customHeight="1">
      <c r="B49" s="227"/>
      <c r="C49" s="228"/>
      <c r="D49" s="228"/>
      <c r="E49" s="226" t="s">
        <v>522</v>
      </c>
      <c r="F49" s="226"/>
      <c r="G49" s="226"/>
      <c r="H49" s="226"/>
      <c r="I49" s="226"/>
      <c r="J49" s="226"/>
      <c r="K49" s="224"/>
    </row>
    <row r="50" s="1" customFormat="1" ht="15" customHeight="1">
      <c r="B50" s="227"/>
      <c r="C50" s="228"/>
      <c r="D50" s="228"/>
      <c r="E50" s="226" t="s">
        <v>523</v>
      </c>
      <c r="F50" s="226"/>
      <c r="G50" s="226"/>
      <c r="H50" s="226"/>
      <c r="I50" s="226"/>
      <c r="J50" s="226"/>
      <c r="K50" s="224"/>
    </row>
    <row r="51" s="1" customFormat="1" ht="15" customHeight="1">
      <c r="B51" s="227"/>
      <c r="C51" s="228"/>
      <c r="D51" s="226" t="s">
        <v>524</v>
      </c>
      <c r="E51" s="226"/>
      <c r="F51" s="226"/>
      <c r="G51" s="226"/>
      <c r="H51" s="226"/>
      <c r="I51" s="226"/>
      <c r="J51" s="226"/>
      <c r="K51" s="224"/>
    </row>
    <row r="52" s="1" customFormat="1" ht="25.5" customHeight="1">
      <c r="B52" s="222"/>
      <c r="C52" s="223" t="s">
        <v>525</v>
      </c>
      <c r="D52" s="223"/>
      <c r="E52" s="223"/>
      <c r="F52" s="223"/>
      <c r="G52" s="223"/>
      <c r="H52" s="223"/>
      <c r="I52" s="223"/>
      <c r="J52" s="223"/>
      <c r="K52" s="224"/>
    </row>
    <row r="53" s="1" customFormat="1" ht="5.25" customHeight="1">
      <c r="B53" s="222"/>
      <c r="C53" s="225"/>
      <c r="D53" s="225"/>
      <c r="E53" s="225"/>
      <c r="F53" s="225"/>
      <c r="G53" s="225"/>
      <c r="H53" s="225"/>
      <c r="I53" s="225"/>
      <c r="J53" s="225"/>
      <c r="K53" s="224"/>
    </row>
    <row r="54" s="1" customFormat="1" ht="15" customHeight="1">
      <c r="B54" s="222"/>
      <c r="C54" s="226" t="s">
        <v>526</v>
      </c>
      <c r="D54" s="226"/>
      <c r="E54" s="226"/>
      <c r="F54" s="226"/>
      <c r="G54" s="226"/>
      <c r="H54" s="226"/>
      <c r="I54" s="226"/>
      <c r="J54" s="226"/>
      <c r="K54" s="224"/>
    </row>
    <row r="55" s="1" customFormat="1" ht="15" customHeight="1">
      <c r="B55" s="222"/>
      <c r="C55" s="226" t="s">
        <v>527</v>
      </c>
      <c r="D55" s="226"/>
      <c r="E55" s="226"/>
      <c r="F55" s="226"/>
      <c r="G55" s="226"/>
      <c r="H55" s="226"/>
      <c r="I55" s="226"/>
      <c r="J55" s="226"/>
      <c r="K55" s="224"/>
    </row>
    <row r="56" s="1" customFormat="1" ht="12.75" customHeight="1">
      <c r="B56" s="222"/>
      <c r="C56" s="226"/>
      <c r="D56" s="226"/>
      <c r="E56" s="226"/>
      <c r="F56" s="226"/>
      <c r="G56" s="226"/>
      <c r="H56" s="226"/>
      <c r="I56" s="226"/>
      <c r="J56" s="226"/>
      <c r="K56" s="224"/>
    </row>
    <row r="57" s="1" customFormat="1" ht="15" customHeight="1">
      <c r="B57" s="222"/>
      <c r="C57" s="226" t="s">
        <v>528</v>
      </c>
      <c r="D57" s="226"/>
      <c r="E57" s="226"/>
      <c r="F57" s="226"/>
      <c r="G57" s="226"/>
      <c r="H57" s="226"/>
      <c r="I57" s="226"/>
      <c r="J57" s="226"/>
      <c r="K57" s="224"/>
    </row>
    <row r="58" s="1" customFormat="1" ht="15" customHeight="1">
      <c r="B58" s="222"/>
      <c r="C58" s="228"/>
      <c r="D58" s="226" t="s">
        <v>529</v>
      </c>
      <c r="E58" s="226"/>
      <c r="F58" s="226"/>
      <c r="G58" s="226"/>
      <c r="H58" s="226"/>
      <c r="I58" s="226"/>
      <c r="J58" s="226"/>
      <c r="K58" s="224"/>
    </row>
    <row r="59" s="1" customFormat="1" ht="15" customHeight="1">
      <c r="B59" s="222"/>
      <c r="C59" s="228"/>
      <c r="D59" s="226" t="s">
        <v>530</v>
      </c>
      <c r="E59" s="226"/>
      <c r="F59" s="226"/>
      <c r="G59" s="226"/>
      <c r="H59" s="226"/>
      <c r="I59" s="226"/>
      <c r="J59" s="226"/>
      <c r="K59" s="224"/>
    </row>
    <row r="60" s="1" customFormat="1" ht="15" customHeight="1">
      <c r="B60" s="222"/>
      <c r="C60" s="228"/>
      <c r="D60" s="226" t="s">
        <v>531</v>
      </c>
      <c r="E60" s="226"/>
      <c r="F60" s="226"/>
      <c r="G60" s="226"/>
      <c r="H60" s="226"/>
      <c r="I60" s="226"/>
      <c r="J60" s="226"/>
      <c r="K60" s="224"/>
    </row>
    <row r="61" s="1" customFormat="1" ht="15" customHeight="1">
      <c r="B61" s="222"/>
      <c r="C61" s="228"/>
      <c r="D61" s="226" t="s">
        <v>532</v>
      </c>
      <c r="E61" s="226"/>
      <c r="F61" s="226"/>
      <c r="G61" s="226"/>
      <c r="H61" s="226"/>
      <c r="I61" s="226"/>
      <c r="J61" s="226"/>
      <c r="K61" s="224"/>
    </row>
    <row r="62" s="1" customFormat="1" ht="15" customHeight="1">
      <c r="B62" s="222"/>
      <c r="C62" s="228"/>
      <c r="D62" s="231" t="s">
        <v>533</v>
      </c>
      <c r="E62" s="231"/>
      <c r="F62" s="231"/>
      <c r="G62" s="231"/>
      <c r="H62" s="231"/>
      <c r="I62" s="231"/>
      <c r="J62" s="231"/>
      <c r="K62" s="224"/>
    </row>
    <row r="63" s="1" customFormat="1" ht="15" customHeight="1">
      <c r="B63" s="222"/>
      <c r="C63" s="228"/>
      <c r="D63" s="226" t="s">
        <v>534</v>
      </c>
      <c r="E63" s="226"/>
      <c r="F63" s="226"/>
      <c r="G63" s="226"/>
      <c r="H63" s="226"/>
      <c r="I63" s="226"/>
      <c r="J63" s="226"/>
      <c r="K63" s="224"/>
    </row>
    <row r="64" s="1" customFormat="1" ht="12.75" customHeight="1">
      <c r="B64" s="222"/>
      <c r="C64" s="228"/>
      <c r="D64" s="228"/>
      <c r="E64" s="232"/>
      <c r="F64" s="228"/>
      <c r="G64" s="228"/>
      <c r="H64" s="228"/>
      <c r="I64" s="228"/>
      <c r="J64" s="228"/>
      <c r="K64" s="224"/>
    </row>
    <row r="65" s="1" customFormat="1" ht="15" customHeight="1">
      <c r="B65" s="222"/>
      <c r="C65" s="228"/>
      <c r="D65" s="226" t="s">
        <v>535</v>
      </c>
      <c r="E65" s="226"/>
      <c r="F65" s="226"/>
      <c r="G65" s="226"/>
      <c r="H65" s="226"/>
      <c r="I65" s="226"/>
      <c r="J65" s="226"/>
      <c r="K65" s="224"/>
    </row>
    <row r="66" s="1" customFormat="1" ht="15" customHeight="1">
      <c r="B66" s="222"/>
      <c r="C66" s="228"/>
      <c r="D66" s="231" t="s">
        <v>536</v>
      </c>
      <c r="E66" s="231"/>
      <c r="F66" s="231"/>
      <c r="G66" s="231"/>
      <c r="H66" s="231"/>
      <c r="I66" s="231"/>
      <c r="J66" s="231"/>
      <c r="K66" s="224"/>
    </row>
    <row r="67" s="1" customFormat="1" ht="15" customHeight="1">
      <c r="B67" s="222"/>
      <c r="C67" s="228"/>
      <c r="D67" s="226" t="s">
        <v>537</v>
      </c>
      <c r="E67" s="226"/>
      <c r="F67" s="226"/>
      <c r="G67" s="226"/>
      <c r="H67" s="226"/>
      <c r="I67" s="226"/>
      <c r="J67" s="226"/>
      <c r="K67" s="224"/>
    </row>
    <row r="68" s="1" customFormat="1" ht="15" customHeight="1">
      <c r="B68" s="222"/>
      <c r="C68" s="228"/>
      <c r="D68" s="226" t="s">
        <v>538</v>
      </c>
      <c r="E68" s="226"/>
      <c r="F68" s="226"/>
      <c r="G68" s="226"/>
      <c r="H68" s="226"/>
      <c r="I68" s="226"/>
      <c r="J68" s="226"/>
      <c r="K68" s="224"/>
    </row>
    <row r="69" s="1" customFormat="1" ht="15" customHeight="1">
      <c r="B69" s="222"/>
      <c r="C69" s="228"/>
      <c r="D69" s="226" t="s">
        <v>539</v>
      </c>
      <c r="E69" s="226"/>
      <c r="F69" s="226"/>
      <c r="G69" s="226"/>
      <c r="H69" s="226"/>
      <c r="I69" s="226"/>
      <c r="J69" s="226"/>
      <c r="K69" s="224"/>
    </row>
    <row r="70" s="1" customFormat="1" ht="15" customHeight="1">
      <c r="B70" s="222"/>
      <c r="C70" s="228"/>
      <c r="D70" s="226" t="s">
        <v>540</v>
      </c>
      <c r="E70" s="226"/>
      <c r="F70" s="226"/>
      <c r="G70" s="226"/>
      <c r="H70" s="226"/>
      <c r="I70" s="226"/>
      <c r="J70" s="226"/>
      <c r="K70" s="224"/>
    </row>
    <row r="7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="1" customFormat="1" ht="45" customHeight="1">
      <c r="B75" s="241"/>
      <c r="C75" s="242" t="s">
        <v>541</v>
      </c>
      <c r="D75" s="242"/>
      <c r="E75" s="242"/>
      <c r="F75" s="242"/>
      <c r="G75" s="242"/>
      <c r="H75" s="242"/>
      <c r="I75" s="242"/>
      <c r="J75" s="242"/>
      <c r="K75" s="243"/>
    </row>
    <row r="76" s="1" customFormat="1" ht="17.25" customHeight="1">
      <c r="B76" s="241"/>
      <c r="C76" s="244" t="s">
        <v>542</v>
      </c>
      <c r="D76" s="244"/>
      <c r="E76" s="244"/>
      <c r="F76" s="244" t="s">
        <v>543</v>
      </c>
      <c r="G76" s="245"/>
      <c r="H76" s="244" t="s">
        <v>60</v>
      </c>
      <c r="I76" s="244" t="s">
        <v>63</v>
      </c>
      <c r="J76" s="244" t="s">
        <v>544</v>
      </c>
      <c r="K76" s="243"/>
    </row>
    <row r="77" s="1" customFormat="1" ht="17.25" customHeight="1">
      <c r="B77" s="241"/>
      <c r="C77" s="246" t="s">
        <v>545</v>
      </c>
      <c r="D77" s="246"/>
      <c r="E77" s="246"/>
      <c r="F77" s="247" t="s">
        <v>546</v>
      </c>
      <c r="G77" s="248"/>
      <c r="H77" s="246"/>
      <c r="I77" s="246"/>
      <c r="J77" s="246" t="s">
        <v>547</v>
      </c>
      <c r="K77" s="243"/>
    </row>
    <row r="78" s="1" customFormat="1" ht="5.25" customHeight="1">
      <c r="B78" s="241"/>
      <c r="C78" s="249"/>
      <c r="D78" s="249"/>
      <c r="E78" s="249"/>
      <c r="F78" s="249"/>
      <c r="G78" s="250"/>
      <c r="H78" s="249"/>
      <c r="I78" s="249"/>
      <c r="J78" s="249"/>
      <c r="K78" s="243"/>
    </row>
    <row r="79" s="1" customFormat="1" ht="15" customHeight="1">
      <c r="B79" s="241"/>
      <c r="C79" s="229" t="s">
        <v>59</v>
      </c>
      <c r="D79" s="251"/>
      <c r="E79" s="251"/>
      <c r="F79" s="252" t="s">
        <v>548</v>
      </c>
      <c r="G79" s="253"/>
      <c r="H79" s="229" t="s">
        <v>549</v>
      </c>
      <c r="I79" s="229" t="s">
        <v>550</v>
      </c>
      <c r="J79" s="229">
        <v>20</v>
      </c>
      <c r="K79" s="243"/>
    </row>
    <row r="80" s="1" customFormat="1" ht="15" customHeight="1">
      <c r="B80" s="241"/>
      <c r="C80" s="229" t="s">
        <v>551</v>
      </c>
      <c r="D80" s="229"/>
      <c r="E80" s="229"/>
      <c r="F80" s="252" t="s">
        <v>548</v>
      </c>
      <c r="G80" s="253"/>
      <c r="H80" s="229" t="s">
        <v>552</v>
      </c>
      <c r="I80" s="229" t="s">
        <v>550</v>
      </c>
      <c r="J80" s="229">
        <v>120</v>
      </c>
      <c r="K80" s="243"/>
    </row>
    <row r="81" s="1" customFormat="1" ht="15" customHeight="1">
      <c r="B81" s="254"/>
      <c r="C81" s="229" t="s">
        <v>553</v>
      </c>
      <c r="D81" s="229"/>
      <c r="E81" s="229"/>
      <c r="F81" s="252" t="s">
        <v>554</v>
      </c>
      <c r="G81" s="253"/>
      <c r="H81" s="229" t="s">
        <v>555</v>
      </c>
      <c r="I81" s="229" t="s">
        <v>550</v>
      </c>
      <c r="J81" s="229">
        <v>50</v>
      </c>
      <c r="K81" s="243"/>
    </row>
    <row r="82" s="1" customFormat="1" ht="15" customHeight="1">
      <c r="B82" s="254"/>
      <c r="C82" s="229" t="s">
        <v>556</v>
      </c>
      <c r="D82" s="229"/>
      <c r="E82" s="229"/>
      <c r="F82" s="252" t="s">
        <v>548</v>
      </c>
      <c r="G82" s="253"/>
      <c r="H82" s="229" t="s">
        <v>557</v>
      </c>
      <c r="I82" s="229" t="s">
        <v>558</v>
      </c>
      <c r="J82" s="229"/>
      <c r="K82" s="243"/>
    </row>
    <row r="83" s="1" customFormat="1" ht="15" customHeight="1">
      <c r="B83" s="254"/>
      <c r="C83" s="255" t="s">
        <v>559</v>
      </c>
      <c r="D83" s="255"/>
      <c r="E83" s="255"/>
      <c r="F83" s="256" t="s">
        <v>554</v>
      </c>
      <c r="G83" s="255"/>
      <c r="H83" s="255" t="s">
        <v>560</v>
      </c>
      <c r="I83" s="255" t="s">
        <v>550</v>
      </c>
      <c r="J83" s="255">
        <v>15</v>
      </c>
      <c r="K83" s="243"/>
    </row>
    <row r="84" s="1" customFormat="1" ht="15" customHeight="1">
      <c r="B84" s="254"/>
      <c r="C84" s="255" t="s">
        <v>561</v>
      </c>
      <c r="D84" s="255"/>
      <c r="E84" s="255"/>
      <c r="F84" s="256" t="s">
        <v>554</v>
      </c>
      <c r="G84" s="255"/>
      <c r="H84" s="255" t="s">
        <v>562</v>
      </c>
      <c r="I84" s="255" t="s">
        <v>550</v>
      </c>
      <c r="J84" s="255">
        <v>15</v>
      </c>
      <c r="K84" s="243"/>
    </row>
    <row r="85" s="1" customFormat="1" ht="15" customHeight="1">
      <c r="B85" s="254"/>
      <c r="C85" s="255" t="s">
        <v>563</v>
      </c>
      <c r="D85" s="255"/>
      <c r="E85" s="255"/>
      <c r="F85" s="256" t="s">
        <v>554</v>
      </c>
      <c r="G85" s="255"/>
      <c r="H85" s="255" t="s">
        <v>564</v>
      </c>
      <c r="I85" s="255" t="s">
        <v>550</v>
      </c>
      <c r="J85" s="255">
        <v>20</v>
      </c>
      <c r="K85" s="243"/>
    </row>
    <row r="86" s="1" customFormat="1" ht="15" customHeight="1">
      <c r="B86" s="254"/>
      <c r="C86" s="255" t="s">
        <v>565</v>
      </c>
      <c r="D86" s="255"/>
      <c r="E86" s="255"/>
      <c r="F86" s="256" t="s">
        <v>554</v>
      </c>
      <c r="G86" s="255"/>
      <c r="H86" s="255" t="s">
        <v>566</v>
      </c>
      <c r="I86" s="255" t="s">
        <v>550</v>
      </c>
      <c r="J86" s="255">
        <v>20</v>
      </c>
      <c r="K86" s="243"/>
    </row>
    <row r="87" s="1" customFormat="1" ht="15" customHeight="1">
      <c r="B87" s="254"/>
      <c r="C87" s="229" t="s">
        <v>567</v>
      </c>
      <c r="D87" s="229"/>
      <c r="E87" s="229"/>
      <c r="F87" s="252" t="s">
        <v>554</v>
      </c>
      <c r="G87" s="253"/>
      <c r="H87" s="229" t="s">
        <v>568</v>
      </c>
      <c r="I87" s="229" t="s">
        <v>550</v>
      </c>
      <c r="J87" s="229">
        <v>50</v>
      </c>
      <c r="K87" s="243"/>
    </row>
    <row r="88" s="1" customFormat="1" ht="15" customHeight="1">
      <c r="B88" s="254"/>
      <c r="C88" s="229" t="s">
        <v>569</v>
      </c>
      <c r="D88" s="229"/>
      <c r="E88" s="229"/>
      <c r="F88" s="252" t="s">
        <v>554</v>
      </c>
      <c r="G88" s="253"/>
      <c r="H88" s="229" t="s">
        <v>570</v>
      </c>
      <c r="I88" s="229" t="s">
        <v>550</v>
      </c>
      <c r="J88" s="229">
        <v>20</v>
      </c>
      <c r="K88" s="243"/>
    </row>
    <row r="89" s="1" customFormat="1" ht="15" customHeight="1">
      <c r="B89" s="254"/>
      <c r="C89" s="229" t="s">
        <v>571</v>
      </c>
      <c r="D89" s="229"/>
      <c r="E89" s="229"/>
      <c r="F89" s="252" t="s">
        <v>554</v>
      </c>
      <c r="G89" s="253"/>
      <c r="H89" s="229" t="s">
        <v>572</v>
      </c>
      <c r="I89" s="229" t="s">
        <v>550</v>
      </c>
      <c r="J89" s="229">
        <v>20</v>
      </c>
      <c r="K89" s="243"/>
    </row>
    <row r="90" s="1" customFormat="1" ht="15" customHeight="1">
      <c r="B90" s="254"/>
      <c r="C90" s="229" t="s">
        <v>573</v>
      </c>
      <c r="D90" s="229"/>
      <c r="E90" s="229"/>
      <c r="F90" s="252" t="s">
        <v>554</v>
      </c>
      <c r="G90" s="253"/>
      <c r="H90" s="229" t="s">
        <v>574</v>
      </c>
      <c r="I90" s="229" t="s">
        <v>550</v>
      </c>
      <c r="J90" s="229">
        <v>50</v>
      </c>
      <c r="K90" s="243"/>
    </row>
    <row r="91" s="1" customFormat="1" ht="15" customHeight="1">
      <c r="B91" s="254"/>
      <c r="C91" s="229" t="s">
        <v>575</v>
      </c>
      <c r="D91" s="229"/>
      <c r="E91" s="229"/>
      <c r="F91" s="252" t="s">
        <v>554</v>
      </c>
      <c r="G91" s="253"/>
      <c r="H91" s="229" t="s">
        <v>575</v>
      </c>
      <c r="I91" s="229" t="s">
        <v>550</v>
      </c>
      <c r="J91" s="229">
        <v>50</v>
      </c>
      <c r="K91" s="243"/>
    </row>
    <row r="92" s="1" customFormat="1" ht="15" customHeight="1">
      <c r="B92" s="254"/>
      <c r="C92" s="229" t="s">
        <v>576</v>
      </c>
      <c r="D92" s="229"/>
      <c r="E92" s="229"/>
      <c r="F92" s="252" t="s">
        <v>554</v>
      </c>
      <c r="G92" s="253"/>
      <c r="H92" s="229" t="s">
        <v>577</v>
      </c>
      <c r="I92" s="229" t="s">
        <v>550</v>
      </c>
      <c r="J92" s="229">
        <v>255</v>
      </c>
      <c r="K92" s="243"/>
    </row>
    <row r="93" s="1" customFormat="1" ht="15" customHeight="1">
      <c r="B93" s="254"/>
      <c r="C93" s="229" t="s">
        <v>578</v>
      </c>
      <c r="D93" s="229"/>
      <c r="E93" s="229"/>
      <c r="F93" s="252" t="s">
        <v>548</v>
      </c>
      <c r="G93" s="253"/>
      <c r="H93" s="229" t="s">
        <v>579</v>
      </c>
      <c r="I93" s="229" t="s">
        <v>580</v>
      </c>
      <c r="J93" s="229"/>
      <c r="K93" s="243"/>
    </row>
    <row r="94" s="1" customFormat="1" ht="15" customHeight="1">
      <c r="B94" s="254"/>
      <c r="C94" s="229" t="s">
        <v>581</v>
      </c>
      <c r="D94" s="229"/>
      <c r="E94" s="229"/>
      <c r="F94" s="252" t="s">
        <v>548</v>
      </c>
      <c r="G94" s="253"/>
      <c r="H94" s="229" t="s">
        <v>582</v>
      </c>
      <c r="I94" s="229" t="s">
        <v>583</v>
      </c>
      <c r="J94" s="229"/>
      <c r="K94" s="243"/>
    </row>
    <row r="95" s="1" customFormat="1" ht="15" customHeight="1">
      <c r="B95" s="254"/>
      <c r="C95" s="229" t="s">
        <v>584</v>
      </c>
      <c r="D95" s="229"/>
      <c r="E95" s="229"/>
      <c r="F95" s="252" t="s">
        <v>548</v>
      </c>
      <c r="G95" s="253"/>
      <c r="H95" s="229" t="s">
        <v>584</v>
      </c>
      <c r="I95" s="229" t="s">
        <v>583</v>
      </c>
      <c r="J95" s="229"/>
      <c r="K95" s="243"/>
    </row>
    <row r="96" s="1" customFormat="1" ht="15" customHeight="1">
      <c r="B96" s="254"/>
      <c r="C96" s="229" t="s">
        <v>44</v>
      </c>
      <c r="D96" s="229"/>
      <c r="E96" s="229"/>
      <c r="F96" s="252" t="s">
        <v>548</v>
      </c>
      <c r="G96" s="253"/>
      <c r="H96" s="229" t="s">
        <v>585</v>
      </c>
      <c r="I96" s="229" t="s">
        <v>583</v>
      </c>
      <c r="J96" s="229"/>
      <c r="K96" s="243"/>
    </row>
    <row r="97" s="1" customFormat="1" ht="15" customHeight="1">
      <c r="B97" s="254"/>
      <c r="C97" s="229" t="s">
        <v>54</v>
      </c>
      <c r="D97" s="229"/>
      <c r="E97" s="229"/>
      <c r="F97" s="252" t="s">
        <v>548</v>
      </c>
      <c r="G97" s="253"/>
      <c r="H97" s="229" t="s">
        <v>586</v>
      </c>
      <c r="I97" s="229" t="s">
        <v>583</v>
      </c>
      <c r="J97" s="229"/>
      <c r="K97" s="243"/>
    </row>
    <row r="98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="1" customFormat="1" ht="45" customHeight="1">
      <c r="B102" s="241"/>
      <c r="C102" s="242" t="s">
        <v>587</v>
      </c>
      <c r="D102" s="242"/>
      <c r="E102" s="242"/>
      <c r="F102" s="242"/>
      <c r="G102" s="242"/>
      <c r="H102" s="242"/>
      <c r="I102" s="242"/>
      <c r="J102" s="242"/>
      <c r="K102" s="243"/>
    </row>
    <row r="103" s="1" customFormat="1" ht="17.25" customHeight="1">
      <c r="B103" s="241"/>
      <c r="C103" s="244" t="s">
        <v>542</v>
      </c>
      <c r="D103" s="244"/>
      <c r="E103" s="244"/>
      <c r="F103" s="244" t="s">
        <v>543</v>
      </c>
      <c r="G103" s="245"/>
      <c r="H103" s="244" t="s">
        <v>60</v>
      </c>
      <c r="I103" s="244" t="s">
        <v>63</v>
      </c>
      <c r="J103" s="244" t="s">
        <v>544</v>
      </c>
      <c r="K103" s="243"/>
    </row>
    <row r="104" s="1" customFormat="1" ht="17.25" customHeight="1">
      <c r="B104" s="241"/>
      <c r="C104" s="246" t="s">
        <v>545</v>
      </c>
      <c r="D104" s="246"/>
      <c r="E104" s="246"/>
      <c r="F104" s="247" t="s">
        <v>546</v>
      </c>
      <c r="G104" s="248"/>
      <c r="H104" s="246"/>
      <c r="I104" s="246"/>
      <c r="J104" s="246" t="s">
        <v>547</v>
      </c>
      <c r="K104" s="243"/>
    </row>
    <row r="105" s="1" customFormat="1" ht="5.25" customHeight="1">
      <c r="B105" s="241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="1" customFormat="1" ht="15" customHeight="1">
      <c r="B106" s="241"/>
      <c r="C106" s="229" t="s">
        <v>59</v>
      </c>
      <c r="D106" s="251"/>
      <c r="E106" s="251"/>
      <c r="F106" s="252" t="s">
        <v>548</v>
      </c>
      <c r="G106" s="229"/>
      <c r="H106" s="229" t="s">
        <v>588</v>
      </c>
      <c r="I106" s="229" t="s">
        <v>550</v>
      </c>
      <c r="J106" s="229">
        <v>20</v>
      </c>
      <c r="K106" s="243"/>
    </row>
    <row r="107" s="1" customFormat="1" ht="15" customHeight="1">
      <c r="B107" s="241"/>
      <c r="C107" s="229" t="s">
        <v>551</v>
      </c>
      <c r="D107" s="229"/>
      <c r="E107" s="229"/>
      <c r="F107" s="252" t="s">
        <v>548</v>
      </c>
      <c r="G107" s="229"/>
      <c r="H107" s="229" t="s">
        <v>588</v>
      </c>
      <c r="I107" s="229" t="s">
        <v>550</v>
      </c>
      <c r="J107" s="229">
        <v>120</v>
      </c>
      <c r="K107" s="243"/>
    </row>
    <row r="108" s="1" customFormat="1" ht="15" customHeight="1">
      <c r="B108" s="254"/>
      <c r="C108" s="229" t="s">
        <v>553</v>
      </c>
      <c r="D108" s="229"/>
      <c r="E108" s="229"/>
      <c r="F108" s="252" t="s">
        <v>554</v>
      </c>
      <c r="G108" s="229"/>
      <c r="H108" s="229" t="s">
        <v>588</v>
      </c>
      <c r="I108" s="229" t="s">
        <v>550</v>
      </c>
      <c r="J108" s="229">
        <v>50</v>
      </c>
      <c r="K108" s="243"/>
    </row>
    <row r="109" s="1" customFormat="1" ht="15" customHeight="1">
      <c r="B109" s="254"/>
      <c r="C109" s="229" t="s">
        <v>556</v>
      </c>
      <c r="D109" s="229"/>
      <c r="E109" s="229"/>
      <c r="F109" s="252" t="s">
        <v>548</v>
      </c>
      <c r="G109" s="229"/>
      <c r="H109" s="229" t="s">
        <v>588</v>
      </c>
      <c r="I109" s="229" t="s">
        <v>558</v>
      </c>
      <c r="J109" s="229"/>
      <c r="K109" s="243"/>
    </row>
    <row r="110" s="1" customFormat="1" ht="15" customHeight="1">
      <c r="B110" s="254"/>
      <c r="C110" s="229" t="s">
        <v>567</v>
      </c>
      <c r="D110" s="229"/>
      <c r="E110" s="229"/>
      <c r="F110" s="252" t="s">
        <v>554</v>
      </c>
      <c r="G110" s="229"/>
      <c r="H110" s="229" t="s">
        <v>588</v>
      </c>
      <c r="I110" s="229" t="s">
        <v>550</v>
      </c>
      <c r="J110" s="229">
        <v>50</v>
      </c>
      <c r="K110" s="243"/>
    </row>
    <row r="111" s="1" customFormat="1" ht="15" customHeight="1">
      <c r="B111" s="254"/>
      <c r="C111" s="229" t="s">
        <v>575</v>
      </c>
      <c r="D111" s="229"/>
      <c r="E111" s="229"/>
      <c r="F111" s="252" t="s">
        <v>554</v>
      </c>
      <c r="G111" s="229"/>
      <c r="H111" s="229" t="s">
        <v>588</v>
      </c>
      <c r="I111" s="229" t="s">
        <v>550</v>
      </c>
      <c r="J111" s="229">
        <v>50</v>
      </c>
      <c r="K111" s="243"/>
    </row>
    <row r="112" s="1" customFormat="1" ht="15" customHeight="1">
      <c r="B112" s="254"/>
      <c r="C112" s="229" t="s">
        <v>573</v>
      </c>
      <c r="D112" s="229"/>
      <c r="E112" s="229"/>
      <c r="F112" s="252" t="s">
        <v>554</v>
      </c>
      <c r="G112" s="229"/>
      <c r="H112" s="229" t="s">
        <v>588</v>
      </c>
      <c r="I112" s="229" t="s">
        <v>550</v>
      </c>
      <c r="J112" s="229">
        <v>50</v>
      </c>
      <c r="K112" s="243"/>
    </row>
    <row r="113" s="1" customFormat="1" ht="15" customHeight="1">
      <c r="B113" s="254"/>
      <c r="C113" s="229" t="s">
        <v>59</v>
      </c>
      <c r="D113" s="229"/>
      <c r="E113" s="229"/>
      <c r="F113" s="252" t="s">
        <v>548</v>
      </c>
      <c r="G113" s="229"/>
      <c r="H113" s="229" t="s">
        <v>589</v>
      </c>
      <c r="I113" s="229" t="s">
        <v>550</v>
      </c>
      <c r="J113" s="229">
        <v>20</v>
      </c>
      <c r="K113" s="243"/>
    </row>
    <row r="114" s="1" customFormat="1" ht="15" customHeight="1">
      <c r="B114" s="254"/>
      <c r="C114" s="229" t="s">
        <v>590</v>
      </c>
      <c r="D114" s="229"/>
      <c r="E114" s="229"/>
      <c r="F114" s="252" t="s">
        <v>548</v>
      </c>
      <c r="G114" s="229"/>
      <c r="H114" s="229" t="s">
        <v>591</v>
      </c>
      <c r="I114" s="229" t="s">
        <v>550</v>
      </c>
      <c r="J114" s="229">
        <v>120</v>
      </c>
      <c r="K114" s="243"/>
    </row>
    <row r="115" s="1" customFormat="1" ht="15" customHeight="1">
      <c r="B115" s="254"/>
      <c r="C115" s="229" t="s">
        <v>44</v>
      </c>
      <c r="D115" s="229"/>
      <c r="E115" s="229"/>
      <c r="F115" s="252" t="s">
        <v>548</v>
      </c>
      <c r="G115" s="229"/>
      <c r="H115" s="229" t="s">
        <v>592</v>
      </c>
      <c r="I115" s="229" t="s">
        <v>583</v>
      </c>
      <c r="J115" s="229"/>
      <c r="K115" s="243"/>
    </row>
    <row r="116" s="1" customFormat="1" ht="15" customHeight="1">
      <c r="B116" s="254"/>
      <c r="C116" s="229" t="s">
        <v>54</v>
      </c>
      <c r="D116" s="229"/>
      <c r="E116" s="229"/>
      <c r="F116" s="252" t="s">
        <v>548</v>
      </c>
      <c r="G116" s="229"/>
      <c r="H116" s="229" t="s">
        <v>593</v>
      </c>
      <c r="I116" s="229" t="s">
        <v>583</v>
      </c>
      <c r="J116" s="229"/>
      <c r="K116" s="243"/>
    </row>
    <row r="117" s="1" customFormat="1" ht="15" customHeight="1">
      <c r="B117" s="254"/>
      <c r="C117" s="229" t="s">
        <v>63</v>
      </c>
      <c r="D117" s="229"/>
      <c r="E117" s="229"/>
      <c r="F117" s="252" t="s">
        <v>548</v>
      </c>
      <c r="G117" s="229"/>
      <c r="H117" s="229" t="s">
        <v>594</v>
      </c>
      <c r="I117" s="229" t="s">
        <v>595</v>
      </c>
      <c r="J117" s="229"/>
      <c r="K117" s="243"/>
    </row>
    <row r="118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="1" customFormat="1" ht="45" customHeight="1">
      <c r="B122" s="270"/>
      <c r="C122" s="220" t="s">
        <v>596</v>
      </c>
      <c r="D122" s="220"/>
      <c r="E122" s="220"/>
      <c r="F122" s="220"/>
      <c r="G122" s="220"/>
      <c r="H122" s="220"/>
      <c r="I122" s="220"/>
      <c r="J122" s="220"/>
      <c r="K122" s="271"/>
    </row>
    <row r="123" s="1" customFormat="1" ht="17.25" customHeight="1">
      <c r="B123" s="272"/>
      <c r="C123" s="244" t="s">
        <v>542</v>
      </c>
      <c r="D123" s="244"/>
      <c r="E123" s="244"/>
      <c r="F123" s="244" t="s">
        <v>543</v>
      </c>
      <c r="G123" s="245"/>
      <c r="H123" s="244" t="s">
        <v>60</v>
      </c>
      <c r="I123" s="244" t="s">
        <v>63</v>
      </c>
      <c r="J123" s="244" t="s">
        <v>544</v>
      </c>
      <c r="K123" s="273"/>
    </row>
    <row r="124" s="1" customFormat="1" ht="17.25" customHeight="1">
      <c r="B124" s="272"/>
      <c r="C124" s="246" t="s">
        <v>545</v>
      </c>
      <c r="D124" s="246"/>
      <c r="E124" s="246"/>
      <c r="F124" s="247" t="s">
        <v>546</v>
      </c>
      <c r="G124" s="248"/>
      <c r="H124" s="246"/>
      <c r="I124" s="246"/>
      <c r="J124" s="246" t="s">
        <v>547</v>
      </c>
      <c r="K124" s="273"/>
    </row>
    <row r="125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="1" customFormat="1" ht="15" customHeight="1">
      <c r="B126" s="274"/>
      <c r="C126" s="229" t="s">
        <v>551</v>
      </c>
      <c r="D126" s="251"/>
      <c r="E126" s="251"/>
      <c r="F126" s="252" t="s">
        <v>548</v>
      </c>
      <c r="G126" s="229"/>
      <c r="H126" s="229" t="s">
        <v>588</v>
      </c>
      <c r="I126" s="229" t="s">
        <v>550</v>
      </c>
      <c r="J126" s="229">
        <v>120</v>
      </c>
      <c r="K126" s="277"/>
    </row>
    <row r="127" s="1" customFormat="1" ht="15" customHeight="1">
      <c r="B127" s="274"/>
      <c r="C127" s="229" t="s">
        <v>597</v>
      </c>
      <c r="D127" s="229"/>
      <c r="E127" s="229"/>
      <c r="F127" s="252" t="s">
        <v>548</v>
      </c>
      <c r="G127" s="229"/>
      <c r="H127" s="229" t="s">
        <v>598</v>
      </c>
      <c r="I127" s="229" t="s">
        <v>550</v>
      </c>
      <c r="J127" s="229" t="s">
        <v>599</v>
      </c>
      <c r="K127" s="277"/>
    </row>
    <row r="128" s="1" customFormat="1" ht="15" customHeight="1">
      <c r="B128" s="274"/>
      <c r="C128" s="229" t="s">
        <v>89</v>
      </c>
      <c r="D128" s="229"/>
      <c r="E128" s="229"/>
      <c r="F128" s="252" t="s">
        <v>548</v>
      </c>
      <c r="G128" s="229"/>
      <c r="H128" s="229" t="s">
        <v>600</v>
      </c>
      <c r="I128" s="229" t="s">
        <v>550</v>
      </c>
      <c r="J128" s="229" t="s">
        <v>599</v>
      </c>
      <c r="K128" s="277"/>
    </row>
    <row r="129" s="1" customFormat="1" ht="15" customHeight="1">
      <c r="B129" s="274"/>
      <c r="C129" s="229" t="s">
        <v>559</v>
      </c>
      <c r="D129" s="229"/>
      <c r="E129" s="229"/>
      <c r="F129" s="252" t="s">
        <v>554</v>
      </c>
      <c r="G129" s="229"/>
      <c r="H129" s="229" t="s">
        <v>560</v>
      </c>
      <c r="I129" s="229" t="s">
        <v>550</v>
      </c>
      <c r="J129" s="229">
        <v>15</v>
      </c>
      <c r="K129" s="277"/>
    </row>
    <row r="130" s="1" customFormat="1" ht="15" customHeight="1">
      <c r="B130" s="274"/>
      <c r="C130" s="255" t="s">
        <v>561</v>
      </c>
      <c r="D130" s="255"/>
      <c r="E130" s="255"/>
      <c r="F130" s="256" t="s">
        <v>554</v>
      </c>
      <c r="G130" s="255"/>
      <c r="H130" s="255" t="s">
        <v>562</v>
      </c>
      <c r="I130" s="255" t="s">
        <v>550</v>
      </c>
      <c r="J130" s="255">
        <v>15</v>
      </c>
      <c r="K130" s="277"/>
    </row>
    <row r="131" s="1" customFormat="1" ht="15" customHeight="1">
      <c r="B131" s="274"/>
      <c r="C131" s="255" t="s">
        <v>563</v>
      </c>
      <c r="D131" s="255"/>
      <c r="E131" s="255"/>
      <c r="F131" s="256" t="s">
        <v>554</v>
      </c>
      <c r="G131" s="255"/>
      <c r="H131" s="255" t="s">
        <v>564</v>
      </c>
      <c r="I131" s="255" t="s">
        <v>550</v>
      </c>
      <c r="J131" s="255">
        <v>20</v>
      </c>
      <c r="K131" s="277"/>
    </row>
    <row r="132" s="1" customFormat="1" ht="15" customHeight="1">
      <c r="B132" s="274"/>
      <c r="C132" s="255" t="s">
        <v>565</v>
      </c>
      <c r="D132" s="255"/>
      <c r="E132" s="255"/>
      <c r="F132" s="256" t="s">
        <v>554</v>
      </c>
      <c r="G132" s="255"/>
      <c r="H132" s="255" t="s">
        <v>566</v>
      </c>
      <c r="I132" s="255" t="s">
        <v>550</v>
      </c>
      <c r="J132" s="255">
        <v>20</v>
      </c>
      <c r="K132" s="277"/>
    </row>
    <row r="133" s="1" customFormat="1" ht="15" customHeight="1">
      <c r="B133" s="274"/>
      <c r="C133" s="229" t="s">
        <v>553</v>
      </c>
      <c r="D133" s="229"/>
      <c r="E133" s="229"/>
      <c r="F133" s="252" t="s">
        <v>554</v>
      </c>
      <c r="G133" s="229"/>
      <c r="H133" s="229" t="s">
        <v>588</v>
      </c>
      <c r="I133" s="229" t="s">
        <v>550</v>
      </c>
      <c r="J133" s="229">
        <v>50</v>
      </c>
      <c r="K133" s="277"/>
    </row>
    <row r="134" s="1" customFormat="1" ht="15" customHeight="1">
      <c r="B134" s="274"/>
      <c r="C134" s="229" t="s">
        <v>567</v>
      </c>
      <c r="D134" s="229"/>
      <c r="E134" s="229"/>
      <c r="F134" s="252" t="s">
        <v>554</v>
      </c>
      <c r="G134" s="229"/>
      <c r="H134" s="229" t="s">
        <v>588</v>
      </c>
      <c r="I134" s="229" t="s">
        <v>550</v>
      </c>
      <c r="J134" s="229">
        <v>50</v>
      </c>
      <c r="K134" s="277"/>
    </row>
    <row r="135" s="1" customFormat="1" ht="15" customHeight="1">
      <c r="B135" s="274"/>
      <c r="C135" s="229" t="s">
        <v>573</v>
      </c>
      <c r="D135" s="229"/>
      <c r="E135" s="229"/>
      <c r="F135" s="252" t="s">
        <v>554</v>
      </c>
      <c r="G135" s="229"/>
      <c r="H135" s="229" t="s">
        <v>588</v>
      </c>
      <c r="I135" s="229" t="s">
        <v>550</v>
      </c>
      <c r="J135" s="229">
        <v>50</v>
      </c>
      <c r="K135" s="277"/>
    </row>
    <row r="136" s="1" customFormat="1" ht="15" customHeight="1">
      <c r="B136" s="274"/>
      <c r="C136" s="229" t="s">
        <v>575</v>
      </c>
      <c r="D136" s="229"/>
      <c r="E136" s="229"/>
      <c r="F136" s="252" t="s">
        <v>554</v>
      </c>
      <c r="G136" s="229"/>
      <c r="H136" s="229" t="s">
        <v>588</v>
      </c>
      <c r="I136" s="229" t="s">
        <v>550</v>
      </c>
      <c r="J136" s="229">
        <v>50</v>
      </c>
      <c r="K136" s="277"/>
    </row>
    <row r="137" s="1" customFormat="1" ht="15" customHeight="1">
      <c r="B137" s="274"/>
      <c r="C137" s="229" t="s">
        <v>576</v>
      </c>
      <c r="D137" s="229"/>
      <c r="E137" s="229"/>
      <c r="F137" s="252" t="s">
        <v>554</v>
      </c>
      <c r="G137" s="229"/>
      <c r="H137" s="229" t="s">
        <v>601</v>
      </c>
      <c r="I137" s="229" t="s">
        <v>550</v>
      </c>
      <c r="J137" s="229">
        <v>255</v>
      </c>
      <c r="K137" s="277"/>
    </row>
    <row r="138" s="1" customFormat="1" ht="15" customHeight="1">
      <c r="B138" s="274"/>
      <c r="C138" s="229" t="s">
        <v>578</v>
      </c>
      <c r="D138" s="229"/>
      <c r="E138" s="229"/>
      <c r="F138" s="252" t="s">
        <v>548</v>
      </c>
      <c r="G138" s="229"/>
      <c r="H138" s="229" t="s">
        <v>602</v>
      </c>
      <c r="I138" s="229" t="s">
        <v>580</v>
      </c>
      <c r="J138" s="229"/>
      <c r="K138" s="277"/>
    </row>
    <row r="139" s="1" customFormat="1" ht="15" customHeight="1">
      <c r="B139" s="274"/>
      <c r="C139" s="229" t="s">
        <v>581</v>
      </c>
      <c r="D139" s="229"/>
      <c r="E139" s="229"/>
      <c r="F139" s="252" t="s">
        <v>548</v>
      </c>
      <c r="G139" s="229"/>
      <c r="H139" s="229" t="s">
        <v>603</v>
      </c>
      <c r="I139" s="229" t="s">
        <v>583</v>
      </c>
      <c r="J139" s="229"/>
      <c r="K139" s="277"/>
    </row>
    <row r="140" s="1" customFormat="1" ht="15" customHeight="1">
      <c r="B140" s="274"/>
      <c r="C140" s="229" t="s">
        <v>584</v>
      </c>
      <c r="D140" s="229"/>
      <c r="E140" s="229"/>
      <c r="F140" s="252" t="s">
        <v>548</v>
      </c>
      <c r="G140" s="229"/>
      <c r="H140" s="229" t="s">
        <v>584</v>
      </c>
      <c r="I140" s="229" t="s">
        <v>583</v>
      </c>
      <c r="J140" s="229"/>
      <c r="K140" s="277"/>
    </row>
    <row r="141" s="1" customFormat="1" ht="15" customHeight="1">
      <c r="B141" s="274"/>
      <c r="C141" s="229" t="s">
        <v>44</v>
      </c>
      <c r="D141" s="229"/>
      <c r="E141" s="229"/>
      <c r="F141" s="252" t="s">
        <v>548</v>
      </c>
      <c r="G141" s="229"/>
      <c r="H141" s="229" t="s">
        <v>604</v>
      </c>
      <c r="I141" s="229" t="s">
        <v>583</v>
      </c>
      <c r="J141" s="229"/>
      <c r="K141" s="277"/>
    </row>
    <row r="142" s="1" customFormat="1" ht="15" customHeight="1">
      <c r="B142" s="274"/>
      <c r="C142" s="229" t="s">
        <v>605</v>
      </c>
      <c r="D142" s="229"/>
      <c r="E142" s="229"/>
      <c r="F142" s="252" t="s">
        <v>548</v>
      </c>
      <c r="G142" s="229"/>
      <c r="H142" s="229" t="s">
        <v>606</v>
      </c>
      <c r="I142" s="229" t="s">
        <v>583</v>
      </c>
      <c r="J142" s="229"/>
      <c r="K142" s="277"/>
    </row>
    <row r="143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="1" customFormat="1" ht="45" customHeight="1">
      <c r="B147" s="241"/>
      <c r="C147" s="242" t="s">
        <v>607</v>
      </c>
      <c r="D147" s="242"/>
      <c r="E147" s="242"/>
      <c r="F147" s="242"/>
      <c r="G147" s="242"/>
      <c r="H147" s="242"/>
      <c r="I147" s="242"/>
      <c r="J147" s="242"/>
      <c r="K147" s="243"/>
    </row>
    <row r="148" s="1" customFormat="1" ht="17.25" customHeight="1">
      <c r="B148" s="241"/>
      <c r="C148" s="244" t="s">
        <v>542</v>
      </c>
      <c r="D148" s="244"/>
      <c r="E148" s="244"/>
      <c r="F148" s="244" t="s">
        <v>543</v>
      </c>
      <c r="G148" s="245"/>
      <c r="H148" s="244" t="s">
        <v>60</v>
      </c>
      <c r="I148" s="244" t="s">
        <v>63</v>
      </c>
      <c r="J148" s="244" t="s">
        <v>544</v>
      </c>
      <c r="K148" s="243"/>
    </row>
    <row r="149" s="1" customFormat="1" ht="17.25" customHeight="1">
      <c r="B149" s="241"/>
      <c r="C149" s="246" t="s">
        <v>545</v>
      </c>
      <c r="D149" s="246"/>
      <c r="E149" s="246"/>
      <c r="F149" s="247" t="s">
        <v>546</v>
      </c>
      <c r="G149" s="248"/>
      <c r="H149" s="246"/>
      <c r="I149" s="246"/>
      <c r="J149" s="246" t="s">
        <v>547</v>
      </c>
      <c r="K149" s="243"/>
    </row>
    <row r="150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="1" customFormat="1" ht="15" customHeight="1">
      <c r="B151" s="254"/>
      <c r="C151" s="281" t="s">
        <v>551</v>
      </c>
      <c r="D151" s="229"/>
      <c r="E151" s="229"/>
      <c r="F151" s="282" t="s">
        <v>548</v>
      </c>
      <c r="G151" s="229"/>
      <c r="H151" s="281" t="s">
        <v>588</v>
      </c>
      <c r="I151" s="281" t="s">
        <v>550</v>
      </c>
      <c r="J151" s="281">
        <v>120</v>
      </c>
      <c r="K151" s="277"/>
    </row>
    <row r="152" s="1" customFormat="1" ht="15" customHeight="1">
      <c r="B152" s="254"/>
      <c r="C152" s="281" t="s">
        <v>597</v>
      </c>
      <c r="D152" s="229"/>
      <c r="E152" s="229"/>
      <c r="F152" s="282" t="s">
        <v>548</v>
      </c>
      <c r="G152" s="229"/>
      <c r="H152" s="281" t="s">
        <v>608</v>
      </c>
      <c r="I152" s="281" t="s">
        <v>550</v>
      </c>
      <c r="J152" s="281" t="s">
        <v>599</v>
      </c>
      <c r="K152" s="277"/>
    </row>
    <row r="153" s="1" customFormat="1" ht="15" customHeight="1">
      <c r="B153" s="254"/>
      <c r="C153" s="281" t="s">
        <v>89</v>
      </c>
      <c r="D153" s="229"/>
      <c r="E153" s="229"/>
      <c r="F153" s="282" t="s">
        <v>548</v>
      </c>
      <c r="G153" s="229"/>
      <c r="H153" s="281" t="s">
        <v>609</v>
      </c>
      <c r="I153" s="281" t="s">
        <v>550</v>
      </c>
      <c r="J153" s="281" t="s">
        <v>599</v>
      </c>
      <c r="K153" s="277"/>
    </row>
    <row r="154" s="1" customFormat="1" ht="15" customHeight="1">
      <c r="B154" s="254"/>
      <c r="C154" s="281" t="s">
        <v>553</v>
      </c>
      <c r="D154" s="229"/>
      <c r="E154" s="229"/>
      <c r="F154" s="282" t="s">
        <v>554</v>
      </c>
      <c r="G154" s="229"/>
      <c r="H154" s="281" t="s">
        <v>588</v>
      </c>
      <c r="I154" s="281" t="s">
        <v>550</v>
      </c>
      <c r="J154" s="281">
        <v>50</v>
      </c>
      <c r="K154" s="277"/>
    </row>
    <row r="155" s="1" customFormat="1" ht="15" customHeight="1">
      <c r="B155" s="254"/>
      <c r="C155" s="281" t="s">
        <v>556</v>
      </c>
      <c r="D155" s="229"/>
      <c r="E155" s="229"/>
      <c r="F155" s="282" t="s">
        <v>548</v>
      </c>
      <c r="G155" s="229"/>
      <c r="H155" s="281" t="s">
        <v>588</v>
      </c>
      <c r="I155" s="281" t="s">
        <v>558</v>
      </c>
      <c r="J155" s="281"/>
      <c r="K155" s="277"/>
    </row>
    <row r="156" s="1" customFormat="1" ht="15" customHeight="1">
      <c r="B156" s="254"/>
      <c r="C156" s="281" t="s">
        <v>567</v>
      </c>
      <c r="D156" s="229"/>
      <c r="E156" s="229"/>
      <c r="F156" s="282" t="s">
        <v>554</v>
      </c>
      <c r="G156" s="229"/>
      <c r="H156" s="281" t="s">
        <v>588</v>
      </c>
      <c r="I156" s="281" t="s">
        <v>550</v>
      </c>
      <c r="J156" s="281">
        <v>50</v>
      </c>
      <c r="K156" s="277"/>
    </row>
    <row r="157" s="1" customFormat="1" ht="15" customHeight="1">
      <c r="B157" s="254"/>
      <c r="C157" s="281" t="s">
        <v>575</v>
      </c>
      <c r="D157" s="229"/>
      <c r="E157" s="229"/>
      <c r="F157" s="282" t="s">
        <v>554</v>
      </c>
      <c r="G157" s="229"/>
      <c r="H157" s="281" t="s">
        <v>588</v>
      </c>
      <c r="I157" s="281" t="s">
        <v>550</v>
      </c>
      <c r="J157" s="281">
        <v>50</v>
      </c>
      <c r="K157" s="277"/>
    </row>
    <row r="158" s="1" customFormat="1" ht="15" customHeight="1">
      <c r="B158" s="254"/>
      <c r="C158" s="281" t="s">
        <v>573</v>
      </c>
      <c r="D158" s="229"/>
      <c r="E158" s="229"/>
      <c r="F158" s="282" t="s">
        <v>554</v>
      </c>
      <c r="G158" s="229"/>
      <c r="H158" s="281" t="s">
        <v>588</v>
      </c>
      <c r="I158" s="281" t="s">
        <v>550</v>
      </c>
      <c r="J158" s="281">
        <v>50</v>
      </c>
      <c r="K158" s="277"/>
    </row>
    <row r="159" s="1" customFormat="1" ht="15" customHeight="1">
      <c r="B159" s="254"/>
      <c r="C159" s="281" t="s">
        <v>101</v>
      </c>
      <c r="D159" s="229"/>
      <c r="E159" s="229"/>
      <c r="F159" s="282" t="s">
        <v>548</v>
      </c>
      <c r="G159" s="229"/>
      <c r="H159" s="281" t="s">
        <v>610</v>
      </c>
      <c r="I159" s="281" t="s">
        <v>550</v>
      </c>
      <c r="J159" s="281" t="s">
        <v>611</v>
      </c>
      <c r="K159" s="277"/>
    </row>
    <row r="160" s="1" customFormat="1" ht="15" customHeight="1">
      <c r="B160" s="254"/>
      <c r="C160" s="281" t="s">
        <v>612</v>
      </c>
      <c r="D160" s="229"/>
      <c r="E160" s="229"/>
      <c r="F160" s="282" t="s">
        <v>548</v>
      </c>
      <c r="G160" s="229"/>
      <c r="H160" s="281" t="s">
        <v>613</v>
      </c>
      <c r="I160" s="281" t="s">
        <v>583</v>
      </c>
      <c r="J160" s="281"/>
      <c r="K160" s="277"/>
    </row>
    <row r="161" s="1" customFormat="1" ht="15" customHeight="1">
      <c r="B161" s="283"/>
      <c r="C161" s="284"/>
      <c r="D161" s="284"/>
      <c r="E161" s="284"/>
      <c r="F161" s="284"/>
      <c r="G161" s="284"/>
      <c r="H161" s="284"/>
      <c r="I161" s="284"/>
      <c r="J161" s="284"/>
      <c r="K161" s="285"/>
    </row>
    <row r="162" s="1" customFormat="1" ht="18.75" customHeight="1">
      <c r="B162" s="265"/>
      <c r="C162" s="275"/>
      <c r="D162" s="275"/>
      <c r="E162" s="275"/>
      <c r="F162" s="286"/>
      <c r="G162" s="275"/>
      <c r="H162" s="275"/>
      <c r="I162" s="275"/>
      <c r="J162" s="275"/>
      <c r="K162" s="265"/>
    </row>
    <row r="163" s="1" customFormat="1" ht="18.75" customHeight="1">
      <c r="B163" s="265"/>
      <c r="C163" s="275"/>
      <c r="D163" s="275"/>
      <c r="E163" s="275"/>
      <c r="F163" s="286"/>
      <c r="G163" s="275"/>
      <c r="H163" s="275"/>
      <c r="I163" s="275"/>
      <c r="J163" s="275"/>
      <c r="K163" s="265"/>
    </row>
    <row r="164" s="1" customFormat="1" ht="18.75" customHeight="1">
      <c r="B164" s="265"/>
      <c r="C164" s="275"/>
      <c r="D164" s="275"/>
      <c r="E164" s="275"/>
      <c r="F164" s="286"/>
      <c r="G164" s="275"/>
      <c r="H164" s="275"/>
      <c r="I164" s="275"/>
      <c r="J164" s="275"/>
      <c r="K164" s="265"/>
    </row>
    <row r="165" s="1" customFormat="1" ht="18.75" customHeight="1">
      <c r="B165" s="265"/>
      <c r="C165" s="275"/>
      <c r="D165" s="275"/>
      <c r="E165" s="275"/>
      <c r="F165" s="286"/>
      <c r="G165" s="275"/>
      <c r="H165" s="275"/>
      <c r="I165" s="275"/>
      <c r="J165" s="275"/>
      <c r="K165" s="265"/>
    </row>
    <row r="166" s="1" customFormat="1" ht="18.75" customHeight="1">
      <c r="B166" s="265"/>
      <c r="C166" s="275"/>
      <c r="D166" s="275"/>
      <c r="E166" s="275"/>
      <c r="F166" s="286"/>
      <c r="G166" s="275"/>
      <c r="H166" s="275"/>
      <c r="I166" s="275"/>
      <c r="J166" s="275"/>
      <c r="K166" s="265"/>
    </row>
    <row r="167" s="1" customFormat="1" ht="18.75" customHeight="1">
      <c r="B167" s="265"/>
      <c r="C167" s="275"/>
      <c r="D167" s="275"/>
      <c r="E167" s="275"/>
      <c r="F167" s="286"/>
      <c r="G167" s="275"/>
      <c r="H167" s="275"/>
      <c r="I167" s="275"/>
      <c r="J167" s="275"/>
      <c r="K167" s="265"/>
    </row>
    <row r="168" s="1" customFormat="1" ht="18.75" customHeight="1">
      <c r="B168" s="265"/>
      <c r="C168" s="275"/>
      <c r="D168" s="275"/>
      <c r="E168" s="275"/>
      <c r="F168" s="286"/>
      <c r="G168" s="275"/>
      <c r="H168" s="275"/>
      <c r="I168" s="275"/>
      <c r="J168" s="275"/>
      <c r="K168" s="265"/>
    </row>
    <row r="169" s="1" customFormat="1" ht="18.75" customHeight="1">
      <c r="B169" s="237"/>
      <c r="C169" s="237"/>
      <c r="D169" s="237"/>
      <c r="E169" s="237"/>
      <c r="F169" s="237"/>
      <c r="G169" s="237"/>
      <c r="H169" s="237"/>
      <c r="I169" s="237"/>
      <c r="J169" s="237"/>
      <c r="K169" s="237"/>
    </row>
    <row r="170" s="1" customFormat="1" ht="7.5" customHeight="1">
      <c r="B170" s="216"/>
      <c r="C170" s="217"/>
      <c r="D170" s="217"/>
      <c r="E170" s="217"/>
      <c r="F170" s="217"/>
      <c r="G170" s="217"/>
      <c r="H170" s="217"/>
      <c r="I170" s="217"/>
      <c r="J170" s="217"/>
      <c r="K170" s="218"/>
    </row>
    <row r="171" s="1" customFormat="1" ht="45" customHeight="1">
      <c r="B171" s="219"/>
      <c r="C171" s="220" t="s">
        <v>614</v>
      </c>
      <c r="D171" s="220"/>
      <c r="E171" s="220"/>
      <c r="F171" s="220"/>
      <c r="G171" s="220"/>
      <c r="H171" s="220"/>
      <c r="I171" s="220"/>
      <c r="J171" s="220"/>
      <c r="K171" s="221"/>
    </row>
    <row r="172" s="1" customFormat="1" ht="17.25" customHeight="1">
      <c r="B172" s="219"/>
      <c r="C172" s="244" t="s">
        <v>542</v>
      </c>
      <c r="D172" s="244"/>
      <c r="E172" s="244"/>
      <c r="F172" s="244" t="s">
        <v>543</v>
      </c>
      <c r="G172" s="287"/>
      <c r="H172" s="288" t="s">
        <v>60</v>
      </c>
      <c r="I172" s="288" t="s">
        <v>63</v>
      </c>
      <c r="J172" s="244" t="s">
        <v>544</v>
      </c>
      <c r="K172" s="221"/>
    </row>
    <row r="173" s="1" customFormat="1" ht="17.25" customHeight="1">
      <c r="B173" s="222"/>
      <c r="C173" s="246" t="s">
        <v>545</v>
      </c>
      <c r="D173" s="246"/>
      <c r="E173" s="246"/>
      <c r="F173" s="247" t="s">
        <v>546</v>
      </c>
      <c r="G173" s="289"/>
      <c r="H173" s="290"/>
      <c r="I173" s="290"/>
      <c r="J173" s="246" t="s">
        <v>547</v>
      </c>
      <c r="K173" s="224"/>
    </row>
    <row r="174" s="1" customFormat="1" ht="5.25" customHeight="1">
      <c r="B174" s="254"/>
      <c r="C174" s="249"/>
      <c r="D174" s="249"/>
      <c r="E174" s="249"/>
      <c r="F174" s="249"/>
      <c r="G174" s="250"/>
      <c r="H174" s="249"/>
      <c r="I174" s="249"/>
      <c r="J174" s="249"/>
      <c r="K174" s="277"/>
    </row>
    <row r="175" s="1" customFormat="1" ht="15" customHeight="1">
      <c r="B175" s="254"/>
      <c r="C175" s="229" t="s">
        <v>551</v>
      </c>
      <c r="D175" s="229"/>
      <c r="E175" s="229"/>
      <c r="F175" s="252" t="s">
        <v>548</v>
      </c>
      <c r="G175" s="229"/>
      <c r="H175" s="229" t="s">
        <v>588</v>
      </c>
      <c r="I175" s="229" t="s">
        <v>550</v>
      </c>
      <c r="J175" s="229">
        <v>120</v>
      </c>
      <c r="K175" s="277"/>
    </row>
    <row r="176" s="1" customFormat="1" ht="15" customHeight="1">
      <c r="B176" s="254"/>
      <c r="C176" s="229" t="s">
        <v>597</v>
      </c>
      <c r="D176" s="229"/>
      <c r="E176" s="229"/>
      <c r="F176" s="252" t="s">
        <v>548</v>
      </c>
      <c r="G176" s="229"/>
      <c r="H176" s="229" t="s">
        <v>598</v>
      </c>
      <c r="I176" s="229" t="s">
        <v>550</v>
      </c>
      <c r="J176" s="229" t="s">
        <v>599</v>
      </c>
      <c r="K176" s="277"/>
    </row>
    <row r="177" s="1" customFormat="1" ht="15" customHeight="1">
      <c r="B177" s="254"/>
      <c r="C177" s="229" t="s">
        <v>89</v>
      </c>
      <c r="D177" s="229"/>
      <c r="E177" s="229"/>
      <c r="F177" s="252" t="s">
        <v>548</v>
      </c>
      <c r="G177" s="229"/>
      <c r="H177" s="229" t="s">
        <v>615</v>
      </c>
      <c r="I177" s="229" t="s">
        <v>550</v>
      </c>
      <c r="J177" s="229" t="s">
        <v>599</v>
      </c>
      <c r="K177" s="277"/>
    </row>
    <row r="178" s="1" customFormat="1" ht="15" customHeight="1">
      <c r="B178" s="254"/>
      <c r="C178" s="229" t="s">
        <v>553</v>
      </c>
      <c r="D178" s="229"/>
      <c r="E178" s="229"/>
      <c r="F178" s="252" t="s">
        <v>554</v>
      </c>
      <c r="G178" s="229"/>
      <c r="H178" s="229" t="s">
        <v>615</v>
      </c>
      <c r="I178" s="229" t="s">
        <v>550</v>
      </c>
      <c r="J178" s="229">
        <v>50</v>
      </c>
      <c r="K178" s="277"/>
    </row>
    <row r="179" s="1" customFormat="1" ht="15" customHeight="1">
      <c r="B179" s="254"/>
      <c r="C179" s="229" t="s">
        <v>556</v>
      </c>
      <c r="D179" s="229"/>
      <c r="E179" s="229"/>
      <c r="F179" s="252" t="s">
        <v>548</v>
      </c>
      <c r="G179" s="229"/>
      <c r="H179" s="229" t="s">
        <v>615</v>
      </c>
      <c r="I179" s="229" t="s">
        <v>558</v>
      </c>
      <c r="J179" s="229"/>
      <c r="K179" s="277"/>
    </row>
    <row r="180" s="1" customFormat="1" ht="15" customHeight="1">
      <c r="B180" s="254"/>
      <c r="C180" s="229" t="s">
        <v>567</v>
      </c>
      <c r="D180" s="229"/>
      <c r="E180" s="229"/>
      <c r="F180" s="252" t="s">
        <v>554</v>
      </c>
      <c r="G180" s="229"/>
      <c r="H180" s="229" t="s">
        <v>615</v>
      </c>
      <c r="I180" s="229" t="s">
        <v>550</v>
      </c>
      <c r="J180" s="229">
        <v>50</v>
      </c>
      <c r="K180" s="277"/>
    </row>
    <row r="181" s="1" customFormat="1" ht="15" customHeight="1">
      <c r="B181" s="254"/>
      <c r="C181" s="229" t="s">
        <v>575</v>
      </c>
      <c r="D181" s="229"/>
      <c r="E181" s="229"/>
      <c r="F181" s="252" t="s">
        <v>554</v>
      </c>
      <c r="G181" s="229"/>
      <c r="H181" s="229" t="s">
        <v>615</v>
      </c>
      <c r="I181" s="229" t="s">
        <v>550</v>
      </c>
      <c r="J181" s="229">
        <v>50</v>
      </c>
      <c r="K181" s="277"/>
    </row>
    <row r="182" s="1" customFormat="1" ht="15" customHeight="1">
      <c r="B182" s="254"/>
      <c r="C182" s="229" t="s">
        <v>573</v>
      </c>
      <c r="D182" s="229"/>
      <c r="E182" s="229"/>
      <c r="F182" s="252" t="s">
        <v>554</v>
      </c>
      <c r="G182" s="229"/>
      <c r="H182" s="229" t="s">
        <v>615</v>
      </c>
      <c r="I182" s="229" t="s">
        <v>550</v>
      </c>
      <c r="J182" s="229">
        <v>50</v>
      </c>
      <c r="K182" s="277"/>
    </row>
    <row r="183" s="1" customFormat="1" ht="15" customHeight="1">
      <c r="B183" s="254"/>
      <c r="C183" s="229" t="s">
        <v>105</v>
      </c>
      <c r="D183" s="229"/>
      <c r="E183" s="229"/>
      <c r="F183" s="252" t="s">
        <v>548</v>
      </c>
      <c r="G183" s="229"/>
      <c r="H183" s="229" t="s">
        <v>616</v>
      </c>
      <c r="I183" s="229" t="s">
        <v>617</v>
      </c>
      <c r="J183" s="229"/>
      <c r="K183" s="277"/>
    </row>
    <row r="184" s="1" customFormat="1" ht="15" customHeight="1">
      <c r="B184" s="254"/>
      <c r="C184" s="229" t="s">
        <v>63</v>
      </c>
      <c r="D184" s="229"/>
      <c r="E184" s="229"/>
      <c r="F184" s="252" t="s">
        <v>548</v>
      </c>
      <c r="G184" s="229"/>
      <c r="H184" s="229" t="s">
        <v>618</v>
      </c>
      <c r="I184" s="229" t="s">
        <v>619</v>
      </c>
      <c r="J184" s="229">
        <v>1</v>
      </c>
      <c r="K184" s="277"/>
    </row>
    <row r="185" s="1" customFormat="1" ht="15" customHeight="1">
      <c r="B185" s="254"/>
      <c r="C185" s="229" t="s">
        <v>59</v>
      </c>
      <c r="D185" s="229"/>
      <c r="E185" s="229"/>
      <c r="F185" s="252" t="s">
        <v>548</v>
      </c>
      <c r="G185" s="229"/>
      <c r="H185" s="229" t="s">
        <v>620</v>
      </c>
      <c r="I185" s="229" t="s">
        <v>550</v>
      </c>
      <c r="J185" s="229">
        <v>20</v>
      </c>
      <c r="K185" s="277"/>
    </row>
    <row r="186" s="1" customFormat="1" ht="15" customHeight="1">
      <c r="B186" s="254"/>
      <c r="C186" s="229" t="s">
        <v>60</v>
      </c>
      <c r="D186" s="229"/>
      <c r="E186" s="229"/>
      <c r="F186" s="252" t="s">
        <v>548</v>
      </c>
      <c r="G186" s="229"/>
      <c r="H186" s="229" t="s">
        <v>621</v>
      </c>
      <c r="I186" s="229" t="s">
        <v>550</v>
      </c>
      <c r="J186" s="229">
        <v>255</v>
      </c>
      <c r="K186" s="277"/>
    </row>
    <row r="187" s="1" customFormat="1" ht="15" customHeight="1">
      <c r="B187" s="254"/>
      <c r="C187" s="229" t="s">
        <v>106</v>
      </c>
      <c r="D187" s="229"/>
      <c r="E187" s="229"/>
      <c r="F187" s="252" t="s">
        <v>548</v>
      </c>
      <c r="G187" s="229"/>
      <c r="H187" s="229" t="s">
        <v>512</v>
      </c>
      <c r="I187" s="229" t="s">
        <v>550</v>
      </c>
      <c r="J187" s="229">
        <v>10</v>
      </c>
      <c r="K187" s="277"/>
    </row>
    <row r="188" s="1" customFormat="1" ht="15" customHeight="1">
      <c r="B188" s="254"/>
      <c r="C188" s="229" t="s">
        <v>107</v>
      </c>
      <c r="D188" s="229"/>
      <c r="E188" s="229"/>
      <c r="F188" s="252" t="s">
        <v>548</v>
      </c>
      <c r="G188" s="229"/>
      <c r="H188" s="229" t="s">
        <v>622</v>
      </c>
      <c r="I188" s="229" t="s">
        <v>583</v>
      </c>
      <c r="J188" s="229"/>
      <c r="K188" s="277"/>
    </row>
    <row r="189" s="1" customFormat="1" ht="15" customHeight="1">
      <c r="B189" s="254"/>
      <c r="C189" s="229" t="s">
        <v>623</v>
      </c>
      <c r="D189" s="229"/>
      <c r="E189" s="229"/>
      <c r="F189" s="252" t="s">
        <v>548</v>
      </c>
      <c r="G189" s="229"/>
      <c r="H189" s="229" t="s">
        <v>624</v>
      </c>
      <c r="I189" s="229" t="s">
        <v>583</v>
      </c>
      <c r="J189" s="229"/>
      <c r="K189" s="277"/>
    </row>
    <row r="190" s="1" customFormat="1" ht="15" customHeight="1">
      <c r="B190" s="254"/>
      <c r="C190" s="229" t="s">
        <v>612</v>
      </c>
      <c r="D190" s="229"/>
      <c r="E190" s="229"/>
      <c r="F190" s="252" t="s">
        <v>548</v>
      </c>
      <c r="G190" s="229"/>
      <c r="H190" s="229" t="s">
        <v>625</v>
      </c>
      <c r="I190" s="229" t="s">
        <v>583</v>
      </c>
      <c r="J190" s="229"/>
      <c r="K190" s="277"/>
    </row>
    <row r="191" s="1" customFormat="1" ht="15" customHeight="1">
      <c r="B191" s="254"/>
      <c r="C191" s="229" t="s">
        <v>109</v>
      </c>
      <c r="D191" s="229"/>
      <c r="E191" s="229"/>
      <c r="F191" s="252" t="s">
        <v>554</v>
      </c>
      <c r="G191" s="229"/>
      <c r="H191" s="229" t="s">
        <v>626</v>
      </c>
      <c r="I191" s="229" t="s">
        <v>550</v>
      </c>
      <c r="J191" s="229">
        <v>50</v>
      </c>
      <c r="K191" s="277"/>
    </row>
    <row r="192" s="1" customFormat="1" ht="15" customHeight="1">
      <c r="B192" s="254"/>
      <c r="C192" s="229" t="s">
        <v>627</v>
      </c>
      <c r="D192" s="229"/>
      <c r="E192" s="229"/>
      <c r="F192" s="252" t="s">
        <v>554</v>
      </c>
      <c r="G192" s="229"/>
      <c r="H192" s="229" t="s">
        <v>628</v>
      </c>
      <c r="I192" s="229" t="s">
        <v>629</v>
      </c>
      <c r="J192" s="229"/>
      <c r="K192" s="277"/>
    </row>
    <row r="193" s="1" customFormat="1" ht="15" customHeight="1">
      <c r="B193" s="254"/>
      <c r="C193" s="229" t="s">
        <v>630</v>
      </c>
      <c r="D193" s="229"/>
      <c r="E193" s="229"/>
      <c r="F193" s="252" t="s">
        <v>554</v>
      </c>
      <c r="G193" s="229"/>
      <c r="H193" s="229" t="s">
        <v>631</v>
      </c>
      <c r="I193" s="229" t="s">
        <v>629</v>
      </c>
      <c r="J193" s="229"/>
      <c r="K193" s="277"/>
    </row>
    <row r="194" s="1" customFormat="1" ht="15" customHeight="1">
      <c r="B194" s="254"/>
      <c r="C194" s="229" t="s">
        <v>632</v>
      </c>
      <c r="D194" s="229"/>
      <c r="E194" s="229"/>
      <c r="F194" s="252" t="s">
        <v>554</v>
      </c>
      <c r="G194" s="229"/>
      <c r="H194" s="229" t="s">
        <v>633</v>
      </c>
      <c r="I194" s="229" t="s">
        <v>629</v>
      </c>
      <c r="J194" s="229"/>
      <c r="K194" s="277"/>
    </row>
    <row r="195" s="1" customFormat="1" ht="15" customHeight="1">
      <c r="B195" s="254"/>
      <c r="C195" s="291" t="s">
        <v>634</v>
      </c>
      <c r="D195" s="229"/>
      <c r="E195" s="229"/>
      <c r="F195" s="252" t="s">
        <v>554</v>
      </c>
      <c r="G195" s="229"/>
      <c r="H195" s="229" t="s">
        <v>635</v>
      </c>
      <c r="I195" s="229" t="s">
        <v>636</v>
      </c>
      <c r="J195" s="292" t="s">
        <v>637</v>
      </c>
      <c r="K195" s="277"/>
    </row>
    <row r="196" s="1" customFormat="1" ht="15" customHeight="1">
      <c r="B196" s="254"/>
      <c r="C196" s="291" t="s">
        <v>48</v>
      </c>
      <c r="D196" s="229"/>
      <c r="E196" s="229"/>
      <c r="F196" s="252" t="s">
        <v>548</v>
      </c>
      <c r="G196" s="229"/>
      <c r="H196" s="226" t="s">
        <v>638</v>
      </c>
      <c r="I196" s="229" t="s">
        <v>639</v>
      </c>
      <c r="J196" s="229"/>
      <c r="K196" s="277"/>
    </row>
    <row r="197" s="1" customFormat="1" ht="15" customHeight="1">
      <c r="B197" s="254"/>
      <c r="C197" s="291" t="s">
        <v>640</v>
      </c>
      <c r="D197" s="229"/>
      <c r="E197" s="229"/>
      <c r="F197" s="252" t="s">
        <v>548</v>
      </c>
      <c r="G197" s="229"/>
      <c r="H197" s="229" t="s">
        <v>641</v>
      </c>
      <c r="I197" s="229" t="s">
        <v>583</v>
      </c>
      <c r="J197" s="229"/>
      <c r="K197" s="277"/>
    </row>
    <row r="198" s="1" customFormat="1" ht="15" customHeight="1">
      <c r="B198" s="254"/>
      <c r="C198" s="291" t="s">
        <v>642</v>
      </c>
      <c r="D198" s="229"/>
      <c r="E198" s="229"/>
      <c r="F198" s="252" t="s">
        <v>548</v>
      </c>
      <c r="G198" s="229"/>
      <c r="H198" s="229" t="s">
        <v>643</v>
      </c>
      <c r="I198" s="229" t="s">
        <v>583</v>
      </c>
      <c r="J198" s="229"/>
      <c r="K198" s="277"/>
    </row>
    <row r="199" s="1" customFormat="1" ht="15" customHeight="1">
      <c r="B199" s="254"/>
      <c r="C199" s="291" t="s">
        <v>644</v>
      </c>
      <c r="D199" s="229"/>
      <c r="E199" s="229"/>
      <c r="F199" s="252" t="s">
        <v>554</v>
      </c>
      <c r="G199" s="229"/>
      <c r="H199" s="229" t="s">
        <v>645</v>
      </c>
      <c r="I199" s="229" t="s">
        <v>583</v>
      </c>
      <c r="J199" s="229"/>
      <c r="K199" s="277"/>
    </row>
    <row r="200" s="1" customFormat="1" ht="15" customHeight="1">
      <c r="B200" s="283"/>
      <c r="C200" s="293"/>
      <c r="D200" s="284"/>
      <c r="E200" s="284"/>
      <c r="F200" s="284"/>
      <c r="G200" s="284"/>
      <c r="H200" s="284"/>
      <c r="I200" s="284"/>
      <c r="J200" s="284"/>
      <c r="K200" s="285"/>
    </row>
    <row r="201" s="1" customFormat="1" ht="18.75" customHeight="1">
      <c r="B201" s="265"/>
      <c r="C201" s="275"/>
      <c r="D201" s="275"/>
      <c r="E201" s="275"/>
      <c r="F201" s="286"/>
      <c r="G201" s="275"/>
      <c r="H201" s="275"/>
      <c r="I201" s="275"/>
      <c r="J201" s="275"/>
      <c r="K201" s="265"/>
    </row>
    <row r="202" s="1" customFormat="1" ht="18.75" customHeight="1">
      <c r="B202" s="237"/>
      <c r="C202" s="237"/>
      <c r="D202" s="237"/>
      <c r="E202" s="237"/>
      <c r="F202" s="237"/>
      <c r="G202" s="237"/>
      <c r="H202" s="237"/>
      <c r="I202" s="237"/>
      <c r="J202" s="237"/>
      <c r="K202" s="237"/>
    </row>
    <row r="203" s="1" customFormat="1" ht="13.5">
      <c r="B203" s="216"/>
      <c r="C203" s="217"/>
      <c r="D203" s="217"/>
      <c r="E203" s="217"/>
      <c r="F203" s="217"/>
      <c r="G203" s="217"/>
      <c r="H203" s="217"/>
      <c r="I203" s="217"/>
      <c r="J203" s="217"/>
      <c r="K203" s="218"/>
    </row>
    <row r="204" s="1" customFormat="1" ht="21" customHeight="1">
      <c r="B204" s="219"/>
      <c r="C204" s="220" t="s">
        <v>646</v>
      </c>
      <c r="D204" s="220"/>
      <c r="E204" s="220"/>
      <c r="F204" s="220"/>
      <c r="G204" s="220"/>
      <c r="H204" s="220"/>
      <c r="I204" s="220"/>
      <c r="J204" s="220"/>
      <c r="K204" s="221"/>
    </row>
    <row r="205" s="1" customFormat="1" ht="25.5" customHeight="1">
      <c r="B205" s="219"/>
      <c r="C205" s="294" t="s">
        <v>647</v>
      </c>
      <c r="D205" s="294"/>
      <c r="E205" s="294"/>
      <c r="F205" s="294" t="s">
        <v>648</v>
      </c>
      <c r="G205" s="295"/>
      <c r="H205" s="294" t="s">
        <v>649</v>
      </c>
      <c r="I205" s="294"/>
      <c r="J205" s="294"/>
      <c r="K205" s="221"/>
    </row>
    <row r="206" s="1" customFormat="1" ht="5.25" customHeight="1">
      <c r="B206" s="254"/>
      <c r="C206" s="249"/>
      <c r="D206" s="249"/>
      <c r="E206" s="249"/>
      <c r="F206" s="249"/>
      <c r="G206" s="275"/>
      <c r="H206" s="249"/>
      <c r="I206" s="249"/>
      <c r="J206" s="249"/>
      <c r="K206" s="277"/>
    </row>
    <row r="207" s="1" customFormat="1" ht="15" customHeight="1">
      <c r="B207" s="254"/>
      <c r="C207" s="229" t="s">
        <v>639</v>
      </c>
      <c r="D207" s="229"/>
      <c r="E207" s="229"/>
      <c r="F207" s="252" t="s">
        <v>49</v>
      </c>
      <c r="G207" s="229"/>
      <c r="H207" s="229" t="s">
        <v>650</v>
      </c>
      <c r="I207" s="229"/>
      <c r="J207" s="229"/>
      <c r="K207" s="277"/>
    </row>
    <row r="208" s="1" customFormat="1" ht="15" customHeight="1">
      <c r="B208" s="254"/>
      <c r="C208" s="229"/>
      <c r="D208" s="229"/>
      <c r="E208" s="229"/>
      <c r="F208" s="252" t="s">
        <v>50</v>
      </c>
      <c r="G208" s="229"/>
      <c r="H208" s="229" t="s">
        <v>651</v>
      </c>
      <c r="I208" s="229"/>
      <c r="J208" s="229"/>
      <c r="K208" s="277"/>
    </row>
    <row r="209" s="1" customFormat="1" ht="15" customHeight="1">
      <c r="B209" s="254"/>
      <c r="C209" s="229"/>
      <c r="D209" s="229"/>
      <c r="E209" s="229"/>
      <c r="F209" s="252" t="s">
        <v>53</v>
      </c>
      <c r="G209" s="229"/>
      <c r="H209" s="229" t="s">
        <v>652</v>
      </c>
      <c r="I209" s="229"/>
      <c r="J209" s="229"/>
      <c r="K209" s="277"/>
    </row>
    <row r="210" s="1" customFormat="1" ht="15" customHeight="1">
      <c r="B210" s="254"/>
      <c r="C210" s="229"/>
      <c r="D210" s="229"/>
      <c r="E210" s="229"/>
      <c r="F210" s="252" t="s">
        <v>51</v>
      </c>
      <c r="G210" s="229"/>
      <c r="H210" s="229" t="s">
        <v>653</v>
      </c>
      <c r="I210" s="229"/>
      <c r="J210" s="229"/>
      <c r="K210" s="277"/>
    </row>
    <row r="211" s="1" customFormat="1" ht="15" customHeight="1">
      <c r="B211" s="254"/>
      <c r="C211" s="229"/>
      <c r="D211" s="229"/>
      <c r="E211" s="229"/>
      <c r="F211" s="252" t="s">
        <v>52</v>
      </c>
      <c r="G211" s="229"/>
      <c r="H211" s="229" t="s">
        <v>654</v>
      </c>
      <c r="I211" s="229"/>
      <c r="J211" s="229"/>
      <c r="K211" s="277"/>
    </row>
    <row r="212" s="1" customFormat="1" ht="15" customHeight="1">
      <c r="B212" s="254"/>
      <c r="C212" s="229"/>
      <c r="D212" s="229"/>
      <c r="E212" s="229"/>
      <c r="F212" s="252"/>
      <c r="G212" s="229"/>
      <c r="H212" s="229"/>
      <c r="I212" s="229"/>
      <c r="J212" s="229"/>
      <c r="K212" s="277"/>
    </row>
    <row r="213" s="1" customFormat="1" ht="15" customHeight="1">
      <c r="B213" s="254"/>
      <c r="C213" s="229" t="s">
        <v>595</v>
      </c>
      <c r="D213" s="229"/>
      <c r="E213" s="229"/>
      <c r="F213" s="252" t="s">
        <v>83</v>
      </c>
      <c r="G213" s="229"/>
      <c r="H213" s="229" t="s">
        <v>655</v>
      </c>
      <c r="I213" s="229"/>
      <c r="J213" s="229"/>
      <c r="K213" s="277"/>
    </row>
    <row r="214" s="1" customFormat="1" ht="15" customHeight="1">
      <c r="B214" s="254"/>
      <c r="C214" s="229"/>
      <c r="D214" s="229"/>
      <c r="E214" s="229"/>
      <c r="F214" s="252" t="s">
        <v>491</v>
      </c>
      <c r="G214" s="229"/>
      <c r="H214" s="229" t="s">
        <v>492</v>
      </c>
      <c r="I214" s="229"/>
      <c r="J214" s="229"/>
      <c r="K214" s="277"/>
    </row>
    <row r="215" s="1" customFormat="1" ht="15" customHeight="1">
      <c r="B215" s="254"/>
      <c r="C215" s="229"/>
      <c r="D215" s="229"/>
      <c r="E215" s="229"/>
      <c r="F215" s="252" t="s">
        <v>489</v>
      </c>
      <c r="G215" s="229"/>
      <c r="H215" s="229" t="s">
        <v>656</v>
      </c>
      <c r="I215" s="229"/>
      <c r="J215" s="229"/>
      <c r="K215" s="277"/>
    </row>
    <row r="216" s="1" customFormat="1" ht="15" customHeight="1">
      <c r="B216" s="296"/>
      <c r="C216" s="229"/>
      <c r="D216" s="229"/>
      <c r="E216" s="229"/>
      <c r="F216" s="252" t="s">
        <v>493</v>
      </c>
      <c r="G216" s="291"/>
      <c r="H216" s="281" t="s">
        <v>494</v>
      </c>
      <c r="I216" s="281"/>
      <c r="J216" s="281"/>
      <c r="K216" s="297"/>
    </row>
    <row r="217" s="1" customFormat="1" ht="15" customHeight="1">
      <c r="B217" s="296"/>
      <c r="C217" s="229"/>
      <c r="D217" s="229"/>
      <c r="E217" s="229"/>
      <c r="F217" s="252" t="s">
        <v>495</v>
      </c>
      <c r="G217" s="291"/>
      <c r="H217" s="281" t="s">
        <v>657</v>
      </c>
      <c r="I217" s="281"/>
      <c r="J217" s="281"/>
      <c r="K217" s="297"/>
    </row>
    <row r="218" s="1" customFormat="1" ht="15" customHeight="1">
      <c r="B218" s="296"/>
      <c r="C218" s="229"/>
      <c r="D218" s="229"/>
      <c r="E218" s="229"/>
      <c r="F218" s="252"/>
      <c r="G218" s="291"/>
      <c r="H218" s="281"/>
      <c r="I218" s="281"/>
      <c r="J218" s="281"/>
      <c r="K218" s="297"/>
    </row>
    <row r="219" s="1" customFormat="1" ht="15" customHeight="1">
      <c r="B219" s="296"/>
      <c r="C219" s="229" t="s">
        <v>619</v>
      </c>
      <c r="D219" s="229"/>
      <c r="E219" s="229"/>
      <c r="F219" s="252">
        <v>1</v>
      </c>
      <c r="G219" s="291"/>
      <c r="H219" s="281" t="s">
        <v>658</v>
      </c>
      <c r="I219" s="281"/>
      <c r="J219" s="281"/>
      <c r="K219" s="297"/>
    </row>
    <row r="220" s="1" customFormat="1" ht="15" customHeight="1">
      <c r="B220" s="296"/>
      <c r="C220" s="229"/>
      <c r="D220" s="229"/>
      <c r="E220" s="229"/>
      <c r="F220" s="252">
        <v>2</v>
      </c>
      <c r="G220" s="291"/>
      <c r="H220" s="281" t="s">
        <v>659</v>
      </c>
      <c r="I220" s="281"/>
      <c r="J220" s="281"/>
      <c r="K220" s="297"/>
    </row>
    <row r="221" s="1" customFormat="1" ht="15" customHeight="1">
      <c r="B221" s="296"/>
      <c r="C221" s="229"/>
      <c r="D221" s="229"/>
      <c r="E221" s="229"/>
      <c r="F221" s="252">
        <v>3</v>
      </c>
      <c r="G221" s="291"/>
      <c r="H221" s="281" t="s">
        <v>660</v>
      </c>
      <c r="I221" s="281"/>
      <c r="J221" s="281"/>
      <c r="K221" s="297"/>
    </row>
    <row r="222" s="1" customFormat="1" ht="15" customHeight="1">
      <c r="B222" s="296"/>
      <c r="C222" s="229"/>
      <c r="D222" s="229"/>
      <c r="E222" s="229"/>
      <c r="F222" s="252">
        <v>4</v>
      </c>
      <c r="G222" s="291"/>
      <c r="H222" s="281" t="s">
        <v>661</v>
      </c>
      <c r="I222" s="281"/>
      <c r="J222" s="281"/>
      <c r="K222" s="297"/>
    </row>
    <row r="223" s="1" customFormat="1" ht="12.75" customHeight="1">
      <c r="B223" s="298"/>
      <c r="C223" s="299"/>
      <c r="D223" s="299"/>
      <c r="E223" s="299"/>
      <c r="F223" s="299"/>
      <c r="G223" s="299"/>
      <c r="H223" s="299"/>
      <c r="I223" s="299"/>
      <c r="J223" s="299"/>
      <c r="K223" s="30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2023-09-18T09:12:19Z</dcterms:created>
  <dcterms:modified xsi:type="dcterms:W3CDTF">2023-09-18T09:12:23Z</dcterms:modified>
</cp:coreProperties>
</file>